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zou\Desktop\SCTASK0293743\"/>
    </mc:Choice>
  </mc:AlternateContent>
  <xr:revisionPtr revIDLastSave="0" documentId="13_ncr:1_{B34FB4E0-96C0-42BB-9935-0170B0DE0EF1}" xr6:coauthVersionLast="45" xr6:coauthVersionMax="47" xr10:uidLastSave="{00000000-0000-0000-0000-000000000000}"/>
  <bookViews>
    <workbookView xWindow="-120" yWindow="-120" windowWidth="29040" windowHeight="15840" tabRatio="840" firstSheet="1" activeTab="2" xr2:uid="{00000000-000D-0000-FFFF-FFFF00000000}"/>
  </bookViews>
  <sheets>
    <sheet name="fte10" sheetId="7" state="hidden" r:id="rId1"/>
    <sheet name="statewide" sheetId="12" r:id="rId2"/>
    <sheet name="detail2122" sheetId="41" r:id="rId3"/>
    <sheet name="district pupil trends" sheetId="18" r:id="rId4"/>
    <sheet name="distlist" sheetId="40" state="hidden" r:id="rId5"/>
  </sheets>
  <definedNames>
    <definedName name="_xlnm._FilterDatabase" localSheetId="2" hidden="1">detail2122!$A$9:$D$2429</definedName>
    <definedName name="_xlnm._FilterDatabase" localSheetId="4" hidden="1">distlist!$D$9:$D$448</definedName>
    <definedName name="_xlnm._FilterDatabase" localSheetId="0" hidden="1">'fte10'!$AN$9:$AN$452</definedName>
    <definedName name="_xlnm._FilterDatabase" localSheetId="1" hidden="1">statewide!$B$9:$B$451</definedName>
    <definedName name="_Key1" hidden="1">#REF!</definedName>
    <definedName name="_Order1" hidden="1">255</definedName>
    <definedName name="_Sort" hidden="1">#REF!</definedName>
    <definedName name="alpha">distlist!$A$10:$C$448</definedName>
    <definedName name="codes">distlist!$B$10:$C$448</definedName>
    <definedName name="dec">statewide!$A$10:$L$451</definedName>
    <definedName name="distlist">distlist!$F$9:$F$351</definedName>
    <definedName name="everchoice">'fte10'!$A$10:$AN$450</definedName>
    <definedName name="fte10yr">'fte10'!$A$10:$AM$451</definedName>
    <definedName name="ftes">statewide!$A$10:$K$450</definedName>
    <definedName name="_xlnm.Print_Area" localSheetId="2">detail2122!$A$1:$J$2562</definedName>
    <definedName name="_xlnm.Print_Area" localSheetId="3">'district pupil trends'!$E$1:$N$28</definedName>
    <definedName name="_xlnm.Print_Area" localSheetId="1">statewide!$A$2:$L$451</definedName>
    <definedName name="_xlnm.Print_Titles" localSheetId="2">detail2122!$2:$9</definedName>
    <definedName name="_xlnm.Print_Titles" localSheetId="1">statewide!$3:$9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51" i="7" l="1"/>
  <c r="AM450" i="7" l="1"/>
  <c r="AM449" i="7"/>
  <c r="AM448" i="7"/>
  <c r="AM447" i="7"/>
  <c r="AM446" i="7"/>
  <c r="AM445" i="7"/>
  <c r="AM444" i="7"/>
  <c r="AM443" i="7"/>
  <c r="AM442" i="7"/>
  <c r="AM441" i="7"/>
  <c r="AM440" i="7"/>
  <c r="AM439" i="7"/>
  <c r="AM438" i="7"/>
  <c r="AM437" i="7"/>
  <c r="AM436" i="7"/>
  <c r="AM435" i="7"/>
  <c r="AM434" i="7"/>
  <c r="AM433" i="7"/>
  <c r="AM432" i="7"/>
  <c r="AM431" i="7"/>
  <c r="AM430" i="7"/>
  <c r="AM429" i="7"/>
  <c r="AM428" i="7"/>
  <c r="AM427" i="7"/>
  <c r="AM426" i="7"/>
  <c r="AM425" i="7"/>
  <c r="AM424" i="7"/>
  <c r="AM423" i="7"/>
  <c r="AM422" i="7"/>
  <c r="AM421" i="7"/>
  <c r="AM420" i="7"/>
  <c r="AM419" i="7"/>
  <c r="AM418" i="7"/>
  <c r="AM417" i="7"/>
  <c r="AM416" i="7"/>
  <c r="AM415" i="7"/>
  <c r="AM414" i="7"/>
  <c r="AM413" i="7"/>
  <c r="AM412" i="7"/>
  <c r="AM411" i="7"/>
  <c r="AM410" i="7"/>
  <c r="AM409" i="7"/>
  <c r="AM408" i="7"/>
  <c r="AM407" i="7"/>
  <c r="AM406" i="7"/>
  <c r="AM405" i="7"/>
  <c r="AM404" i="7"/>
  <c r="AM403" i="7"/>
  <c r="AM402" i="7"/>
  <c r="AM401" i="7"/>
  <c r="AM400" i="7"/>
  <c r="AM399" i="7"/>
  <c r="AM398" i="7"/>
  <c r="AM397" i="7"/>
  <c r="AM396" i="7"/>
  <c r="AM395" i="7"/>
  <c r="AM394" i="7"/>
  <c r="AM393" i="7"/>
  <c r="AM392" i="7"/>
  <c r="AM391" i="7"/>
  <c r="AM390" i="7"/>
  <c r="AM389" i="7"/>
  <c r="AM388" i="7"/>
  <c r="AM387" i="7"/>
  <c r="AM386" i="7"/>
  <c r="AM385" i="7"/>
  <c r="AM384" i="7"/>
  <c r="AM383" i="7"/>
  <c r="AM382" i="7"/>
  <c r="AM381" i="7"/>
  <c r="AM380" i="7"/>
  <c r="AM379" i="7"/>
  <c r="AM378" i="7"/>
  <c r="AM377" i="7"/>
  <c r="AM376" i="7"/>
  <c r="AM375" i="7"/>
  <c r="AM374" i="7"/>
  <c r="AM373" i="7"/>
  <c r="AM372" i="7"/>
  <c r="AM371" i="7"/>
  <c r="AM370" i="7"/>
  <c r="AM369" i="7"/>
  <c r="AM368" i="7"/>
  <c r="AM367" i="7"/>
  <c r="AM366" i="7"/>
  <c r="AM365" i="7"/>
  <c r="AM364" i="7"/>
  <c r="AM363" i="7"/>
  <c r="AM362" i="7"/>
  <c r="AM361" i="7"/>
  <c r="AM360" i="7"/>
  <c r="AM359" i="7"/>
  <c r="AM358" i="7"/>
  <c r="AM357" i="7"/>
  <c r="AM356" i="7"/>
  <c r="AM355" i="7"/>
  <c r="AM354" i="7"/>
  <c r="AM353" i="7"/>
  <c r="AM352" i="7"/>
  <c r="AM351" i="7"/>
  <c r="AM350" i="7"/>
  <c r="AM349" i="7"/>
  <c r="AM348" i="7"/>
  <c r="AM347" i="7"/>
  <c r="AM346" i="7"/>
  <c r="AM345" i="7"/>
  <c r="AM344" i="7"/>
  <c r="AM343" i="7"/>
  <c r="AM342" i="7"/>
  <c r="AM341" i="7"/>
  <c r="AM340" i="7"/>
  <c r="AM339" i="7"/>
  <c r="AM338" i="7"/>
  <c r="AM337" i="7"/>
  <c r="AM336" i="7"/>
  <c r="AM335" i="7"/>
  <c r="AM334" i="7"/>
  <c r="AM333" i="7"/>
  <c r="AM332" i="7"/>
  <c r="AM331" i="7"/>
  <c r="AM330" i="7"/>
  <c r="AM329" i="7"/>
  <c r="AM328" i="7"/>
  <c r="AM327" i="7"/>
  <c r="AM326" i="7"/>
  <c r="AM325" i="7"/>
  <c r="AM324" i="7"/>
  <c r="AM323" i="7"/>
  <c r="AM322" i="7"/>
  <c r="AM321" i="7"/>
  <c r="AM320" i="7"/>
  <c r="AM319" i="7"/>
  <c r="AM318" i="7"/>
  <c r="AM317" i="7"/>
  <c r="AM316" i="7"/>
  <c r="AM315" i="7"/>
  <c r="AM314" i="7"/>
  <c r="AM313" i="7"/>
  <c r="AM312" i="7"/>
  <c r="AM311" i="7"/>
  <c r="AM310" i="7"/>
  <c r="AM309" i="7"/>
  <c r="AM308" i="7"/>
  <c r="AM307" i="7"/>
  <c r="AM306" i="7"/>
  <c r="AM305" i="7"/>
  <c r="AM304" i="7"/>
  <c r="AM303" i="7"/>
  <c r="AM302" i="7"/>
  <c r="AM301" i="7"/>
  <c r="AM300" i="7"/>
  <c r="AM299" i="7"/>
  <c r="AM298" i="7"/>
  <c r="AM297" i="7"/>
  <c r="AM296" i="7"/>
  <c r="AM295" i="7"/>
  <c r="AM294" i="7"/>
  <c r="AM293" i="7"/>
  <c r="AM292" i="7"/>
  <c r="AM291" i="7"/>
  <c r="AM290" i="7"/>
  <c r="AM289" i="7"/>
  <c r="AM288" i="7"/>
  <c r="AM287" i="7"/>
  <c r="AM286" i="7"/>
  <c r="AM285" i="7"/>
  <c r="AM284" i="7"/>
  <c r="AM283" i="7"/>
  <c r="AM282" i="7"/>
  <c r="AM281" i="7"/>
  <c r="AM280" i="7"/>
  <c r="AM279" i="7"/>
  <c r="AM278" i="7"/>
  <c r="AM277" i="7"/>
  <c r="AM276" i="7"/>
  <c r="AM275" i="7"/>
  <c r="AM274" i="7"/>
  <c r="AM273" i="7"/>
  <c r="AM272" i="7"/>
  <c r="AM271" i="7"/>
  <c r="AM270" i="7"/>
  <c r="AM269" i="7"/>
  <c r="AM268" i="7"/>
  <c r="AM267" i="7"/>
  <c r="AM266" i="7"/>
  <c r="AM265" i="7"/>
  <c r="AM264" i="7"/>
  <c r="AM263" i="7"/>
  <c r="AM262" i="7"/>
  <c r="AM261" i="7"/>
  <c r="AM260" i="7"/>
  <c r="AM259" i="7"/>
  <c r="AM258" i="7"/>
  <c r="AM257" i="7"/>
  <c r="AM256" i="7"/>
  <c r="AM255" i="7"/>
  <c r="AM254" i="7"/>
  <c r="AM253" i="7"/>
  <c r="AM252" i="7"/>
  <c r="AM251" i="7"/>
  <c r="AM250" i="7"/>
  <c r="AM249" i="7"/>
  <c r="AM248" i="7"/>
  <c r="AM247" i="7"/>
  <c r="AM246" i="7"/>
  <c r="AM245" i="7"/>
  <c r="AM244" i="7"/>
  <c r="AM243" i="7"/>
  <c r="AM242" i="7"/>
  <c r="AM241" i="7"/>
  <c r="AM240" i="7"/>
  <c r="AM239" i="7"/>
  <c r="AM238" i="7"/>
  <c r="AM237" i="7"/>
  <c r="AM236" i="7"/>
  <c r="AM235" i="7"/>
  <c r="AM234" i="7"/>
  <c r="AM233" i="7"/>
  <c r="AM232" i="7"/>
  <c r="AM231" i="7"/>
  <c r="AM230" i="7"/>
  <c r="AM229" i="7"/>
  <c r="AM228" i="7"/>
  <c r="AM227" i="7"/>
  <c r="AM226" i="7"/>
  <c r="AM225" i="7"/>
  <c r="AM224" i="7"/>
  <c r="AM223" i="7"/>
  <c r="AM222" i="7"/>
  <c r="AM221" i="7"/>
  <c r="AM220" i="7"/>
  <c r="AM219" i="7"/>
  <c r="AM218" i="7"/>
  <c r="AM217" i="7"/>
  <c r="AM216" i="7"/>
  <c r="AM215" i="7"/>
  <c r="AM214" i="7"/>
  <c r="AM213" i="7"/>
  <c r="AM212" i="7"/>
  <c r="AM211" i="7"/>
  <c r="AM210" i="7"/>
  <c r="AM209" i="7"/>
  <c r="AM208" i="7"/>
  <c r="AM207" i="7"/>
  <c r="AM206" i="7"/>
  <c r="AM205" i="7"/>
  <c r="AM204" i="7"/>
  <c r="AM203" i="7"/>
  <c r="AM202" i="7"/>
  <c r="AM201" i="7"/>
  <c r="AM200" i="7"/>
  <c r="AM199" i="7"/>
  <c r="AM198" i="7"/>
  <c r="AM197" i="7"/>
  <c r="AM196" i="7"/>
  <c r="AM195" i="7"/>
  <c r="AM194" i="7"/>
  <c r="AM193" i="7"/>
  <c r="AM192" i="7"/>
  <c r="AM191" i="7"/>
  <c r="AM190" i="7"/>
  <c r="AM189" i="7"/>
  <c r="AM188" i="7"/>
  <c r="AM187" i="7"/>
  <c r="AM186" i="7"/>
  <c r="AM185" i="7"/>
  <c r="AM184" i="7"/>
  <c r="AM183" i="7"/>
  <c r="AM182" i="7"/>
  <c r="AM181" i="7"/>
  <c r="AM180" i="7"/>
  <c r="AM179" i="7"/>
  <c r="AM178" i="7"/>
  <c r="AM177" i="7"/>
  <c r="AM176" i="7"/>
  <c r="AM175" i="7"/>
  <c r="AM174" i="7"/>
  <c r="AM173" i="7"/>
  <c r="AM172" i="7"/>
  <c r="AM171" i="7"/>
  <c r="AM170" i="7"/>
  <c r="AM169" i="7"/>
  <c r="AM168" i="7"/>
  <c r="AM167" i="7"/>
  <c r="AM166" i="7"/>
  <c r="AM165" i="7"/>
  <c r="AM164" i="7"/>
  <c r="AM163" i="7"/>
  <c r="AM162" i="7"/>
  <c r="AM161" i="7"/>
  <c r="AM160" i="7"/>
  <c r="AM159" i="7"/>
  <c r="AM158" i="7"/>
  <c r="AM157" i="7"/>
  <c r="AM156" i="7"/>
  <c r="AM155" i="7"/>
  <c r="AM154" i="7"/>
  <c r="AM153" i="7"/>
  <c r="AM152" i="7"/>
  <c r="AM151" i="7"/>
  <c r="AM150" i="7"/>
  <c r="AM149" i="7"/>
  <c r="AM148" i="7"/>
  <c r="AM147" i="7"/>
  <c r="AM146" i="7"/>
  <c r="AM145" i="7"/>
  <c r="AM144" i="7"/>
  <c r="AM143" i="7"/>
  <c r="AM142" i="7"/>
  <c r="AM141" i="7"/>
  <c r="AM140" i="7"/>
  <c r="AM139" i="7"/>
  <c r="AM138" i="7"/>
  <c r="AM137" i="7"/>
  <c r="AM136" i="7"/>
  <c r="AM135" i="7"/>
  <c r="AM134" i="7"/>
  <c r="AM133" i="7"/>
  <c r="AM132" i="7"/>
  <c r="AM131" i="7"/>
  <c r="AM130" i="7"/>
  <c r="AM129" i="7"/>
  <c r="AM128" i="7"/>
  <c r="AM127" i="7"/>
  <c r="AM126" i="7"/>
  <c r="AM125" i="7"/>
  <c r="AM124" i="7"/>
  <c r="AM123" i="7"/>
  <c r="AM122" i="7"/>
  <c r="AM121" i="7"/>
  <c r="AM120" i="7"/>
  <c r="AM119" i="7"/>
  <c r="AM118" i="7"/>
  <c r="AM117" i="7"/>
  <c r="AM116" i="7"/>
  <c r="AM115" i="7"/>
  <c r="AM114" i="7"/>
  <c r="AM113" i="7"/>
  <c r="AM112" i="7"/>
  <c r="AM111" i="7"/>
  <c r="AM110" i="7"/>
  <c r="AM109" i="7"/>
  <c r="AM108" i="7"/>
  <c r="AM107" i="7"/>
  <c r="AM106" i="7"/>
  <c r="AM105" i="7"/>
  <c r="AM104" i="7"/>
  <c r="AM103" i="7"/>
  <c r="AM102" i="7"/>
  <c r="AM101" i="7"/>
  <c r="AM100" i="7"/>
  <c r="AM99" i="7"/>
  <c r="AM98" i="7"/>
  <c r="AM97" i="7"/>
  <c r="AM96" i="7"/>
  <c r="AM95" i="7"/>
  <c r="AM94" i="7"/>
  <c r="AM93" i="7"/>
  <c r="AM92" i="7"/>
  <c r="AM91" i="7"/>
  <c r="AM90" i="7"/>
  <c r="AM89" i="7"/>
  <c r="AM88" i="7"/>
  <c r="AM87" i="7"/>
  <c r="AM86" i="7"/>
  <c r="AM85" i="7"/>
  <c r="AM84" i="7"/>
  <c r="AM83" i="7"/>
  <c r="AM82" i="7"/>
  <c r="AM81" i="7"/>
  <c r="AM80" i="7"/>
  <c r="AM79" i="7"/>
  <c r="AM78" i="7"/>
  <c r="AM77" i="7"/>
  <c r="AM76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M18" i="7"/>
  <c r="AM17" i="7"/>
  <c r="AM16" i="7"/>
  <c r="AM15" i="7"/>
  <c r="AM14" i="7"/>
  <c r="AM13" i="7"/>
  <c r="AM12" i="7"/>
  <c r="AM11" i="7"/>
  <c r="AM10" i="7"/>
  <c r="T450" i="7"/>
  <c r="T449" i="7"/>
  <c r="T448" i="7"/>
  <c r="T447" i="7"/>
  <c r="T446" i="7"/>
  <c r="T445" i="7"/>
  <c r="T444" i="7"/>
  <c r="T443" i="7"/>
  <c r="T442" i="7"/>
  <c r="T441" i="7"/>
  <c r="T440" i="7"/>
  <c r="T439" i="7"/>
  <c r="T438" i="7"/>
  <c r="T437" i="7"/>
  <c r="T436" i="7"/>
  <c r="T435" i="7"/>
  <c r="T434" i="7"/>
  <c r="T433" i="7"/>
  <c r="T432" i="7"/>
  <c r="T431" i="7"/>
  <c r="T430" i="7"/>
  <c r="T429" i="7"/>
  <c r="T428" i="7"/>
  <c r="T427" i="7"/>
  <c r="T426" i="7"/>
  <c r="T425" i="7"/>
  <c r="T424" i="7"/>
  <c r="T423" i="7"/>
  <c r="T422" i="7"/>
  <c r="T421" i="7"/>
  <c r="T420" i="7"/>
  <c r="T419" i="7"/>
  <c r="T418" i="7"/>
  <c r="T417" i="7"/>
  <c r="T416" i="7"/>
  <c r="T415" i="7"/>
  <c r="T414" i="7"/>
  <c r="T413" i="7"/>
  <c r="T412" i="7"/>
  <c r="T411" i="7"/>
  <c r="T410" i="7"/>
  <c r="T409" i="7"/>
  <c r="T408" i="7"/>
  <c r="T407" i="7"/>
  <c r="T406" i="7"/>
  <c r="T405" i="7"/>
  <c r="T404" i="7"/>
  <c r="T403" i="7"/>
  <c r="T402" i="7"/>
  <c r="T401" i="7"/>
  <c r="T400" i="7"/>
  <c r="T399" i="7"/>
  <c r="T398" i="7"/>
  <c r="T397" i="7"/>
  <c r="T396" i="7"/>
  <c r="T395" i="7"/>
  <c r="T394" i="7"/>
  <c r="T393" i="7"/>
  <c r="T392" i="7"/>
  <c r="T391" i="7"/>
  <c r="T390" i="7"/>
  <c r="T389" i="7"/>
  <c r="T388" i="7"/>
  <c r="T387" i="7"/>
  <c r="T386" i="7"/>
  <c r="T385" i="7"/>
  <c r="T384" i="7"/>
  <c r="T383" i="7"/>
  <c r="T382" i="7"/>
  <c r="T381" i="7"/>
  <c r="T380" i="7"/>
  <c r="T379" i="7"/>
  <c r="T378" i="7"/>
  <c r="T377" i="7"/>
  <c r="T376" i="7"/>
  <c r="T375" i="7"/>
  <c r="T374" i="7"/>
  <c r="T373" i="7"/>
  <c r="T372" i="7"/>
  <c r="T371" i="7"/>
  <c r="T370" i="7"/>
  <c r="T369" i="7"/>
  <c r="T368" i="7"/>
  <c r="T367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AM451" i="7" l="1"/>
  <c r="AM452" i="7"/>
  <c r="T452" i="7"/>
  <c r="T451" i="7"/>
  <c r="F351" i="40" l="1"/>
  <c r="F350" i="40"/>
  <c r="F349" i="40"/>
  <c r="F348" i="40"/>
  <c r="F347" i="40"/>
  <c r="F346" i="40"/>
  <c r="F345" i="40"/>
  <c r="F344" i="40"/>
  <c r="F343" i="40"/>
  <c r="F342" i="40"/>
  <c r="F341" i="40"/>
  <c r="F340" i="40"/>
  <c r="F339" i="40"/>
  <c r="F338" i="40"/>
  <c r="F337" i="40"/>
  <c r="F336" i="40"/>
  <c r="F335" i="40"/>
  <c r="F334" i="40"/>
  <c r="F333" i="40"/>
  <c r="F332" i="40"/>
  <c r="F331" i="40"/>
  <c r="F330" i="40"/>
  <c r="F329" i="40"/>
  <c r="F328" i="40"/>
  <c r="F327" i="40"/>
  <c r="F326" i="40"/>
  <c r="F325" i="40"/>
  <c r="F324" i="40"/>
  <c r="F323" i="40"/>
  <c r="F322" i="40"/>
  <c r="F321" i="40"/>
  <c r="F320" i="40"/>
  <c r="F319" i="40"/>
  <c r="F318" i="40"/>
  <c r="F317" i="40"/>
  <c r="F316" i="40"/>
  <c r="F315" i="40"/>
  <c r="F314" i="40"/>
  <c r="F313" i="40"/>
  <c r="F312" i="40"/>
  <c r="F311" i="40"/>
  <c r="F310" i="40"/>
  <c r="F309" i="40"/>
  <c r="F308" i="40"/>
  <c r="F307" i="40"/>
  <c r="F306" i="40"/>
  <c r="F305" i="40"/>
  <c r="F304" i="40"/>
  <c r="F303" i="40"/>
  <c r="F302" i="40"/>
  <c r="F301" i="40"/>
  <c r="F300" i="40"/>
  <c r="F299" i="40"/>
  <c r="F298" i="40"/>
  <c r="F297" i="40"/>
  <c r="F296" i="40"/>
  <c r="F295" i="40"/>
  <c r="F294" i="40"/>
  <c r="F293" i="40"/>
  <c r="F292" i="40"/>
  <c r="F291" i="40"/>
  <c r="F290" i="40"/>
  <c r="F289" i="40"/>
  <c r="F288" i="40"/>
  <c r="F287" i="40"/>
  <c r="F286" i="40"/>
  <c r="F285" i="40"/>
  <c r="F284" i="40"/>
  <c r="F283" i="40"/>
  <c r="F282" i="40"/>
  <c r="F281" i="40"/>
  <c r="F280" i="40"/>
  <c r="F279" i="40"/>
  <c r="F278" i="40"/>
  <c r="F277" i="40"/>
  <c r="F276" i="40"/>
  <c r="F275" i="40"/>
  <c r="F274" i="40"/>
  <c r="F273" i="40"/>
  <c r="F272" i="40"/>
  <c r="F271" i="40"/>
  <c r="F270" i="40"/>
  <c r="F269" i="40"/>
  <c r="F268" i="40"/>
  <c r="F267" i="40"/>
  <c r="F266" i="40"/>
  <c r="F265" i="40"/>
  <c r="F264" i="40"/>
  <c r="F263" i="40"/>
  <c r="F262" i="40"/>
  <c r="F261" i="40"/>
  <c r="F260" i="40"/>
  <c r="F259" i="40"/>
  <c r="F258" i="40"/>
  <c r="F257" i="40"/>
  <c r="F256" i="40"/>
  <c r="F255" i="40"/>
  <c r="F254" i="40"/>
  <c r="F253" i="40"/>
  <c r="F252" i="40"/>
  <c r="F251" i="40"/>
  <c r="F250" i="40"/>
  <c r="F249" i="40"/>
  <c r="F248" i="40"/>
  <c r="F247" i="40"/>
  <c r="F246" i="40"/>
  <c r="F245" i="40"/>
  <c r="F244" i="40"/>
  <c r="F243" i="40"/>
  <c r="F242" i="40"/>
  <c r="F241" i="40"/>
  <c r="F240" i="40"/>
  <c r="F239" i="40"/>
  <c r="F238" i="40"/>
  <c r="F237" i="40"/>
  <c r="F236" i="40"/>
  <c r="F235" i="40"/>
  <c r="F234" i="40"/>
  <c r="F233" i="40"/>
  <c r="F232" i="40"/>
  <c r="F231" i="40"/>
  <c r="F230" i="40"/>
  <c r="F229" i="40"/>
  <c r="F228" i="40"/>
  <c r="F227" i="40"/>
  <c r="F226" i="40"/>
  <c r="F225" i="40"/>
  <c r="F224" i="40"/>
  <c r="F223" i="40"/>
  <c r="F222" i="40"/>
  <c r="F221" i="40"/>
  <c r="F220" i="40"/>
  <c r="F219" i="40"/>
  <c r="F218" i="40"/>
  <c r="F217" i="40"/>
  <c r="F216" i="40"/>
  <c r="F215" i="40"/>
  <c r="F214" i="40"/>
  <c r="F213" i="40"/>
  <c r="F212" i="40"/>
  <c r="F211" i="40"/>
  <c r="F210" i="40"/>
  <c r="F209" i="40"/>
  <c r="F208" i="40"/>
  <c r="F207" i="40"/>
  <c r="F206" i="40"/>
  <c r="F205" i="40"/>
  <c r="F204" i="40"/>
  <c r="F203" i="40"/>
  <c r="F202" i="40"/>
  <c r="F201" i="40"/>
  <c r="F200" i="40"/>
  <c r="F199" i="40"/>
  <c r="F198" i="40"/>
  <c r="F197" i="40"/>
  <c r="F196" i="40"/>
  <c r="F195" i="40"/>
  <c r="F194" i="40"/>
  <c r="F193" i="40"/>
  <c r="F192" i="40"/>
  <c r="F191" i="40"/>
  <c r="F190" i="40"/>
  <c r="F189" i="40"/>
  <c r="F188" i="40"/>
  <c r="F187" i="40"/>
  <c r="F186" i="40"/>
  <c r="F185" i="40"/>
  <c r="F184" i="40"/>
  <c r="F183" i="40"/>
  <c r="F182" i="40"/>
  <c r="F181" i="40"/>
  <c r="F180" i="40"/>
  <c r="F179" i="40"/>
  <c r="F178" i="40"/>
  <c r="F177" i="40"/>
  <c r="F176" i="40"/>
  <c r="F175" i="40"/>
  <c r="F174" i="40"/>
  <c r="F173" i="40"/>
  <c r="F172" i="40"/>
  <c r="F171" i="40"/>
  <c r="F170" i="40"/>
  <c r="F169" i="40"/>
  <c r="F168" i="40"/>
  <c r="F167" i="40"/>
  <c r="F166" i="40"/>
  <c r="F165" i="40"/>
  <c r="F164" i="40"/>
  <c r="F163" i="40"/>
  <c r="F162" i="40"/>
  <c r="F161" i="40"/>
  <c r="F160" i="40"/>
  <c r="F159" i="40"/>
  <c r="F158" i="40"/>
  <c r="F157" i="40"/>
  <c r="F156" i="40"/>
  <c r="F155" i="40"/>
  <c r="F154" i="40"/>
  <c r="F153" i="40"/>
  <c r="F152" i="40"/>
  <c r="F151" i="40"/>
  <c r="F150" i="40"/>
  <c r="F149" i="40"/>
  <c r="F148" i="40"/>
  <c r="F147" i="40"/>
  <c r="F146" i="40"/>
  <c r="F145" i="40"/>
  <c r="F144" i="40"/>
  <c r="F143" i="40"/>
  <c r="F142" i="40"/>
  <c r="F141" i="40"/>
  <c r="F140" i="40"/>
  <c r="F139" i="40"/>
  <c r="F138" i="40"/>
  <c r="F137" i="40"/>
  <c r="F136" i="40"/>
  <c r="F135" i="40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D71" i="40"/>
  <c r="D72" i="40"/>
  <c r="D73" i="40"/>
  <c r="D74" i="40"/>
  <c r="D75" i="40"/>
  <c r="D76" i="40"/>
  <c r="D77" i="40"/>
  <c r="D78" i="40"/>
  <c r="D79" i="40"/>
  <c r="D80" i="40"/>
  <c r="D81" i="40"/>
  <c r="D82" i="40"/>
  <c r="D83" i="40"/>
  <c r="D84" i="40"/>
  <c r="D85" i="40"/>
  <c r="D86" i="40"/>
  <c r="D87" i="40"/>
  <c r="D88" i="40"/>
  <c r="D89" i="40"/>
  <c r="D90" i="40"/>
  <c r="D91" i="40"/>
  <c r="D92" i="40"/>
  <c r="D93" i="40"/>
  <c r="D94" i="40"/>
  <c r="D95" i="40"/>
  <c r="D96" i="40"/>
  <c r="D97" i="40"/>
  <c r="D98" i="40"/>
  <c r="D99" i="40"/>
  <c r="D100" i="40"/>
  <c r="D101" i="40"/>
  <c r="D102" i="40"/>
  <c r="D103" i="40"/>
  <c r="D104" i="40"/>
  <c r="D105" i="40"/>
  <c r="D106" i="40"/>
  <c r="D107" i="40"/>
  <c r="D108" i="40"/>
  <c r="D109" i="40"/>
  <c r="D110" i="40"/>
  <c r="D111" i="40"/>
  <c r="D112" i="40"/>
  <c r="D113" i="40"/>
  <c r="D114" i="40"/>
  <c r="D115" i="40"/>
  <c r="D116" i="40"/>
  <c r="D117" i="40"/>
  <c r="D118" i="40"/>
  <c r="D119" i="40"/>
  <c r="D120" i="40"/>
  <c r="D121" i="40"/>
  <c r="D122" i="40"/>
  <c r="D123" i="40"/>
  <c r="D124" i="40"/>
  <c r="D125" i="40"/>
  <c r="D126" i="40"/>
  <c r="D127" i="40"/>
  <c r="D128" i="40"/>
  <c r="D129" i="40"/>
  <c r="D130" i="40"/>
  <c r="D131" i="40"/>
  <c r="D132" i="40"/>
  <c r="D133" i="40"/>
  <c r="D134" i="40"/>
  <c r="D135" i="40"/>
  <c r="D136" i="40"/>
  <c r="D137" i="40"/>
  <c r="D138" i="40"/>
  <c r="D139" i="40"/>
  <c r="D140" i="40"/>
  <c r="D141" i="40"/>
  <c r="D142" i="40"/>
  <c r="D143" i="40"/>
  <c r="D144" i="40"/>
  <c r="D145" i="40"/>
  <c r="D146" i="40"/>
  <c r="D147" i="40"/>
  <c r="D148" i="40"/>
  <c r="D149" i="40"/>
  <c r="D150" i="40"/>
  <c r="D151" i="40"/>
  <c r="D152" i="40"/>
  <c r="D153" i="40"/>
  <c r="D154" i="40"/>
  <c r="D155" i="40"/>
  <c r="D156" i="40"/>
  <c r="D157" i="40"/>
  <c r="D158" i="40"/>
  <c r="D159" i="40"/>
  <c r="D160" i="40"/>
  <c r="D161" i="40"/>
  <c r="D162" i="40"/>
  <c r="D163" i="40"/>
  <c r="D164" i="40"/>
  <c r="D165" i="40"/>
  <c r="D166" i="40"/>
  <c r="D167" i="40"/>
  <c r="D168" i="40"/>
  <c r="D169" i="40"/>
  <c r="D170" i="40"/>
  <c r="D171" i="40"/>
  <c r="D172" i="40"/>
  <c r="D173" i="40"/>
  <c r="D174" i="40"/>
  <c r="D175" i="40"/>
  <c r="D176" i="40"/>
  <c r="D177" i="40"/>
  <c r="D178" i="40"/>
  <c r="D179" i="40"/>
  <c r="D180" i="40"/>
  <c r="D181" i="40"/>
  <c r="D182" i="40"/>
  <c r="D183" i="40"/>
  <c r="D184" i="40"/>
  <c r="D185" i="40"/>
  <c r="D186" i="40"/>
  <c r="D187" i="40"/>
  <c r="D188" i="40"/>
  <c r="D189" i="40"/>
  <c r="D190" i="40"/>
  <c r="D191" i="40"/>
  <c r="D192" i="40"/>
  <c r="D193" i="40"/>
  <c r="D194" i="40"/>
  <c r="D195" i="40"/>
  <c r="D196" i="40"/>
  <c r="D197" i="40"/>
  <c r="D198" i="40"/>
  <c r="D199" i="40"/>
  <c r="D200" i="40"/>
  <c r="D201" i="40"/>
  <c r="D202" i="40"/>
  <c r="D203" i="40"/>
  <c r="D204" i="40"/>
  <c r="D205" i="40"/>
  <c r="D206" i="40"/>
  <c r="D207" i="40"/>
  <c r="D208" i="40"/>
  <c r="D209" i="40"/>
  <c r="D210" i="40"/>
  <c r="D211" i="40"/>
  <c r="D212" i="40"/>
  <c r="D213" i="40"/>
  <c r="D214" i="40"/>
  <c r="D215" i="40"/>
  <c r="D216" i="40"/>
  <c r="D217" i="40"/>
  <c r="D218" i="40"/>
  <c r="D219" i="40"/>
  <c r="D220" i="40"/>
  <c r="D221" i="40"/>
  <c r="D222" i="40"/>
  <c r="D223" i="40"/>
  <c r="D224" i="40"/>
  <c r="D225" i="40"/>
  <c r="D226" i="40"/>
  <c r="D227" i="40"/>
  <c r="D228" i="40"/>
  <c r="D229" i="40"/>
  <c r="D230" i="40"/>
  <c r="D231" i="40"/>
  <c r="D232" i="40"/>
  <c r="D233" i="40"/>
  <c r="D234" i="40"/>
  <c r="D235" i="40"/>
  <c r="D236" i="40"/>
  <c r="D237" i="40"/>
  <c r="D238" i="40"/>
  <c r="D239" i="40"/>
  <c r="D240" i="40"/>
  <c r="D241" i="40"/>
  <c r="D242" i="40"/>
  <c r="D243" i="40"/>
  <c r="D244" i="40"/>
  <c r="D245" i="40"/>
  <c r="D246" i="40"/>
  <c r="D247" i="40"/>
  <c r="D248" i="40"/>
  <c r="D249" i="40"/>
  <c r="D250" i="40"/>
  <c r="D251" i="40"/>
  <c r="D252" i="40"/>
  <c r="D253" i="40"/>
  <c r="D254" i="40"/>
  <c r="D255" i="40"/>
  <c r="D256" i="40"/>
  <c r="D257" i="40"/>
  <c r="D258" i="40"/>
  <c r="D259" i="40"/>
  <c r="D260" i="40"/>
  <c r="D261" i="40"/>
  <c r="D262" i="40"/>
  <c r="D263" i="40"/>
  <c r="D264" i="40"/>
  <c r="D265" i="40"/>
  <c r="D266" i="40"/>
  <c r="D267" i="40"/>
  <c r="D268" i="40"/>
  <c r="D269" i="40"/>
  <c r="D270" i="40"/>
  <c r="D271" i="40"/>
  <c r="D272" i="40"/>
  <c r="D273" i="40"/>
  <c r="D274" i="40"/>
  <c r="D275" i="40"/>
  <c r="D276" i="40"/>
  <c r="D277" i="40"/>
  <c r="D278" i="40"/>
  <c r="D279" i="40"/>
  <c r="D280" i="40"/>
  <c r="D281" i="40"/>
  <c r="D282" i="40"/>
  <c r="D283" i="40"/>
  <c r="D284" i="40"/>
  <c r="D285" i="40"/>
  <c r="D286" i="40"/>
  <c r="D287" i="40"/>
  <c r="D288" i="40"/>
  <c r="D289" i="40"/>
  <c r="D290" i="40"/>
  <c r="D291" i="40"/>
  <c r="D292" i="40"/>
  <c r="D293" i="40"/>
  <c r="D294" i="40"/>
  <c r="D295" i="40"/>
  <c r="D296" i="40"/>
  <c r="D297" i="40"/>
  <c r="D298" i="40"/>
  <c r="D299" i="40"/>
  <c r="D300" i="40"/>
  <c r="D301" i="40"/>
  <c r="D302" i="40"/>
  <c r="D303" i="40"/>
  <c r="D304" i="40"/>
  <c r="D305" i="40"/>
  <c r="D306" i="40"/>
  <c r="D307" i="40"/>
  <c r="D308" i="40"/>
  <c r="D309" i="40"/>
  <c r="D310" i="40"/>
  <c r="D311" i="40"/>
  <c r="D312" i="40"/>
  <c r="D313" i="40"/>
  <c r="D314" i="40"/>
  <c r="D315" i="40"/>
  <c r="D316" i="40"/>
  <c r="D317" i="40"/>
  <c r="D318" i="40"/>
  <c r="D319" i="40"/>
  <c r="D320" i="40"/>
  <c r="D321" i="40"/>
  <c r="D322" i="40"/>
  <c r="D323" i="40"/>
  <c r="D324" i="40"/>
  <c r="D325" i="40"/>
  <c r="D326" i="40"/>
  <c r="D327" i="40"/>
  <c r="D328" i="40"/>
  <c r="D329" i="40"/>
  <c r="D330" i="40"/>
  <c r="D331" i="40"/>
  <c r="D332" i="40"/>
  <c r="D333" i="40"/>
  <c r="D334" i="40"/>
  <c r="D335" i="40"/>
  <c r="D336" i="40"/>
  <c r="D337" i="40"/>
  <c r="D338" i="40"/>
  <c r="D339" i="40"/>
  <c r="D340" i="40"/>
  <c r="D341" i="40"/>
  <c r="D342" i="40"/>
  <c r="D343" i="40"/>
  <c r="D344" i="40"/>
  <c r="D345" i="40"/>
  <c r="D346" i="40"/>
  <c r="D347" i="40"/>
  <c r="D348" i="40"/>
  <c r="D349" i="40"/>
  <c r="D350" i="40"/>
  <c r="D351" i="40"/>
  <c r="D352" i="40"/>
  <c r="D353" i="40"/>
  <c r="D354" i="40"/>
  <c r="D355" i="40"/>
  <c r="D356" i="40"/>
  <c r="D357" i="40"/>
  <c r="D358" i="40"/>
  <c r="D359" i="40"/>
  <c r="D360" i="40"/>
  <c r="D361" i="40"/>
  <c r="D362" i="40"/>
  <c r="D363" i="40"/>
  <c r="D364" i="40"/>
  <c r="D365" i="40"/>
  <c r="D366" i="40"/>
  <c r="D367" i="40"/>
  <c r="D368" i="40"/>
  <c r="D369" i="40"/>
  <c r="D370" i="40"/>
  <c r="D371" i="40"/>
  <c r="D372" i="40"/>
  <c r="D373" i="40"/>
  <c r="D374" i="40"/>
  <c r="D375" i="40"/>
  <c r="D376" i="40"/>
  <c r="D377" i="40"/>
  <c r="D378" i="40"/>
  <c r="D379" i="40"/>
  <c r="D380" i="40"/>
  <c r="D381" i="40"/>
  <c r="D382" i="40"/>
  <c r="D383" i="40"/>
  <c r="D384" i="40"/>
  <c r="D385" i="40"/>
  <c r="D386" i="40"/>
  <c r="D387" i="40"/>
  <c r="D388" i="40"/>
  <c r="D389" i="40"/>
  <c r="D390" i="40"/>
  <c r="D391" i="40"/>
  <c r="D392" i="40"/>
  <c r="D393" i="40"/>
  <c r="D394" i="40"/>
  <c r="D395" i="40"/>
  <c r="D396" i="40"/>
  <c r="D397" i="40"/>
  <c r="D398" i="40"/>
  <c r="D399" i="40"/>
  <c r="D400" i="40"/>
  <c r="D401" i="40"/>
  <c r="D402" i="40"/>
  <c r="D403" i="40"/>
  <c r="D404" i="40"/>
  <c r="D405" i="40"/>
  <c r="D406" i="40"/>
  <c r="D407" i="40"/>
  <c r="D408" i="40"/>
  <c r="D409" i="40"/>
  <c r="D410" i="40"/>
  <c r="D411" i="40"/>
  <c r="D412" i="40"/>
  <c r="D413" i="40"/>
  <c r="D414" i="40"/>
  <c r="D415" i="40"/>
  <c r="D416" i="40"/>
  <c r="D417" i="40"/>
  <c r="D418" i="40"/>
  <c r="D419" i="40"/>
  <c r="D420" i="40"/>
  <c r="D421" i="40"/>
  <c r="D422" i="40"/>
  <c r="D423" i="40"/>
  <c r="D424" i="40"/>
  <c r="D425" i="40"/>
  <c r="D426" i="40"/>
  <c r="D427" i="40"/>
  <c r="D428" i="40"/>
  <c r="D429" i="40"/>
  <c r="D430" i="40"/>
  <c r="D431" i="40"/>
  <c r="D432" i="40"/>
  <c r="D433" i="40"/>
  <c r="D434" i="40"/>
  <c r="D435" i="40"/>
  <c r="D436" i="40"/>
  <c r="D437" i="40"/>
  <c r="D438" i="40"/>
  <c r="D439" i="40"/>
  <c r="D440" i="40"/>
  <c r="D441" i="40"/>
  <c r="D442" i="40"/>
  <c r="D443" i="40"/>
  <c r="D444" i="40"/>
  <c r="D445" i="40"/>
  <c r="D446" i="40"/>
  <c r="D447" i="40"/>
  <c r="D448" i="40"/>
  <c r="D10" i="40"/>
  <c r="AK451" i="7" l="1"/>
  <c r="R452" i="7"/>
  <c r="AK452" i="7"/>
  <c r="R451" i="7"/>
  <c r="AO451" i="7"/>
  <c r="AO452" i="7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10" i="40"/>
  <c r="E31" i="18" l="1"/>
  <c r="AJ452" i="7" l="1"/>
  <c r="AJ451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N232" i="7"/>
  <c r="AN233" i="7"/>
  <c r="AN234" i="7"/>
  <c r="AN235" i="7"/>
  <c r="AN236" i="7"/>
  <c r="AN237" i="7"/>
  <c r="AN238" i="7"/>
  <c r="AN239" i="7"/>
  <c r="AN240" i="7"/>
  <c r="AN241" i="7"/>
  <c r="AN242" i="7"/>
  <c r="AN243" i="7"/>
  <c r="AN244" i="7"/>
  <c r="AN245" i="7"/>
  <c r="AN246" i="7"/>
  <c r="AN247" i="7"/>
  <c r="AN248" i="7"/>
  <c r="AN249" i="7"/>
  <c r="AN250" i="7"/>
  <c r="AN251" i="7"/>
  <c r="AN252" i="7"/>
  <c r="AN253" i="7"/>
  <c r="AN254" i="7"/>
  <c r="AN255" i="7"/>
  <c r="AN256" i="7"/>
  <c r="AN257" i="7"/>
  <c r="AN258" i="7"/>
  <c r="AN259" i="7"/>
  <c r="AN260" i="7"/>
  <c r="AN261" i="7"/>
  <c r="AN262" i="7"/>
  <c r="AN263" i="7"/>
  <c r="AN264" i="7"/>
  <c r="AN265" i="7"/>
  <c r="AN266" i="7"/>
  <c r="AN267" i="7"/>
  <c r="AN268" i="7"/>
  <c r="AN269" i="7"/>
  <c r="AN270" i="7"/>
  <c r="AN271" i="7"/>
  <c r="AN272" i="7"/>
  <c r="AN273" i="7"/>
  <c r="AN274" i="7"/>
  <c r="AN275" i="7"/>
  <c r="AN276" i="7"/>
  <c r="AN277" i="7"/>
  <c r="AN278" i="7"/>
  <c r="AN279" i="7"/>
  <c r="AN280" i="7"/>
  <c r="AN281" i="7"/>
  <c r="AN282" i="7"/>
  <c r="AN283" i="7"/>
  <c r="AN284" i="7"/>
  <c r="AN285" i="7"/>
  <c r="AN286" i="7"/>
  <c r="AN287" i="7"/>
  <c r="AN288" i="7"/>
  <c r="AN289" i="7"/>
  <c r="AN290" i="7"/>
  <c r="AN291" i="7"/>
  <c r="AN292" i="7"/>
  <c r="AN293" i="7"/>
  <c r="AN294" i="7"/>
  <c r="AN295" i="7"/>
  <c r="AN296" i="7"/>
  <c r="AN297" i="7"/>
  <c r="AN298" i="7"/>
  <c r="AN299" i="7"/>
  <c r="AN300" i="7"/>
  <c r="AN301" i="7"/>
  <c r="AN302" i="7"/>
  <c r="AN303" i="7"/>
  <c r="AN304" i="7"/>
  <c r="AN305" i="7"/>
  <c r="AN306" i="7"/>
  <c r="AN307" i="7"/>
  <c r="AN308" i="7"/>
  <c r="AN309" i="7"/>
  <c r="AN310" i="7"/>
  <c r="AN311" i="7"/>
  <c r="AN312" i="7"/>
  <c r="AN313" i="7"/>
  <c r="AN314" i="7"/>
  <c r="AN315" i="7"/>
  <c r="AN316" i="7"/>
  <c r="AN317" i="7"/>
  <c r="AN318" i="7"/>
  <c r="AN319" i="7"/>
  <c r="AN320" i="7"/>
  <c r="AN321" i="7"/>
  <c r="AN322" i="7"/>
  <c r="AN323" i="7"/>
  <c r="AN324" i="7"/>
  <c r="AN325" i="7"/>
  <c r="AN326" i="7"/>
  <c r="AN327" i="7"/>
  <c r="AN328" i="7"/>
  <c r="AN329" i="7"/>
  <c r="AN330" i="7"/>
  <c r="AN331" i="7"/>
  <c r="AN332" i="7"/>
  <c r="AN333" i="7"/>
  <c r="AN334" i="7"/>
  <c r="AN335" i="7"/>
  <c r="AN336" i="7"/>
  <c r="AN337" i="7"/>
  <c r="AN338" i="7"/>
  <c r="AN339" i="7"/>
  <c r="AN340" i="7"/>
  <c r="AN341" i="7"/>
  <c r="AN342" i="7"/>
  <c r="AN343" i="7"/>
  <c r="AN344" i="7"/>
  <c r="AN345" i="7"/>
  <c r="AN346" i="7"/>
  <c r="AN347" i="7"/>
  <c r="AN348" i="7"/>
  <c r="AN349" i="7"/>
  <c r="AN350" i="7"/>
  <c r="AN351" i="7"/>
  <c r="AN352" i="7"/>
  <c r="AN353" i="7"/>
  <c r="AN354" i="7"/>
  <c r="AN355" i="7"/>
  <c r="AN356" i="7"/>
  <c r="AN357" i="7"/>
  <c r="AN358" i="7"/>
  <c r="AN359" i="7"/>
  <c r="AN360" i="7"/>
  <c r="AN361" i="7"/>
  <c r="AN362" i="7"/>
  <c r="AN363" i="7"/>
  <c r="AN364" i="7"/>
  <c r="AN365" i="7"/>
  <c r="AN366" i="7"/>
  <c r="AN367" i="7"/>
  <c r="AN368" i="7"/>
  <c r="AN369" i="7"/>
  <c r="AN370" i="7"/>
  <c r="AN371" i="7"/>
  <c r="AN372" i="7"/>
  <c r="AN373" i="7"/>
  <c r="AN374" i="7"/>
  <c r="AN375" i="7"/>
  <c r="AN376" i="7"/>
  <c r="AN377" i="7"/>
  <c r="AN378" i="7"/>
  <c r="AN379" i="7"/>
  <c r="AN380" i="7"/>
  <c r="AN381" i="7"/>
  <c r="AN382" i="7"/>
  <c r="AN383" i="7"/>
  <c r="AN384" i="7"/>
  <c r="AN385" i="7"/>
  <c r="AN386" i="7"/>
  <c r="AN387" i="7"/>
  <c r="AN388" i="7"/>
  <c r="AN389" i="7"/>
  <c r="AN390" i="7"/>
  <c r="AN391" i="7"/>
  <c r="AN392" i="7"/>
  <c r="AN393" i="7"/>
  <c r="AN394" i="7"/>
  <c r="AN395" i="7"/>
  <c r="AN396" i="7"/>
  <c r="AN397" i="7"/>
  <c r="AN398" i="7"/>
  <c r="AN399" i="7"/>
  <c r="AN400" i="7"/>
  <c r="AN401" i="7"/>
  <c r="AN402" i="7"/>
  <c r="AN403" i="7"/>
  <c r="AN404" i="7"/>
  <c r="AN405" i="7"/>
  <c r="AN406" i="7"/>
  <c r="AN407" i="7"/>
  <c r="AN408" i="7"/>
  <c r="AN409" i="7"/>
  <c r="AN410" i="7"/>
  <c r="AN411" i="7"/>
  <c r="AN412" i="7"/>
  <c r="AN413" i="7"/>
  <c r="AN414" i="7"/>
  <c r="AN415" i="7"/>
  <c r="AN416" i="7"/>
  <c r="AN417" i="7"/>
  <c r="AN418" i="7"/>
  <c r="AN419" i="7"/>
  <c r="AN420" i="7"/>
  <c r="AN421" i="7"/>
  <c r="AN422" i="7"/>
  <c r="AN423" i="7"/>
  <c r="AN424" i="7"/>
  <c r="AN425" i="7"/>
  <c r="AN426" i="7"/>
  <c r="AN427" i="7"/>
  <c r="AN428" i="7"/>
  <c r="AN429" i="7"/>
  <c r="AN430" i="7"/>
  <c r="AN431" i="7"/>
  <c r="AN432" i="7"/>
  <c r="AN433" i="7"/>
  <c r="AN434" i="7"/>
  <c r="AN435" i="7"/>
  <c r="AN436" i="7"/>
  <c r="AN437" i="7"/>
  <c r="AN438" i="7"/>
  <c r="AN439" i="7"/>
  <c r="AN440" i="7"/>
  <c r="AN441" i="7"/>
  <c r="AN442" i="7"/>
  <c r="AN443" i="7"/>
  <c r="AN444" i="7"/>
  <c r="AN445" i="7"/>
  <c r="AN446" i="7"/>
  <c r="AN447" i="7"/>
  <c r="AN448" i="7"/>
  <c r="AN449" i="7"/>
  <c r="AN450" i="7"/>
  <c r="AN10" i="7"/>
  <c r="Q451" i="7" l="1"/>
  <c r="Q452" i="7"/>
  <c r="P451" i="7" l="1"/>
  <c r="P452" i="7" l="1"/>
  <c r="AI452" i="7"/>
  <c r="AI451" i="7"/>
  <c r="P4" i="18" l="1"/>
  <c r="Q4" i="18" s="1"/>
  <c r="O4" i="18"/>
  <c r="F31" i="18" s="1"/>
  <c r="G31" i="18" l="1"/>
  <c r="B32" i="18"/>
  <c r="A32" i="18"/>
  <c r="F32" i="18" l="1"/>
  <c r="A33" i="18"/>
  <c r="E32" i="18"/>
  <c r="B33" i="18"/>
  <c r="N452" i="7"/>
  <c r="M452" i="7"/>
  <c r="L452" i="7"/>
  <c r="K452" i="7"/>
  <c r="J452" i="7"/>
  <c r="I452" i="7"/>
  <c r="H452" i="7"/>
  <c r="G452" i="7"/>
  <c r="F452" i="7"/>
  <c r="E452" i="7"/>
  <c r="D452" i="7"/>
  <c r="C452" i="7"/>
  <c r="Y452" i="7"/>
  <c r="X452" i="7"/>
  <c r="W452" i="7"/>
  <c r="V452" i="7"/>
  <c r="F33" i="18" l="1"/>
  <c r="A34" i="18"/>
  <c r="E33" i="18"/>
  <c r="B34" i="18"/>
  <c r="G32" i="18"/>
  <c r="G33" i="18"/>
  <c r="F34" i="18" l="1"/>
  <c r="A35" i="18"/>
  <c r="E34" i="18"/>
  <c r="B35" i="18"/>
  <c r="G34" i="18"/>
  <c r="F35" i="18" l="1"/>
  <c r="A36" i="18"/>
  <c r="E35" i="18"/>
  <c r="B36" i="18"/>
  <c r="G35" i="18"/>
  <c r="F36" i="18" l="1"/>
  <c r="A37" i="18"/>
  <c r="E36" i="18"/>
  <c r="B37" i="18"/>
  <c r="G36" i="18"/>
  <c r="AF451" i="7"/>
  <c r="M451" i="7"/>
  <c r="F37" i="18" l="1"/>
  <c r="A38" i="18"/>
  <c r="E37" i="18"/>
  <c r="B38" i="18"/>
  <c r="G37" i="18"/>
  <c r="F38" i="18" l="1"/>
  <c r="A39" i="18"/>
  <c r="E38" i="18"/>
  <c r="B39" i="18"/>
  <c r="G38" i="18"/>
  <c r="F39" i="18" l="1"/>
  <c r="A40" i="18"/>
  <c r="E39" i="18"/>
  <c r="B40" i="18"/>
  <c r="G39" i="18"/>
  <c r="F40" i="18" l="1"/>
  <c r="E40" i="18"/>
  <c r="AE452" i="7"/>
  <c r="AD452" i="7"/>
  <c r="AC452" i="7"/>
  <c r="AB452" i="7"/>
  <c r="AA452" i="7"/>
  <c r="Z452" i="7"/>
  <c r="AE451" i="7"/>
  <c r="L451" i="7"/>
  <c r="K451" i="7"/>
  <c r="J451" i="7"/>
  <c r="AD451" i="7" l="1"/>
  <c r="AC451" i="7"/>
  <c r="AG451" i="7" l="1"/>
  <c r="AG452" i="7"/>
  <c r="N451" i="7"/>
  <c r="G40" i="18" l="1"/>
  <c r="AH451" i="7" l="1"/>
  <c r="AH452" i="7"/>
  <c r="O452" i="7"/>
  <c r="O451" i="7"/>
</calcChain>
</file>

<file path=xl/sharedStrings.xml><?xml version="1.0" encoding="utf-8"?>
<sst xmlns="http://schemas.openxmlformats.org/spreadsheetml/2006/main" count="13994" uniqueCount="963">
  <si>
    <t>FY14</t>
  </si>
  <si>
    <t>receiving fte's, final</t>
  </si>
  <si>
    <t>chosum10finalnov</t>
  </si>
  <si>
    <t>Receiving</t>
  </si>
  <si>
    <t>Sending</t>
  </si>
  <si>
    <t>Tuition</t>
  </si>
  <si>
    <t>FTE</t>
  </si>
  <si>
    <t>LEA</t>
  </si>
  <si>
    <t>FY06</t>
  </si>
  <si>
    <t>FY09</t>
  </si>
  <si>
    <t>FY07</t>
  </si>
  <si>
    <t>Massachusetts Department of Elementary and Secondary Education</t>
  </si>
  <si>
    <t>FY08</t>
  </si>
  <si>
    <t>FY10</t>
  </si>
  <si>
    <t>FY05</t>
  </si>
  <si>
    <t>FY11</t>
  </si>
  <si>
    <t>FY12</t>
  </si>
  <si>
    <t>chosum11final</t>
  </si>
  <si>
    <t>FY13</t>
  </si>
  <si>
    <t>chosum12finaldec</t>
  </si>
  <si>
    <t>chosum13final</t>
  </si>
  <si>
    <t>FY15</t>
  </si>
  <si>
    <t>chosum14final</t>
  </si>
  <si>
    <t>FY16</t>
  </si>
  <si>
    <t>this file</t>
  </si>
  <si>
    <t>FY17</t>
  </si>
  <si>
    <t>District</t>
  </si>
  <si>
    <t>sending fte's, final</t>
  </si>
  <si>
    <t>Receiving District</t>
  </si>
  <si>
    <t>Sending District</t>
  </si>
  <si>
    <t>Change</t>
  </si>
  <si>
    <t>chosum16final</t>
  </si>
  <si>
    <t>choicesum15final</t>
  </si>
  <si>
    <t>Select a District</t>
  </si>
  <si>
    <t>Office of District and School Finance</t>
  </si>
  <si>
    <t>FY18</t>
  </si>
  <si>
    <t>chosum17jun</t>
  </si>
  <si>
    <t>Abington</t>
  </si>
  <si>
    <t>Brockton</t>
  </si>
  <si>
    <t>Hanover</t>
  </si>
  <si>
    <t>Rockland</t>
  </si>
  <si>
    <t>Agawam</t>
  </si>
  <si>
    <t>Chicopee</t>
  </si>
  <si>
    <t>Holyoke</t>
  </si>
  <si>
    <t>Longmeadow</t>
  </si>
  <si>
    <t>Ludlow</t>
  </si>
  <si>
    <t>Palmer</t>
  </si>
  <si>
    <t>South Hadley</t>
  </si>
  <si>
    <t>Springfield</t>
  </si>
  <si>
    <t>Westfield</t>
  </si>
  <si>
    <t>West Springfield</t>
  </si>
  <si>
    <t>Amesbury</t>
  </si>
  <si>
    <t>Haverhill</t>
  </si>
  <si>
    <t>Methuen</t>
  </si>
  <si>
    <t>Newburyport</t>
  </si>
  <si>
    <t>Pentucket</t>
  </si>
  <si>
    <t>Triton</t>
  </si>
  <si>
    <t>Amherst</t>
  </si>
  <si>
    <t>Belchertown</t>
  </si>
  <si>
    <t>Deerfield</t>
  </si>
  <si>
    <t>Granby</t>
  </si>
  <si>
    <t>Greenfield</t>
  </si>
  <si>
    <t>Hadley</t>
  </si>
  <si>
    <t>Leverett</t>
  </si>
  <si>
    <t>Northampton</t>
  </si>
  <si>
    <t>Pelham</t>
  </si>
  <si>
    <t>Shutesbury</t>
  </si>
  <si>
    <t>Sunderland</t>
  </si>
  <si>
    <t>Ware</t>
  </si>
  <si>
    <t>Ashburnham-Westminster</t>
  </si>
  <si>
    <t>Gill-Montague</t>
  </si>
  <si>
    <t>Narragansett</t>
  </si>
  <si>
    <t>New Salem-Wendell</t>
  </si>
  <si>
    <t>Ashland</t>
  </si>
  <si>
    <t>Bellingham</t>
  </si>
  <si>
    <t>Boston</t>
  </si>
  <si>
    <t>Clinton</t>
  </si>
  <si>
    <t>Fitchburg</t>
  </si>
  <si>
    <t>Framingham</t>
  </si>
  <si>
    <t>Holliston</t>
  </si>
  <si>
    <t>Hopkinton</t>
  </si>
  <si>
    <t>Marlborough</t>
  </si>
  <si>
    <t>Milford</t>
  </si>
  <si>
    <t>Millis</t>
  </si>
  <si>
    <t>Natick</t>
  </si>
  <si>
    <t>Saugus</t>
  </si>
  <si>
    <t>Sturbridge</t>
  </si>
  <si>
    <t>Worcester</t>
  </si>
  <si>
    <t>Mendon-Upton</t>
  </si>
  <si>
    <t>Auburn</t>
  </si>
  <si>
    <t>Grafton</t>
  </si>
  <si>
    <t>Leicester</t>
  </si>
  <si>
    <t>Oxford</t>
  </si>
  <si>
    <t>Southbridge</t>
  </si>
  <si>
    <t>Uxbridge</t>
  </si>
  <si>
    <t>Webster</t>
  </si>
  <si>
    <t>Wachusett</t>
  </si>
  <si>
    <t>Avon</t>
  </si>
  <si>
    <t>Fall River</t>
  </si>
  <si>
    <t>Holbrook</t>
  </si>
  <si>
    <t>Norton</t>
  </si>
  <si>
    <t>Randolph</t>
  </si>
  <si>
    <t>Somerville</t>
  </si>
  <si>
    <t>Weymouth</t>
  </si>
  <si>
    <t>Barnstable</t>
  </si>
  <si>
    <t>Bourne</t>
  </si>
  <si>
    <t>Carver</t>
  </si>
  <si>
    <t>Falmouth</t>
  </si>
  <si>
    <t>Kingston</t>
  </si>
  <si>
    <t>Mashpee</t>
  </si>
  <si>
    <t>Plymouth</t>
  </si>
  <si>
    <t>Sandwich</t>
  </si>
  <si>
    <t>Wareham</t>
  </si>
  <si>
    <t>Bridgewater-Raynham</t>
  </si>
  <si>
    <t>Dennis-Yarmouth</t>
  </si>
  <si>
    <t>Nauset</t>
  </si>
  <si>
    <t>Monson</t>
  </si>
  <si>
    <t>Amherst-Pelham</t>
  </si>
  <si>
    <t>Frontier</t>
  </si>
  <si>
    <t>Hampden-Wilbraham</t>
  </si>
  <si>
    <t>Attleboro</t>
  </si>
  <si>
    <t>Douglas</t>
  </si>
  <si>
    <t>Franklin</t>
  </si>
  <si>
    <t>Hopedale</t>
  </si>
  <si>
    <t>Mansfield</t>
  </si>
  <si>
    <t>North Attleborough</t>
  </si>
  <si>
    <t>Northbridge</t>
  </si>
  <si>
    <t>Blackstone-Millville</t>
  </si>
  <si>
    <t>King Philip</t>
  </si>
  <si>
    <t>Berkley</t>
  </si>
  <si>
    <t>Acushnet</t>
  </si>
  <si>
    <t>Dartmouth</t>
  </si>
  <si>
    <t>Fairhaven</t>
  </si>
  <si>
    <t>New Bedford</t>
  </si>
  <si>
    <t>Somerset</t>
  </si>
  <si>
    <t>Swansea</t>
  </si>
  <si>
    <t>Taunton</t>
  </si>
  <si>
    <t>Westport</t>
  </si>
  <si>
    <t>Dighton-Rehoboth</t>
  </si>
  <si>
    <t>Freetown-Lakeville</t>
  </si>
  <si>
    <t>Nashoba</t>
  </si>
  <si>
    <t>Beverly</t>
  </si>
  <si>
    <t>Arlington</t>
  </si>
  <si>
    <t>Boxford</t>
  </si>
  <si>
    <t>Chelsea</t>
  </si>
  <si>
    <t>Danvers</t>
  </si>
  <si>
    <t>Georgetown</t>
  </si>
  <si>
    <t>Gloucester</t>
  </si>
  <si>
    <t>Ipswich</t>
  </si>
  <si>
    <t>Lynn</t>
  </si>
  <si>
    <t>Marblehead</t>
  </si>
  <si>
    <t>North Andover</t>
  </si>
  <si>
    <t>Peabody</t>
  </si>
  <si>
    <t>Reading</t>
  </si>
  <si>
    <t>Revere</t>
  </si>
  <si>
    <t>Rockport</t>
  </si>
  <si>
    <t>Salem</t>
  </si>
  <si>
    <t>Stoneham</t>
  </si>
  <si>
    <t>Swampscott</t>
  </si>
  <si>
    <t>Hamilton-Wenham</t>
  </si>
  <si>
    <t>Masconomet</t>
  </si>
  <si>
    <t>Halifax</t>
  </si>
  <si>
    <t>Middleborough</t>
  </si>
  <si>
    <t>Truro</t>
  </si>
  <si>
    <t>Old Rochester</t>
  </si>
  <si>
    <t>Dedham</t>
  </si>
  <si>
    <t>East Bridgewater</t>
  </si>
  <si>
    <t>Easton</t>
  </si>
  <si>
    <t>Stoughton</t>
  </si>
  <si>
    <t>West Bridgewater</t>
  </si>
  <si>
    <t>Whitman-Hanson</t>
  </si>
  <si>
    <t>Southeastern Regional Vocational Technical</t>
  </si>
  <si>
    <t>Brookfield</t>
  </si>
  <si>
    <t>Holland</t>
  </si>
  <si>
    <t>North Brookfield</t>
  </si>
  <si>
    <t>Wales</t>
  </si>
  <si>
    <t>Quaboag Regional</t>
  </si>
  <si>
    <t>Burlington</t>
  </si>
  <si>
    <t>Billerica</t>
  </si>
  <si>
    <t>Dracut</t>
  </si>
  <si>
    <t>Lowell</t>
  </si>
  <si>
    <t>Medford</t>
  </si>
  <si>
    <t>Tewksbury</t>
  </si>
  <si>
    <t>Woburn</t>
  </si>
  <si>
    <t>Quabbin</t>
  </si>
  <si>
    <t>Plympton</t>
  </si>
  <si>
    <t>Chelmsford</t>
  </si>
  <si>
    <t>Tyngsborough</t>
  </si>
  <si>
    <t>Westford</t>
  </si>
  <si>
    <t>North Middlesex</t>
  </si>
  <si>
    <t>East Longmeadow</t>
  </si>
  <si>
    <t>Clarksburg</t>
  </si>
  <si>
    <t>Florida</t>
  </si>
  <si>
    <t>North Adams</t>
  </si>
  <si>
    <t xml:space="preserve">Williamstown </t>
  </si>
  <si>
    <t>Central Berkshire</t>
  </si>
  <si>
    <t>Hawlemont</t>
  </si>
  <si>
    <t>Mount Greylock</t>
  </si>
  <si>
    <t>Mohawk Trail</t>
  </si>
  <si>
    <t>Gardner</t>
  </si>
  <si>
    <t>Hudson</t>
  </si>
  <si>
    <t>Leominster</t>
  </si>
  <si>
    <t>Littleton</t>
  </si>
  <si>
    <t>Lunenburg</t>
  </si>
  <si>
    <t>Medway</t>
  </si>
  <si>
    <t>West Boylston</t>
  </si>
  <si>
    <t>Berlin-Boylston</t>
  </si>
  <si>
    <t>Conway</t>
  </si>
  <si>
    <t>Hatfield</t>
  </si>
  <si>
    <t>Whately</t>
  </si>
  <si>
    <t>Williamsburg</t>
  </si>
  <si>
    <t>Easthampton</t>
  </si>
  <si>
    <t>Orange</t>
  </si>
  <si>
    <t>Pioneer Valley</t>
  </si>
  <si>
    <t>Millbury</t>
  </si>
  <si>
    <t>Sutton</t>
  </si>
  <si>
    <t>Lawrence</t>
  </si>
  <si>
    <t>Pembroke</t>
  </si>
  <si>
    <t>Silver Lake</t>
  </si>
  <si>
    <t>Southampton</t>
  </si>
  <si>
    <t>Worthington</t>
  </si>
  <si>
    <t>Gateway</t>
  </si>
  <si>
    <t>Hampshire</t>
  </si>
  <si>
    <t>Edgartown</t>
  </si>
  <si>
    <t>Oak Bluffs</t>
  </si>
  <si>
    <t>Tisbury</t>
  </si>
  <si>
    <t>Up-Island Regional</t>
  </si>
  <si>
    <t>Seekonk</t>
  </si>
  <si>
    <t>Bristol-Plymouth Regional Vocational Technical</t>
  </si>
  <si>
    <t>Greater Fall River Regional Vocational Technical</t>
  </si>
  <si>
    <t>Greater New Bedford Regional Vocational Technical</t>
  </si>
  <si>
    <t>Cape Cod Regional Vocational Technical</t>
  </si>
  <si>
    <t>Upper Cape Cod Regional Vocational Technical</t>
  </si>
  <si>
    <t>Maynard</t>
  </si>
  <si>
    <t>Winchendon</t>
  </si>
  <si>
    <t>Athol-Royalston</t>
  </si>
  <si>
    <t>Concord-Carlisle</t>
  </si>
  <si>
    <t>Groton-Dunstable</t>
  </si>
  <si>
    <t>Ralph C Mahar</t>
  </si>
  <si>
    <t>Pittsfield</t>
  </si>
  <si>
    <t>Savoy</t>
  </si>
  <si>
    <t>Essex North Shore Agricultural and Technical School District</t>
  </si>
  <si>
    <t>Shrewsbury</t>
  </si>
  <si>
    <t>Tantasqua</t>
  </si>
  <si>
    <t>Erving</t>
  </si>
  <si>
    <t xml:space="preserve">Monroe </t>
  </si>
  <si>
    <t>Hancock</t>
  </si>
  <si>
    <t xml:space="preserve">Lanesborough </t>
  </si>
  <si>
    <t>Harvard</t>
  </si>
  <si>
    <t>Acton-Boxborough</t>
  </si>
  <si>
    <t>Chesterfield-Goshen</t>
  </si>
  <si>
    <t>Bedford</t>
  </si>
  <si>
    <t>Greater Lawrence Regional Vocational Technical</t>
  </si>
  <si>
    <t>Brimfield</t>
  </si>
  <si>
    <t>Northborough</t>
  </si>
  <si>
    <t>Westborough</t>
  </si>
  <si>
    <t>Northboro-Southboro</t>
  </si>
  <si>
    <t>Lee</t>
  </si>
  <si>
    <t>Lenox</t>
  </si>
  <si>
    <t>Berkshire Hills</t>
  </si>
  <si>
    <t>Southern Berkshire</t>
  </si>
  <si>
    <t>Richmond</t>
  </si>
  <si>
    <t xml:space="preserve">Tyringham </t>
  </si>
  <si>
    <t>Minuteman Regional Vocational Technical</t>
  </si>
  <si>
    <t>Montachusett Regional Vocational Technical</t>
  </si>
  <si>
    <t>Concord</t>
  </si>
  <si>
    <t>Greater Lowell Regional Vocational Technical</t>
  </si>
  <si>
    <t>Marshfield</t>
  </si>
  <si>
    <t>Mattapoisett</t>
  </si>
  <si>
    <t>Sharon</t>
  </si>
  <si>
    <t>Sudbury</t>
  </si>
  <si>
    <t>Medfield</t>
  </si>
  <si>
    <t>Walpole</t>
  </si>
  <si>
    <t>Wrentham</t>
  </si>
  <si>
    <t>Melrose</t>
  </si>
  <si>
    <t>Everett</t>
  </si>
  <si>
    <t>Malden</t>
  </si>
  <si>
    <t>Wakefield</t>
  </si>
  <si>
    <t>Southborough</t>
  </si>
  <si>
    <t>Blackstone Valley Regional Vocational Technical</t>
  </si>
  <si>
    <t>Foxborough</t>
  </si>
  <si>
    <t>Norfolk</t>
  </si>
  <si>
    <t>Norwood</t>
  </si>
  <si>
    <t>Plainville</t>
  </si>
  <si>
    <t>Dover-Sherborn</t>
  </si>
  <si>
    <t>Watertown</t>
  </si>
  <si>
    <t>Wayland</t>
  </si>
  <si>
    <t>Wellesley</t>
  </si>
  <si>
    <t>Weston</t>
  </si>
  <si>
    <t>Lincoln-Sudbury</t>
  </si>
  <si>
    <t>Marion</t>
  </si>
  <si>
    <t>Westhampton</t>
  </si>
  <si>
    <t>Lynnfield</t>
  </si>
  <si>
    <t>Middleton</t>
  </si>
  <si>
    <t>Petersham</t>
  </si>
  <si>
    <t xml:space="preserve">Becket </t>
  </si>
  <si>
    <t>Northern Berkshire Regional Vocational Technical</t>
  </si>
  <si>
    <t>Provincetown</t>
  </si>
  <si>
    <t>Brewster</t>
  </si>
  <si>
    <t>Eastham</t>
  </si>
  <si>
    <t>Orleans</t>
  </si>
  <si>
    <t>Wellfleet</t>
  </si>
  <si>
    <t>Braintree</t>
  </si>
  <si>
    <t>Duxbury</t>
  </si>
  <si>
    <t>Quincy</t>
  </si>
  <si>
    <t>Rowe</t>
  </si>
  <si>
    <t xml:space="preserve">Freetown </t>
  </si>
  <si>
    <t>Old Colony Regional Vocational Technical</t>
  </si>
  <si>
    <t>Southern Worcester County Regional Vocational Technical</t>
  </si>
  <si>
    <t xml:space="preserve">Russell </t>
  </si>
  <si>
    <t xml:space="preserve">New Ashford </t>
  </si>
  <si>
    <t>Winthrop</t>
  </si>
  <si>
    <t>Waltham</t>
  </si>
  <si>
    <t xml:space="preserve">Mount Washington </t>
  </si>
  <si>
    <t>Tri-County Regional Vocational Technical</t>
  </si>
  <si>
    <t>Franklin County Regional Vocational Technical</t>
  </si>
  <si>
    <t>Pathfinder Regional Vocational Technical</t>
  </si>
  <si>
    <t xml:space="preserve">East Brookfield </t>
  </si>
  <si>
    <t xml:space="preserve">West Brookfield </t>
  </si>
  <si>
    <t>Andover</t>
  </si>
  <si>
    <t>Topsfield</t>
  </si>
  <si>
    <t>Canton</t>
  </si>
  <si>
    <t>Whittier Regional Vocational Technical</t>
  </si>
  <si>
    <t>Shawsheen Valley Regional Vocational Technical</t>
  </si>
  <si>
    <t>Nashoba Valley Regional Vocational Technical</t>
  </si>
  <si>
    <t>Assabet Valley Regional Vocational Technical</t>
  </si>
  <si>
    <t>Northeast Metropolitan Regional Vocational Technical</t>
  </si>
  <si>
    <t>Massachusetts Virtual Academy at Greenfield Commonwealth Virtual District</t>
  </si>
  <si>
    <t>Cambridge</t>
  </si>
  <si>
    <t>Cohasset</t>
  </si>
  <si>
    <t>Hingham</t>
  </si>
  <si>
    <t>Lexington</t>
  </si>
  <si>
    <t>Lincoln</t>
  </si>
  <si>
    <t>Milton</t>
  </si>
  <si>
    <t>Nahant</t>
  </si>
  <si>
    <t>Nantucket</t>
  </si>
  <si>
    <t>North Reading</t>
  </si>
  <si>
    <t>Wilmington</t>
  </si>
  <si>
    <t>TEC Connections Academy Commonwealth Virtual School District</t>
  </si>
  <si>
    <t>Belmont</t>
  </si>
  <si>
    <t>Brookline</t>
  </si>
  <si>
    <t>Hull</t>
  </si>
  <si>
    <t>Needham</t>
  </si>
  <si>
    <t>Newton</t>
  </si>
  <si>
    <t>Norwell</t>
  </si>
  <si>
    <t>Rochester</t>
  </si>
  <si>
    <t>Scituate</t>
  </si>
  <si>
    <t>Westwood</t>
  </si>
  <si>
    <t>Winchester</t>
  </si>
  <si>
    <t>Martha's Vineyard</t>
  </si>
  <si>
    <t>FY19</t>
  </si>
  <si>
    <t>chosum18jun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</si>
  <si>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</si>
  <si>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</si>
  <si>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</si>
  <si>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</si>
  <si>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</si>
  <si>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</si>
  <si>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</si>
  <si>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</si>
  <si>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</si>
  <si>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</si>
  <si>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</si>
  <si>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</si>
  <si>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</si>
  <si>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</si>
  <si>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</si>
  <si>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</si>
  <si>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</si>
  <si>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</si>
  <si>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</si>
  <si>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</si>
  <si>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</si>
  <si>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</si>
  <si>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</si>
  <si>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</si>
  <si>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</si>
  <si>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</si>
  <si>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</si>
  <si>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</si>
  <si>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</si>
  <si>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</si>
  <si>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</si>
  <si>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</si>
  <si>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</si>
  <si>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</si>
  <si>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</si>
  <si>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</si>
  <si>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</si>
  <si>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</si>
  <si>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</si>
  <si>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</si>
  <si>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</si>
  <si>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</si>
  <si>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</si>
  <si>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</si>
  <si>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</si>
  <si>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</si>
  <si>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</si>
  <si>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</si>
  <si>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</si>
  <si>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</si>
  <si>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</si>
  <si>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</si>
  <si>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</si>
  <si>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</si>
  <si>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</si>
  <si>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</si>
  <si>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</si>
  <si>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</si>
  <si>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</si>
  <si>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</si>
  <si>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</si>
  <si>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</si>
  <si>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</si>
  <si>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</si>
  <si>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</si>
  <si>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</si>
  <si>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</si>
  <si>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</si>
  <si>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</si>
  <si>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</si>
  <si>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</si>
  <si>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</si>
  <si>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</si>
  <si>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</si>
  <si>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</si>
  <si>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</si>
  <si>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</si>
  <si>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</si>
  <si>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</si>
  <si>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</si>
  <si>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</si>
  <si>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</si>
  <si>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</si>
  <si>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</si>
  <si>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</si>
  <si>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</si>
  <si>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</si>
  <si>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</si>
  <si>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</si>
  <si>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</si>
  <si>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</si>
  <si>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</si>
  <si>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</si>
  <si>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</si>
  <si>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</si>
  <si>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</si>
  <si>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</si>
  <si>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</si>
  <si>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</si>
  <si>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</si>
  <si>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</si>
  <si>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</si>
  <si>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</si>
  <si>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</si>
  <si>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</si>
  <si>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</si>
  <si>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</si>
  <si>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</si>
  <si>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</si>
  <si>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</si>
  <si>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</si>
  <si>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</si>
  <si>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</si>
  <si>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</si>
  <si>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</si>
  <si>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</si>
  <si>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</si>
  <si>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</si>
  <si>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</si>
  <si>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</si>
  <si>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</si>
  <si>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</si>
  <si>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</si>
  <si>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</si>
  <si>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</si>
  <si>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</si>
  <si>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</si>
  <si>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</si>
  <si>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</si>
  <si>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</si>
  <si>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</si>
  <si>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</si>
  <si>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</si>
  <si>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</si>
  <si>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</si>
  <si>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</si>
  <si>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</si>
  <si>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</si>
  <si>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</si>
  <si>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</si>
  <si>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</si>
  <si>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</si>
  <si>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</si>
  <si>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</si>
  <si>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</si>
  <si>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</si>
  <si>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</si>
  <si>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</si>
  <si>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</si>
  <si>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</si>
  <si>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</si>
  <si>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</si>
  <si>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</si>
  <si>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</si>
  <si>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</si>
  <si>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</si>
  <si>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</si>
  <si>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</si>
  <si>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</si>
  <si>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</si>
  <si>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</si>
  <si>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</si>
  <si>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</si>
  <si>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</si>
  <si>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</si>
  <si>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</si>
  <si>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</si>
  <si>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</si>
  <si>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</si>
  <si>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</si>
  <si>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</si>
  <si>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</si>
  <si>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</si>
  <si>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</si>
  <si>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</si>
  <si>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</si>
  <si>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</si>
  <si>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</si>
  <si>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</si>
  <si>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</si>
  <si>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</si>
  <si>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</si>
  <si>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</si>
  <si>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</si>
  <si>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</si>
  <si>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</si>
  <si>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</si>
  <si>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</si>
  <si>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</si>
  <si>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</si>
  <si>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</si>
  <si>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</si>
  <si>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</si>
  <si>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</si>
  <si>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</si>
  <si>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</si>
  <si>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</si>
  <si>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</si>
  <si>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</si>
  <si>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</si>
  <si>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</si>
  <si>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</si>
  <si>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</si>
  <si>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</si>
  <si>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</si>
  <si>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</si>
  <si>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</si>
  <si>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</si>
  <si>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</si>
  <si>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</si>
  <si>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</si>
  <si>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</si>
  <si>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</si>
  <si>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</si>
  <si>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</si>
  <si>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</si>
  <si>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</si>
  <si>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</si>
  <si>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</si>
  <si>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</si>
  <si>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</si>
  <si>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</si>
  <si>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</si>
  <si>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</si>
  <si>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</si>
  <si>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</si>
  <si>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</si>
  <si>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</si>
  <si>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</si>
  <si>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</si>
  <si>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</si>
  <si>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</si>
  <si>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</si>
  <si>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</si>
  <si>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</si>
  <si>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</si>
  <si>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</si>
  <si>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</si>
  <si>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</si>
  <si>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</si>
  <si>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</si>
  <si>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</si>
  <si>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</si>
  <si>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</si>
  <si>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</si>
  <si>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</si>
  <si>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</si>
  <si>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</si>
  <si>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</si>
  <si>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</si>
  <si>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</si>
  <si>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</si>
  <si>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</si>
  <si>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</si>
  <si>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</si>
  <si>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</si>
  <si>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</si>
  <si>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</si>
  <si>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</si>
  <si>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</si>
  <si>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</si>
  <si>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</si>
  <si>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</si>
  <si>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</si>
  <si>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</si>
  <si>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</si>
  <si>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</si>
  <si>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</si>
  <si>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</si>
  <si>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</si>
  <si>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</si>
  <si>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</si>
  <si>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</si>
  <si>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</si>
  <si>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</si>
  <si>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</si>
  <si>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</si>
  <si>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</si>
  <si>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</si>
  <si>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</si>
  <si>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</si>
  <si>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</si>
  <si>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</si>
  <si>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</si>
  <si>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</si>
  <si>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</si>
  <si>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</si>
  <si>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</si>
  <si>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</si>
  <si>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</si>
  <si>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</si>
  <si>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</si>
  <si>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</si>
  <si>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</si>
  <si>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</si>
  <si>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</si>
  <si>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</si>
  <si>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</si>
  <si>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</si>
  <si>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</si>
  <si>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</si>
  <si>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</si>
  <si>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</si>
  <si>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</si>
  <si>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</si>
  <si>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</si>
  <si>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</si>
  <si>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</si>
  <si>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</si>
  <si>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</si>
  <si>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</si>
  <si>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</si>
  <si>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</si>
  <si>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</si>
  <si>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</si>
  <si>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</si>
  <si>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</si>
  <si>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</si>
  <si>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</si>
  <si>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</si>
  <si>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</si>
  <si>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</si>
  <si>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</si>
  <si>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</si>
  <si>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</si>
  <si>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</si>
  <si>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</si>
  <si>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</si>
  <si>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</si>
  <si>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</si>
  <si>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</si>
  <si>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</si>
  <si>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</si>
  <si>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</si>
  <si>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</si>
  <si>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</si>
  <si>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</si>
  <si>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</si>
  <si>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</si>
  <si>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</si>
  <si>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</si>
  <si>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</si>
  <si>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</si>
  <si>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</si>
  <si>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</si>
  <si>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</si>
  <si>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</si>
  <si>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</si>
  <si>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</si>
  <si>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</si>
  <si>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</si>
  <si>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</si>
  <si>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0406</t>
  </si>
  <si>
    <t>0600</t>
  </si>
  <si>
    <t>0603</t>
  </si>
  <si>
    <t>0605</t>
  </si>
  <si>
    <t>0610</t>
  </si>
  <si>
    <t>0615</t>
  </si>
  <si>
    <t>0616</t>
  </si>
  <si>
    <t>0618</t>
  </si>
  <si>
    <t>0620</t>
  </si>
  <si>
    <t>0622</t>
  </si>
  <si>
    <t>0625</t>
  </si>
  <si>
    <t>0632</t>
  </si>
  <si>
    <t>0635</t>
  </si>
  <si>
    <t>0640</t>
  </si>
  <si>
    <t>0645</t>
  </si>
  <si>
    <t>0650</t>
  </si>
  <si>
    <t>0655</t>
  </si>
  <si>
    <t>0658</t>
  </si>
  <si>
    <t>0660</t>
  </si>
  <si>
    <t>0662</t>
  </si>
  <si>
    <t>0665</t>
  </si>
  <si>
    <t>0670</t>
  </si>
  <si>
    <t>0672</t>
  </si>
  <si>
    <t>0673</t>
  </si>
  <si>
    <t>0674</t>
  </si>
  <si>
    <t>0675</t>
  </si>
  <si>
    <t>0680</t>
  </si>
  <si>
    <t>0683</t>
  </si>
  <si>
    <t>0685</t>
  </si>
  <si>
    <t>0690</t>
  </si>
  <si>
    <t>0695</t>
  </si>
  <si>
    <t>0698</t>
  </si>
  <si>
    <t>0700</t>
  </si>
  <si>
    <t>0705</t>
  </si>
  <si>
    <t>0710</t>
  </si>
  <si>
    <t>0712</t>
  </si>
  <si>
    <t>0715</t>
  </si>
  <si>
    <t>0717</t>
  </si>
  <si>
    <t>0720</t>
  </si>
  <si>
    <t>0725</t>
  </si>
  <si>
    <t>0728</t>
  </si>
  <si>
    <t>0730</t>
  </si>
  <si>
    <t>0735</t>
  </si>
  <si>
    <t>0740</t>
  </si>
  <si>
    <t>0745</t>
  </si>
  <si>
    <t>0750</t>
  </si>
  <si>
    <t>0753</t>
  </si>
  <si>
    <t>0755</t>
  </si>
  <si>
    <t>0760</t>
  </si>
  <si>
    <t>0763</t>
  </si>
  <si>
    <t>0765</t>
  </si>
  <si>
    <t>0766</t>
  </si>
  <si>
    <t>0767</t>
  </si>
  <si>
    <t>0770</t>
  </si>
  <si>
    <t>0773</t>
  </si>
  <si>
    <t>0774</t>
  </si>
  <si>
    <t>0775</t>
  </si>
  <si>
    <t>0778</t>
  </si>
  <si>
    <t>0780</t>
  </si>
  <si>
    <t>0801</t>
  </si>
  <si>
    <t>0805</t>
  </si>
  <si>
    <t>0806</t>
  </si>
  <si>
    <t>0810</t>
  </si>
  <si>
    <t>0815</t>
  </si>
  <si>
    <t>0817</t>
  </si>
  <si>
    <t>0818</t>
  </si>
  <si>
    <t>0821</t>
  </si>
  <si>
    <t>0823</t>
  </si>
  <si>
    <t>0825</t>
  </si>
  <si>
    <t>0828</t>
  </si>
  <si>
    <t>0829</t>
  </si>
  <si>
    <t>0830</t>
  </si>
  <si>
    <t>0832</t>
  </si>
  <si>
    <t>0851</t>
  </si>
  <si>
    <t>0852</t>
  </si>
  <si>
    <t>0853</t>
  </si>
  <si>
    <t>0855</t>
  </si>
  <si>
    <t>0860</t>
  </si>
  <si>
    <t>0871</t>
  </si>
  <si>
    <t>0872</t>
  </si>
  <si>
    <t>0873</t>
  </si>
  <si>
    <t>0876</t>
  </si>
  <si>
    <t>0878</t>
  </si>
  <si>
    <t>0879</t>
  </si>
  <si>
    <t>0885</t>
  </si>
  <si>
    <t>0910</t>
  </si>
  <si>
    <t>0915</t>
  </si>
  <si>
    <t>3901</t>
  </si>
  <si>
    <t>3902</t>
  </si>
  <si>
    <t>9999</t>
  </si>
  <si>
    <t>Southwick-Tolland-Granville</t>
  </si>
  <si>
    <t>Spencer-East Brookfield</t>
  </si>
  <si>
    <t>Dudley-Charlton</t>
  </si>
  <si>
    <t>Monomoy</t>
  </si>
  <si>
    <t xml:space="preserve">Berlin </t>
  </si>
  <si>
    <t xml:space="preserve">Boylston </t>
  </si>
  <si>
    <t>Manchester Essex</t>
  </si>
  <si>
    <t>Hoosac Valley</t>
  </si>
  <si>
    <t>Somerset Berkley</t>
  </si>
  <si>
    <t>Ayer Shirley</t>
  </si>
  <si>
    <t>Farmington River</t>
  </si>
  <si>
    <t>South Middlesex Regional Vocational Technical</t>
  </si>
  <si>
    <t>Carlisle</t>
  </si>
  <si>
    <t>FY20</t>
  </si>
  <si>
    <t>State Totals</t>
  </si>
  <si>
    <t>State Total</t>
  </si>
  <si>
    <t xml:space="preserve">Acton </t>
  </si>
  <si>
    <t xml:space="preserve">Adams </t>
  </si>
  <si>
    <t xml:space="preserve">Alford </t>
  </si>
  <si>
    <t xml:space="preserve">Ashburnham </t>
  </si>
  <si>
    <t xml:space="preserve">Ashby </t>
  </si>
  <si>
    <t xml:space="preserve">Ashfield </t>
  </si>
  <si>
    <t xml:space="preserve">Athol </t>
  </si>
  <si>
    <t xml:space="preserve">Ayer </t>
  </si>
  <si>
    <t xml:space="preserve">Barre </t>
  </si>
  <si>
    <t xml:space="preserve">Bernardston </t>
  </si>
  <si>
    <t xml:space="preserve">Blackstone </t>
  </si>
  <si>
    <t xml:space="preserve">Blandford </t>
  </si>
  <si>
    <t xml:space="preserve">Bolton </t>
  </si>
  <si>
    <t xml:space="preserve">Boxborough </t>
  </si>
  <si>
    <t xml:space="preserve">Bridgewater </t>
  </si>
  <si>
    <t xml:space="preserve">Buckland </t>
  </si>
  <si>
    <t xml:space="preserve">Charlemont </t>
  </si>
  <si>
    <t xml:space="preserve">Charlton </t>
  </si>
  <si>
    <t xml:space="preserve">Chatham </t>
  </si>
  <si>
    <t xml:space="preserve">Cheshire </t>
  </si>
  <si>
    <t xml:space="preserve">Chester </t>
  </si>
  <si>
    <t xml:space="preserve">Chesterfield </t>
  </si>
  <si>
    <t xml:space="preserve">Chilmark </t>
  </si>
  <si>
    <t xml:space="preserve">Colrain </t>
  </si>
  <si>
    <t xml:space="preserve">Cummington </t>
  </si>
  <si>
    <t xml:space="preserve">Dalton </t>
  </si>
  <si>
    <t xml:space="preserve">Dennis </t>
  </si>
  <si>
    <t xml:space="preserve">Dighton </t>
  </si>
  <si>
    <t>Dover</t>
  </si>
  <si>
    <t xml:space="preserve">Dudley </t>
  </si>
  <si>
    <t xml:space="preserve">Dunstable </t>
  </si>
  <si>
    <t xml:space="preserve">Egremont </t>
  </si>
  <si>
    <t xml:space="preserve">Essex </t>
  </si>
  <si>
    <t xml:space="preserve">Aquinnah </t>
  </si>
  <si>
    <t xml:space="preserve">Gill </t>
  </si>
  <si>
    <t xml:space="preserve">Goshen </t>
  </si>
  <si>
    <t>Gosnold</t>
  </si>
  <si>
    <t xml:space="preserve">Granville </t>
  </si>
  <si>
    <t xml:space="preserve">Great Barrington </t>
  </si>
  <si>
    <t xml:space="preserve">Groton </t>
  </si>
  <si>
    <t xml:space="preserve">Groveland </t>
  </si>
  <si>
    <t xml:space="preserve">Hamilton </t>
  </si>
  <si>
    <t xml:space="preserve">Hampden </t>
  </si>
  <si>
    <t xml:space="preserve">Hanson </t>
  </si>
  <si>
    <t xml:space="preserve">Hardwick </t>
  </si>
  <si>
    <t xml:space="preserve">Harwich </t>
  </si>
  <si>
    <t xml:space="preserve">Hawley </t>
  </si>
  <si>
    <t xml:space="preserve">Heath </t>
  </si>
  <si>
    <t xml:space="preserve">Hinsdale </t>
  </si>
  <si>
    <t xml:space="preserve">Holden </t>
  </si>
  <si>
    <t xml:space="preserve">Hubbardston </t>
  </si>
  <si>
    <t xml:space="preserve">Huntington </t>
  </si>
  <si>
    <t xml:space="preserve">Lakeville </t>
  </si>
  <si>
    <t xml:space="preserve">Lancaster </t>
  </si>
  <si>
    <t xml:space="preserve">Leyden </t>
  </si>
  <si>
    <t xml:space="preserve">Manchester </t>
  </si>
  <si>
    <t xml:space="preserve">Mendon </t>
  </si>
  <si>
    <t xml:space="preserve">Merrimac </t>
  </si>
  <si>
    <t xml:space="preserve">Middlefield </t>
  </si>
  <si>
    <t xml:space="preserve">Millville </t>
  </si>
  <si>
    <t xml:space="preserve">Montague </t>
  </si>
  <si>
    <t xml:space="preserve">Monterey </t>
  </si>
  <si>
    <t xml:space="preserve">Montgomery </t>
  </si>
  <si>
    <t xml:space="preserve">New Braintree </t>
  </si>
  <si>
    <t xml:space="preserve">Newbury </t>
  </si>
  <si>
    <t xml:space="preserve">New Marlborough </t>
  </si>
  <si>
    <t xml:space="preserve">New Salem </t>
  </si>
  <si>
    <t xml:space="preserve">Northfield </t>
  </si>
  <si>
    <t xml:space="preserve">Oakham </t>
  </si>
  <si>
    <t xml:space="preserve">Otis </t>
  </si>
  <si>
    <t xml:space="preserve">Paxton </t>
  </si>
  <si>
    <t xml:space="preserve">Pepperell </t>
  </si>
  <si>
    <t xml:space="preserve">Peru </t>
  </si>
  <si>
    <t xml:space="preserve">Phillipston </t>
  </si>
  <si>
    <t xml:space="preserve">Plainfield </t>
  </si>
  <si>
    <t xml:space="preserve">Princeton </t>
  </si>
  <si>
    <t xml:space="preserve">Raynham </t>
  </si>
  <si>
    <t xml:space="preserve">Rehoboth </t>
  </si>
  <si>
    <t xml:space="preserve">Rowley </t>
  </si>
  <si>
    <t xml:space="preserve">Royalston </t>
  </si>
  <si>
    <t xml:space="preserve">Rutland </t>
  </si>
  <si>
    <t xml:space="preserve">Salisbury </t>
  </si>
  <si>
    <t xml:space="preserve">Sandisfield </t>
  </si>
  <si>
    <t xml:space="preserve">Sheffield </t>
  </si>
  <si>
    <t xml:space="preserve">Shelburne </t>
  </si>
  <si>
    <t>Sherborn</t>
  </si>
  <si>
    <t xml:space="preserve">Shirley </t>
  </si>
  <si>
    <t xml:space="preserve">Southwick </t>
  </si>
  <si>
    <t xml:space="preserve">Spencer </t>
  </si>
  <si>
    <t xml:space="preserve">Sterling </t>
  </si>
  <si>
    <t xml:space="preserve">Stockbridge </t>
  </si>
  <si>
    <t xml:space="preserve">Stow </t>
  </si>
  <si>
    <t xml:space="preserve">Templeton </t>
  </si>
  <si>
    <t xml:space="preserve">Tolland </t>
  </si>
  <si>
    <t xml:space="preserve">Townsend </t>
  </si>
  <si>
    <t xml:space="preserve">Upton </t>
  </si>
  <si>
    <t xml:space="preserve">Warren </t>
  </si>
  <si>
    <t xml:space="preserve">Warwick </t>
  </si>
  <si>
    <t xml:space="preserve">Washington </t>
  </si>
  <si>
    <t xml:space="preserve">Wendell </t>
  </si>
  <si>
    <t xml:space="preserve">Wenham </t>
  </si>
  <si>
    <t xml:space="preserve">Westminster </t>
  </si>
  <si>
    <t xml:space="preserve">West Newbury </t>
  </si>
  <si>
    <t xml:space="preserve">West Stockbridge </t>
  </si>
  <si>
    <t xml:space="preserve">West Tisbury </t>
  </si>
  <si>
    <t xml:space="preserve">Whitman </t>
  </si>
  <si>
    <t xml:space="preserve">Wilbraham </t>
  </si>
  <si>
    <t xml:space="preserve">Windsor </t>
  </si>
  <si>
    <t xml:space="preserve">Yarmouth </t>
  </si>
  <si>
    <t xml:space="preserve">Devens </t>
  </si>
  <si>
    <t>Northampton-Smith Vocational Agricultural</t>
  </si>
  <si>
    <t>Blue Hills Regional Vocational Technical</t>
  </si>
  <si>
    <t>South Shore Regional Vocational Technical</t>
  </si>
  <si>
    <t>Bristol County Agricultural</t>
  </si>
  <si>
    <t>Norfolk County Agricultural</t>
  </si>
  <si>
    <t>ChoSum19Jun</t>
  </si>
  <si>
    <t>FY21</t>
  </si>
  <si>
    <t>ChoSum20Jun</t>
  </si>
  <si>
    <t>School Choice Pupils and Tuition, FY22 Final</t>
  </si>
  <si>
    <t>FY22 Receiving FTE</t>
  </si>
  <si>
    <t>FY22 Receiving Tuition</t>
  </si>
  <si>
    <t>FY22 Sending FTE</t>
  </si>
  <si>
    <t>FY22
Sending Tuition</t>
  </si>
  <si>
    <t>Adjustment
FY21 Receiving Tuition</t>
  </si>
  <si>
    <t>Adjustment
FY21 Sending Tuition</t>
  </si>
  <si>
    <t>FY22
Net
Receiving Tuition</t>
  </si>
  <si>
    <t>FY22
Net
Sending Tuition</t>
  </si>
  <si>
    <t>Southwick-Tolland-Granville Regional School District</t>
  </si>
  <si>
    <t>FY22</t>
  </si>
  <si>
    <t>Dudley-Charlton Reg</t>
  </si>
  <si>
    <t>Spencer-E Brookfield</t>
  </si>
  <si>
    <t>Monomoy Regional School District</t>
  </si>
  <si>
    <t>Manchester Essex Regional</t>
  </si>
  <si>
    <t>Hoosac Valley Regional</t>
  </si>
  <si>
    <t>Somerset Berkley Regional School District</t>
  </si>
  <si>
    <t>Ayer Shirley School District</t>
  </si>
  <si>
    <t>Farmington River Reg</t>
  </si>
  <si>
    <t>Tyringham (non-op)</t>
  </si>
  <si>
    <t>Monroe (non-op)</t>
  </si>
  <si>
    <t>Freetown (non-op)</t>
  </si>
  <si>
    <t>Southern Worcester County Regional Vocational School District</t>
  </si>
  <si>
    <t>Blandford (non-op)</t>
  </si>
  <si>
    <t>Russell (non-op)</t>
  </si>
  <si>
    <t>Mount Washington (non-op)</t>
  </si>
  <si>
    <t>Hinsdale (non-op)</t>
  </si>
  <si>
    <t>New Ashford (non-op)</t>
  </si>
  <si>
    <t>East Brookfield (non-op)</t>
  </si>
  <si>
    <t>West Brookfield (non-op)</t>
  </si>
  <si>
    <t>Boylston (non-op)</t>
  </si>
  <si>
    <t>Greater Commonwealth Virtual District</t>
  </si>
  <si>
    <t>Totals</t>
  </si>
  <si>
    <t>Change in School Choice Pupils and Tuition by Sending District, FY21 to FY22</t>
  </si>
  <si>
    <t>ChoSum21Jun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</si>
</sst>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#,##0.0"/>
    <numFmt numFmtId="166" formatCode="m/d/yy;@"/>
  </numFmts>
  <fonts count="14">
    <font>
      <sz val="1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SWISS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44" fontId="2" fillId="0" borderId="0" applyFont="0" applyFill="0" applyBorder="0" applyAlignment="0" applyProtection="0"/>
    <xf numFmtId="3" fontId="7" fillId="0" borderId="0"/>
  </cellStyleXfs>
  <cellXfs count="75">
    <xf numFmtId="0" fontId="0" fillId="0" borderId="0" xfId="0"/>
    <xf numFmtId="17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/>
    <xf numFmtId="17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Protection="1"/>
    <xf numFmtId="0" fontId="2" fillId="0" borderId="0" xfId="0" applyFont="1" applyFill="1" applyAlignment="1">
      <alignment wrapText="1"/>
    </xf>
    <xf numFmtId="15" fontId="2" fillId="0" borderId="0" xfId="0" applyNumberFormat="1" applyFont="1" applyFill="1" applyAlignment="1">
      <alignment wrapText="1"/>
    </xf>
    <xf numFmtId="15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Border="1" applyProtection="1"/>
    <xf numFmtId="165" fontId="2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0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center"/>
    </xf>
    <xf numFmtId="0" fontId="6" fillId="0" borderId="0" xfId="0" applyFont="1"/>
    <xf numFmtId="0" fontId="5" fillId="0" borderId="0" xfId="0" applyFont="1"/>
    <xf numFmtId="0" fontId="5" fillId="0" borderId="0" xfId="0" applyFont="1" applyProtection="1"/>
    <xf numFmtId="0" fontId="0" fillId="0" borderId="0" xfId="0" applyFont="1" applyProtection="1"/>
    <xf numFmtId="0" fontId="2" fillId="0" borderId="0" xfId="0" applyNumberFormat="1" applyFont="1" applyFill="1" applyAlignment="1"/>
    <xf numFmtId="0" fontId="0" fillId="0" borderId="0" xfId="0" applyFont="1"/>
    <xf numFmtId="0" fontId="0" fillId="0" borderId="0" xfId="0" applyFont="1" applyAlignment="1">
      <alignment horizontal="left"/>
    </xf>
    <xf numFmtId="0" fontId="6" fillId="0" borderId="0" xfId="0" applyFont="1" applyFill="1"/>
    <xf numFmtId="0" fontId="3" fillId="0" borderId="0" xfId="0" applyFont="1" applyFill="1" applyProtection="1"/>
    <xf numFmtId="165" fontId="3" fillId="0" borderId="0" xfId="0" applyNumberFormat="1" applyFont="1" applyFill="1"/>
    <xf numFmtId="0" fontId="8" fillId="3" borderId="0" xfId="0" applyFont="1" applyFill="1"/>
    <xf numFmtId="0" fontId="6" fillId="0" borderId="0" xfId="0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0" fillId="0" borderId="0" xfId="0" applyFont="1" applyBorder="1"/>
    <xf numFmtId="164" fontId="0" fillId="0" borderId="0" xfId="0" applyNumberFormat="1" applyFont="1" applyFill="1"/>
    <xf numFmtId="3" fontId="0" fillId="0" borderId="0" xfId="0" applyNumberFormat="1" applyFont="1" applyFill="1"/>
    <xf numFmtId="0" fontId="0" fillId="0" borderId="0" xfId="0" applyFont="1" applyBorder="1" applyProtection="1"/>
    <xf numFmtId="0" fontId="6" fillId="0" borderId="0" xfId="0" applyFont="1" applyBorder="1"/>
    <xf numFmtId="165" fontId="0" fillId="0" borderId="0" xfId="0" applyNumberFormat="1" applyFont="1" applyFill="1"/>
    <xf numFmtId="0" fontId="11" fillId="0" borderId="0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/>
    <xf numFmtId="165" fontId="6" fillId="0" borderId="0" xfId="0" applyNumberFormat="1" applyFont="1"/>
    <xf numFmtId="3" fontId="6" fillId="0" borderId="0" xfId="0" applyNumberFormat="1" applyFont="1"/>
    <xf numFmtId="0" fontId="11" fillId="0" borderId="0" xfId="0" applyFont="1" applyBorder="1" applyAlignment="1"/>
    <xf numFmtId="0" fontId="11" fillId="0" borderId="0" xfId="0" applyFont="1" applyBorder="1" applyAlignment="1">
      <alignment vertical="top"/>
    </xf>
    <xf numFmtId="0" fontId="10" fillId="0" borderId="0" xfId="0" quotePrefix="1" applyFont="1"/>
    <xf numFmtId="0" fontId="10" fillId="0" borderId="0" xfId="0" applyFont="1"/>
    <xf numFmtId="0" fontId="6" fillId="0" borderId="0" xfId="0" applyFont="1" applyAlignment="1">
      <alignment horizontal="center"/>
    </xf>
    <xf numFmtId="166" fontId="6" fillId="0" borderId="0" xfId="0" applyNumberFormat="1" applyFont="1" applyBorder="1"/>
    <xf numFmtId="166" fontId="6" fillId="0" borderId="0" xfId="0" applyNumberFormat="1" applyFont="1"/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165" fontId="0" fillId="0" borderId="0" xfId="0" applyNumberFormat="1" applyFont="1" applyBorder="1" applyProtection="1"/>
    <xf numFmtId="165" fontId="2" fillId="2" borderId="0" xfId="0" quotePrefix="1" applyNumberFormat="1" applyFont="1" applyFill="1"/>
    <xf numFmtId="165" fontId="2" fillId="0" borderId="0" xfId="0" quotePrefix="1" applyNumberFormat="1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3" fontId="9" fillId="0" borderId="0" xfId="0" applyNumberFormat="1" applyFont="1" applyAlignment="1">
      <alignment horizontal="center"/>
    </xf>
    <xf numFmtId="0" fontId="12" fillId="0" borderId="0" xfId="0" applyFont="1"/>
    <xf numFmtId="3" fontId="12" fillId="0" borderId="0" xfId="0" applyNumberFormat="1" applyFont="1"/>
    <xf numFmtId="0" fontId="10" fillId="4" borderId="0" xfId="0" applyFont="1" applyFill="1"/>
    <xf numFmtId="164" fontId="10" fillId="0" borderId="0" xfId="0" applyNumberFormat="1" applyFont="1" applyFill="1"/>
    <xf numFmtId="3" fontId="13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4" fontId="12" fillId="0" borderId="0" xfId="0" applyNumberFormat="1" applyFont="1"/>
    <xf numFmtId="165" fontId="13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/>
    </xf>
  </cellXfs>
  <cellStyles count="4">
    <cellStyle name="Currency 2" xfId="2" xr:uid="{00000000-0005-0000-0000-000000000000}"/>
    <cellStyle name="Normal" xfId="0" builtinId="0" customBuiltin="1"/>
    <cellStyle name="Normal 25" xfId="1" xr:uid="{00000000-0005-0000-0000-000002000000}"/>
    <cellStyle name="Normal 4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'district pupil trends'!$Q$4</c:f>
          <c:strCache>
            <c:ptCount val="1"/>
            <c:pt idx="0">
              <c:v> school choice enrollment trends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9.0355258990685763E-2"/>
          <c:y val="0.12369423432914795"/>
          <c:w val="0.86798053155976862"/>
          <c:h val="0.70247421520932563"/>
        </c:manualLayout>
      </c:layout>
      <c:barChart>
        <c:barDir val="col"/>
        <c:grouping val="clustered"/>
        <c:varyColors val="0"/>
        <c:ser>
          <c:idx val="0"/>
          <c:order val="0"/>
          <c:tx>
            <c:v>Receiving</c:v>
          </c:tx>
          <c:invertIfNegative val="0"/>
          <c:dLbls>
            <c:numFmt formatCode="0.0;;;" sourceLinked="0"/>
            <c:spPr>
              <a:noFill/>
              <a:ln>
                <a:noFill/>
              </a:ln>
              <a:effectLst/>
            </c:spPr>
            <c:txPr>
              <a:bodyPr rot="0" vertOverflow="overflow" horzOverflow="overflow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'district pupil trends'!$E$31:$E$40</c:f>
              <c:strCache>
                <c:ptCount val="10"/>
                <c:pt idx="0">
                  <c:v>FY13</c:v>
                </c:pt>
                <c:pt idx="1">
                  <c:v>FY14</c:v>
                </c:pt>
                <c:pt idx="2">
                  <c:v>FY15</c:v>
                </c:pt>
                <c:pt idx="3">
                  <c:v>FY16</c:v>
                </c:pt>
                <c:pt idx="4">
                  <c:v>FY17</c:v>
                </c:pt>
                <c:pt idx="5">
                  <c:v>FY18</c:v>
                </c:pt>
                <c:pt idx="6">
                  <c:v>FY19</c:v>
                </c:pt>
                <c:pt idx="7">
                  <c:v>FY20</c:v>
                </c:pt>
                <c:pt idx="8">
                  <c:v>FY21</c:v>
                </c:pt>
                <c:pt idx="9">
                  <c:v>FY22</c:v>
                </c:pt>
              </c:strCache>
            </c:strRef>
          </c:cat>
          <c:val>
            <c:numRef>
              <c:f>'district pupil trends'!$F$31:$F$40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B-49A7-9086-A83B927211A1}"/>
            </c:ext>
          </c:extLst>
        </c:ser>
        <c:ser>
          <c:idx val="1"/>
          <c:order val="1"/>
          <c:tx>
            <c:v>Sending</c:v>
          </c:tx>
          <c:invertIfNegative val="0"/>
          <c:dLbls>
            <c:numFmt formatCode="0.0;;;" sourceLinked="0"/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'district pupil trends'!$E$31:$E$40</c:f>
              <c:strCache>
                <c:ptCount val="10"/>
                <c:pt idx="0">
                  <c:v>FY13</c:v>
                </c:pt>
                <c:pt idx="1">
                  <c:v>FY14</c:v>
                </c:pt>
                <c:pt idx="2">
                  <c:v>FY15</c:v>
                </c:pt>
                <c:pt idx="3">
                  <c:v>FY16</c:v>
                </c:pt>
                <c:pt idx="4">
                  <c:v>FY17</c:v>
                </c:pt>
                <c:pt idx="5">
                  <c:v>FY18</c:v>
                </c:pt>
                <c:pt idx="6">
                  <c:v>FY19</c:v>
                </c:pt>
                <c:pt idx="7">
                  <c:v>FY20</c:v>
                </c:pt>
                <c:pt idx="8">
                  <c:v>FY21</c:v>
                </c:pt>
                <c:pt idx="9">
                  <c:v>FY22</c:v>
                </c:pt>
              </c:strCache>
            </c:strRef>
          </c:cat>
          <c:val>
            <c:numRef>
              <c:f>'district pupil trends'!$G$31:$G$40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B-49A7-9086-A83B9272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2454016"/>
        <c:axId val="63058688"/>
      </c:barChart>
      <c:catAx>
        <c:axId val="6245401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305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058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24540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1485432287963125"/>
          <c:y val="0.90064738846865833"/>
          <c:w val="0.17029123406343874"/>
          <c:h val="5.271218010735112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 alignWithMargins="0"/>
    <c:pageMargins b="1" l="0.75000000000001144" r="0.75000000000001144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32385</xdr:rowOff>
    </xdr:from>
    <xdr:to>
      <xdr:col>13</xdr:col>
      <xdr:colOff>617219</xdr:colOff>
      <xdr:row>28</xdr:row>
      <xdr:rowOff>0</xdr:rowOff>
    </xdr:to>
    <xdr:graphicFrame macro="">
      <xdr:nvGraphicFramePr>
        <xdr:cNvPr id="8371" name="distlist" descr="Drop Down Menu&#10;&quot;Select a District&quot;">
          <a:extLst>
            <a:ext uri="{FF2B5EF4-FFF2-40B4-BE49-F238E27FC236}">
              <a16:creationId xmlns:a16="http://schemas.microsoft.com/office/drawing/2014/main" id="{00000000-0008-0000-0300-0000B3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P648"/>
  <sheetViews>
    <sheetView showGridLines="0" workbookViewId="0">
      <pane xSplit="2" ySplit="9" topLeftCell="T25" activePane="bottomRight" state="frozen"/>
      <selection activeCell="E450" sqref="E450"/>
      <selection pane="topRight" activeCell="E450" sqref="E450"/>
      <selection pane="bottomLeft" activeCell="E450" sqref="E450"/>
      <selection pane="bottomRight" activeCell="AD33" sqref="AD33"/>
    </sheetView>
  </sheetViews>
  <sheetFormatPr defaultColWidth="9" defaultRowHeight="12.75"/>
  <cols>
    <col min="1" max="1" width="5" style="3" bestFit="1" customWidth="1"/>
    <col min="2" max="2" width="27.7109375" style="3" bestFit="1" customWidth="1"/>
    <col min="3" max="39" width="10.7109375" style="3" customWidth="1"/>
    <col min="40" max="16384" width="9" style="3"/>
  </cols>
  <sheetData>
    <row r="1" spans="1:42" ht="13.5">
      <c r="C1" s="7"/>
      <c r="D1" s="7"/>
      <c r="E1" s="7"/>
      <c r="F1" s="7"/>
      <c r="G1" s="7"/>
      <c r="H1" s="13" t="s">
        <v>2</v>
      </c>
      <c r="I1" s="13" t="s">
        <v>17</v>
      </c>
      <c r="J1" s="59" t="s">
        <v>19</v>
      </c>
      <c r="K1" s="59" t="s">
        <v>20</v>
      </c>
      <c r="L1" s="59" t="s">
        <v>22</v>
      </c>
      <c r="M1" s="59" t="s">
        <v>32</v>
      </c>
      <c r="N1" s="59" t="s">
        <v>31</v>
      </c>
      <c r="O1" s="59" t="s">
        <v>36</v>
      </c>
      <c r="P1" s="59" t="s">
        <v>351</v>
      </c>
      <c r="Q1" s="59" t="s">
        <v>925</v>
      </c>
      <c r="R1" s="59" t="s">
        <v>927</v>
      </c>
      <c r="S1" s="59" t="s">
        <v>962</v>
      </c>
      <c r="T1" s="59" t="s">
        <v>24</v>
      </c>
      <c r="U1" s="7"/>
      <c r="V1" s="7"/>
      <c r="W1" s="7"/>
      <c r="X1" s="7"/>
      <c r="Y1" s="7"/>
      <c r="Z1" s="7"/>
      <c r="AA1" s="13" t="s">
        <v>2</v>
      </c>
      <c r="AB1" s="13" t="s">
        <v>17</v>
      </c>
      <c r="AC1" s="59" t="s">
        <v>19</v>
      </c>
      <c r="AD1" s="59" t="s">
        <v>20</v>
      </c>
      <c r="AE1" s="59" t="s">
        <v>22</v>
      </c>
      <c r="AF1" s="59" t="s">
        <v>32</v>
      </c>
      <c r="AG1" s="59" t="s">
        <v>31</v>
      </c>
      <c r="AH1" s="59" t="s">
        <v>36</v>
      </c>
      <c r="AI1" s="59" t="s">
        <v>351</v>
      </c>
      <c r="AJ1" s="59" t="s">
        <v>925</v>
      </c>
      <c r="AK1" s="59" t="s">
        <v>927</v>
      </c>
      <c r="AL1" s="59" t="s">
        <v>962</v>
      </c>
      <c r="AM1" s="59" t="s">
        <v>24</v>
      </c>
    </row>
    <row r="2" spans="1:42" ht="15">
      <c r="C2" s="7"/>
      <c r="D2" s="8"/>
      <c r="E2" s="8"/>
      <c r="F2" s="8"/>
      <c r="G2" s="8"/>
      <c r="H2" s="8"/>
      <c r="I2" s="8"/>
      <c r="J2" s="14"/>
      <c r="K2" s="14"/>
      <c r="L2" s="14"/>
      <c r="M2" s="14"/>
      <c r="N2"/>
      <c r="O2"/>
      <c r="P2"/>
      <c r="Q2"/>
      <c r="R2"/>
      <c r="S2"/>
      <c r="T2"/>
      <c r="U2" s="7"/>
      <c r="V2" s="9"/>
      <c r="W2" s="9"/>
      <c r="X2" s="9"/>
      <c r="Y2" s="9"/>
      <c r="Z2" s="9"/>
      <c r="AA2" s="9"/>
      <c r="AB2" s="9"/>
      <c r="AC2" s="14"/>
      <c r="AD2" s="14"/>
      <c r="AE2" s="14"/>
      <c r="AF2" s="14"/>
    </row>
    <row r="4" spans="1:4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42">
      <c r="C5" s="21" t="s">
        <v>1</v>
      </c>
      <c r="E5" s="2"/>
      <c r="F5" s="2"/>
      <c r="G5" s="2"/>
      <c r="H5" s="2"/>
      <c r="I5" s="2"/>
      <c r="J5" s="2"/>
      <c r="K5" s="2"/>
      <c r="L5" s="2"/>
      <c r="M5" s="2"/>
      <c r="V5" s="21" t="s">
        <v>27</v>
      </c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42">
      <c r="C6" s="2"/>
      <c r="D6" s="2"/>
      <c r="E6" s="2"/>
      <c r="F6" s="2"/>
      <c r="G6" s="2"/>
      <c r="H6" s="2"/>
      <c r="I6" s="2"/>
      <c r="J6" s="2"/>
      <c r="K6" s="2"/>
      <c r="L6" s="2"/>
      <c r="M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4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42" ht="1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/>
      <c r="O8"/>
      <c r="P8"/>
      <c r="Q8"/>
      <c r="R8"/>
      <c r="S8"/>
      <c r="T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4"/>
      <c r="AH8" s="4"/>
      <c r="AI8" s="4"/>
      <c r="AJ8" s="4"/>
      <c r="AK8" s="4"/>
      <c r="AL8" s="4"/>
      <c r="AM8" s="4"/>
    </row>
    <row r="9" spans="1:42" s="5" customFormat="1" ht="15">
      <c r="A9" s="3" t="s">
        <v>7</v>
      </c>
      <c r="B9" s="3" t="s">
        <v>26</v>
      </c>
      <c r="C9" s="16" t="s">
        <v>14</v>
      </c>
      <c r="D9" s="16" t="s">
        <v>8</v>
      </c>
      <c r="E9" s="16" t="s">
        <v>10</v>
      </c>
      <c r="F9" s="16" t="s">
        <v>12</v>
      </c>
      <c r="G9" s="16" t="s">
        <v>9</v>
      </c>
      <c r="H9" s="16" t="s">
        <v>13</v>
      </c>
      <c r="I9" s="16" t="s">
        <v>15</v>
      </c>
      <c r="J9" s="16" t="s">
        <v>16</v>
      </c>
      <c r="K9" s="16" t="s">
        <v>18</v>
      </c>
      <c r="L9" s="16" t="s">
        <v>0</v>
      </c>
      <c r="M9" s="16" t="s">
        <v>21</v>
      </c>
      <c r="N9" s="16" t="s">
        <v>23</v>
      </c>
      <c r="O9" s="16" t="s">
        <v>25</v>
      </c>
      <c r="P9" s="16" t="s">
        <v>35</v>
      </c>
      <c r="Q9" s="16" t="s">
        <v>350</v>
      </c>
      <c r="R9" s="16" t="s">
        <v>807</v>
      </c>
      <c r="S9" s="16" t="s">
        <v>926</v>
      </c>
      <c r="T9" s="16" t="s">
        <v>938</v>
      </c>
      <c r="U9"/>
      <c r="V9" s="16" t="s">
        <v>14</v>
      </c>
      <c r="W9" s="16" t="s">
        <v>8</v>
      </c>
      <c r="X9" s="16" t="s">
        <v>10</v>
      </c>
      <c r="Y9" s="16" t="s">
        <v>12</v>
      </c>
      <c r="Z9" s="16" t="s">
        <v>9</v>
      </c>
      <c r="AA9" s="16" t="s">
        <v>13</v>
      </c>
      <c r="AB9" s="16" t="s">
        <v>15</v>
      </c>
      <c r="AC9" s="16" t="s">
        <v>16</v>
      </c>
      <c r="AD9" s="16" t="s">
        <v>18</v>
      </c>
      <c r="AE9" s="16" t="s">
        <v>0</v>
      </c>
      <c r="AF9" s="16" t="s">
        <v>21</v>
      </c>
      <c r="AG9" s="16" t="s">
        <v>23</v>
      </c>
      <c r="AH9" s="16" t="s">
        <v>25</v>
      </c>
      <c r="AI9" s="16" t="s">
        <v>35</v>
      </c>
      <c r="AJ9" s="16" t="s">
        <v>350</v>
      </c>
      <c r="AK9" s="16" t="s">
        <v>807</v>
      </c>
      <c r="AL9" s="16" t="s">
        <v>926</v>
      </c>
      <c r="AM9" s="16" t="s">
        <v>938</v>
      </c>
    </row>
    <row r="10" spans="1:42" ht="17.100000000000001" customHeight="1">
      <c r="A10" s="3" t="s">
        <v>352</v>
      </c>
      <c r="B10" s="6" t="s">
        <v>37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2</v>
      </c>
      <c r="M10" s="12">
        <v>2</v>
      </c>
      <c r="N10" s="12">
        <v>1</v>
      </c>
      <c r="O10" s="12">
        <v>3</v>
      </c>
      <c r="P10" s="58">
        <v>5</v>
      </c>
      <c r="Q10" s="58">
        <v>5</v>
      </c>
      <c r="R10" s="57">
        <v>3</v>
      </c>
      <c r="S10" s="41">
        <v>2</v>
      </c>
      <c r="T10" s="57">
        <f t="shared" ref="T10:T73" si="0">IF(ISNA(VLOOKUP(A10,ftes,3,FALSE)),0,VLOOKUP(A10,ftes,3,FALSE))</f>
        <v>1</v>
      </c>
      <c r="U10"/>
      <c r="V10" s="12">
        <v>1</v>
      </c>
      <c r="W10" s="12">
        <v>2</v>
      </c>
      <c r="X10" s="12">
        <v>2</v>
      </c>
      <c r="Y10" s="12">
        <v>3</v>
      </c>
      <c r="Z10" s="12">
        <v>3</v>
      </c>
      <c r="AA10" s="12">
        <v>1.2</v>
      </c>
      <c r="AB10" s="12">
        <v>2</v>
      </c>
      <c r="AC10" s="12">
        <v>6</v>
      </c>
      <c r="AD10" s="12">
        <v>5.21</v>
      </c>
      <c r="AE10" s="15">
        <v>9.7000000000000011</v>
      </c>
      <c r="AF10" s="12">
        <v>29.199999999999996</v>
      </c>
      <c r="AG10" s="12">
        <v>33.489999999999995</v>
      </c>
      <c r="AH10" s="12">
        <v>43.9</v>
      </c>
      <c r="AI10" s="58">
        <v>44.55</v>
      </c>
      <c r="AJ10" s="58">
        <v>41.519999999999996</v>
      </c>
      <c r="AK10" s="57">
        <v>39.819999999999993</v>
      </c>
      <c r="AL10" s="57">
        <v>38.9</v>
      </c>
      <c r="AM10" s="57">
        <f t="shared" ref="AM10:AM73" si="1">IF(ISNA(VLOOKUP(A10,ftes,5,FALSE)),0,VLOOKUP(A10,ftes,5,FALSE))</f>
        <v>44.2</v>
      </c>
      <c r="AN10">
        <f>IF(SUM(C10:Q10)+SUM(V10:AJ10)&gt;0,1,0)</f>
        <v>1</v>
      </c>
      <c r="AP10" s="5"/>
    </row>
    <row r="11" spans="1:42" ht="17.100000000000001" customHeight="1">
      <c r="A11" s="3" t="s">
        <v>353</v>
      </c>
      <c r="B11" s="6" t="s">
        <v>810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58">
        <v>0</v>
      </c>
      <c r="R11" s="57">
        <v>0</v>
      </c>
      <c r="S11" s="41">
        <v>0</v>
      </c>
      <c r="T11" s="57">
        <f t="shared" si="0"/>
        <v>0</v>
      </c>
      <c r="U11"/>
      <c r="V11" s="12">
        <v>3</v>
      </c>
      <c r="W11" s="12">
        <v>0.39</v>
      </c>
      <c r="X11" s="12">
        <v>1.78</v>
      </c>
      <c r="Y11" s="12">
        <v>3</v>
      </c>
      <c r="Z11" s="12">
        <v>1.53</v>
      </c>
      <c r="AA11" s="12">
        <v>3</v>
      </c>
      <c r="AB11" s="12">
        <v>2</v>
      </c>
      <c r="AC11" s="12">
        <v>11.04</v>
      </c>
      <c r="AD11" s="12">
        <v>5.79</v>
      </c>
      <c r="AE11" s="15">
        <v>10.36</v>
      </c>
      <c r="AF11" s="12">
        <v>0</v>
      </c>
      <c r="AG11" s="12">
        <v>0</v>
      </c>
      <c r="AH11" s="12">
        <v>0</v>
      </c>
      <c r="AI11" s="12">
        <v>0</v>
      </c>
      <c r="AJ11" s="58">
        <v>0</v>
      </c>
      <c r="AK11" s="57">
        <v>0</v>
      </c>
      <c r="AL11" s="57">
        <v>0</v>
      </c>
      <c r="AM11" s="57">
        <f t="shared" si="1"/>
        <v>0</v>
      </c>
      <c r="AN11">
        <f t="shared" ref="AN11:AN74" si="2">IF(SUM(C11:Q11)+SUM(V11:AJ11)&gt;0,1,0)</f>
        <v>1</v>
      </c>
    </row>
    <row r="12" spans="1:42" ht="17.100000000000001" customHeight="1">
      <c r="A12" s="3" t="s">
        <v>354</v>
      </c>
      <c r="B12" s="6" t="s">
        <v>130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58">
        <v>0</v>
      </c>
      <c r="R12" s="57">
        <v>0</v>
      </c>
      <c r="S12" s="41">
        <v>0</v>
      </c>
      <c r="T12" s="57">
        <f t="shared" si="0"/>
        <v>0</v>
      </c>
      <c r="U12"/>
      <c r="V12" s="12">
        <v>3</v>
      </c>
      <c r="W12" s="12">
        <v>2.2999999999999998</v>
      </c>
      <c r="X12" s="12">
        <v>1</v>
      </c>
      <c r="Y12" s="12">
        <v>0</v>
      </c>
      <c r="Z12" s="12">
        <v>0</v>
      </c>
      <c r="AA12" s="12">
        <v>1</v>
      </c>
      <c r="AB12" s="12">
        <v>4</v>
      </c>
      <c r="AC12" s="12">
        <v>5</v>
      </c>
      <c r="AD12" s="12">
        <v>7</v>
      </c>
      <c r="AE12" s="15">
        <v>11.5</v>
      </c>
      <c r="AF12" s="12">
        <v>11.120000000000001</v>
      </c>
      <c r="AG12" s="12">
        <v>18.63</v>
      </c>
      <c r="AH12" s="12">
        <v>21.37</v>
      </c>
      <c r="AI12" s="12">
        <v>25.689999999999998</v>
      </c>
      <c r="AJ12" s="58">
        <v>26.79</v>
      </c>
      <c r="AK12" s="57">
        <v>19.809999999999999</v>
      </c>
      <c r="AL12" s="57">
        <v>25.16</v>
      </c>
      <c r="AM12" s="57">
        <f t="shared" si="1"/>
        <v>24.9</v>
      </c>
      <c r="AN12">
        <f t="shared" si="2"/>
        <v>1</v>
      </c>
    </row>
    <row r="13" spans="1:42" ht="17.100000000000001" customHeight="1">
      <c r="A13" s="3" t="s">
        <v>355</v>
      </c>
      <c r="B13" s="6" t="s">
        <v>811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58">
        <v>0</v>
      </c>
      <c r="R13" s="57">
        <v>0</v>
      </c>
      <c r="S13" s="41">
        <v>0</v>
      </c>
      <c r="T13" s="57">
        <f t="shared" si="0"/>
        <v>0</v>
      </c>
      <c r="U13"/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5">
        <v>0</v>
      </c>
      <c r="AF13" s="12">
        <v>0</v>
      </c>
      <c r="AG13" s="12">
        <v>0</v>
      </c>
      <c r="AH13" s="12">
        <v>0</v>
      </c>
      <c r="AI13" s="12">
        <v>0</v>
      </c>
      <c r="AJ13" s="58">
        <v>0</v>
      </c>
      <c r="AK13" s="57">
        <v>0</v>
      </c>
      <c r="AL13" s="57">
        <v>0</v>
      </c>
      <c r="AM13" s="57">
        <f t="shared" si="1"/>
        <v>0</v>
      </c>
      <c r="AN13">
        <f t="shared" si="2"/>
        <v>0</v>
      </c>
    </row>
    <row r="14" spans="1:42" ht="17.100000000000001" customHeight="1">
      <c r="A14" s="3" t="s">
        <v>356</v>
      </c>
      <c r="B14" s="6" t="s">
        <v>41</v>
      </c>
      <c r="C14" s="12">
        <v>65.47</v>
      </c>
      <c r="D14" s="12">
        <v>68.75</v>
      </c>
      <c r="E14" s="12">
        <v>73.72</v>
      </c>
      <c r="F14" s="12">
        <v>76.5</v>
      </c>
      <c r="G14" s="12">
        <v>78.22</v>
      </c>
      <c r="H14" s="12">
        <v>71.03</v>
      </c>
      <c r="I14" s="12">
        <v>78.89</v>
      </c>
      <c r="J14" s="12">
        <v>80.769999999999982</v>
      </c>
      <c r="K14" s="12">
        <v>74.89</v>
      </c>
      <c r="L14" s="12">
        <v>82</v>
      </c>
      <c r="M14" s="12">
        <v>80.569999999999993</v>
      </c>
      <c r="N14" s="12">
        <v>76.02</v>
      </c>
      <c r="O14" s="12">
        <v>77.289999999999992</v>
      </c>
      <c r="P14" s="12">
        <v>75.92</v>
      </c>
      <c r="Q14" s="58">
        <v>77.38</v>
      </c>
      <c r="R14" s="57">
        <v>83.499999999999986</v>
      </c>
      <c r="S14" s="41">
        <v>76.580000000000013</v>
      </c>
      <c r="T14" s="57">
        <f t="shared" si="0"/>
        <v>73.599999999999994</v>
      </c>
      <c r="U14"/>
      <c r="V14" s="12">
        <v>36.29</v>
      </c>
      <c r="W14" s="12">
        <v>36.43</v>
      </c>
      <c r="X14" s="12">
        <v>34.47</v>
      </c>
      <c r="Y14" s="12">
        <v>43.03</v>
      </c>
      <c r="Z14" s="12">
        <v>28.66</v>
      </c>
      <c r="AA14" s="12">
        <v>34.369999999999997</v>
      </c>
      <c r="AB14" s="12">
        <v>40.130000000000003</v>
      </c>
      <c r="AC14" s="12">
        <v>38.239999999999995</v>
      </c>
      <c r="AD14" s="12">
        <v>43.33</v>
      </c>
      <c r="AE14" s="15">
        <v>54.18</v>
      </c>
      <c r="AF14" s="12">
        <v>43.25</v>
      </c>
      <c r="AG14" s="12">
        <v>46.1</v>
      </c>
      <c r="AH14" s="12">
        <v>55.269999999999996</v>
      </c>
      <c r="AI14" s="12">
        <v>49.580000000000005</v>
      </c>
      <c r="AJ14" s="58">
        <v>62.71</v>
      </c>
      <c r="AK14" s="57">
        <v>49.989999999999995</v>
      </c>
      <c r="AL14" s="57">
        <v>57.33</v>
      </c>
      <c r="AM14" s="57">
        <f t="shared" si="1"/>
        <v>66.7</v>
      </c>
      <c r="AN14">
        <f t="shared" si="2"/>
        <v>1</v>
      </c>
    </row>
    <row r="15" spans="1:42" ht="17.100000000000001" customHeight="1">
      <c r="A15" s="3" t="s">
        <v>357</v>
      </c>
      <c r="B15" s="6" t="s">
        <v>812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58">
        <v>0</v>
      </c>
      <c r="R15" s="57">
        <v>0</v>
      </c>
      <c r="S15" s="41">
        <v>0</v>
      </c>
      <c r="T15" s="57">
        <f t="shared" si="0"/>
        <v>0</v>
      </c>
      <c r="U15"/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5">
        <v>0</v>
      </c>
      <c r="AF15" s="12">
        <v>0</v>
      </c>
      <c r="AG15" s="12">
        <v>0</v>
      </c>
      <c r="AH15" s="12">
        <v>0</v>
      </c>
      <c r="AI15" s="12">
        <v>0</v>
      </c>
      <c r="AJ15" s="58">
        <v>0</v>
      </c>
      <c r="AK15" s="57">
        <v>0</v>
      </c>
      <c r="AL15" s="57">
        <v>0</v>
      </c>
      <c r="AM15" s="57">
        <f t="shared" si="1"/>
        <v>0</v>
      </c>
      <c r="AN15">
        <f t="shared" si="2"/>
        <v>0</v>
      </c>
    </row>
    <row r="16" spans="1:42" ht="17.100000000000001" customHeight="1">
      <c r="A16" s="3" t="s">
        <v>358</v>
      </c>
      <c r="B16" s="6" t="s">
        <v>51</v>
      </c>
      <c r="C16" s="12">
        <v>106.75</v>
      </c>
      <c r="D16" s="12">
        <v>87.6</v>
      </c>
      <c r="E16" s="12">
        <v>101.98</v>
      </c>
      <c r="F16" s="12">
        <v>111.33</v>
      </c>
      <c r="G16" s="12">
        <v>112.17</v>
      </c>
      <c r="H16" s="12">
        <v>103.15</v>
      </c>
      <c r="I16" s="12">
        <v>86.450000000000017</v>
      </c>
      <c r="J16" s="12">
        <v>69.33</v>
      </c>
      <c r="K16" s="12">
        <v>55.16</v>
      </c>
      <c r="L16" s="12">
        <v>41.43</v>
      </c>
      <c r="M16" s="12">
        <v>30</v>
      </c>
      <c r="N16" s="12">
        <v>12.360000000000001</v>
      </c>
      <c r="O16" s="12">
        <v>14</v>
      </c>
      <c r="P16" s="12">
        <v>16</v>
      </c>
      <c r="Q16" s="58">
        <v>38.01</v>
      </c>
      <c r="R16" s="57">
        <v>74.88000000000001</v>
      </c>
      <c r="S16" s="41">
        <v>60.210000000000008</v>
      </c>
      <c r="T16" s="57">
        <f t="shared" si="0"/>
        <v>60.6</v>
      </c>
      <c r="U16"/>
      <c r="V16" s="12">
        <v>129.57</v>
      </c>
      <c r="W16" s="12">
        <v>112.735</v>
      </c>
      <c r="X16" s="12">
        <v>115.315</v>
      </c>
      <c r="Y16" s="12">
        <v>95.35</v>
      </c>
      <c r="Z16" s="12">
        <v>82.51</v>
      </c>
      <c r="AA16" s="12">
        <v>72.94</v>
      </c>
      <c r="AB16" s="12">
        <v>74.009999999999991</v>
      </c>
      <c r="AC16" s="12">
        <v>72.97</v>
      </c>
      <c r="AD16" s="12">
        <v>78.59</v>
      </c>
      <c r="AE16" s="15">
        <v>75.500000000000014</v>
      </c>
      <c r="AF16" s="12">
        <v>73.90000000000002</v>
      </c>
      <c r="AG16" s="12">
        <v>59.69</v>
      </c>
      <c r="AH16" s="12">
        <v>46.61999999999999</v>
      </c>
      <c r="AI16" s="12">
        <v>44.769999999999996</v>
      </c>
      <c r="AJ16" s="58">
        <v>42.47</v>
      </c>
      <c r="AK16" s="57">
        <v>40.250000000000007</v>
      </c>
      <c r="AL16" s="57">
        <v>55.649999999999991</v>
      </c>
      <c r="AM16" s="57">
        <f t="shared" si="1"/>
        <v>52.7</v>
      </c>
      <c r="AN16">
        <f t="shared" si="2"/>
        <v>1</v>
      </c>
    </row>
    <row r="17" spans="1:40" ht="17.100000000000001" customHeight="1">
      <c r="A17" s="3" t="s">
        <v>359</v>
      </c>
      <c r="B17" s="6" t="s">
        <v>57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36.099999999999994</v>
      </c>
      <c r="L17" s="12">
        <v>39.119999999999997</v>
      </c>
      <c r="M17" s="12">
        <v>53.849999999999994</v>
      </c>
      <c r="N17" s="12">
        <v>49.96</v>
      </c>
      <c r="O17" s="12">
        <v>60.24</v>
      </c>
      <c r="P17" s="12">
        <v>95.23</v>
      </c>
      <c r="Q17" s="58">
        <v>93</v>
      </c>
      <c r="R17" s="57">
        <v>88.06</v>
      </c>
      <c r="S17" s="41">
        <v>74.680000000000007</v>
      </c>
      <c r="T17" s="57">
        <f t="shared" si="0"/>
        <v>79.7</v>
      </c>
      <c r="U17"/>
      <c r="V17" s="12">
        <v>15.15</v>
      </c>
      <c r="W17" s="12">
        <v>14.75</v>
      </c>
      <c r="X17" s="12">
        <v>24.36</v>
      </c>
      <c r="Y17" s="12">
        <v>26.48</v>
      </c>
      <c r="Z17" s="12">
        <v>33.18</v>
      </c>
      <c r="AA17" s="12">
        <v>30.83</v>
      </c>
      <c r="AB17" s="12">
        <v>27.11</v>
      </c>
      <c r="AC17" s="12">
        <v>28.640000000000004</v>
      </c>
      <c r="AD17" s="12">
        <v>28.639999999999997</v>
      </c>
      <c r="AE17" s="15">
        <v>24.41</v>
      </c>
      <c r="AF17" s="12">
        <v>22.129999999999995</v>
      </c>
      <c r="AG17" s="12">
        <v>25.07</v>
      </c>
      <c r="AH17" s="12">
        <v>18.400000000000002</v>
      </c>
      <c r="AI17" s="12">
        <v>22.66</v>
      </c>
      <c r="AJ17" s="58">
        <v>32.539999999999992</v>
      </c>
      <c r="AK17" s="57">
        <v>27.720000000000002</v>
      </c>
      <c r="AL17" s="57">
        <v>36.74</v>
      </c>
      <c r="AM17" s="57">
        <f t="shared" si="1"/>
        <v>35.700000000000003</v>
      </c>
      <c r="AN17">
        <f t="shared" si="2"/>
        <v>1</v>
      </c>
    </row>
    <row r="18" spans="1:40" ht="17.100000000000001" customHeight="1">
      <c r="A18" s="3" t="s">
        <v>360</v>
      </c>
      <c r="B18" s="6" t="s">
        <v>319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58">
        <v>0</v>
      </c>
      <c r="R18" s="57">
        <v>0</v>
      </c>
      <c r="S18" s="41">
        <v>0</v>
      </c>
      <c r="T18" s="57">
        <f t="shared" si="0"/>
        <v>0</v>
      </c>
      <c r="U18"/>
      <c r="V18" s="12">
        <v>2.73</v>
      </c>
      <c r="W18" s="12">
        <v>1</v>
      </c>
      <c r="X18" s="12">
        <v>1</v>
      </c>
      <c r="Y18" s="12">
        <v>1</v>
      </c>
      <c r="Z18" s="12">
        <v>2</v>
      </c>
      <c r="AA18" s="12">
        <v>1.57</v>
      </c>
      <c r="AB18" s="12">
        <v>2</v>
      </c>
      <c r="AC18" s="12">
        <v>1</v>
      </c>
      <c r="AD18" s="12">
        <v>1</v>
      </c>
      <c r="AE18" s="15">
        <v>0.83</v>
      </c>
      <c r="AF18" s="12">
        <v>5.34</v>
      </c>
      <c r="AG18" s="12">
        <v>4</v>
      </c>
      <c r="AH18" s="12">
        <v>10.27</v>
      </c>
      <c r="AI18" s="12">
        <v>11.700000000000001</v>
      </c>
      <c r="AJ18" s="58">
        <v>11.680000000000001</v>
      </c>
      <c r="AK18" s="57">
        <v>9.86</v>
      </c>
      <c r="AL18" s="57">
        <v>15.21</v>
      </c>
      <c r="AM18" s="57">
        <f t="shared" si="1"/>
        <v>17.899999999999999</v>
      </c>
      <c r="AN18">
        <f t="shared" si="2"/>
        <v>1</v>
      </c>
    </row>
    <row r="19" spans="1:40" ht="17.100000000000001" customHeight="1">
      <c r="A19" s="3" t="s">
        <v>361</v>
      </c>
      <c r="B19" s="6" t="s">
        <v>142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58">
        <v>0</v>
      </c>
      <c r="R19" s="57">
        <v>0</v>
      </c>
      <c r="S19" s="41">
        <v>0</v>
      </c>
      <c r="T19" s="57">
        <f t="shared" si="0"/>
        <v>0</v>
      </c>
      <c r="U19"/>
      <c r="V19" s="12">
        <v>6</v>
      </c>
      <c r="W19" s="12">
        <v>6</v>
      </c>
      <c r="X19" s="12">
        <v>5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5">
        <v>0</v>
      </c>
      <c r="AF19" s="12">
        <v>0.90999999999999992</v>
      </c>
      <c r="AG19" s="12">
        <v>1.96</v>
      </c>
      <c r="AH19" s="12">
        <v>3</v>
      </c>
      <c r="AI19" s="12">
        <v>4.74</v>
      </c>
      <c r="AJ19" s="58">
        <v>7.169999999999999</v>
      </c>
      <c r="AK19" s="57">
        <v>6.72</v>
      </c>
      <c r="AL19" s="57">
        <v>16.25</v>
      </c>
      <c r="AM19" s="57">
        <f t="shared" si="1"/>
        <v>12.3</v>
      </c>
      <c r="AN19">
        <f t="shared" si="2"/>
        <v>1</v>
      </c>
    </row>
    <row r="20" spans="1:40" ht="17.100000000000001" customHeight="1">
      <c r="A20" s="3" t="s">
        <v>362</v>
      </c>
      <c r="B20" s="6" t="s">
        <v>813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58">
        <v>0</v>
      </c>
      <c r="R20" s="57">
        <v>0</v>
      </c>
      <c r="S20" s="41">
        <v>0</v>
      </c>
      <c r="T20" s="57">
        <f t="shared" si="0"/>
        <v>0</v>
      </c>
      <c r="U20"/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5">
        <v>0</v>
      </c>
      <c r="AF20" s="12">
        <v>0</v>
      </c>
      <c r="AG20" s="12">
        <v>0</v>
      </c>
      <c r="AH20" s="12">
        <v>0</v>
      </c>
      <c r="AI20" s="12">
        <v>0</v>
      </c>
      <c r="AJ20" s="58">
        <v>0</v>
      </c>
      <c r="AK20" s="57">
        <v>0</v>
      </c>
      <c r="AL20" s="57">
        <v>0</v>
      </c>
      <c r="AM20" s="57">
        <f t="shared" si="1"/>
        <v>0</v>
      </c>
      <c r="AN20">
        <f t="shared" si="2"/>
        <v>0</v>
      </c>
    </row>
    <row r="21" spans="1:40" ht="17.100000000000001" customHeight="1">
      <c r="A21" s="3" t="s">
        <v>363</v>
      </c>
      <c r="B21" s="6" t="s">
        <v>814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58">
        <v>0</v>
      </c>
      <c r="R21" s="57">
        <v>0</v>
      </c>
      <c r="S21" s="41">
        <v>0</v>
      </c>
      <c r="T21" s="57">
        <f t="shared" si="0"/>
        <v>0</v>
      </c>
      <c r="U21"/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5">
        <v>0</v>
      </c>
      <c r="AF21" s="12">
        <v>0</v>
      </c>
      <c r="AG21" s="12">
        <v>0</v>
      </c>
      <c r="AH21" s="12">
        <v>0</v>
      </c>
      <c r="AI21" s="12">
        <v>0</v>
      </c>
      <c r="AJ21" s="58">
        <v>0</v>
      </c>
      <c r="AK21" s="57">
        <v>0</v>
      </c>
      <c r="AL21" s="57">
        <v>0</v>
      </c>
      <c r="AM21" s="57">
        <f t="shared" si="1"/>
        <v>0</v>
      </c>
      <c r="AN21">
        <f t="shared" si="2"/>
        <v>0</v>
      </c>
    </row>
    <row r="22" spans="1:40" ht="17.100000000000001" customHeight="1">
      <c r="A22" s="3" t="s">
        <v>364</v>
      </c>
      <c r="B22" s="6" t="s">
        <v>815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58">
        <v>0</v>
      </c>
      <c r="R22" s="57">
        <v>0</v>
      </c>
      <c r="S22" s="41">
        <v>0</v>
      </c>
      <c r="T22" s="57">
        <f t="shared" si="0"/>
        <v>0</v>
      </c>
      <c r="U22"/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5">
        <v>0</v>
      </c>
      <c r="AF22" s="12">
        <v>0</v>
      </c>
      <c r="AG22" s="12">
        <v>0</v>
      </c>
      <c r="AH22" s="12">
        <v>0</v>
      </c>
      <c r="AI22" s="12">
        <v>0</v>
      </c>
      <c r="AJ22" s="58">
        <v>0</v>
      </c>
      <c r="AK22" s="57">
        <v>0</v>
      </c>
      <c r="AL22" s="57">
        <v>0</v>
      </c>
      <c r="AM22" s="57">
        <f t="shared" si="1"/>
        <v>0</v>
      </c>
      <c r="AN22">
        <f t="shared" si="2"/>
        <v>0</v>
      </c>
    </row>
    <row r="23" spans="1:40" ht="17.100000000000001" customHeight="1">
      <c r="A23" s="3" t="s">
        <v>365</v>
      </c>
      <c r="B23" s="6" t="s">
        <v>73</v>
      </c>
      <c r="C23" s="12">
        <v>12.55</v>
      </c>
      <c r="D23" s="12">
        <v>11.15</v>
      </c>
      <c r="E23" s="12">
        <v>13.88</v>
      </c>
      <c r="F23" s="12">
        <v>11.775</v>
      </c>
      <c r="G23" s="12">
        <v>18.600000000000001</v>
      </c>
      <c r="H23" s="12">
        <v>15</v>
      </c>
      <c r="I23" s="12">
        <v>22.61</v>
      </c>
      <c r="J23" s="12">
        <v>24.47</v>
      </c>
      <c r="K23" s="12">
        <v>28.730000000000004</v>
      </c>
      <c r="L23" s="12">
        <v>26.1</v>
      </c>
      <c r="M23" s="12">
        <v>31.759999999999998</v>
      </c>
      <c r="N23" s="12">
        <v>43.43</v>
      </c>
      <c r="O23" s="12">
        <v>38.61</v>
      </c>
      <c r="P23" s="12">
        <v>48.740000000000009</v>
      </c>
      <c r="Q23" s="58">
        <v>53.949999999999996</v>
      </c>
      <c r="R23" s="57">
        <v>51</v>
      </c>
      <c r="S23" s="41">
        <v>43.89</v>
      </c>
      <c r="T23" s="57">
        <f t="shared" si="0"/>
        <v>40.299999999999997</v>
      </c>
      <c r="U23"/>
      <c r="V23" s="12">
        <v>14</v>
      </c>
      <c r="W23" s="12">
        <v>10.78</v>
      </c>
      <c r="X23" s="12">
        <v>9</v>
      </c>
      <c r="Y23" s="12">
        <v>8.26</v>
      </c>
      <c r="Z23" s="12">
        <v>7</v>
      </c>
      <c r="AA23" s="12">
        <v>9.19</v>
      </c>
      <c r="AB23" s="12">
        <v>9.5</v>
      </c>
      <c r="AC23" s="12">
        <v>9.9600000000000009</v>
      </c>
      <c r="AD23" s="12">
        <v>11.24</v>
      </c>
      <c r="AE23" s="15">
        <v>12.44</v>
      </c>
      <c r="AF23" s="12">
        <v>15.780000000000003</v>
      </c>
      <c r="AG23" s="12">
        <v>13.860000000000001</v>
      </c>
      <c r="AH23" s="12">
        <v>13.99</v>
      </c>
      <c r="AI23" s="12">
        <v>17.509999999999998</v>
      </c>
      <c r="AJ23" s="58">
        <v>12</v>
      </c>
      <c r="AK23" s="57">
        <v>11.5</v>
      </c>
      <c r="AL23" s="57">
        <v>11.989999999999998</v>
      </c>
      <c r="AM23" s="57">
        <f t="shared" si="1"/>
        <v>15.8</v>
      </c>
      <c r="AN23">
        <f t="shared" si="2"/>
        <v>1</v>
      </c>
    </row>
    <row r="24" spans="1:40" ht="17.100000000000001" customHeight="1">
      <c r="A24" s="3" t="s">
        <v>366</v>
      </c>
      <c r="B24" s="6" t="s">
        <v>816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58">
        <v>0</v>
      </c>
      <c r="R24" s="57">
        <v>0</v>
      </c>
      <c r="S24" s="41">
        <v>0</v>
      </c>
      <c r="T24" s="57">
        <f t="shared" si="0"/>
        <v>0</v>
      </c>
      <c r="U24"/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5">
        <v>0</v>
      </c>
      <c r="AF24" s="12">
        <v>0</v>
      </c>
      <c r="AG24" s="12">
        <v>0</v>
      </c>
      <c r="AH24" s="12">
        <v>0</v>
      </c>
      <c r="AI24" s="12">
        <v>0</v>
      </c>
      <c r="AJ24" s="58">
        <v>0</v>
      </c>
      <c r="AK24" s="57">
        <v>0</v>
      </c>
      <c r="AL24" s="57">
        <v>0</v>
      </c>
      <c r="AM24" s="57">
        <f t="shared" si="1"/>
        <v>0</v>
      </c>
      <c r="AN24">
        <f t="shared" si="2"/>
        <v>0</v>
      </c>
    </row>
    <row r="25" spans="1:40" ht="17.100000000000001" customHeight="1">
      <c r="A25" s="3" t="s">
        <v>367</v>
      </c>
      <c r="B25" s="6" t="s">
        <v>120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58">
        <v>0</v>
      </c>
      <c r="R25" s="57">
        <v>0</v>
      </c>
      <c r="S25" s="41">
        <v>2</v>
      </c>
      <c r="T25" s="57">
        <f t="shared" si="0"/>
        <v>2</v>
      </c>
      <c r="U25"/>
      <c r="V25" s="12">
        <v>2.58</v>
      </c>
      <c r="W25" s="12">
        <v>5</v>
      </c>
      <c r="X25" s="12">
        <v>2.4900000000000002</v>
      </c>
      <c r="Y25" s="12">
        <v>3.67</v>
      </c>
      <c r="Z25" s="12">
        <v>4.37</v>
      </c>
      <c r="AA25" s="12">
        <v>6</v>
      </c>
      <c r="AB25" s="12">
        <v>7.5</v>
      </c>
      <c r="AC25" s="12">
        <v>10.68</v>
      </c>
      <c r="AD25" s="12">
        <v>11.129999999999999</v>
      </c>
      <c r="AE25" s="15">
        <v>7.4799999999999995</v>
      </c>
      <c r="AF25" s="12">
        <v>18.779999999999998</v>
      </c>
      <c r="AG25" s="12">
        <v>26.330000000000002</v>
      </c>
      <c r="AH25" s="12">
        <v>40.74</v>
      </c>
      <c r="AI25" s="12">
        <v>47.459999999999987</v>
      </c>
      <c r="AJ25" s="58">
        <v>62.04</v>
      </c>
      <c r="AK25" s="57">
        <v>66.539999999999992</v>
      </c>
      <c r="AL25" s="57">
        <v>72.81</v>
      </c>
      <c r="AM25" s="57">
        <f t="shared" si="1"/>
        <v>71.400000000000006</v>
      </c>
      <c r="AN25">
        <f t="shared" si="2"/>
        <v>1</v>
      </c>
    </row>
    <row r="26" spans="1:40" ht="17.100000000000001" customHeight="1">
      <c r="A26" s="3" t="s">
        <v>368</v>
      </c>
      <c r="B26" s="6" t="s">
        <v>89</v>
      </c>
      <c r="C26" s="12">
        <v>0</v>
      </c>
      <c r="D26" s="12">
        <v>0</v>
      </c>
      <c r="E26" s="12">
        <v>13.91</v>
      </c>
      <c r="F26" s="12">
        <v>17.11</v>
      </c>
      <c r="G26" s="12">
        <v>18.98</v>
      </c>
      <c r="H26" s="12">
        <v>22.04</v>
      </c>
      <c r="I26" s="12">
        <v>21</v>
      </c>
      <c r="J26" s="12">
        <v>35.89</v>
      </c>
      <c r="K26" s="12">
        <v>34.89</v>
      </c>
      <c r="L26" s="12">
        <v>40.74</v>
      </c>
      <c r="M26" s="12">
        <v>46.910000000000004</v>
      </c>
      <c r="N26" s="12">
        <v>62.089999999999996</v>
      </c>
      <c r="O26" s="12">
        <v>65.960000000000008</v>
      </c>
      <c r="P26" s="12">
        <v>69</v>
      </c>
      <c r="Q26" s="58">
        <v>81.150000000000006</v>
      </c>
      <c r="R26" s="57">
        <v>81.27000000000001</v>
      </c>
      <c r="S26" s="41">
        <v>98.080000000000013</v>
      </c>
      <c r="T26" s="57">
        <f t="shared" si="0"/>
        <v>92.5</v>
      </c>
      <c r="U26"/>
      <c r="V26" s="12">
        <v>13.11</v>
      </c>
      <c r="W26" s="12">
        <v>12.23</v>
      </c>
      <c r="X26" s="12">
        <v>10.48</v>
      </c>
      <c r="Y26" s="12">
        <v>11.12</v>
      </c>
      <c r="Z26" s="12">
        <v>17.149999999999999</v>
      </c>
      <c r="AA26" s="12">
        <v>22.49</v>
      </c>
      <c r="AB26" s="12">
        <v>23.71</v>
      </c>
      <c r="AC26" s="12">
        <v>32.92</v>
      </c>
      <c r="AD26" s="12">
        <v>28.66</v>
      </c>
      <c r="AE26" s="15">
        <v>21.27</v>
      </c>
      <c r="AF26" s="12">
        <v>23.87</v>
      </c>
      <c r="AG26" s="12">
        <v>17.799999999999997</v>
      </c>
      <c r="AH26" s="12">
        <v>20.049999999999997</v>
      </c>
      <c r="AI26" s="12">
        <v>23.94</v>
      </c>
      <c r="AJ26" s="58">
        <v>22.449999999999996</v>
      </c>
      <c r="AK26" s="57">
        <v>20.149999999999999</v>
      </c>
      <c r="AL26" s="57">
        <v>35.18</v>
      </c>
      <c r="AM26" s="57">
        <f t="shared" si="1"/>
        <v>28.7</v>
      </c>
      <c r="AN26">
        <f t="shared" si="2"/>
        <v>1</v>
      </c>
    </row>
    <row r="27" spans="1:40" ht="17.100000000000001" customHeight="1">
      <c r="A27" s="3" t="s">
        <v>369</v>
      </c>
      <c r="B27" s="6" t="s">
        <v>97</v>
      </c>
      <c r="C27" s="12">
        <v>145.24</v>
      </c>
      <c r="D27" s="12">
        <v>158.15</v>
      </c>
      <c r="E27" s="12">
        <v>185.49</v>
      </c>
      <c r="F27" s="12">
        <v>191.31</v>
      </c>
      <c r="G27" s="12">
        <v>180.18</v>
      </c>
      <c r="H27" s="12">
        <v>174.41</v>
      </c>
      <c r="I27" s="12">
        <v>185.60999999999999</v>
      </c>
      <c r="J27" s="12">
        <v>169.64</v>
      </c>
      <c r="K27" s="12">
        <v>175.18</v>
      </c>
      <c r="L27" s="12">
        <v>184.97</v>
      </c>
      <c r="M27" s="12">
        <v>182.16</v>
      </c>
      <c r="N27" s="12">
        <v>188.18</v>
      </c>
      <c r="O27" s="12">
        <v>180.92000000000002</v>
      </c>
      <c r="P27" s="12">
        <v>169.25</v>
      </c>
      <c r="Q27" s="58">
        <v>169.52999999999997</v>
      </c>
      <c r="R27" s="57">
        <v>153.88</v>
      </c>
      <c r="S27" s="41">
        <v>149.06</v>
      </c>
      <c r="T27" s="57">
        <f t="shared" si="0"/>
        <v>165.5</v>
      </c>
      <c r="U27"/>
      <c r="V27" s="12">
        <v>1</v>
      </c>
      <c r="W27" s="12">
        <v>1</v>
      </c>
      <c r="X27" s="12">
        <v>2.75</v>
      </c>
      <c r="Y27" s="12">
        <v>1</v>
      </c>
      <c r="Z27" s="12">
        <v>4</v>
      </c>
      <c r="AA27" s="12">
        <v>3</v>
      </c>
      <c r="AB27" s="12">
        <v>3</v>
      </c>
      <c r="AC27" s="12">
        <v>0.86</v>
      </c>
      <c r="AD27" s="12">
        <v>1</v>
      </c>
      <c r="AE27" s="15">
        <v>3</v>
      </c>
      <c r="AF27" s="12">
        <v>5.49</v>
      </c>
      <c r="AG27" s="12">
        <v>1.69</v>
      </c>
      <c r="AH27" s="12">
        <v>1.1900000000000002</v>
      </c>
      <c r="AI27" s="12">
        <v>3.79</v>
      </c>
      <c r="AJ27" s="58">
        <v>3.8</v>
      </c>
      <c r="AK27" s="57">
        <v>4</v>
      </c>
      <c r="AL27" s="57">
        <v>7.34</v>
      </c>
      <c r="AM27" s="57">
        <f t="shared" si="1"/>
        <v>7.2</v>
      </c>
      <c r="AN27">
        <f t="shared" si="2"/>
        <v>1</v>
      </c>
    </row>
    <row r="28" spans="1:40" ht="17.100000000000001" customHeight="1">
      <c r="A28" s="3" t="s">
        <v>370</v>
      </c>
      <c r="B28" s="6" t="s">
        <v>817</v>
      </c>
      <c r="C28" s="12">
        <v>229.02</v>
      </c>
      <c r="D28" s="12">
        <v>184</v>
      </c>
      <c r="E28" s="12">
        <v>164.86</v>
      </c>
      <c r="F28" s="12">
        <v>152.35</v>
      </c>
      <c r="G28" s="12">
        <v>149.72</v>
      </c>
      <c r="H28" s="12">
        <v>163.52000000000001</v>
      </c>
      <c r="I28" s="12">
        <v>119.71999999999998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58">
        <v>0</v>
      </c>
      <c r="R28" s="57">
        <v>0</v>
      </c>
      <c r="S28" s="41">
        <v>0</v>
      </c>
      <c r="T28" s="57">
        <f t="shared" si="0"/>
        <v>0</v>
      </c>
      <c r="U28"/>
      <c r="V28" s="12">
        <v>27.7</v>
      </c>
      <c r="W28" s="12">
        <v>28.17</v>
      </c>
      <c r="X28" s="12">
        <v>28.22</v>
      </c>
      <c r="Y28" s="12">
        <v>35.36</v>
      </c>
      <c r="Z28" s="12">
        <v>37.520000000000003</v>
      </c>
      <c r="AA28" s="12">
        <v>45.83</v>
      </c>
      <c r="AB28" s="12">
        <v>55.49</v>
      </c>
      <c r="AC28" s="12">
        <v>0</v>
      </c>
      <c r="AD28" s="12">
        <v>0</v>
      </c>
      <c r="AE28" s="15">
        <v>0</v>
      </c>
      <c r="AF28" s="12">
        <v>0</v>
      </c>
      <c r="AG28" s="12">
        <v>0</v>
      </c>
      <c r="AH28" s="12">
        <v>0</v>
      </c>
      <c r="AI28" s="12">
        <v>0</v>
      </c>
      <c r="AJ28" s="58">
        <v>0</v>
      </c>
      <c r="AK28" s="57">
        <v>0</v>
      </c>
      <c r="AL28" s="57">
        <v>0</v>
      </c>
      <c r="AM28" s="57">
        <f t="shared" si="1"/>
        <v>0</v>
      </c>
      <c r="AN28">
        <f t="shared" si="2"/>
        <v>1</v>
      </c>
    </row>
    <row r="29" spans="1:40" ht="17.100000000000001" customHeight="1">
      <c r="A29" s="3" t="s">
        <v>371</v>
      </c>
      <c r="B29" s="6" t="s">
        <v>104</v>
      </c>
      <c r="C29" s="12">
        <v>14.67</v>
      </c>
      <c r="D29" s="12">
        <v>24.19</v>
      </c>
      <c r="E29" s="12">
        <v>28.86</v>
      </c>
      <c r="F29" s="12">
        <v>38.11</v>
      </c>
      <c r="G29" s="12">
        <v>77.34</v>
      </c>
      <c r="H29" s="12">
        <v>66.599999999999994</v>
      </c>
      <c r="I29" s="12">
        <v>72.97</v>
      </c>
      <c r="J29" s="12">
        <v>82.030000000000015</v>
      </c>
      <c r="K29" s="12">
        <v>95.39</v>
      </c>
      <c r="L29" s="12">
        <v>115.79</v>
      </c>
      <c r="M29" s="12">
        <v>104.86</v>
      </c>
      <c r="N29" s="12">
        <v>101.78000000000002</v>
      </c>
      <c r="O29" s="12">
        <v>123.43</v>
      </c>
      <c r="P29" s="12">
        <v>96.72</v>
      </c>
      <c r="Q29" s="58">
        <v>91.86</v>
      </c>
      <c r="R29" s="57">
        <v>108.64999999999999</v>
      </c>
      <c r="S29" s="41">
        <v>96.590000000000018</v>
      </c>
      <c r="T29" s="57">
        <f t="shared" si="0"/>
        <v>98.9</v>
      </c>
      <c r="U29"/>
      <c r="V29" s="12">
        <v>63.545000000000002</v>
      </c>
      <c r="W29" s="12">
        <v>74.974999999999994</v>
      </c>
      <c r="X29" s="12">
        <v>61.38</v>
      </c>
      <c r="Y29" s="12">
        <v>63.71</v>
      </c>
      <c r="Z29" s="12">
        <v>57.47</v>
      </c>
      <c r="AA29" s="12">
        <v>67.569999999999993</v>
      </c>
      <c r="AB29" s="12">
        <v>82.23</v>
      </c>
      <c r="AC29" s="12">
        <v>105.49</v>
      </c>
      <c r="AD29" s="12">
        <v>123.60000000000001</v>
      </c>
      <c r="AE29" s="15">
        <v>111.49</v>
      </c>
      <c r="AF29" s="12">
        <v>153.61000000000007</v>
      </c>
      <c r="AG29" s="12">
        <v>155.45000000000005</v>
      </c>
      <c r="AH29" s="12">
        <v>177.73000000000008</v>
      </c>
      <c r="AI29" s="12">
        <v>215.17999999999998</v>
      </c>
      <c r="AJ29" s="58">
        <v>222.61999999999995</v>
      </c>
      <c r="AK29" s="57">
        <v>241.56999999999996</v>
      </c>
      <c r="AL29" s="57">
        <v>246.27</v>
      </c>
      <c r="AM29" s="57">
        <f t="shared" si="1"/>
        <v>246.1</v>
      </c>
      <c r="AN29">
        <f t="shared" si="2"/>
        <v>1</v>
      </c>
    </row>
    <row r="30" spans="1:40" ht="17.100000000000001" customHeight="1">
      <c r="A30" s="3" t="s">
        <v>372</v>
      </c>
      <c r="B30" s="6" t="s">
        <v>818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58">
        <v>0</v>
      </c>
      <c r="R30" s="57">
        <v>0</v>
      </c>
      <c r="S30" s="41">
        <v>0</v>
      </c>
      <c r="T30" s="57">
        <f t="shared" si="0"/>
        <v>0</v>
      </c>
      <c r="U30"/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5">
        <v>0</v>
      </c>
      <c r="AF30" s="12">
        <v>0</v>
      </c>
      <c r="AG30" s="12">
        <v>0</v>
      </c>
      <c r="AH30" s="12">
        <v>0</v>
      </c>
      <c r="AI30" s="12">
        <v>0</v>
      </c>
      <c r="AJ30" s="58">
        <v>0</v>
      </c>
      <c r="AK30" s="57">
        <v>0</v>
      </c>
      <c r="AL30" s="57">
        <v>0</v>
      </c>
      <c r="AM30" s="57">
        <f t="shared" si="1"/>
        <v>0</v>
      </c>
      <c r="AN30">
        <f t="shared" si="2"/>
        <v>0</v>
      </c>
    </row>
    <row r="31" spans="1:40" ht="17.100000000000001" customHeight="1">
      <c r="A31" s="3" t="s">
        <v>373</v>
      </c>
      <c r="B31" s="6" t="s">
        <v>295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58">
        <v>0</v>
      </c>
      <c r="R31" s="57">
        <v>0</v>
      </c>
      <c r="S31" s="41">
        <v>0</v>
      </c>
      <c r="T31" s="57">
        <f t="shared" si="0"/>
        <v>0</v>
      </c>
      <c r="U31"/>
      <c r="V31" s="12">
        <v>1</v>
      </c>
      <c r="W31" s="12">
        <v>3</v>
      </c>
      <c r="X31" s="12">
        <v>3</v>
      </c>
      <c r="Y31" s="12">
        <v>1</v>
      </c>
      <c r="Z31" s="12">
        <v>0</v>
      </c>
      <c r="AA31" s="12">
        <v>2</v>
      </c>
      <c r="AB31" s="12">
        <v>0</v>
      </c>
      <c r="AC31" s="12">
        <v>2</v>
      </c>
      <c r="AD31" s="12">
        <v>2</v>
      </c>
      <c r="AE31" s="15">
        <v>5</v>
      </c>
      <c r="AF31" s="12">
        <v>2</v>
      </c>
      <c r="AG31" s="12">
        <v>3</v>
      </c>
      <c r="AH31" s="12">
        <v>2</v>
      </c>
      <c r="AI31" s="12">
        <v>1.8599999999999999</v>
      </c>
      <c r="AJ31" s="58">
        <v>1</v>
      </c>
      <c r="AK31" s="57">
        <v>1</v>
      </c>
      <c r="AL31" s="57">
        <v>0</v>
      </c>
      <c r="AM31" s="57">
        <f t="shared" si="1"/>
        <v>0</v>
      </c>
      <c r="AN31">
        <f t="shared" si="2"/>
        <v>1</v>
      </c>
    </row>
    <row r="32" spans="1:40" ht="17.100000000000001" customHeight="1">
      <c r="A32" s="3" t="s">
        <v>374</v>
      </c>
      <c r="B32" s="6" t="s">
        <v>251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58">
        <v>0</v>
      </c>
      <c r="R32" s="57">
        <v>0</v>
      </c>
      <c r="S32" s="41">
        <v>0</v>
      </c>
      <c r="T32" s="57">
        <f t="shared" si="0"/>
        <v>0</v>
      </c>
      <c r="U32"/>
      <c r="V32" s="12">
        <v>1.0900000000000001</v>
      </c>
      <c r="W32" s="12">
        <v>1</v>
      </c>
      <c r="X32" s="12">
        <v>0</v>
      </c>
      <c r="Y32" s="12">
        <v>0</v>
      </c>
      <c r="Z32" s="12">
        <v>0</v>
      </c>
      <c r="AA32" s="12">
        <v>1</v>
      </c>
      <c r="AB32" s="12">
        <v>1.3399999999999999</v>
      </c>
      <c r="AC32" s="12">
        <v>6.2</v>
      </c>
      <c r="AD32" s="12">
        <v>2</v>
      </c>
      <c r="AE32" s="15">
        <v>4</v>
      </c>
      <c r="AF32" s="12">
        <v>1.9</v>
      </c>
      <c r="AG32" s="12">
        <v>4.16</v>
      </c>
      <c r="AH32" s="12">
        <v>2.0700000000000003</v>
      </c>
      <c r="AI32" s="12">
        <v>4.74</v>
      </c>
      <c r="AJ32" s="58">
        <v>7.05</v>
      </c>
      <c r="AK32" s="57">
        <v>4.55</v>
      </c>
      <c r="AL32" s="57">
        <v>5</v>
      </c>
      <c r="AM32" s="57">
        <f t="shared" si="1"/>
        <v>4.9000000000000004</v>
      </c>
      <c r="AN32">
        <f t="shared" si="2"/>
        <v>1</v>
      </c>
    </row>
    <row r="33" spans="1:40" ht="17.100000000000001" customHeight="1">
      <c r="A33" s="3" t="s">
        <v>375</v>
      </c>
      <c r="B33" s="6" t="s">
        <v>58</v>
      </c>
      <c r="C33" s="12">
        <v>58.65</v>
      </c>
      <c r="D33" s="12">
        <v>60.78</v>
      </c>
      <c r="E33" s="12">
        <v>52.12</v>
      </c>
      <c r="F33" s="12">
        <v>39.75</v>
      </c>
      <c r="G33" s="12">
        <v>34.049999999999997</v>
      </c>
      <c r="H33" s="12">
        <v>24.86</v>
      </c>
      <c r="I33" s="12">
        <v>28.73</v>
      </c>
      <c r="J33" s="12">
        <v>33</v>
      </c>
      <c r="K33" s="12">
        <v>49</v>
      </c>
      <c r="L33" s="12">
        <v>53.260000000000005</v>
      </c>
      <c r="M33" s="12">
        <v>99.509999999999991</v>
      </c>
      <c r="N33" s="12">
        <v>123.48999999999998</v>
      </c>
      <c r="O33" s="12">
        <v>138.79000000000002</v>
      </c>
      <c r="P33" s="12">
        <v>138.71</v>
      </c>
      <c r="Q33" s="58">
        <v>123.13000000000001</v>
      </c>
      <c r="R33" s="57">
        <v>133.07999999999998</v>
      </c>
      <c r="S33" s="41">
        <v>138.04000000000002</v>
      </c>
      <c r="T33" s="57">
        <f t="shared" si="0"/>
        <v>126.6</v>
      </c>
      <c r="U33"/>
      <c r="V33" s="12">
        <v>44.36</v>
      </c>
      <c r="W33" s="12">
        <v>39.090000000000003</v>
      </c>
      <c r="X33" s="12">
        <v>49.14</v>
      </c>
      <c r="Y33" s="12">
        <v>52.29</v>
      </c>
      <c r="Z33" s="12">
        <v>48.99</v>
      </c>
      <c r="AA33" s="12">
        <v>46.73</v>
      </c>
      <c r="AB33" s="12">
        <v>56.010000000000005</v>
      </c>
      <c r="AC33" s="12">
        <v>67.680000000000007</v>
      </c>
      <c r="AD33" s="12">
        <v>71.489999999999981</v>
      </c>
      <c r="AE33" s="15">
        <v>77.599999999999994</v>
      </c>
      <c r="AF33" s="12">
        <v>85.86</v>
      </c>
      <c r="AG33" s="12">
        <v>95.69</v>
      </c>
      <c r="AH33" s="12">
        <v>97.179999999999978</v>
      </c>
      <c r="AI33" s="12">
        <v>101.83999999999999</v>
      </c>
      <c r="AJ33" s="58">
        <v>117.49</v>
      </c>
      <c r="AK33" s="57">
        <v>129.39000000000004</v>
      </c>
      <c r="AL33" s="57">
        <v>131.59</v>
      </c>
      <c r="AM33" s="57">
        <f t="shared" si="1"/>
        <v>119.5</v>
      </c>
      <c r="AN33">
        <f t="shared" si="2"/>
        <v>1</v>
      </c>
    </row>
    <row r="34" spans="1:40" ht="17.100000000000001" customHeight="1">
      <c r="A34" s="3" t="s">
        <v>376</v>
      </c>
      <c r="B34" s="6" t="s">
        <v>74</v>
      </c>
      <c r="C34" s="12">
        <v>0</v>
      </c>
      <c r="D34" s="12">
        <v>0</v>
      </c>
      <c r="E34" s="12">
        <v>15.744999999999999</v>
      </c>
      <c r="F34" s="12">
        <v>42.41</v>
      </c>
      <c r="G34" s="12">
        <v>45.18</v>
      </c>
      <c r="H34" s="12">
        <v>32.69</v>
      </c>
      <c r="I34" s="12">
        <v>38.339999999999996</v>
      </c>
      <c r="J34" s="12">
        <v>38.31</v>
      </c>
      <c r="K34" s="12">
        <v>41.480000000000004</v>
      </c>
      <c r="L34" s="12">
        <v>41.800000000000004</v>
      </c>
      <c r="M34" s="12">
        <v>45.33</v>
      </c>
      <c r="N34" s="12">
        <v>39.19</v>
      </c>
      <c r="O34" s="12">
        <v>38.859999999999992</v>
      </c>
      <c r="P34" s="12">
        <v>46.540000000000006</v>
      </c>
      <c r="Q34" s="58">
        <v>52.429999999999993</v>
      </c>
      <c r="R34" s="57">
        <v>62.199999999999996</v>
      </c>
      <c r="S34" s="41">
        <v>63.620000000000005</v>
      </c>
      <c r="T34" s="57">
        <f t="shared" si="0"/>
        <v>61.7</v>
      </c>
      <c r="U34"/>
      <c r="V34" s="12">
        <v>52.6</v>
      </c>
      <c r="W34" s="12">
        <v>56.15</v>
      </c>
      <c r="X34" s="12">
        <v>56.164999999999999</v>
      </c>
      <c r="Y34" s="12">
        <v>72.81</v>
      </c>
      <c r="Z34" s="12">
        <v>76.504999999999995</v>
      </c>
      <c r="AA34" s="12">
        <v>84.84</v>
      </c>
      <c r="AB34" s="12">
        <v>83.2</v>
      </c>
      <c r="AC34" s="12">
        <v>75.670000000000016</v>
      </c>
      <c r="AD34" s="12">
        <v>68.17</v>
      </c>
      <c r="AE34" s="15">
        <v>89.379999999999981</v>
      </c>
      <c r="AF34" s="12">
        <v>122.36</v>
      </c>
      <c r="AG34" s="12">
        <v>135.84999999999997</v>
      </c>
      <c r="AH34" s="12">
        <v>123.55000000000003</v>
      </c>
      <c r="AI34" s="12">
        <v>111.41000000000003</v>
      </c>
      <c r="AJ34" s="58">
        <v>116.84999999999998</v>
      </c>
      <c r="AK34" s="57">
        <v>108.60999999999996</v>
      </c>
      <c r="AL34" s="57">
        <v>126.79999999999998</v>
      </c>
      <c r="AM34" s="57">
        <f t="shared" si="1"/>
        <v>118.8</v>
      </c>
      <c r="AN34">
        <f t="shared" si="2"/>
        <v>1</v>
      </c>
    </row>
    <row r="35" spans="1:40" ht="17.100000000000001" customHeight="1">
      <c r="A35" s="3" t="s">
        <v>377</v>
      </c>
      <c r="B35" s="6" t="s">
        <v>339</v>
      </c>
      <c r="C35" s="12">
        <v>51.47</v>
      </c>
      <c r="D35" s="12">
        <v>44</v>
      </c>
      <c r="E35" s="12">
        <v>18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58">
        <v>0</v>
      </c>
      <c r="R35" s="57">
        <v>0</v>
      </c>
      <c r="S35" s="41">
        <v>0</v>
      </c>
      <c r="T35" s="57">
        <f t="shared" si="0"/>
        <v>0</v>
      </c>
      <c r="U35"/>
      <c r="V35" s="12">
        <v>0</v>
      </c>
      <c r="W35" s="12">
        <v>0</v>
      </c>
      <c r="X35" s="12">
        <v>0</v>
      </c>
      <c r="Y35" s="12">
        <v>0</v>
      </c>
      <c r="Z35" s="12">
        <v>1</v>
      </c>
      <c r="AA35" s="12">
        <v>0</v>
      </c>
      <c r="AB35" s="12">
        <v>0</v>
      </c>
      <c r="AC35" s="12">
        <v>3</v>
      </c>
      <c r="AD35" s="12">
        <v>0</v>
      </c>
      <c r="AE35" s="15">
        <v>0</v>
      </c>
      <c r="AF35" s="12">
        <v>0.14000000000000001</v>
      </c>
      <c r="AG35" s="12">
        <v>1.3</v>
      </c>
      <c r="AH35" s="12">
        <v>1.19</v>
      </c>
      <c r="AI35" s="12">
        <v>3.91</v>
      </c>
      <c r="AJ35" s="58">
        <v>5.84</v>
      </c>
      <c r="AK35" s="57">
        <v>5.34</v>
      </c>
      <c r="AL35" s="57">
        <v>9</v>
      </c>
      <c r="AM35" s="57">
        <f t="shared" si="1"/>
        <v>6.6</v>
      </c>
      <c r="AN35">
        <f t="shared" si="2"/>
        <v>1</v>
      </c>
    </row>
    <row r="36" spans="1:40" ht="17.100000000000001" customHeight="1">
      <c r="A36" s="3" t="s">
        <v>378</v>
      </c>
      <c r="B36" s="6" t="s">
        <v>129</v>
      </c>
      <c r="C36" s="12">
        <v>10.5</v>
      </c>
      <c r="D36" s="12">
        <v>7</v>
      </c>
      <c r="E36" s="12">
        <v>13</v>
      </c>
      <c r="F36" s="12">
        <v>13.8</v>
      </c>
      <c r="G36" s="12">
        <v>19.600000000000001</v>
      </c>
      <c r="H36" s="12">
        <v>22.62</v>
      </c>
      <c r="I36" s="12">
        <v>22.979999999999997</v>
      </c>
      <c r="J36" s="12">
        <v>36.14</v>
      </c>
      <c r="K36" s="12">
        <v>48.41</v>
      </c>
      <c r="L36" s="12">
        <v>64.22</v>
      </c>
      <c r="M36" s="12">
        <v>78.599999999999994</v>
      </c>
      <c r="N36" s="12">
        <v>104.15999999999997</v>
      </c>
      <c r="O36" s="12">
        <v>97.62</v>
      </c>
      <c r="P36" s="12">
        <v>89.72999999999999</v>
      </c>
      <c r="Q36" s="58">
        <v>89.92</v>
      </c>
      <c r="R36" s="57">
        <v>109.12</v>
      </c>
      <c r="S36" s="41">
        <v>109.57</v>
      </c>
      <c r="T36" s="57">
        <f t="shared" si="0"/>
        <v>113.4</v>
      </c>
      <c r="U36"/>
      <c r="V36" s="12">
        <v>18.05</v>
      </c>
      <c r="W36" s="12">
        <v>15.9</v>
      </c>
      <c r="X36" s="12">
        <v>17.399999999999999</v>
      </c>
      <c r="Y36" s="12">
        <v>19.28</v>
      </c>
      <c r="Z36" s="12">
        <v>17.149999999999999</v>
      </c>
      <c r="AA36" s="12">
        <v>19.600000000000001</v>
      </c>
      <c r="AB36" s="12">
        <v>16.46</v>
      </c>
      <c r="AC36" s="12">
        <v>7</v>
      </c>
      <c r="AD36" s="12">
        <v>3.8500000000000005</v>
      </c>
      <c r="AE36" s="15">
        <v>3.53</v>
      </c>
      <c r="AF36" s="12">
        <v>2</v>
      </c>
      <c r="AG36" s="12">
        <v>1.8499999999999999</v>
      </c>
      <c r="AH36" s="12">
        <v>2.98</v>
      </c>
      <c r="AI36" s="12">
        <v>7.13</v>
      </c>
      <c r="AJ36" s="58">
        <v>7.879999999999999</v>
      </c>
      <c r="AK36" s="57">
        <v>9.5399999999999991</v>
      </c>
      <c r="AL36" s="57">
        <v>9.9600000000000009</v>
      </c>
      <c r="AM36" s="57">
        <f t="shared" si="1"/>
        <v>8.4</v>
      </c>
      <c r="AN36">
        <f t="shared" si="2"/>
        <v>1</v>
      </c>
    </row>
    <row r="37" spans="1:40" ht="17.100000000000001" customHeight="1">
      <c r="A37" s="3" t="s">
        <v>379</v>
      </c>
      <c r="B37" s="6" t="s">
        <v>798</v>
      </c>
      <c r="C37" s="12">
        <v>8.2100000000000009</v>
      </c>
      <c r="D37" s="12">
        <v>9.67</v>
      </c>
      <c r="E37" s="12">
        <v>9</v>
      </c>
      <c r="F37" s="12">
        <v>10</v>
      </c>
      <c r="G37" s="12">
        <v>11</v>
      </c>
      <c r="H37" s="12">
        <v>10.5</v>
      </c>
      <c r="I37" s="12">
        <v>12</v>
      </c>
      <c r="J37" s="12">
        <v>22.2</v>
      </c>
      <c r="K37" s="12">
        <v>36</v>
      </c>
      <c r="L37" s="12">
        <v>27.96</v>
      </c>
      <c r="M37" s="12">
        <v>18</v>
      </c>
      <c r="N37" s="12">
        <v>19.41</v>
      </c>
      <c r="O37" s="12">
        <v>17.899999999999999</v>
      </c>
      <c r="P37" s="12">
        <v>15.44</v>
      </c>
      <c r="Q37" s="58">
        <v>15</v>
      </c>
      <c r="R37" s="57">
        <v>0</v>
      </c>
      <c r="S37" s="41">
        <v>0</v>
      </c>
      <c r="T37" s="57">
        <f t="shared" si="0"/>
        <v>0</v>
      </c>
      <c r="U37"/>
      <c r="V37" s="12">
        <v>1</v>
      </c>
      <c r="W37" s="12">
        <v>1</v>
      </c>
      <c r="X37" s="12">
        <v>1</v>
      </c>
      <c r="Y37" s="12">
        <v>3</v>
      </c>
      <c r="Z37" s="12">
        <v>3</v>
      </c>
      <c r="AA37" s="12">
        <v>3</v>
      </c>
      <c r="AB37" s="12">
        <v>14.77</v>
      </c>
      <c r="AC37" s="12">
        <v>10.120000000000001</v>
      </c>
      <c r="AD37" s="12">
        <v>6.77</v>
      </c>
      <c r="AE37" s="15">
        <v>3</v>
      </c>
      <c r="AF37" s="12">
        <v>0</v>
      </c>
      <c r="AG37" s="12">
        <v>1</v>
      </c>
      <c r="AH37" s="12">
        <v>0.64</v>
      </c>
      <c r="AI37" s="12">
        <v>1</v>
      </c>
      <c r="AJ37" s="58">
        <v>0</v>
      </c>
      <c r="AK37" s="57">
        <v>0</v>
      </c>
      <c r="AL37" s="57">
        <v>0</v>
      </c>
      <c r="AM37" s="57">
        <f t="shared" si="1"/>
        <v>0</v>
      </c>
      <c r="AN37">
        <f t="shared" si="2"/>
        <v>1</v>
      </c>
    </row>
    <row r="38" spans="1:40" ht="17.100000000000001" customHeight="1">
      <c r="A38" s="3" t="s">
        <v>380</v>
      </c>
      <c r="B38" s="6" t="s">
        <v>819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58">
        <v>0</v>
      </c>
      <c r="R38" s="57">
        <v>0</v>
      </c>
      <c r="S38" s="41">
        <v>0</v>
      </c>
      <c r="T38" s="57">
        <f t="shared" si="0"/>
        <v>0</v>
      </c>
      <c r="U38"/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5">
        <v>0</v>
      </c>
      <c r="AF38" s="12">
        <v>0</v>
      </c>
      <c r="AG38" s="12">
        <v>0</v>
      </c>
      <c r="AH38" s="12">
        <v>0</v>
      </c>
      <c r="AI38" s="12">
        <v>0</v>
      </c>
      <c r="AJ38" s="58">
        <v>0</v>
      </c>
      <c r="AK38" s="57">
        <v>0</v>
      </c>
      <c r="AL38" s="57">
        <v>0</v>
      </c>
      <c r="AM38" s="57">
        <f t="shared" si="1"/>
        <v>0</v>
      </c>
      <c r="AN38">
        <f t="shared" si="2"/>
        <v>0</v>
      </c>
    </row>
    <row r="39" spans="1:40" ht="17.100000000000001" customHeight="1">
      <c r="A39" s="3" t="s">
        <v>381</v>
      </c>
      <c r="B39" s="6" t="s">
        <v>141</v>
      </c>
      <c r="C39" s="12">
        <v>75.37</v>
      </c>
      <c r="D39" s="12">
        <v>62.35</v>
      </c>
      <c r="E39" s="12">
        <v>71.025000000000006</v>
      </c>
      <c r="F39" s="12">
        <v>68.784999999999997</v>
      </c>
      <c r="G39" s="12">
        <v>67.5</v>
      </c>
      <c r="H39" s="12">
        <v>68.31</v>
      </c>
      <c r="I39" s="12">
        <v>53.760000000000005</v>
      </c>
      <c r="J39" s="12">
        <v>48.519999999999996</v>
      </c>
      <c r="K39" s="12">
        <v>64.039999999999992</v>
      </c>
      <c r="L39" s="12">
        <v>92.12</v>
      </c>
      <c r="M39" s="12">
        <v>95.320000000000007</v>
      </c>
      <c r="N39" s="12">
        <v>103.3</v>
      </c>
      <c r="O39" s="12">
        <v>101.83</v>
      </c>
      <c r="P39" s="12">
        <v>102.13</v>
      </c>
      <c r="Q39" s="58">
        <v>104.63</v>
      </c>
      <c r="R39" s="57">
        <v>123.82999999999998</v>
      </c>
      <c r="S39" s="41">
        <v>127.17</v>
      </c>
      <c r="T39" s="57">
        <f t="shared" si="0"/>
        <v>134.30000000000001</v>
      </c>
      <c r="U39"/>
      <c r="V39" s="12">
        <v>106.67</v>
      </c>
      <c r="W39" s="12">
        <v>106.42</v>
      </c>
      <c r="X39" s="12">
        <v>107.82</v>
      </c>
      <c r="Y39" s="12">
        <v>110.9</v>
      </c>
      <c r="Z39" s="12">
        <v>117.3</v>
      </c>
      <c r="AA39" s="12">
        <v>94.06</v>
      </c>
      <c r="AB39" s="12">
        <v>80.72</v>
      </c>
      <c r="AC39" s="12">
        <v>77.72</v>
      </c>
      <c r="AD39" s="12">
        <v>74.509999999999991</v>
      </c>
      <c r="AE39" s="15">
        <v>67.230000000000018</v>
      </c>
      <c r="AF39" s="12">
        <v>67.289999999999992</v>
      </c>
      <c r="AG39" s="12">
        <v>59.339999999999996</v>
      </c>
      <c r="AH39" s="12">
        <v>54.669999999999995</v>
      </c>
      <c r="AI39" s="12">
        <v>44.38</v>
      </c>
      <c r="AJ39" s="58">
        <v>61.930000000000007</v>
      </c>
      <c r="AK39" s="57">
        <v>71.099999999999994</v>
      </c>
      <c r="AL39" s="57">
        <v>59.849999999999994</v>
      </c>
      <c r="AM39" s="57">
        <f t="shared" si="1"/>
        <v>70.900000000000006</v>
      </c>
      <c r="AN39">
        <f t="shared" si="2"/>
        <v>1</v>
      </c>
    </row>
    <row r="40" spans="1:40" ht="17.100000000000001" customHeight="1">
      <c r="A40" s="3" t="s">
        <v>382</v>
      </c>
      <c r="B40" s="6" t="s">
        <v>178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58">
        <v>0</v>
      </c>
      <c r="R40" s="57">
        <v>0</v>
      </c>
      <c r="S40" s="41">
        <v>0</v>
      </c>
      <c r="T40" s="57">
        <f t="shared" si="0"/>
        <v>0</v>
      </c>
      <c r="U40"/>
      <c r="V40" s="12">
        <v>2.78</v>
      </c>
      <c r="W40" s="12">
        <v>3</v>
      </c>
      <c r="X40" s="12">
        <v>1</v>
      </c>
      <c r="Y40" s="12">
        <v>1.5</v>
      </c>
      <c r="Z40" s="12">
        <v>2</v>
      </c>
      <c r="AA40" s="12">
        <v>2</v>
      </c>
      <c r="AB40" s="12">
        <v>7</v>
      </c>
      <c r="AC40" s="12">
        <v>11.100000000000001</v>
      </c>
      <c r="AD40" s="12">
        <v>10.219999999999999</v>
      </c>
      <c r="AE40" s="15">
        <v>10.43</v>
      </c>
      <c r="AF40" s="12">
        <v>18.299999999999997</v>
      </c>
      <c r="AG40" s="12">
        <v>17.97</v>
      </c>
      <c r="AH40" s="12">
        <v>20.570000000000004</v>
      </c>
      <c r="AI40" s="12">
        <v>20.390000000000004</v>
      </c>
      <c r="AJ40" s="58">
        <v>24.459999999999997</v>
      </c>
      <c r="AK40" s="57">
        <v>19.45</v>
      </c>
      <c r="AL40" s="57">
        <v>23.03</v>
      </c>
      <c r="AM40" s="57">
        <f t="shared" si="1"/>
        <v>37.6</v>
      </c>
      <c r="AN40">
        <f t="shared" si="2"/>
        <v>1</v>
      </c>
    </row>
    <row r="41" spans="1:40" ht="17.100000000000001" customHeight="1">
      <c r="A41" s="3" t="s">
        <v>383</v>
      </c>
      <c r="B41" s="6" t="s">
        <v>820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58">
        <v>0</v>
      </c>
      <c r="R41" s="57">
        <v>0</v>
      </c>
      <c r="S41" s="41">
        <v>0</v>
      </c>
      <c r="T41" s="57">
        <f t="shared" si="0"/>
        <v>0</v>
      </c>
      <c r="U41"/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5">
        <v>0</v>
      </c>
      <c r="AF41" s="12">
        <v>0</v>
      </c>
      <c r="AG41" s="12">
        <v>0</v>
      </c>
      <c r="AH41" s="12">
        <v>0</v>
      </c>
      <c r="AI41" s="12">
        <v>0</v>
      </c>
      <c r="AJ41" s="58">
        <v>0</v>
      </c>
      <c r="AK41" s="57">
        <v>0</v>
      </c>
      <c r="AL41" s="57">
        <v>0</v>
      </c>
      <c r="AM41" s="57">
        <f t="shared" si="1"/>
        <v>0</v>
      </c>
      <c r="AN41">
        <f t="shared" si="2"/>
        <v>0</v>
      </c>
    </row>
    <row r="42" spans="1:40" ht="17.100000000000001" customHeight="1">
      <c r="A42" s="3" t="s">
        <v>384</v>
      </c>
      <c r="B42" s="6" t="s">
        <v>821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58">
        <v>0</v>
      </c>
      <c r="R42" s="57">
        <v>0</v>
      </c>
      <c r="S42" s="41">
        <v>0</v>
      </c>
      <c r="T42" s="57">
        <f t="shared" si="0"/>
        <v>0</v>
      </c>
      <c r="U42"/>
      <c r="V42" s="12">
        <v>0</v>
      </c>
      <c r="W42" s="12">
        <v>1</v>
      </c>
      <c r="X42" s="12">
        <v>1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5">
        <v>0</v>
      </c>
      <c r="AF42" s="12">
        <v>0</v>
      </c>
      <c r="AG42" s="12">
        <v>2</v>
      </c>
      <c r="AH42" s="12">
        <v>0</v>
      </c>
      <c r="AI42" s="12">
        <v>0</v>
      </c>
      <c r="AJ42" s="58">
        <v>0</v>
      </c>
      <c r="AK42" s="57">
        <v>0</v>
      </c>
      <c r="AL42" s="57">
        <v>1</v>
      </c>
      <c r="AM42" s="57">
        <f t="shared" si="1"/>
        <v>1</v>
      </c>
      <c r="AN42">
        <f t="shared" si="2"/>
        <v>1</v>
      </c>
    </row>
    <row r="43" spans="1:40" ht="17.100000000000001" customHeight="1">
      <c r="A43" s="3" t="s">
        <v>385</v>
      </c>
      <c r="B43" s="6" t="s">
        <v>822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58">
        <v>0</v>
      </c>
      <c r="R43" s="57">
        <v>0</v>
      </c>
      <c r="S43" s="41">
        <v>0</v>
      </c>
      <c r="T43" s="57">
        <f t="shared" si="0"/>
        <v>0</v>
      </c>
      <c r="U43"/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5">
        <v>0</v>
      </c>
      <c r="AF43" s="12">
        <v>0</v>
      </c>
      <c r="AG43" s="12">
        <v>0</v>
      </c>
      <c r="AH43" s="12">
        <v>0</v>
      </c>
      <c r="AI43" s="12">
        <v>0</v>
      </c>
      <c r="AJ43" s="58">
        <v>0</v>
      </c>
      <c r="AK43" s="57">
        <v>0</v>
      </c>
      <c r="AL43" s="57">
        <v>0</v>
      </c>
      <c r="AM43" s="57">
        <f t="shared" si="1"/>
        <v>0</v>
      </c>
      <c r="AN43">
        <f t="shared" si="2"/>
        <v>0</v>
      </c>
    </row>
    <row r="44" spans="1:40" ht="17.100000000000001" customHeight="1">
      <c r="A44" s="3" t="s">
        <v>386</v>
      </c>
      <c r="B44" s="6" t="s">
        <v>75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58">
        <v>0</v>
      </c>
      <c r="R44" s="57">
        <v>0</v>
      </c>
      <c r="S44" s="41">
        <v>0</v>
      </c>
      <c r="T44" s="57">
        <f t="shared" si="0"/>
        <v>0</v>
      </c>
      <c r="U44"/>
      <c r="V44" s="12">
        <v>59.45</v>
      </c>
      <c r="W44" s="12">
        <v>49.66</v>
      </c>
      <c r="X44" s="12">
        <v>48.3</v>
      </c>
      <c r="Y44" s="12">
        <v>43.01</v>
      </c>
      <c r="Z44" s="12">
        <v>38.21</v>
      </c>
      <c r="AA44" s="12">
        <v>35.479999999999997</v>
      </c>
      <c r="AB44" s="12">
        <v>27.99</v>
      </c>
      <c r="AC44" s="12">
        <v>61.93</v>
      </c>
      <c r="AD44" s="12">
        <v>40.169999999999995</v>
      </c>
      <c r="AE44" s="15">
        <v>48.02</v>
      </c>
      <c r="AF44" s="12">
        <v>76.94</v>
      </c>
      <c r="AG44" s="12">
        <v>93.08</v>
      </c>
      <c r="AH44" s="12">
        <v>129.94</v>
      </c>
      <c r="AI44" s="12">
        <v>138.37999999999994</v>
      </c>
      <c r="AJ44" s="58">
        <v>173.57999999999998</v>
      </c>
      <c r="AK44" s="57">
        <v>152.86999999999998</v>
      </c>
      <c r="AL44" s="57">
        <v>146.61000000000004</v>
      </c>
      <c r="AM44" s="57">
        <f t="shared" si="1"/>
        <v>205.8</v>
      </c>
      <c r="AN44">
        <f t="shared" si="2"/>
        <v>1</v>
      </c>
    </row>
    <row r="45" spans="1:40" ht="17.100000000000001" customHeight="1">
      <c r="A45" s="3" t="s">
        <v>387</v>
      </c>
      <c r="B45" s="6" t="s">
        <v>105</v>
      </c>
      <c r="C45" s="12">
        <v>0</v>
      </c>
      <c r="D45" s="12">
        <v>9.33</v>
      </c>
      <c r="E45" s="12">
        <v>17.260000000000002</v>
      </c>
      <c r="F45" s="12">
        <v>33.380000000000003</v>
      </c>
      <c r="G45" s="12">
        <v>18.86</v>
      </c>
      <c r="H45" s="12">
        <v>36.409999999999997</v>
      </c>
      <c r="I45" s="12">
        <v>44.04</v>
      </c>
      <c r="J45" s="12">
        <v>42.78</v>
      </c>
      <c r="K45" s="12">
        <v>40.770000000000003</v>
      </c>
      <c r="L45" s="12">
        <v>73.289999999999992</v>
      </c>
      <c r="M45" s="12">
        <v>126.46000000000001</v>
      </c>
      <c r="N45" s="12">
        <v>134.9</v>
      </c>
      <c r="O45" s="12">
        <v>136.69</v>
      </c>
      <c r="P45" s="12">
        <v>143.40000000000003</v>
      </c>
      <c r="Q45" s="58">
        <v>171.62000000000003</v>
      </c>
      <c r="R45" s="57">
        <v>136.70999999999998</v>
      </c>
      <c r="S45" s="41">
        <v>119.32000000000001</v>
      </c>
      <c r="T45" s="57">
        <f t="shared" si="0"/>
        <v>96.9</v>
      </c>
      <c r="U45"/>
      <c r="V45" s="12">
        <v>6.83</v>
      </c>
      <c r="W45" s="12">
        <v>5.88</v>
      </c>
      <c r="X45" s="12">
        <v>5.64</v>
      </c>
      <c r="Y45" s="12">
        <v>10.31</v>
      </c>
      <c r="Z45" s="12">
        <v>20.63</v>
      </c>
      <c r="AA45" s="12">
        <v>27.46</v>
      </c>
      <c r="AB45" s="12">
        <v>33.204999999999998</v>
      </c>
      <c r="AC45" s="12">
        <v>48.529999999999987</v>
      </c>
      <c r="AD45" s="12">
        <v>64.249999999999986</v>
      </c>
      <c r="AE45" s="15">
        <v>81.829999999999956</v>
      </c>
      <c r="AF45" s="12">
        <v>94.719999999999985</v>
      </c>
      <c r="AG45" s="12">
        <v>95.580000000000013</v>
      </c>
      <c r="AH45" s="12">
        <v>123.73999999999998</v>
      </c>
      <c r="AI45" s="12">
        <v>133.28999999999996</v>
      </c>
      <c r="AJ45" s="58">
        <v>142.99</v>
      </c>
      <c r="AK45" s="57">
        <v>132.77999999999992</v>
      </c>
      <c r="AL45" s="57">
        <v>128.69</v>
      </c>
      <c r="AM45" s="57">
        <f t="shared" si="1"/>
        <v>132.9</v>
      </c>
      <c r="AN45">
        <f t="shared" si="2"/>
        <v>1</v>
      </c>
    </row>
    <row r="46" spans="1:40" ht="17.100000000000001" customHeight="1">
      <c r="A46" s="3" t="s">
        <v>388</v>
      </c>
      <c r="B46" s="6" t="s">
        <v>823</v>
      </c>
      <c r="C46" s="12">
        <v>0</v>
      </c>
      <c r="D46" s="12">
        <v>0</v>
      </c>
      <c r="E46" s="12">
        <v>0</v>
      </c>
      <c r="F46" s="12">
        <v>24.5</v>
      </c>
      <c r="G46" s="12">
        <v>31</v>
      </c>
      <c r="H46" s="12">
        <v>30.5</v>
      </c>
      <c r="I46" s="12">
        <v>25.5</v>
      </c>
      <c r="J46" s="12">
        <v>26.26</v>
      </c>
      <c r="K46" s="12">
        <v>20</v>
      </c>
      <c r="L46" s="12">
        <v>27</v>
      </c>
      <c r="M46" s="12">
        <v>0</v>
      </c>
      <c r="N46" s="12">
        <v>0</v>
      </c>
      <c r="O46" s="12">
        <v>0</v>
      </c>
      <c r="P46" s="12">
        <v>0</v>
      </c>
      <c r="Q46" s="58">
        <v>0</v>
      </c>
      <c r="R46" s="57">
        <v>0</v>
      </c>
      <c r="S46" s="41">
        <v>0</v>
      </c>
      <c r="T46" s="57">
        <f t="shared" si="0"/>
        <v>0</v>
      </c>
      <c r="U46"/>
      <c r="V46" s="12">
        <v>0</v>
      </c>
      <c r="W46" s="12">
        <v>0</v>
      </c>
      <c r="X46" s="12">
        <v>0.25</v>
      </c>
      <c r="Y46" s="12">
        <v>0.11</v>
      </c>
      <c r="Z46" s="12">
        <v>0</v>
      </c>
      <c r="AA46" s="12">
        <v>0</v>
      </c>
      <c r="AB46" s="12">
        <v>0</v>
      </c>
      <c r="AC46" s="12">
        <v>0</v>
      </c>
      <c r="AD46" s="12">
        <v>0.38</v>
      </c>
      <c r="AE46" s="15">
        <v>0</v>
      </c>
      <c r="AF46" s="12">
        <v>0</v>
      </c>
      <c r="AG46" s="12">
        <v>0</v>
      </c>
      <c r="AH46" s="12">
        <v>0</v>
      </c>
      <c r="AI46" s="12">
        <v>0</v>
      </c>
      <c r="AJ46" s="58">
        <v>0</v>
      </c>
      <c r="AK46" s="57">
        <v>0</v>
      </c>
      <c r="AL46" s="57">
        <v>0</v>
      </c>
      <c r="AM46" s="57">
        <f t="shared" si="1"/>
        <v>0</v>
      </c>
      <c r="AN46">
        <f t="shared" si="2"/>
        <v>1</v>
      </c>
    </row>
    <row r="47" spans="1:40" ht="17.100000000000001" customHeight="1">
      <c r="A47" s="3" t="s">
        <v>389</v>
      </c>
      <c r="B47" s="6" t="s">
        <v>143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58">
        <v>0</v>
      </c>
      <c r="R47" s="57">
        <v>0</v>
      </c>
      <c r="S47" s="41">
        <v>0</v>
      </c>
      <c r="T47" s="57">
        <f t="shared" si="0"/>
        <v>0</v>
      </c>
      <c r="U47"/>
      <c r="V47" s="12">
        <v>1</v>
      </c>
      <c r="W47" s="12">
        <v>0</v>
      </c>
      <c r="X47" s="12">
        <v>0</v>
      </c>
      <c r="Y47" s="12">
        <v>2.4</v>
      </c>
      <c r="Z47" s="12">
        <v>1</v>
      </c>
      <c r="AA47" s="12">
        <v>0</v>
      </c>
      <c r="AB47" s="12">
        <v>0.56999999999999995</v>
      </c>
      <c r="AC47" s="12">
        <v>0.51</v>
      </c>
      <c r="AD47" s="12">
        <v>0.67</v>
      </c>
      <c r="AE47" s="15">
        <v>1</v>
      </c>
      <c r="AF47" s="12">
        <v>1</v>
      </c>
      <c r="AG47" s="12">
        <v>3</v>
      </c>
      <c r="AH47" s="12">
        <v>2</v>
      </c>
      <c r="AI47" s="12">
        <v>2</v>
      </c>
      <c r="AJ47" s="58">
        <v>3</v>
      </c>
      <c r="AK47" s="57">
        <v>1</v>
      </c>
      <c r="AL47" s="57">
        <v>1</v>
      </c>
      <c r="AM47" s="57">
        <f t="shared" si="1"/>
        <v>2</v>
      </c>
      <c r="AN47">
        <f t="shared" si="2"/>
        <v>1</v>
      </c>
    </row>
    <row r="48" spans="1:40" ht="17.100000000000001" customHeight="1">
      <c r="A48" s="3" t="s">
        <v>390</v>
      </c>
      <c r="B48" s="6" t="s">
        <v>799</v>
      </c>
      <c r="C48" s="12">
        <v>10</v>
      </c>
      <c r="D48" s="12">
        <v>10.5</v>
      </c>
      <c r="E48" s="12">
        <v>16</v>
      </c>
      <c r="F48" s="12">
        <v>20.5</v>
      </c>
      <c r="G48" s="12">
        <v>25.51</v>
      </c>
      <c r="H48" s="12">
        <v>23</v>
      </c>
      <c r="I48" s="12">
        <v>15.7</v>
      </c>
      <c r="J48" s="12">
        <v>12</v>
      </c>
      <c r="K48" s="12">
        <v>21.5</v>
      </c>
      <c r="L48" s="12">
        <v>17</v>
      </c>
      <c r="M48" s="12">
        <v>13</v>
      </c>
      <c r="N48" s="12">
        <v>17</v>
      </c>
      <c r="O48" s="12">
        <v>18.779999999999998</v>
      </c>
      <c r="P48" s="12">
        <v>14</v>
      </c>
      <c r="Q48" s="58">
        <v>17</v>
      </c>
      <c r="R48" s="57">
        <v>0</v>
      </c>
      <c r="S48" s="41">
        <v>0</v>
      </c>
      <c r="T48" s="57">
        <f t="shared" si="0"/>
        <v>0</v>
      </c>
      <c r="U48"/>
      <c r="V48" s="12">
        <v>0</v>
      </c>
      <c r="W48" s="12">
        <v>1</v>
      </c>
      <c r="X48" s="12">
        <v>1</v>
      </c>
      <c r="Y48" s="12">
        <v>3</v>
      </c>
      <c r="Z48" s="12">
        <v>3.5</v>
      </c>
      <c r="AA48" s="12">
        <v>4</v>
      </c>
      <c r="AB48" s="12">
        <v>6</v>
      </c>
      <c r="AC48" s="12">
        <v>8.5</v>
      </c>
      <c r="AD48" s="12">
        <v>11.5</v>
      </c>
      <c r="AE48" s="15">
        <v>6</v>
      </c>
      <c r="AF48" s="12">
        <v>7.66</v>
      </c>
      <c r="AG48" s="12">
        <v>5.6000000000000005</v>
      </c>
      <c r="AH48" s="12">
        <v>6</v>
      </c>
      <c r="AI48" s="12">
        <v>4.66</v>
      </c>
      <c r="AJ48" s="58">
        <v>5</v>
      </c>
      <c r="AK48" s="57">
        <v>1</v>
      </c>
      <c r="AL48" s="57">
        <v>0.82</v>
      </c>
      <c r="AM48" s="57">
        <f t="shared" si="1"/>
        <v>0</v>
      </c>
      <c r="AN48">
        <f t="shared" si="2"/>
        <v>1</v>
      </c>
    </row>
    <row r="49" spans="1:40" ht="17.100000000000001" customHeight="1">
      <c r="A49" s="3" t="s">
        <v>391</v>
      </c>
      <c r="B49" s="6" t="s">
        <v>302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58">
        <v>0</v>
      </c>
      <c r="R49" s="57">
        <v>0</v>
      </c>
      <c r="S49" s="41">
        <v>0</v>
      </c>
      <c r="T49" s="57">
        <f t="shared" si="0"/>
        <v>0</v>
      </c>
      <c r="U49"/>
      <c r="V49" s="12">
        <v>0</v>
      </c>
      <c r="W49" s="12">
        <v>0</v>
      </c>
      <c r="X49" s="12">
        <v>0.94</v>
      </c>
      <c r="Y49" s="12">
        <v>1</v>
      </c>
      <c r="Z49" s="12">
        <v>1.38</v>
      </c>
      <c r="AA49" s="12">
        <v>2</v>
      </c>
      <c r="AB49" s="12">
        <v>0</v>
      </c>
      <c r="AC49" s="12">
        <v>6.08</v>
      </c>
      <c r="AD49" s="12">
        <v>5.79</v>
      </c>
      <c r="AE49" s="15">
        <v>5.8100000000000005</v>
      </c>
      <c r="AF49" s="12">
        <v>6.23</v>
      </c>
      <c r="AG49" s="12">
        <v>5.19</v>
      </c>
      <c r="AH49" s="12">
        <v>6.51</v>
      </c>
      <c r="AI49" s="12">
        <v>5.3900000000000006</v>
      </c>
      <c r="AJ49" s="58">
        <v>10.060000000000002</v>
      </c>
      <c r="AK49" s="57">
        <v>13.43</v>
      </c>
      <c r="AL49" s="57">
        <v>17.39</v>
      </c>
      <c r="AM49" s="57">
        <f t="shared" si="1"/>
        <v>20.6</v>
      </c>
      <c r="AN49">
        <f t="shared" si="2"/>
        <v>1</v>
      </c>
    </row>
    <row r="50" spans="1:40" ht="17.100000000000001" customHeight="1">
      <c r="A50" s="3" t="s">
        <v>392</v>
      </c>
      <c r="B50" s="6" t="s">
        <v>298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58">
        <v>0</v>
      </c>
      <c r="R50" s="57">
        <v>0</v>
      </c>
      <c r="S50" s="41">
        <v>0</v>
      </c>
      <c r="T50" s="57">
        <f t="shared" si="0"/>
        <v>0</v>
      </c>
      <c r="U50"/>
      <c r="V50" s="12">
        <v>18.36</v>
      </c>
      <c r="W50" s="12">
        <v>26.01</v>
      </c>
      <c r="X50" s="12">
        <v>16.745000000000001</v>
      </c>
      <c r="Y50" s="12">
        <v>19.04</v>
      </c>
      <c r="Z50" s="12">
        <v>16.71</v>
      </c>
      <c r="AA50" s="12">
        <v>16.11</v>
      </c>
      <c r="AB50" s="12">
        <v>17.18</v>
      </c>
      <c r="AC50" s="12">
        <v>13.53</v>
      </c>
      <c r="AD50" s="12">
        <v>17.740000000000002</v>
      </c>
      <c r="AE50" s="15">
        <v>17</v>
      </c>
      <c r="AF50" s="12">
        <v>22.8</v>
      </c>
      <c r="AG50" s="12">
        <v>32.25</v>
      </c>
      <c r="AH50" s="12">
        <v>24.830000000000002</v>
      </c>
      <c r="AI50" s="12">
        <v>27.919999999999998</v>
      </c>
      <c r="AJ50" s="58">
        <v>24.35</v>
      </c>
      <c r="AK50" s="57">
        <v>22.240000000000002</v>
      </c>
      <c r="AL50" s="57">
        <v>17.59</v>
      </c>
      <c r="AM50" s="57">
        <f t="shared" si="1"/>
        <v>16.7</v>
      </c>
      <c r="AN50">
        <f t="shared" si="2"/>
        <v>1</v>
      </c>
    </row>
    <row r="51" spans="1:40" ht="17.100000000000001" customHeight="1">
      <c r="A51" s="3" t="s">
        <v>393</v>
      </c>
      <c r="B51" s="6" t="s">
        <v>824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58">
        <v>0</v>
      </c>
      <c r="R51" s="57">
        <v>0</v>
      </c>
      <c r="S51" s="41">
        <v>0</v>
      </c>
      <c r="T51" s="57">
        <f t="shared" si="0"/>
        <v>0</v>
      </c>
      <c r="U51"/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5">
        <v>0</v>
      </c>
      <c r="AF51" s="12">
        <v>0</v>
      </c>
      <c r="AG51" s="12">
        <v>0</v>
      </c>
      <c r="AH51" s="12">
        <v>0</v>
      </c>
      <c r="AI51" s="12">
        <v>0</v>
      </c>
      <c r="AJ51" s="58">
        <v>0</v>
      </c>
      <c r="AK51" s="57">
        <v>0</v>
      </c>
      <c r="AL51" s="57">
        <v>0</v>
      </c>
      <c r="AM51" s="57">
        <f t="shared" si="1"/>
        <v>0</v>
      </c>
      <c r="AN51">
        <f t="shared" si="2"/>
        <v>0</v>
      </c>
    </row>
    <row r="52" spans="1:40" ht="17.100000000000001" customHeight="1">
      <c r="A52" s="3" t="s">
        <v>394</v>
      </c>
      <c r="B52" s="6" t="s">
        <v>253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58">
        <v>0</v>
      </c>
      <c r="R52" s="57">
        <v>0</v>
      </c>
      <c r="S52" s="41">
        <v>0</v>
      </c>
      <c r="T52" s="57">
        <f t="shared" si="0"/>
        <v>0</v>
      </c>
      <c r="U52"/>
      <c r="V52" s="12">
        <v>1.84</v>
      </c>
      <c r="W52" s="12">
        <v>3.21</v>
      </c>
      <c r="X52" s="12">
        <v>1</v>
      </c>
      <c r="Y52" s="12">
        <v>3.02</v>
      </c>
      <c r="Z52" s="12">
        <v>3.91</v>
      </c>
      <c r="AA52" s="12">
        <v>3.16</v>
      </c>
      <c r="AB52" s="12">
        <v>0.24</v>
      </c>
      <c r="AC52" s="12">
        <v>3.88</v>
      </c>
      <c r="AD52" s="12">
        <v>5.1000000000000005</v>
      </c>
      <c r="AE52" s="15">
        <v>6.05</v>
      </c>
      <c r="AF52" s="12">
        <v>9.370000000000001</v>
      </c>
      <c r="AG52" s="12">
        <v>7.13</v>
      </c>
      <c r="AH52" s="12">
        <v>7</v>
      </c>
      <c r="AI52" s="12">
        <v>6.9399999999999995</v>
      </c>
      <c r="AJ52" s="58">
        <v>5.7700000000000005</v>
      </c>
      <c r="AK52" s="57">
        <v>7.59</v>
      </c>
      <c r="AL52" s="57">
        <v>5.07</v>
      </c>
      <c r="AM52" s="57">
        <f t="shared" si="1"/>
        <v>10.6</v>
      </c>
      <c r="AN52">
        <f t="shared" si="2"/>
        <v>1</v>
      </c>
    </row>
    <row r="53" spans="1:40" ht="17.100000000000001" customHeight="1">
      <c r="A53" s="3" t="s">
        <v>395</v>
      </c>
      <c r="B53" s="6" t="s">
        <v>38</v>
      </c>
      <c r="C53" s="12">
        <v>0</v>
      </c>
      <c r="D53" s="12">
        <v>0</v>
      </c>
      <c r="E53" s="12">
        <v>0</v>
      </c>
      <c r="F53" s="12">
        <v>3</v>
      </c>
      <c r="G53" s="12">
        <v>11.74</v>
      </c>
      <c r="H53" s="12">
        <v>12</v>
      </c>
      <c r="I53" s="12">
        <v>12.12</v>
      </c>
      <c r="J53" s="12">
        <v>16.16</v>
      </c>
      <c r="K53" s="12">
        <v>15.03</v>
      </c>
      <c r="L53" s="12">
        <v>18.96</v>
      </c>
      <c r="M53" s="12">
        <v>23</v>
      </c>
      <c r="N53" s="12">
        <v>23.43</v>
      </c>
      <c r="O53" s="12">
        <v>22.349999999999998</v>
      </c>
      <c r="P53" s="12">
        <v>23.750000000000004</v>
      </c>
      <c r="Q53" s="58">
        <v>20</v>
      </c>
      <c r="R53" s="57">
        <v>14.21</v>
      </c>
      <c r="S53" s="41">
        <v>10</v>
      </c>
      <c r="T53" s="57">
        <f t="shared" si="0"/>
        <v>11.4</v>
      </c>
      <c r="U53"/>
      <c r="V53" s="12">
        <v>156.86000000000001</v>
      </c>
      <c r="W53" s="12">
        <v>172.41</v>
      </c>
      <c r="X53" s="12">
        <v>183.94</v>
      </c>
      <c r="Y53" s="12">
        <v>186.67</v>
      </c>
      <c r="Z53" s="12">
        <v>179.52</v>
      </c>
      <c r="AA53" s="12">
        <v>158.94999999999999</v>
      </c>
      <c r="AB53" s="12">
        <v>160.07000000000002</v>
      </c>
      <c r="AC53" s="12">
        <v>155.94999999999996</v>
      </c>
      <c r="AD53" s="12">
        <v>180.5</v>
      </c>
      <c r="AE53" s="15">
        <v>185.34</v>
      </c>
      <c r="AF53" s="12">
        <v>191.08000000000007</v>
      </c>
      <c r="AG53" s="12">
        <v>235.67</v>
      </c>
      <c r="AH53" s="12">
        <v>247.70999999999998</v>
      </c>
      <c r="AI53" s="12">
        <v>281.93000000000012</v>
      </c>
      <c r="AJ53" s="58">
        <v>315.85000000000014</v>
      </c>
      <c r="AK53" s="57">
        <v>285.02000000000004</v>
      </c>
      <c r="AL53" s="57">
        <v>286.63000000000005</v>
      </c>
      <c r="AM53" s="57">
        <f t="shared" si="1"/>
        <v>261</v>
      </c>
      <c r="AN53">
        <f t="shared" si="2"/>
        <v>1</v>
      </c>
    </row>
    <row r="54" spans="1:40" ht="17.100000000000001" customHeight="1">
      <c r="A54" s="3" t="s">
        <v>396</v>
      </c>
      <c r="B54" s="6" t="s">
        <v>172</v>
      </c>
      <c r="C54" s="12">
        <v>6.58</v>
      </c>
      <c r="D54" s="12">
        <v>14.51</v>
      </c>
      <c r="E54" s="12">
        <v>21.01</v>
      </c>
      <c r="F54" s="12">
        <v>26.86</v>
      </c>
      <c r="G54" s="12">
        <v>28.88</v>
      </c>
      <c r="H54" s="12">
        <v>30.8</v>
      </c>
      <c r="I54" s="12">
        <v>44.66</v>
      </c>
      <c r="J54" s="12">
        <v>55.3</v>
      </c>
      <c r="K54" s="12">
        <v>54.15</v>
      </c>
      <c r="L54" s="12">
        <v>57.66</v>
      </c>
      <c r="M54" s="12">
        <v>60.86</v>
      </c>
      <c r="N54" s="12">
        <v>56.91</v>
      </c>
      <c r="O54" s="12">
        <v>58.58</v>
      </c>
      <c r="P54" s="12">
        <v>47.919999999999995</v>
      </c>
      <c r="Q54" s="58">
        <v>48.96</v>
      </c>
      <c r="R54" s="57">
        <v>42.91</v>
      </c>
      <c r="S54" s="41">
        <v>41.800000000000004</v>
      </c>
      <c r="T54" s="57">
        <f t="shared" si="0"/>
        <v>43.8</v>
      </c>
      <c r="U54"/>
      <c r="V54" s="12">
        <v>15.44</v>
      </c>
      <c r="W54" s="12">
        <v>18.16</v>
      </c>
      <c r="X54" s="12">
        <v>26.66</v>
      </c>
      <c r="Y54" s="12">
        <v>20.79</v>
      </c>
      <c r="Z54" s="12">
        <v>16.91</v>
      </c>
      <c r="AA54" s="12">
        <v>14.13</v>
      </c>
      <c r="AB54" s="12">
        <v>16.04</v>
      </c>
      <c r="AC54" s="12">
        <v>7.94</v>
      </c>
      <c r="AD54" s="12">
        <v>7.9399999999999995</v>
      </c>
      <c r="AE54" s="15">
        <v>7.3500000000000005</v>
      </c>
      <c r="AF54" s="12">
        <v>2.2800000000000002</v>
      </c>
      <c r="AG54" s="12">
        <v>2.63</v>
      </c>
      <c r="AH54" s="12">
        <v>4.7699999999999996</v>
      </c>
      <c r="AI54" s="12">
        <v>5.1899999999999995</v>
      </c>
      <c r="AJ54" s="58">
        <v>5.5900000000000007</v>
      </c>
      <c r="AK54" s="57">
        <v>4</v>
      </c>
      <c r="AL54" s="57">
        <v>4.01</v>
      </c>
      <c r="AM54" s="57">
        <f t="shared" si="1"/>
        <v>4</v>
      </c>
      <c r="AN54">
        <f t="shared" si="2"/>
        <v>1</v>
      </c>
    </row>
    <row r="55" spans="1:40" ht="17.100000000000001" customHeight="1">
      <c r="A55" s="3" t="s">
        <v>397</v>
      </c>
      <c r="B55" s="6" t="s">
        <v>340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58">
        <v>0</v>
      </c>
      <c r="R55" s="57">
        <v>0</v>
      </c>
      <c r="S55" s="41">
        <v>0</v>
      </c>
      <c r="T55" s="57">
        <f t="shared" si="0"/>
        <v>0</v>
      </c>
      <c r="U55"/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0.18</v>
      </c>
      <c r="AC55" s="12">
        <v>1</v>
      </c>
      <c r="AD55" s="12">
        <v>2</v>
      </c>
      <c r="AE55" s="15">
        <v>2</v>
      </c>
      <c r="AF55" s="12">
        <v>0</v>
      </c>
      <c r="AG55" s="12">
        <v>1.31</v>
      </c>
      <c r="AH55" s="12">
        <v>3.61</v>
      </c>
      <c r="AI55" s="12">
        <v>3.66</v>
      </c>
      <c r="AJ55" s="58">
        <v>6.5400000000000009</v>
      </c>
      <c r="AK55" s="57">
        <v>6.57</v>
      </c>
      <c r="AL55" s="57">
        <v>6.42</v>
      </c>
      <c r="AM55" s="57">
        <f t="shared" si="1"/>
        <v>9.6</v>
      </c>
      <c r="AN55">
        <f t="shared" si="2"/>
        <v>1</v>
      </c>
    </row>
    <row r="56" spans="1:40" ht="17.100000000000001" customHeight="1">
      <c r="A56" s="3" t="s">
        <v>398</v>
      </c>
      <c r="B56" s="6" t="s">
        <v>825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58">
        <v>0</v>
      </c>
      <c r="R56" s="57">
        <v>0</v>
      </c>
      <c r="S56" s="41">
        <v>0</v>
      </c>
      <c r="T56" s="57">
        <f t="shared" si="0"/>
        <v>0</v>
      </c>
      <c r="U56"/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5">
        <v>0</v>
      </c>
      <c r="AF56" s="12">
        <v>0</v>
      </c>
      <c r="AG56" s="12">
        <v>0</v>
      </c>
      <c r="AH56" s="12">
        <v>0</v>
      </c>
      <c r="AI56" s="12">
        <v>0</v>
      </c>
      <c r="AJ56" s="58">
        <v>0</v>
      </c>
      <c r="AK56" s="57">
        <v>0</v>
      </c>
      <c r="AL56" s="57">
        <v>0</v>
      </c>
      <c r="AM56" s="57">
        <f t="shared" si="1"/>
        <v>0</v>
      </c>
      <c r="AN56">
        <f t="shared" si="2"/>
        <v>0</v>
      </c>
    </row>
    <row r="57" spans="1:40" ht="17.100000000000001" customHeight="1">
      <c r="A57" s="3" t="s">
        <v>399</v>
      </c>
      <c r="B57" s="6" t="s">
        <v>177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10.98</v>
      </c>
      <c r="J57" s="12">
        <v>16.16</v>
      </c>
      <c r="K57" s="12">
        <v>20.41</v>
      </c>
      <c r="L57" s="12">
        <v>23.31</v>
      </c>
      <c r="M57" s="12">
        <v>25.019999999999996</v>
      </c>
      <c r="N57" s="12">
        <v>28.93</v>
      </c>
      <c r="O57" s="12">
        <v>29.69</v>
      </c>
      <c r="P57" s="12">
        <v>20.18</v>
      </c>
      <c r="Q57" s="58">
        <v>21</v>
      </c>
      <c r="R57" s="57">
        <v>21.54</v>
      </c>
      <c r="S57" s="41">
        <v>24</v>
      </c>
      <c r="T57" s="57">
        <f t="shared" si="0"/>
        <v>22</v>
      </c>
      <c r="U57"/>
      <c r="V57" s="12">
        <v>0</v>
      </c>
      <c r="W57" s="12">
        <v>1.72</v>
      </c>
      <c r="X57" s="12">
        <v>1</v>
      </c>
      <c r="Y57" s="12">
        <v>2</v>
      </c>
      <c r="Z57" s="12">
        <v>1</v>
      </c>
      <c r="AA57" s="12">
        <v>1.34</v>
      </c>
      <c r="AB57" s="12">
        <v>0.45</v>
      </c>
      <c r="AC57" s="12">
        <v>0</v>
      </c>
      <c r="AD57" s="12">
        <v>1</v>
      </c>
      <c r="AE57" s="15">
        <v>0</v>
      </c>
      <c r="AF57" s="12">
        <v>3.5</v>
      </c>
      <c r="AG57" s="12">
        <v>3.88</v>
      </c>
      <c r="AH57" s="12">
        <v>6.93</v>
      </c>
      <c r="AI57" s="12">
        <v>6.3400000000000007</v>
      </c>
      <c r="AJ57" s="58">
        <v>8.2499999999999982</v>
      </c>
      <c r="AK57" s="57">
        <v>14.99</v>
      </c>
      <c r="AL57" s="57">
        <v>13.259999999999998</v>
      </c>
      <c r="AM57" s="57">
        <f t="shared" si="1"/>
        <v>22.7</v>
      </c>
      <c r="AN57">
        <f t="shared" si="2"/>
        <v>1</v>
      </c>
    </row>
    <row r="58" spans="1:40" ht="17.100000000000001" customHeight="1">
      <c r="A58" s="3" t="s">
        <v>400</v>
      </c>
      <c r="B58" s="6" t="s">
        <v>328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58">
        <v>0</v>
      </c>
      <c r="R58" s="57">
        <v>0</v>
      </c>
      <c r="S58" s="41">
        <v>0</v>
      </c>
      <c r="T58" s="57">
        <f t="shared" si="0"/>
        <v>0</v>
      </c>
      <c r="U58"/>
      <c r="V58" s="12">
        <v>11.48</v>
      </c>
      <c r="W58" s="12">
        <v>10</v>
      </c>
      <c r="X58" s="12">
        <v>5.19</v>
      </c>
      <c r="Y58" s="12">
        <v>0.44</v>
      </c>
      <c r="Z58" s="12">
        <v>0</v>
      </c>
      <c r="AA58" s="12">
        <v>0</v>
      </c>
      <c r="AB58" s="12">
        <v>0.45</v>
      </c>
      <c r="AC58" s="12">
        <v>1</v>
      </c>
      <c r="AD58" s="12">
        <v>0</v>
      </c>
      <c r="AE58" s="15">
        <v>1.08</v>
      </c>
      <c r="AF58" s="12">
        <v>4.9000000000000004</v>
      </c>
      <c r="AG58" s="12">
        <v>5.41</v>
      </c>
      <c r="AH58" s="12">
        <v>2.96</v>
      </c>
      <c r="AI58" s="12">
        <v>8.61</v>
      </c>
      <c r="AJ58" s="58">
        <v>13.070000000000002</v>
      </c>
      <c r="AK58" s="57">
        <v>16.43</v>
      </c>
      <c r="AL58" s="57">
        <v>12.39</v>
      </c>
      <c r="AM58" s="57">
        <f t="shared" si="1"/>
        <v>12.3</v>
      </c>
      <c r="AN58">
        <f t="shared" si="2"/>
        <v>1</v>
      </c>
    </row>
    <row r="59" spans="1:40" ht="17.100000000000001" customHeight="1">
      <c r="A59" s="3" t="s">
        <v>401</v>
      </c>
      <c r="B59" s="6" t="s">
        <v>321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58">
        <v>0</v>
      </c>
      <c r="R59" s="57">
        <v>0</v>
      </c>
      <c r="S59" s="41">
        <v>0</v>
      </c>
      <c r="T59" s="57">
        <f t="shared" si="0"/>
        <v>0</v>
      </c>
      <c r="U59"/>
      <c r="V59" s="12">
        <v>0</v>
      </c>
      <c r="W59" s="12">
        <v>0</v>
      </c>
      <c r="X59" s="12">
        <v>0</v>
      </c>
      <c r="Y59" s="12">
        <v>1</v>
      </c>
      <c r="Z59" s="12">
        <v>0</v>
      </c>
      <c r="AA59" s="12">
        <v>0</v>
      </c>
      <c r="AB59" s="12">
        <v>0</v>
      </c>
      <c r="AC59" s="12">
        <v>2</v>
      </c>
      <c r="AD59" s="12">
        <v>2</v>
      </c>
      <c r="AE59" s="15">
        <v>0</v>
      </c>
      <c r="AF59" s="12">
        <v>0.03</v>
      </c>
      <c r="AG59" s="12">
        <v>1.4</v>
      </c>
      <c r="AH59" s="12">
        <v>2.8200000000000003</v>
      </c>
      <c r="AI59" s="12">
        <v>3.7800000000000002</v>
      </c>
      <c r="AJ59" s="58">
        <v>6.41</v>
      </c>
      <c r="AK59" s="57">
        <v>7.5300000000000011</v>
      </c>
      <c r="AL59" s="57">
        <v>10.82</v>
      </c>
      <c r="AM59" s="57">
        <f t="shared" si="1"/>
        <v>8.8000000000000007</v>
      </c>
      <c r="AN59">
        <f t="shared" si="2"/>
        <v>1</v>
      </c>
    </row>
    <row r="60" spans="1:40" ht="17.100000000000001" customHeight="1">
      <c r="A60" s="3" t="s">
        <v>402</v>
      </c>
      <c r="B60" s="6" t="s">
        <v>806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58">
        <v>0</v>
      </c>
      <c r="R60" s="57">
        <v>0</v>
      </c>
      <c r="S60" s="41">
        <v>0</v>
      </c>
      <c r="T60" s="57">
        <f t="shared" si="0"/>
        <v>0</v>
      </c>
      <c r="U60"/>
      <c r="V60" s="12">
        <v>0</v>
      </c>
      <c r="W60" s="12">
        <v>0</v>
      </c>
      <c r="X60" s="12">
        <v>0</v>
      </c>
      <c r="Y60" s="12">
        <v>1</v>
      </c>
      <c r="Z60" s="12">
        <v>0</v>
      </c>
      <c r="AA60" s="12">
        <v>0</v>
      </c>
      <c r="AB60" s="12">
        <v>0</v>
      </c>
      <c r="AC60" s="12">
        <v>0</v>
      </c>
      <c r="AD60" s="12">
        <v>1.6</v>
      </c>
      <c r="AE60" s="15">
        <v>0</v>
      </c>
      <c r="AF60" s="12">
        <v>0</v>
      </c>
      <c r="AG60" s="12">
        <v>0</v>
      </c>
      <c r="AH60" s="12">
        <v>0</v>
      </c>
      <c r="AI60" s="12">
        <v>0</v>
      </c>
      <c r="AJ60" s="58">
        <v>0</v>
      </c>
      <c r="AK60" s="57">
        <v>2</v>
      </c>
      <c r="AL60" s="57">
        <v>0</v>
      </c>
      <c r="AM60" s="57">
        <f t="shared" si="1"/>
        <v>0</v>
      </c>
      <c r="AN60">
        <f t="shared" si="2"/>
        <v>1</v>
      </c>
    </row>
    <row r="61" spans="1:40" ht="17.100000000000001" customHeight="1">
      <c r="A61" s="3" t="s">
        <v>403</v>
      </c>
      <c r="B61" s="6" t="s">
        <v>106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12</v>
      </c>
      <c r="K61" s="12">
        <v>10.629999999999999</v>
      </c>
      <c r="L61" s="12">
        <v>16.739999999999998</v>
      </c>
      <c r="M61" s="12">
        <v>20.64</v>
      </c>
      <c r="N61" s="12">
        <v>22.560000000000002</v>
      </c>
      <c r="O61" s="12">
        <v>20</v>
      </c>
      <c r="P61" s="12">
        <v>22</v>
      </c>
      <c r="Q61" s="58">
        <v>34.479999999999997</v>
      </c>
      <c r="R61" s="57">
        <v>53.18</v>
      </c>
      <c r="S61" s="41">
        <v>66.28</v>
      </c>
      <c r="T61" s="57">
        <f t="shared" si="0"/>
        <v>62.7</v>
      </c>
      <c r="U61"/>
      <c r="V61" s="12">
        <v>1</v>
      </c>
      <c r="W61" s="12">
        <v>1</v>
      </c>
      <c r="X61" s="12">
        <v>0.73</v>
      </c>
      <c r="Y61" s="12">
        <v>0</v>
      </c>
      <c r="Z61" s="12">
        <v>5.88</v>
      </c>
      <c r="AA61" s="12">
        <v>2.2400000000000002</v>
      </c>
      <c r="AB61" s="12">
        <v>3.6</v>
      </c>
      <c r="AC61" s="12">
        <v>7.97</v>
      </c>
      <c r="AD61" s="12">
        <v>4</v>
      </c>
      <c r="AE61" s="15">
        <v>6.84</v>
      </c>
      <c r="AF61" s="12">
        <v>6.71</v>
      </c>
      <c r="AG61" s="12">
        <v>4.8099999999999996</v>
      </c>
      <c r="AH61" s="12">
        <v>7.4300000000000006</v>
      </c>
      <c r="AI61" s="12">
        <v>17.920000000000002</v>
      </c>
      <c r="AJ61" s="58">
        <v>18.800000000000004</v>
      </c>
      <c r="AK61" s="57">
        <v>16.149999999999999</v>
      </c>
      <c r="AL61" s="57">
        <v>10.9</v>
      </c>
      <c r="AM61" s="57">
        <f t="shared" si="1"/>
        <v>10</v>
      </c>
      <c r="AN61">
        <f t="shared" si="2"/>
        <v>1</v>
      </c>
    </row>
    <row r="62" spans="1:40" ht="17.100000000000001" customHeight="1">
      <c r="A62" s="3" t="s">
        <v>404</v>
      </c>
      <c r="B62" s="6" t="s">
        <v>826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58">
        <v>0</v>
      </c>
      <c r="R62" s="57">
        <v>0</v>
      </c>
      <c r="S62" s="41">
        <v>0</v>
      </c>
      <c r="T62" s="57">
        <f t="shared" si="0"/>
        <v>0</v>
      </c>
      <c r="U62"/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5">
        <v>0</v>
      </c>
      <c r="AF62" s="12">
        <v>0</v>
      </c>
      <c r="AG62" s="12">
        <v>0</v>
      </c>
      <c r="AH62" s="12">
        <v>0</v>
      </c>
      <c r="AI62" s="12">
        <v>0</v>
      </c>
      <c r="AJ62" s="58">
        <v>0</v>
      </c>
      <c r="AK62" s="57">
        <v>0</v>
      </c>
      <c r="AL62" s="57">
        <v>0</v>
      </c>
      <c r="AM62" s="57">
        <f t="shared" si="1"/>
        <v>0</v>
      </c>
      <c r="AN62">
        <f t="shared" si="2"/>
        <v>0</v>
      </c>
    </row>
    <row r="63" spans="1:40" ht="17.100000000000001" customHeight="1">
      <c r="A63" s="3" t="s">
        <v>405</v>
      </c>
      <c r="B63" s="6" t="s">
        <v>827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58">
        <v>0</v>
      </c>
      <c r="R63" s="57">
        <v>0</v>
      </c>
      <c r="S63" s="41">
        <v>0</v>
      </c>
      <c r="T63" s="57">
        <f t="shared" si="0"/>
        <v>0</v>
      </c>
      <c r="U63"/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5">
        <v>0</v>
      </c>
      <c r="AF63" s="12">
        <v>0</v>
      </c>
      <c r="AG63" s="12">
        <v>0</v>
      </c>
      <c r="AH63" s="12">
        <v>0</v>
      </c>
      <c r="AI63" s="12">
        <v>0</v>
      </c>
      <c r="AJ63" s="58">
        <v>0</v>
      </c>
      <c r="AK63" s="57">
        <v>0</v>
      </c>
      <c r="AL63" s="57">
        <v>0</v>
      </c>
      <c r="AM63" s="57">
        <f t="shared" si="1"/>
        <v>0</v>
      </c>
      <c r="AN63">
        <f t="shared" si="2"/>
        <v>0</v>
      </c>
    </row>
    <row r="64" spans="1:40" ht="17.100000000000001" customHeight="1">
      <c r="A64" s="3" t="s">
        <v>406</v>
      </c>
      <c r="B64" s="6" t="s">
        <v>828</v>
      </c>
      <c r="C64" s="12">
        <v>147.1</v>
      </c>
      <c r="D64" s="12">
        <v>168.04</v>
      </c>
      <c r="E64" s="12">
        <v>157.66</v>
      </c>
      <c r="F64" s="12">
        <v>168.86</v>
      </c>
      <c r="G64" s="12">
        <v>170</v>
      </c>
      <c r="H64" s="12">
        <v>171.02</v>
      </c>
      <c r="I64" s="12">
        <v>200.89</v>
      </c>
      <c r="J64" s="12">
        <v>200.94000000000005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58">
        <v>0</v>
      </c>
      <c r="R64" s="57">
        <v>0</v>
      </c>
      <c r="S64" s="41">
        <v>0</v>
      </c>
      <c r="T64" s="57">
        <f t="shared" si="0"/>
        <v>0</v>
      </c>
      <c r="U64"/>
      <c r="V64" s="12">
        <v>16</v>
      </c>
      <c r="W64" s="12">
        <v>26.83</v>
      </c>
      <c r="X64" s="12">
        <v>26.18</v>
      </c>
      <c r="Y64" s="12">
        <v>38.49</v>
      </c>
      <c r="Z64" s="12">
        <v>42.46</v>
      </c>
      <c r="AA64" s="12">
        <v>51.585000000000001</v>
      </c>
      <c r="AB64" s="12">
        <v>57</v>
      </c>
      <c r="AC64" s="12">
        <v>71.960000000000008</v>
      </c>
      <c r="AD64" s="12">
        <v>0</v>
      </c>
      <c r="AE64" s="15">
        <v>0</v>
      </c>
      <c r="AF64" s="12">
        <v>0</v>
      </c>
      <c r="AG64" s="12">
        <v>0</v>
      </c>
      <c r="AH64" s="12">
        <v>0</v>
      </c>
      <c r="AI64" s="12">
        <v>0</v>
      </c>
      <c r="AJ64" s="58">
        <v>0</v>
      </c>
      <c r="AK64" s="57">
        <v>0</v>
      </c>
      <c r="AL64" s="57">
        <v>0</v>
      </c>
      <c r="AM64" s="57">
        <f t="shared" si="1"/>
        <v>0</v>
      </c>
      <c r="AN64">
        <f t="shared" si="2"/>
        <v>1</v>
      </c>
    </row>
    <row r="65" spans="1:40" ht="17.100000000000001" customHeight="1">
      <c r="A65" s="3" t="s">
        <v>407</v>
      </c>
      <c r="B65" s="6" t="s">
        <v>186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13.170000000000002</v>
      </c>
      <c r="J65" s="12">
        <v>20.7</v>
      </c>
      <c r="K65" s="12">
        <v>24.77</v>
      </c>
      <c r="L65" s="12">
        <v>29.37</v>
      </c>
      <c r="M65" s="12">
        <v>44</v>
      </c>
      <c r="N65" s="12">
        <v>57.89</v>
      </c>
      <c r="O65" s="12">
        <v>50.43</v>
      </c>
      <c r="P65" s="12">
        <v>52</v>
      </c>
      <c r="Q65" s="58">
        <v>48.57</v>
      </c>
      <c r="R65" s="57">
        <v>41</v>
      </c>
      <c r="S65" s="41">
        <v>46</v>
      </c>
      <c r="T65" s="57">
        <f t="shared" si="0"/>
        <v>41.4</v>
      </c>
      <c r="U65"/>
      <c r="V65" s="12">
        <v>5.23</v>
      </c>
      <c r="W65" s="12">
        <v>6.29</v>
      </c>
      <c r="X65" s="12">
        <v>4.96</v>
      </c>
      <c r="Y65" s="12">
        <v>10.72</v>
      </c>
      <c r="Z65" s="12">
        <v>5.54</v>
      </c>
      <c r="AA65" s="12">
        <v>10.64</v>
      </c>
      <c r="AB65" s="12">
        <v>13.105</v>
      </c>
      <c r="AC65" s="12">
        <v>21.5</v>
      </c>
      <c r="AD65" s="12">
        <v>32.92</v>
      </c>
      <c r="AE65" s="15">
        <v>37.410000000000004</v>
      </c>
      <c r="AF65" s="12">
        <v>27.55</v>
      </c>
      <c r="AG65" s="12">
        <v>29.66</v>
      </c>
      <c r="AH65" s="12">
        <v>34.419999999999995</v>
      </c>
      <c r="AI65" s="12">
        <v>31.569999999999993</v>
      </c>
      <c r="AJ65" s="58">
        <v>34.909999999999997</v>
      </c>
      <c r="AK65" s="57">
        <v>34.15</v>
      </c>
      <c r="AL65" s="57">
        <v>34.909999999999997</v>
      </c>
      <c r="AM65" s="57">
        <f t="shared" si="1"/>
        <v>31.2</v>
      </c>
      <c r="AN65">
        <f t="shared" si="2"/>
        <v>1</v>
      </c>
    </row>
    <row r="66" spans="1:40" ht="17.100000000000001" customHeight="1">
      <c r="A66" s="3" t="s">
        <v>408</v>
      </c>
      <c r="B66" s="6" t="s">
        <v>144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58">
        <v>0</v>
      </c>
      <c r="R66" s="57">
        <v>0</v>
      </c>
      <c r="S66" s="41">
        <v>0</v>
      </c>
      <c r="T66" s="57">
        <f t="shared" si="0"/>
        <v>0</v>
      </c>
      <c r="U66"/>
      <c r="V66" s="12">
        <v>0.28000000000000003</v>
      </c>
      <c r="W66" s="12">
        <v>1</v>
      </c>
      <c r="X66" s="12">
        <v>2</v>
      </c>
      <c r="Y66" s="12">
        <v>1</v>
      </c>
      <c r="Z66" s="12">
        <v>2</v>
      </c>
      <c r="AA66" s="12">
        <v>2.5299999999999998</v>
      </c>
      <c r="AB66" s="12">
        <v>0</v>
      </c>
      <c r="AC66" s="12">
        <v>3.92</v>
      </c>
      <c r="AD66" s="12">
        <v>4</v>
      </c>
      <c r="AE66" s="15">
        <v>1</v>
      </c>
      <c r="AF66" s="12">
        <v>3.9800000000000004</v>
      </c>
      <c r="AG66" s="12">
        <v>10.27</v>
      </c>
      <c r="AH66" s="12">
        <v>7.7000000000000011</v>
      </c>
      <c r="AI66" s="12">
        <v>6.08</v>
      </c>
      <c r="AJ66" s="58">
        <v>15.04</v>
      </c>
      <c r="AK66" s="57">
        <v>8.3099999999999987</v>
      </c>
      <c r="AL66" s="57">
        <v>11.530000000000001</v>
      </c>
      <c r="AM66" s="57">
        <f t="shared" si="1"/>
        <v>20.5</v>
      </c>
      <c r="AN66">
        <f t="shared" si="2"/>
        <v>1</v>
      </c>
    </row>
    <row r="67" spans="1:40" ht="17.100000000000001" customHeight="1">
      <c r="A67" s="3" t="s">
        <v>409</v>
      </c>
      <c r="B67" s="6" t="s">
        <v>829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58">
        <v>0</v>
      </c>
      <c r="R67" s="57">
        <v>0</v>
      </c>
      <c r="S67" s="41">
        <v>0</v>
      </c>
      <c r="T67" s="57">
        <f t="shared" si="0"/>
        <v>0</v>
      </c>
      <c r="U67"/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5">
        <v>0</v>
      </c>
      <c r="AF67" s="12">
        <v>0</v>
      </c>
      <c r="AG67" s="12">
        <v>0</v>
      </c>
      <c r="AH67" s="12">
        <v>0</v>
      </c>
      <c r="AI67" s="12">
        <v>0</v>
      </c>
      <c r="AJ67" s="58">
        <v>0</v>
      </c>
      <c r="AK67" s="57">
        <v>0</v>
      </c>
      <c r="AL67" s="57">
        <v>0</v>
      </c>
      <c r="AM67" s="57">
        <f t="shared" si="1"/>
        <v>0</v>
      </c>
      <c r="AN67">
        <f t="shared" si="2"/>
        <v>0</v>
      </c>
    </row>
    <row r="68" spans="1:40" ht="17.100000000000001" customHeight="1">
      <c r="A68" s="3" t="s">
        <v>410</v>
      </c>
      <c r="B68" s="6" t="s">
        <v>830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58">
        <v>0</v>
      </c>
      <c r="R68" s="57">
        <v>0</v>
      </c>
      <c r="S68" s="41">
        <v>0</v>
      </c>
      <c r="T68" s="57">
        <f t="shared" si="0"/>
        <v>0</v>
      </c>
      <c r="U68"/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5">
        <v>0</v>
      </c>
      <c r="AF68" s="12">
        <v>0</v>
      </c>
      <c r="AG68" s="12">
        <v>0</v>
      </c>
      <c r="AH68" s="12">
        <v>0</v>
      </c>
      <c r="AI68" s="12">
        <v>0</v>
      </c>
      <c r="AJ68" s="58">
        <v>0</v>
      </c>
      <c r="AK68" s="57">
        <v>0</v>
      </c>
      <c r="AL68" s="57">
        <v>0</v>
      </c>
      <c r="AM68" s="57">
        <f t="shared" si="1"/>
        <v>0</v>
      </c>
      <c r="AN68">
        <f t="shared" si="2"/>
        <v>0</v>
      </c>
    </row>
    <row r="69" spans="1:40" ht="17.100000000000001" customHeight="1">
      <c r="A69" s="3" t="s">
        <v>411</v>
      </c>
      <c r="B69" s="6" t="s">
        <v>831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58">
        <v>0</v>
      </c>
      <c r="R69" s="57">
        <v>0</v>
      </c>
      <c r="S69" s="41">
        <v>0</v>
      </c>
      <c r="T69" s="57">
        <f t="shared" si="0"/>
        <v>0</v>
      </c>
      <c r="U69"/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5">
        <v>0</v>
      </c>
      <c r="AF69" s="12">
        <v>0</v>
      </c>
      <c r="AG69" s="12">
        <v>0</v>
      </c>
      <c r="AH69" s="12">
        <v>0</v>
      </c>
      <c r="AI69" s="12">
        <v>0</v>
      </c>
      <c r="AJ69" s="58">
        <v>0</v>
      </c>
      <c r="AK69" s="57">
        <v>0</v>
      </c>
      <c r="AL69" s="57">
        <v>0</v>
      </c>
      <c r="AM69" s="57">
        <f t="shared" si="1"/>
        <v>0</v>
      </c>
      <c r="AN69">
        <f t="shared" si="2"/>
        <v>0</v>
      </c>
    </row>
    <row r="70" spans="1:40" ht="17.100000000000001" customHeight="1">
      <c r="A70" s="3" t="s">
        <v>412</v>
      </c>
      <c r="B70" s="6" t="s">
        <v>42</v>
      </c>
      <c r="C70" s="12">
        <v>148.83000000000001</v>
      </c>
      <c r="D70" s="12">
        <v>167.63</v>
      </c>
      <c r="E70" s="12">
        <v>183.08</v>
      </c>
      <c r="F70" s="12">
        <v>199.78</v>
      </c>
      <c r="G70" s="12">
        <v>224.57</v>
      </c>
      <c r="H70" s="12">
        <v>228.87</v>
      </c>
      <c r="I70" s="12">
        <v>191.02000000000004</v>
      </c>
      <c r="J70" s="12">
        <v>188.23</v>
      </c>
      <c r="K70" s="12">
        <v>177.51</v>
      </c>
      <c r="L70" s="12">
        <v>189.14</v>
      </c>
      <c r="M70" s="12">
        <v>179.17000000000002</v>
      </c>
      <c r="N70" s="12">
        <v>190.44</v>
      </c>
      <c r="O70" s="12">
        <v>181.6</v>
      </c>
      <c r="P70" s="12">
        <v>185.01000000000002</v>
      </c>
      <c r="Q70" s="58">
        <v>176.07</v>
      </c>
      <c r="R70" s="57">
        <v>170.45</v>
      </c>
      <c r="S70" s="41">
        <v>125.86</v>
      </c>
      <c r="T70" s="57">
        <f t="shared" si="0"/>
        <v>123.6</v>
      </c>
      <c r="U70"/>
      <c r="V70" s="12">
        <v>78.069999999999993</v>
      </c>
      <c r="W70" s="12">
        <v>83.84</v>
      </c>
      <c r="X70" s="12">
        <v>83.34</v>
      </c>
      <c r="Y70" s="12">
        <v>77.844999999999999</v>
      </c>
      <c r="Z70" s="12">
        <v>80.650000000000006</v>
      </c>
      <c r="AA70" s="12">
        <v>84.5</v>
      </c>
      <c r="AB70" s="12">
        <v>87.539999999999978</v>
      </c>
      <c r="AC70" s="12">
        <v>97.77000000000001</v>
      </c>
      <c r="AD70" s="12">
        <v>124.46</v>
      </c>
      <c r="AE70" s="15">
        <v>135.03999999999994</v>
      </c>
      <c r="AF70" s="12">
        <v>129.35000000000002</v>
      </c>
      <c r="AG70" s="12">
        <v>139.67000000000002</v>
      </c>
      <c r="AH70" s="12">
        <v>163.51000000000002</v>
      </c>
      <c r="AI70" s="12">
        <v>212.07</v>
      </c>
      <c r="AJ70" s="58">
        <v>217.33</v>
      </c>
      <c r="AK70" s="57">
        <v>238.66000000000005</v>
      </c>
      <c r="AL70" s="57">
        <v>249.84</v>
      </c>
      <c r="AM70" s="57">
        <f t="shared" si="1"/>
        <v>255.8</v>
      </c>
      <c r="AN70">
        <f t="shared" si="2"/>
        <v>1</v>
      </c>
    </row>
    <row r="71" spans="1:40" ht="17.100000000000001" customHeight="1">
      <c r="A71" s="3" t="s">
        <v>413</v>
      </c>
      <c r="B71" s="6" t="s">
        <v>832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58">
        <v>0</v>
      </c>
      <c r="R71" s="57">
        <v>0</v>
      </c>
      <c r="S71" s="41">
        <v>0</v>
      </c>
      <c r="T71" s="57">
        <f t="shared" si="0"/>
        <v>0</v>
      </c>
      <c r="U71"/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5">
        <v>0</v>
      </c>
      <c r="AF71" s="12">
        <v>0</v>
      </c>
      <c r="AG71" s="12">
        <v>0</v>
      </c>
      <c r="AH71" s="12">
        <v>0</v>
      </c>
      <c r="AI71" s="12">
        <v>0</v>
      </c>
      <c r="AJ71" s="58">
        <v>0</v>
      </c>
      <c r="AK71" s="57">
        <v>0</v>
      </c>
      <c r="AL71" s="57">
        <v>0</v>
      </c>
      <c r="AM71" s="57">
        <f t="shared" si="1"/>
        <v>0</v>
      </c>
      <c r="AN71">
        <f t="shared" si="2"/>
        <v>0</v>
      </c>
    </row>
    <row r="72" spans="1:40" ht="17.100000000000001" customHeight="1">
      <c r="A72" s="3" t="s">
        <v>414</v>
      </c>
      <c r="B72" s="6" t="s">
        <v>191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14.39</v>
      </c>
      <c r="J72" s="12">
        <v>19</v>
      </c>
      <c r="K72" s="12">
        <v>20.69</v>
      </c>
      <c r="L72" s="12">
        <v>22</v>
      </c>
      <c r="M72" s="12">
        <v>26.96</v>
      </c>
      <c r="N72" s="12">
        <v>35.39</v>
      </c>
      <c r="O72" s="12">
        <v>46</v>
      </c>
      <c r="P72" s="12">
        <v>54</v>
      </c>
      <c r="Q72" s="58">
        <v>54.72</v>
      </c>
      <c r="R72" s="57">
        <v>63.27</v>
      </c>
      <c r="S72" s="41">
        <v>55.2</v>
      </c>
      <c r="T72" s="57">
        <f t="shared" si="0"/>
        <v>53</v>
      </c>
      <c r="U72"/>
      <c r="V72" s="12">
        <v>8.59</v>
      </c>
      <c r="W72" s="12">
        <v>7</v>
      </c>
      <c r="X72" s="12">
        <v>13.23</v>
      </c>
      <c r="Y72" s="12">
        <v>10.47</v>
      </c>
      <c r="Z72" s="12">
        <v>9.39</v>
      </c>
      <c r="AA72" s="12">
        <v>13.6</v>
      </c>
      <c r="AB72" s="12">
        <v>9.69</v>
      </c>
      <c r="AC72" s="12">
        <v>7.1899999999999995</v>
      </c>
      <c r="AD72" s="12">
        <v>13.299999999999999</v>
      </c>
      <c r="AE72" s="15">
        <v>8.4899999999999984</v>
      </c>
      <c r="AF72" s="12">
        <v>13.03</v>
      </c>
      <c r="AG72" s="12">
        <v>17.78</v>
      </c>
      <c r="AH72" s="12">
        <v>24.159999999999997</v>
      </c>
      <c r="AI72" s="12">
        <v>26.330000000000002</v>
      </c>
      <c r="AJ72" s="58">
        <v>26.95</v>
      </c>
      <c r="AK72" s="57">
        <v>21.8</v>
      </c>
      <c r="AL72" s="57">
        <v>20</v>
      </c>
      <c r="AM72" s="57">
        <f t="shared" si="1"/>
        <v>21</v>
      </c>
      <c r="AN72">
        <f t="shared" si="2"/>
        <v>1</v>
      </c>
    </row>
    <row r="73" spans="1:40" ht="17.100000000000001" customHeight="1">
      <c r="A73" s="3" t="s">
        <v>415</v>
      </c>
      <c r="B73" s="6" t="s">
        <v>76</v>
      </c>
      <c r="C73" s="12">
        <v>120.655</v>
      </c>
      <c r="D73" s="12">
        <v>103.29</v>
      </c>
      <c r="E73" s="12">
        <v>113.79</v>
      </c>
      <c r="F73" s="12">
        <v>119.51</v>
      </c>
      <c r="G73" s="12">
        <v>136.58000000000001</v>
      </c>
      <c r="H73" s="12">
        <v>125.19</v>
      </c>
      <c r="I73" s="12">
        <v>125.80999999999997</v>
      </c>
      <c r="J73" s="12">
        <v>136.99000000000004</v>
      </c>
      <c r="K73" s="12">
        <v>138.51000000000002</v>
      </c>
      <c r="L73" s="12">
        <v>129.94</v>
      </c>
      <c r="M73" s="12">
        <v>115.97999999999996</v>
      </c>
      <c r="N73" s="12">
        <v>82.430000000000035</v>
      </c>
      <c r="O73" s="12">
        <v>77.36999999999999</v>
      </c>
      <c r="P73" s="12">
        <v>83.129999999999981</v>
      </c>
      <c r="Q73" s="58">
        <v>81.879999999999981</v>
      </c>
      <c r="R73" s="57">
        <v>73.12</v>
      </c>
      <c r="S73" s="41">
        <v>66.199999999999989</v>
      </c>
      <c r="T73" s="57">
        <f t="shared" si="0"/>
        <v>68.5</v>
      </c>
      <c r="U73"/>
      <c r="V73" s="12">
        <v>41.5</v>
      </c>
      <c r="W73" s="12">
        <v>45.54</v>
      </c>
      <c r="X73" s="12">
        <v>45.41</v>
      </c>
      <c r="Y73" s="12">
        <v>56</v>
      </c>
      <c r="Z73" s="12">
        <v>52.814999999999998</v>
      </c>
      <c r="AA73" s="12">
        <v>52.6</v>
      </c>
      <c r="AB73" s="12">
        <v>70.11</v>
      </c>
      <c r="AC73" s="12">
        <v>104.58999999999999</v>
      </c>
      <c r="AD73" s="12">
        <v>129.5</v>
      </c>
      <c r="AE73" s="15">
        <v>124.02000000000001</v>
      </c>
      <c r="AF73" s="12">
        <v>118.53999999999999</v>
      </c>
      <c r="AG73" s="12">
        <v>117.37</v>
      </c>
      <c r="AH73" s="12">
        <v>105.63</v>
      </c>
      <c r="AI73" s="12">
        <v>95.1</v>
      </c>
      <c r="AJ73" s="58">
        <v>93.679999999999993</v>
      </c>
      <c r="AK73" s="57">
        <v>97.579999999999984</v>
      </c>
      <c r="AL73" s="57">
        <v>96.600000000000009</v>
      </c>
      <c r="AM73" s="57">
        <f t="shared" si="1"/>
        <v>82.6</v>
      </c>
      <c r="AN73">
        <f t="shared" si="2"/>
        <v>1</v>
      </c>
    </row>
    <row r="74" spans="1:40" ht="17.100000000000001" customHeight="1">
      <c r="A74" s="3" t="s">
        <v>416</v>
      </c>
      <c r="B74" s="6" t="s">
        <v>329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58">
        <v>0</v>
      </c>
      <c r="R74" s="57">
        <v>0</v>
      </c>
      <c r="S74" s="41">
        <v>0</v>
      </c>
      <c r="T74" s="57">
        <f t="shared" ref="T74:T137" si="3">IF(ISNA(VLOOKUP(A74,ftes,3,FALSE)),0,VLOOKUP(A74,ftes,3,FALSE))</f>
        <v>0</v>
      </c>
      <c r="U74"/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5">
        <v>0</v>
      </c>
      <c r="AF74" s="12">
        <v>0</v>
      </c>
      <c r="AG74" s="12">
        <v>0</v>
      </c>
      <c r="AH74" s="12">
        <v>1.6800000000000002</v>
      </c>
      <c r="AI74" s="12">
        <v>1.81</v>
      </c>
      <c r="AJ74" s="58">
        <v>3.4699999999999998</v>
      </c>
      <c r="AK74" s="57">
        <v>5.56</v>
      </c>
      <c r="AL74" s="57">
        <v>4.3499999999999996</v>
      </c>
      <c r="AM74" s="57">
        <f t="shared" ref="AM74:AM137" si="4">IF(ISNA(VLOOKUP(A74,ftes,5,FALSE)),0,VLOOKUP(A74,ftes,5,FALSE))</f>
        <v>5</v>
      </c>
      <c r="AN74">
        <f t="shared" si="2"/>
        <v>1</v>
      </c>
    </row>
    <row r="75" spans="1:40" ht="17.100000000000001" customHeight="1">
      <c r="A75" s="3" t="s">
        <v>417</v>
      </c>
      <c r="B75" s="6" t="s">
        <v>833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58">
        <v>0</v>
      </c>
      <c r="R75" s="57">
        <v>0</v>
      </c>
      <c r="S75" s="41">
        <v>0</v>
      </c>
      <c r="T75" s="57">
        <f t="shared" si="3"/>
        <v>0</v>
      </c>
      <c r="U75"/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5">
        <v>0</v>
      </c>
      <c r="AF75" s="12">
        <v>0</v>
      </c>
      <c r="AG75" s="12">
        <v>0</v>
      </c>
      <c r="AH75" s="12">
        <v>0</v>
      </c>
      <c r="AI75" s="12">
        <v>0</v>
      </c>
      <c r="AJ75" s="58">
        <v>0</v>
      </c>
      <c r="AK75" s="57">
        <v>0</v>
      </c>
      <c r="AL75" s="57">
        <v>0</v>
      </c>
      <c r="AM75" s="57">
        <f t="shared" si="4"/>
        <v>0</v>
      </c>
      <c r="AN75">
        <f t="shared" ref="AN75:AN138" si="5">IF(SUM(C75:Q75)+SUM(V75:AJ75)&gt;0,1,0)</f>
        <v>0</v>
      </c>
    </row>
    <row r="76" spans="1:40" ht="17.100000000000001" customHeight="1">
      <c r="A76" s="3" t="s">
        <v>418</v>
      </c>
      <c r="B76" s="6" t="s">
        <v>265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58">
        <v>0</v>
      </c>
      <c r="R76" s="57">
        <v>0</v>
      </c>
      <c r="S76" s="41">
        <v>0</v>
      </c>
      <c r="T76" s="57">
        <f t="shared" si="3"/>
        <v>0</v>
      </c>
      <c r="U76"/>
      <c r="V76" s="12">
        <v>0</v>
      </c>
      <c r="W76" s="12">
        <v>0</v>
      </c>
      <c r="X76" s="12">
        <v>0.57999999999999996</v>
      </c>
      <c r="Y76" s="12">
        <v>0</v>
      </c>
      <c r="Z76" s="12">
        <v>0.67</v>
      </c>
      <c r="AA76" s="12">
        <v>1.405</v>
      </c>
      <c r="AB76" s="12">
        <v>1</v>
      </c>
      <c r="AC76" s="12">
        <v>0.37</v>
      </c>
      <c r="AD76" s="12">
        <v>1.49</v>
      </c>
      <c r="AE76" s="15">
        <v>2</v>
      </c>
      <c r="AF76" s="12">
        <v>1.78</v>
      </c>
      <c r="AG76" s="12">
        <v>2</v>
      </c>
      <c r="AH76" s="12">
        <v>3.22</v>
      </c>
      <c r="AI76" s="12">
        <v>3</v>
      </c>
      <c r="AJ76" s="58">
        <v>2.4699999999999998</v>
      </c>
      <c r="AK76" s="57">
        <v>2</v>
      </c>
      <c r="AL76" s="57">
        <v>1</v>
      </c>
      <c r="AM76" s="57">
        <f t="shared" si="4"/>
        <v>0</v>
      </c>
      <c r="AN76">
        <f t="shared" si="5"/>
        <v>1</v>
      </c>
    </row>
    <row r="77" spans="1:40" ht="17.100000000000001" customHeight="1">
      <c r="A77" s="3" t="s">
        <v>419</v>
      </c>
      <c r="B77" s="6" t="s">
        <v>207</v>
      </c>
      <c r="C77" s="12">
        <v>22.86</v>
      </c>
      <c r="D77" s="12">
        <v>25.43</v>
      </c>
      <c r="E77" s="12">
        <v>21</v>
      </c>
      <c r="F77" s="12">
        <v>21</v>
      </c>
      <c r="G77" s="12">
        <v>22.89</v>
      </c>
      <c r="H77" s="12">
        <v>19.649999999999999</v>
      </c>
      <c r="I77" s="12">
        <v>23.3</v>
      </c>
      <c r="J77" s="12">
        <v>12.04</v>
      </c>
      <c r="K77" s="12">
        <v>15</v>
      </c>
      <c r="L77" s="12">
        <v>20</v>
      </c>
      <c r="M77" s="12">
        <v>19.48</v>
      </c>
      <c r="N77" s="12">
        <v>19.21</v>
      </c>
      <c r="O77" s="12">
        <v>24</v>
      </c>
      <c r="P77" s="12">
        <v>34.61</v>
      </c>
      <c r="Q77" s="58">
        <v>36</v>
      </c>
      <c r="R77" s="57">
        <v>40</v>
      </c>
      <c r="S77" s="41">
        <v>41.989999999999995</v>
      </c>
      <c r="T77" s="57">
        <f t="shared" si="3"/>
        <v>53</v>
      </c>
      <c r="U77"/>
      <c r="V77" s="12">
        <v>7.46</v>
      </c>
      <c r="W77" s="12">
        <v>10</v>
      </c>
      <c r="X77" s="12">
        <v>10</v>
      </c>
      <c r="Y77" s="12">
        <v>8.56</v>
      </c>
      <c r="Z77" s="12">
        <v>7.94</v>
      </c>
      <c r="AA77" s="12">
        <v>7.5</v>
      </c>
      <c r="AB77" s="12">
        <v>6</v>
      </c>
      <c r="AC77" s="12">
        <v>10.38</v>
      </c>
      <c r="AD77" s="12">
        <v>2</v>
      </c>
      <c r="AE77" s="15">
        <v>5.32</v>
      </c>
      <c r="AF77" s="12">
        <v>8</v>
      </c>
      <c r="AG77" s="12">
        <v>10.58</v>
      </c>
      <c r="AH77" s="12">
        <v>12.81</v>
      </c>
      <c r="AI77" s="12">
        <v>7</v>
      </c>
      <c r="AJ77" s="58">
        <v>6.27</v>
      </c>
      <c r="AK77" s="57">
        <v>7.2</v>
      </c>
      <c r="AL77" s="57">
        <v>6.43</v>
      </c>
      <c r="AM77" s="57">
        <f t="shared" si="4"/>
        <v>5</v>
      </c>
      <c r="AN77">
        <f t="shared" si="5"/>
        <v>1</v>
      </c>
    </row>
    <row r="78" spans="1:40" ht="17.100000000000001" customHeight="1">
      <c r="A78" s="3" t="s">
        <v>420</v>
      </c>
      <c r="B78" s="6" t="s">
        <v>834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58">
        <v>0</v>
      </c>
      <c r="R78" s="57">
        <v>0</v>
      </c>
      <c r="S78" s="41">
        <v>0</v>
      </c>
      <c r="T78" s="57">
        <f t="shared" si="3"/>
        <v>0</v>
      </c>
      <c r="U78"/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5">
        <v>0</v>
      </c>
      <c r="AF78" s="12">
        <v>0</v>
      </c>
      <c r="AG78" s="12">
        <v>0</v>
      </c>
      <c r="AH78" s="12">
        <v>0</v>
      </c>
      <c r="AI78" s="12">
        <v>0</v>
      </c>
      <c r="AJ78" s="58">
        <v>0</v>
      </c>
      <c r="AK78" s="57">
        <v>0</v>
      </c>
      <c r="AL78" s="57">
        <v>0</v>
      </c>
      <c r="AM78" s="57">
        <f t="shared" si="4"/>
        <v>0</v>
      </c>
      <c r="AN78">
        <f t="shared" si="5"/>
        <v>0</v>
      </c>
    </row>
    <row r="79" spans="1:40" ht="17.100000000000001" customHeight="1">
      <c r="A79" s="3" t="s">
        <v>421</v>
      </c>
      <c r="B79" s="6" t="s">
        <v>835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58">
        <v>0</v>
      </c>
      <c r="R79" s="57">
        <v>0</v>
      </c>
      <c r="S79" s="41">
        <v>0</v>
      </c>
      <c r="T79" s="57">
        <f t="shared" si="3"/>
        <v>0</v>
      </c>
      <c r="U79"/>
      <c r="V79" s="12">
        <v>0</v>
      </c>
      <c r="W79" s="12">
        <v>1.8</v>
      </c>
      <c r="X79" s="12">
        <v>0.82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5">
        <v>0</v>
      </c>
      <c r="AF79" s="12">
        <v>0</v>
      </c>
      <c r="AG79" s="12">
        <v>0</v>
      </c>
      <c r="AH79" s="12">
        <v>0</v>
      </c>
      <c r="AI79" s="12">
        <v>0</v>
      </c>
      <c r="AJ79" s="58">
        <v>0</v>
      </c>
      <c r="AK79" s="57">
        <v>0</v>
      </c>
      <c r="AL79" s="57">
        <v>0</v>
      </c>
      <c r="AM79" s="57">
        <f t="shared" si="4"/>
        <v>0</v>
      </c>
      <c r="AN79">
        <f t="shared" si="5"/>
        <v>1</v>
      </c>
    </row>
    <row r="80" spans="1:40" ht="17.100000000000001" customHeight="1">
      <c r="A80" s="3" t="s">
        <v>422</v>
      </c>
      <c r="B80" s="6" t="s">
        <v>145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58">
        <v>0</v>
      </c>
      <c r="R80" s="57">
        <v>0</v>
      </c>
      <c r="S80" s="41">
        <v>0</v>
      </c>
      <c r="T80" s="57">
        <f t="shared" si="3"/>
        <v>0</v>
      </c>
      <c r="U80"/>
      <c r="V80" s="12">
        <v>12</v>
      </c>
      <c r="W80" s="12">
        <v>14.74</v>
      </c>
      <c r="X80" s="12">
        <v>17.27</v>
      </c>
      <c r="Y80" s="12">
        <v>23.38</v>
      </c>
      <c r="Z80" s="12">
        <v>30.33</v>
      </c>
      <c r="AA80" s="12">
        <v>33.049999999999997</v>
      </c>
      <c r="AB80" s="12">
        <v>22</v>
      </c>
      <c r="AC80" s="12">
        <v>26.9</v>
      </c>
      <c r="AD80" s="12">
        <v>30.740000000000002</v>
      </c>
      <c r="AE80" s="15">
        <v>36.480000000000004</v>
      </c>
      <c r="AF80" s="12">
        <v>43.550000000000004</v>
      </c>
      <c r="AG80" s="12">
        <v>55.1</v>
      </c>
      <c r="AH80" s="12">
        <v>46.15</v>
      </c>
      <c r="AI80" s="12">
        <v>42.1</v>
      </c>
      <c r="AJ80" s="58">
        <v>54.29</v>
      </c>
      <c r="AK80" s="57">
        <v>52.24</v>
      </c>
      <c r="AL80" s="57">
        <v>45.20000000000001</v>
      </c>
      <c r="AM80" s="57">
        <f t="shared" si="4"/>
        <v>52</v>
      </c>
      <c r="AN80">
        <f t="shared" si="5"/>
        <v>1</v>
      </c>
    </row>
    <row r="81" spans="1:40" ht="17.100000000000001" customHeight="1">
      <c r="A81" s="3" t="s">
        <v>423</v>
      </c>
      <c r="B81" s="6" t="s">
        <v>131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30</v>
      </c>
      <c r="P81" s="12">
        <v>59.73</v>
      </c>
      <c r="Q81" s="58">
        <v>90.360000000000014</v>
      </c>
      <c r="R81" s="57">
        <v>105.51</v>
      </c>
      <c r="S81" s="41">
        <v>108.83999999999999</v>
      </c>
      <c r="T81" s="57">
        <f t="shared" si="3"/>
        <v>123.5</v>
      </c>
      <c r="U81"/>
      <c r="V81" s="12">
        <v>3.3</v>
      </c>
      <c r="W81" s="12">
        <v>4.49</v>
      </c>
      <c r="X81" s="12">
        <v>2</v>
      </c>
      <c r="Y81" s="12">
        <v>1</v>
      </c>
      <c r="Z81" s="12">
        <v>2</v>
      </c>
      <c r="AA81" s="12">
        <v>3</v>
      </c>
      <c r="AB81" s="12">
        <v>1</v>
      </c>
      <c r="AC81" s="12">
        <v>2.16</v>
      </c>
      <c r="AD81" s="12">
        <v>1</v>
      </c>
      <c r="AE81" s="15">
        <v>4.6900000000000004</v>
      </c>
      <c r="AF81" s="12">
        <v>3.7</v>
      </c>
      <c r="AG81" s="12">
        <v>5.4699999999999989</v>
      </c>
      <c r="AH81" s="12">
        <v>9.43</v>
      </c>
      <c r="AI81" s="12">
        <v>15.58</v>
      </c>
      <c r="AJ81" s="58">
        <v>20.34</v>
      </c>
      <c r="AK81" s="57">
        <v>31.55</v>
      </c>
      <c r="AL81" s="57">
        <v>36.549999999999997</v>
      </c>
      <c r="AM81" s="57">
        <f t="shared" si="4"/>
        <v>49</v>
      </c>
      <c r="AN81">
        <f t="shared" si="5"/>
        <v>1</v>
      </c>
    </row>
    <row r="82" spans="1:40" ht="17.100000000000001" customHeight="1">
      <c r="A82" s="3" t="s">
        <v>424</v>
      </c>
      <c r="B82" s="6" t="s">
        <v>165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58">
        <v>0</v>
      </c>
      <c r="R82" s="57">
        <v>0</v>
      </c>
      <c r="S82" s="41">
        <v>0</v>
      </c>
      <c r="T82" s="57">
        <f t="shared" si="3"/>
        <v>0</v>
      </c>
      <c r="U82"/>
      <c r="V82" s="12">
        <v>7.0000000000000007E-2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3</v>
      </c>
      <c r="AD82" s="12">
        <v>3.33</v>
      </c>
      <c r="AE82" s="15">
        <v>3.5199999999999996</v>
      </c>
      <c r="AF82" s="12">
        <v>2.66</v>
      </c>
      <c r="AG82" s="12">
        <v>3.17</v>
      </c>
      <c r="AH82" s="12">
        <v>4.2699999999999996</v>
      </c>
      <c r="AI82" s="12">
        <v>3.26</v>
      </c>
      <c r="AJ82" s="58">
        <v>3.8200000000000003</v>
      </c>
      <c r="AK82" s="57">
        <v>6.13</v>
      </c>
      <c r="AL82" s="57">
        <v>4.84</v>
      </c>
      <c r="AM82" s="57">
        <f t="shared" si="4"/>
        <v>5.8</v>
      </c>
      <c r="AN82">
        <f t="shared" si="5"/>
        <v>1</v>
      </c>
    </row>
    <row r="83" spans="1:40" ht="17.100000000000001" customHeight="1">
      <c r="A83" s="3" t="s">
        <v>425</v>
      </c>
      <c r="B83" s="6" t="s">
        <v>59</v>
      </c>
      <c r="C83" s="12">
        <v>64.3</v>
      </c>
      <c r="D83" s="12">
        <v>68.819999999999993</v>
      </c>
      <c r="E83" s="12">
        <v>80.05</v>
      </c>
      <c r="F83" s="12">
        <v>80.05</v>
      </c>
      <c r="G83" s="12">
        <v>74.95</v>
      </c>
      <c r="H83" s="12">
        <v>76.44</v>
      </c>
      <c r="I83" s="12">
        <v>64</v>
      </c>
      <c r="J83" s="12">
        <v>68.81</v>
      </c>
      <c r="K83" s="12">
        <v>84.440000000000012</v>
      </c>
      <c r="L83" s="12">
        <v>90.699999999999989</v>
      </c>
      <c r="M83" s="12">
        <v>100.67</v>
      </c>
      <c r="N83" s="12">
        <v>89.79</v>
      </c>
      <c r="O83" s="12">
        <v>80.069999999999993</v>
      </c>
      <c r="P83" s="12">
        <v>80.06</v>
      </c>
      <c r="Q83" s="58">
        <v>69.23</v>
      </c>
      <c r="R83" s="57">
        <v>59.64</v>
      </c>
      <c r="S83" s="41">
        <v>47.930000000000007</v>
      </c>
      <c r="T83" s="57">
        <f t="shared" si="3"/>
        <v>55.9</v>
      </c>
      <c r="U83"/>
      <c r="V83" s="12">
        <v>14.92</v>
      </c>
      <c r="W83" s="12">
        <v>13.005000000000001</v>
      </c>
      <c r="X83" s="12">
        <v>15.33</v>
      </c>
      <c r="Y83" s="12">
        <v>9.4499999999999993</v>
      </c>
      <c r="Z83" s="12">
        <v>9.9600000000000009</v>
      </c>
      <c r="AA83" s="12">
        <v>12</v>
      </c>
      <c r="AB83" s="12">
        <v>16</v>
      </c>
      <c r="AC83" s="12">
        <v>12.370000000000001</v>
      </c>
      <c r="AD83" s="12">
        <v>10.809999999999999</v>
      </c>
      <c r="AE83" s="15">
        <v>10.78</v>
      </c>
      <c r="AF83" s="12">
        <v>17.369999999999997</v>
      </c>
      <c r="AG83" s="12">
        <v>22.41</v>
      </c>
      <c r="AH83" s="12">
        <v>23.71</v>
      </c>
      <c r="AI83" s="12">
        <v>23.96</v>
      </c>
      <c r="AJ83" s="58">
        <v>23.9</v>
      </c>
      <c r="AK83" s="57">
        <v>21.53</v>
      </c>
      <c r="AL83" s="57">
        <v>22.27</v>
      </c>
      <c r="AM83" s="57">
        <f t="shared" si="4"/>
        <v>29.5</v>
      </c>
      <c r="AN83">
        <f t="shared" si="5"/>
        <v>1</v>
      </c>
    </row>
    <row r="84" spans="1:40" ht="17.100000000000001" customHeight="1">
      <c r="A84" s="3" t="s">
        <v>426</v>
      </c>
      <c r="B84" s="6" t="s">
        <v>836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58">
        <v>0</v>
      </c>
      <c r="R84" s="57">
        <v>0</v>
      </c>
      <c r="S84" s="41">
        <v>0</v>
      </c>
      <c r="T84" s="57">
        <f t="shared" si="3"/>
        <v>0</v>
      </c>
      <c r="U84"/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5">
        <v>0</v>
      </c>
      <c r="AF84" s="12">
        <v>0</v>
      </c>
      <c r="AG84" s="12">
        <v>0</v>
      </c>
      <c r="AH84" s="12">
        <v>0</v>
      </c>
      <c r="AI84" s="12">
        <v>0</v>
      </c>
      <c r="AJ84" s="58">
        <v>0</v>
      </c>
      <c r="AK84" s="57">
        <v>0</v>
      </c>
      <c r="AL84" s="57">
        <v>0</v>
      </c>
      <c r="AM84" s="57">
        <f t="shared" si="4"/>
        <v>0</v>
      </c>
      <c r="AN84">
        <f t="shared" si="5"/>
        <v>0</v>
      </c>
    </row>
    <row r="85" spans="1:40" ht="17.100000000000001" customHeight="1">
      <c r="A85" s="3" t="s">
        <v>427</v>
      </c>
      <c r="B85" s="6" t="s">
        <v>837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58">
        <v>0</v>
      </c>
      <c r="R85" s="57">
        <v>0</v>
      </c>
      <c r="S85" s="41">
        <v>0</v>
      </c>
      <c r="T85" s="57">
        <f t="shared" si="3"/>
        <v>0</v>
      </c>
      <c r="U85"/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5">
        <v>0</v>
      </c>
      <c r="AF85" s="12">
        <v>0</v>
      </c>
      <c r="AG85" s="12">
        <v>0</v>
      </c>
      <c r="AH85" s="12">
        <v>0</v>
      </c>
      <c r="AI85" s="12">
        <v>0</v>
      </c>
      <c r="AJ85" s="58">
        <v>0</v>
      </c>
      <c r="AK85" s="57">
        <v>0</v>
      </c>
      <c r="AL85" s="57">
        <v>0</v>
      </c>
      <c r="AM85" s="57">
        <f t="shared" si="4"/>
        <v>0</v>
      </c>
      <c r="AN85">
        <f t="shared" si="5"/>
        <v>0</v>
      </c>
    </row>
    <row r="86" spans="1:40" ht="17.100000000000001" customHeight="1">
      <c r="A86" s="3" t="s">
        <v>428</v>
      </c>
      <c r="B86" s="6" t="s">
        <v>121</v>
      </c>
      <c r="C86" s="12">
        <v>98.11</v>
      </c>
      <c r="D86" s="12">
        <v>90.36</v>
      </c>
      <c r="E86" s="12">
        <v>82.47</v>
      </c>
      <c r="F86" s="12">
        <v>88.27</v>
      </c>
      <c r="G86" s="12">
        <v>89.69</v>
      </c>
      <c r="H86" s="12">
        <v>110.17</v>
      </c>
      <c r="I86" s="12">
        <v>100.61</v>
      </c>
      <c r="J86" s="12">
        <v>101.28</v>
      </c>
      <c r="K86" s="12">
        <v>110.58000000000001</v>
      </c>
      <c r="L86" s="12">
        <v>122.64</v>
      </c>
      <c r="M86" s="12">
        <v>121.81</v>
      </c>
      <c r="N86" s="12">
        <v>116.61000000000001</v>
      </c>
      <c r="O86" s="12">
        <v>123.32</v>
      </c>
      <c r="P86" s="12">
        <v>110.16</v>
      </c>
      <c r="Q86" s="58">
        <v>127.49000000000001</v>
      </c>
      <c r="R86" s="57">
        <v>121.46000000000001</v>
      </c>
      <c r="S86" s="41">
        <v>124.08000000000001</v>
      </c>
      <c r="T86" s="57">
        <f t="shared" si="3"/>
        <v>122.2</v>
      </c>
      <c r="U86"/>
      <c r="V86" s="12">
        <v>68.91</v>
      </c>
      <c r="W86" s="12">
        <v>68.23</v>
      </c>
      <c r="X86" s="12">
        <v>50.545000000000002</v>
      </c>
      <c r="Y86" s="12">
        <v>54.51</v>
      </c>
      <c r="Z86" s="12">
        <v>41.49</v>
      </c>
      <c r="AA86" s="12">
        <v>40.369999999999997</v>
      </c>
      <c r="AB86" s="12">
        <v>41.129999999999995</v>
      </c>
      <c r="AC86" s="12">
        <v>42.249999999999993</v>
      </c>
      <c r="AD86" s="12">
        <v>48.61</v>
      </c>
      <c r="AE86" s="15">
        <v>57.95</v>
      </c>
      <c r="AF86" s="12">
        <v>47.279999999999994</v>
      </c>
      <c r="AG86" s="12">
        <v>47.12</v>
      </c>
      <c r="AH86" s="12">
        <v>61.42</v>
      </c>
      <c r="AI86" s="12">
        <v>72.150000000000006</v>
      </c>
      <c r="AJ86" s="58">
        <v>62.370000000000005</v>
      </c>
      <c r="AK86" s="57">
        <v>63.46</v>
      </c>
      <c r="AL86" s="57">
        <v>64.97</v>
      </c>
      <c r="AM86" s="57">
        <f t="shared" si="4"/>
        <v>57</v>
      </c>
      <c r="AN86">
        <f t="shared" si="5"/>
        <v>1</v>
      </c>
    </row>
    <row r="87" spans="1:40" ht="17.100000000000001" customHeight="1">
      <c r="A87" s="3" t="s">
        <v>429</v>
      </c>
      <c r="B87" s="6" t="s">
        <v>838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58">
        <v>0</v>
      </c>
      <c r="R87" s="57">
        <v>0</v>
      </c>
      <c r="S87" s="41">
        <v>0</v>
      </c>
      <c r="T87" s="57">
        <f t="shared" si="3"/>
        <v>0</v>
      </c>
      <c r="U87"/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5">
        <v>0</v>
      </c>
      <c r="AF87" s="12">
        <v>0</v>
      </c>
      <c r="AG87" s="12">
        <v>0</v>
      </c>
      <c r="AH87" s="12">
        <v>0</v>
      </c>
      <c r="AI87" s="12">
        <v>0</v>
      </c>
      <c r="AJ87" s="58">
        <v>0</v>
      </c>
      <c r="AK87" s="57">
        <v>0</v>
      </c>
      <c r="AL87" s="57">
        <v>0</v>
      </c>
      <c r="AM87" s="57">
        <f t="shared" si="4"/>
        <v>0</v>
      </c>
      <c r="AN87">
        <f t="shared" si="5"/>
        <v>0</v>
      </c>
    </row>
    <row r="88" spans="1:40" ht="17.100000000000001" customHeight="1">
      <c r="A88" s="3" t="s">
        <v>430</v>
      </c>
      <c r="B88" s="6" t="s">
        <v>179</v>
      </c>
      <c r="C88" s="12">
        <v>29.68</v>
      </c>
      <c r="D88" s="12">
        <v>26.75</v>
      </c>
      <c r="E88" s="12">
        <v>28.81</v>
      </c>
      <c r="F88" s="12">
        <v>25.74</v>
      </c>
      <c r="G88" s="12">
        <v>30.56</v>
      </c>
      <c r="H88" s="12">
        <v>23.9</v>
      </c>
      <c r="I88" s="12">
        <v>28.7</v>
      </c>
      <c r="J88" s="12">
        <v>29.52</v>
      </c>
      <c r="K88" s="12">
        <v>22.95</v>
      </c>
      <c r="L88" s="12">
        <v>25.95</v>
      </c>
      <c r="M88" s="12">
        <v>26.939999999999998</v>
      </c>
      <c r="N88" s="12">
        <v>35.849999999999994</v>
      </c>
      <c r="O88" s="12">
        <v>36.75</v>
      </c>
      <c r="P88" s="12">
        <v>28.469999999999995</v>
      </c>
      <c r="Q88" s="58">
        <v>30.979999999999997</v>
      </c>
      <c r="R88" s="57">
        <v>22.770000000000003</v>
      </c>
      <c r="S88" s="41">
        <v>19.060000000000006</v>
      </c>
      <c r="T88" s="57">
        <f t="shared" si="3"/>
        <v>16.7</v>
      </c>
      <c r="U88"/>
      <c r="V88" s="12">
        <v>15.75</v>
      </c>
      <c r="W88" s="12">
        <v>15.94</v>
      </c>
      <c r="X88" s="12">
        <v>12.01</v>
      </c>
      <c r="Y88" s="12">
        <v>10.94</v>
      </c>
      <c r="Z88" s="12">
        <v>12.97</v>
      </c>
      <c r="AA88" s="12">
        <v>12</v>
      </c>
      <c r="AB88" s="12">
        <v>15.23</v>
      </c>
      <c r="AC88" s="12">
        <v>15.48</v>
      </c>
      <c r="AD88" s="12">
        <v>18.020000000000003</v>
      </c>
      <c r="AE88" s="15">
        <v>19.91</v>
      </c>
      <c r="AF88" s="12">
        <v>18.77</v>
      </c>
      <c r="AG88" s="12">
        <v>25.61</v>
      </c>
      <c r="AH88" s="12">
        <v>37.730000000000004</v>
      </c>
      <c r="AI88" s="12">
        <v>45.89</v>
      </c>
      <c r="AJ88" s="58">
        <v>48.76</v>
      </c>
      <c r="AK88" s="57">
        <v>41.67</v>
      </c>
      <c r="AL88" s="57">
        <v>35.61</v>
      </c>
      <c r="AM88" s="57">
        <f t="shared" si="4"/>
        <v>32.799999999999997</v>
      </c>
      <c r="AN88">
        <f t="shared" si="5"/>
        <v>1</v>
      </c>
    </row>
    <row r="89" spans="1:40" ht="17.100000000000001" customHeight="1">
      <c r="A89" s="3" t="s">
        <v>431</v>
      </c>
      <c r="B89" s="6" t="s">
        <v>839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58">
        <v>0</v>
      </c>
      <c r="R89" s="57">
        <v>0</v>
      </c>
      <c r="S89" s="41">
        <v>0</v>
      </c>
      <c r="T89" s="57">
        <f t="shared" si="3"/>
        <v>0</v>
      </c>
      <c r="U89"/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5">
        <v>0</v>
      </c>
      <c r="AF89" s="12">
        <v>0</v>
      </c>
      <c r="AG89" s="12">
        <v>0</v>
      </c>
      <c r="AH89" s="12">
        <v>0</v>
      </c>
      <c r="AI89" s="12">
        <v>0</v>
      </c>
      <c r="AJ89" s="58">
        <v>0</v>
      </c>
      <c r="AK89" s="57">
        <v>0</v>
      </c>
      <c r="AL89" s="57">
        <v>0</v>
      </c>
      <c r="AM89" s="57">
        <f t="shared" si="4"/>
        <v>0</v>
      </c>
      <c r="AN89">
        <f t="shared" si="5"/>
        <v>0</v>
      </c>
    </row>
    <row r="90" spans="1:40" ht="17.100000000000001" customHeight="1">
      <c r="A90" s="3" t="s">
        <v>432</v>
      </c>
      <c r="B90" s="6" t="s">
        <v>840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58">
        <v>0</v>
      </c>
      <c r="R90" s="57">
        <v>0</v>
      </c>
      <c r="S90" s="41">
        <v>0</v>
      </c>
      <c r="T90" s="57">
        <f t="shared" si="3"/>
        <v>0</v>
      </c>
      <c r="U90"/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5">
        <v>0</v>
      </c>
      <c r="AF90" s="12">
        <v>0</v>
      </c>
      <c r="AG90" s="12">
        <v>0</v>
      </c>
      <c r="AH90" s="12">
        <v>0</v>
      </c>
      <c r="AI90" s="12">
        <v>0</v>
      </c>
      <c r="AJ90" s="58">
        <v>0</v>
      </c>
      <c r="AK90" s="57">
        <v>0</v>
      </c>
      <c r="AL90" s="57">
        <v>0</v>
      </c>
      <c r="AM90" s="57">
        <f t="shared" si="4"/>
        <v>0</v>
      </c>
      <c r="AN90">
        <f t="shared" si="5"/>
        <v>0</v>
      </c>
    </row>
    <row r="91" spans="1:40" ht="17.100000000000001" customHeight="1">
      <c r="A91" s="3" t="s">
        <v>433</v>
      </c>
      <c r="B91" s="6" t="s">
        <v>303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58">
        <v>0</v>
      </c>
      <c r="R91" s="57">
        <v>0</v>
      </c>
      <c r="S91" s="41">
        <v>0</v>
      </c>
      <c r="T91" s="57">
        <f t="shared" si="3"/>
        <v>0</v>
      </c>
      <c r="U91"/>
      <c r="V91" s="12">
        <v>0</v>
      </c>
      <c r="W91" s="12">
        <v>0</v>
      </c>
      <c r="X91" s="12">
        <v>0</v>
      </c>
      <c r="Y91" s="12">
        <v>0</v>
      </c>
      <c r="Z91" s="12">
        <v>0.5</v>
      </c>
      <c r="AA91" s="12">
        <v>0</v>
      </c>
      <c r="AB91" s="12">
        <v>0</v>
      </c>
      <c r="AC91" s="12">
        <v>0.9</v>
      </c>
      <c r="AD91" s="12">
        <v>1</v>
      </c>
      <c r="AE91" s="15">
        <v>1</v>
      </c>
      <c r="AF91" s="12">
        <v>0.71</v>
      </c>
      <c r="AG91" s="12">
        <v>1.77</v>
      </c>
      <c r="AH91" s="12">
        <v>2.5099999999999998</v>
      </c>
      <c r="AI91" s="12">
        <v>4.79</v>
      </c>
      <c r="AJ91" s="58">
        <v>2</v>
      </c>
      <c r="AK91" s="57">
        <v>5</v>
      </c>
      <c r="AL91" s="57">
        <v>8.870000000000001</v>
      </c>
      <c r="AM91" s="57">
        <f t="shared" si="4"/>
        <v>5</v>
      </c>
      <c r="AN91">
        <f t="shared" si="5"/>
        <v>1</v>
      </c>
    </row>
    <row r="92" spans="1:40" ht="17.100000000000001" customHeight="1">
      <c r="A92" s="3" t="s">
        <v>434</v>
      </c>
      <c r="B92" s="6" t="s">
        <v>166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5.59</v>
      </c>
      <c r="I92" s="12">
        <v>8</v>
      </c>
      <c r="J92" s="12">
        <v>7</v>
      </c>
      <c r="K92" s="12">
        <v>5</v>
      </c>
      <c r="L92" s="12">
        <v>2</v>
      </c>
      <c r="M92" s="12">
        <v>14.690000000000001</v>
      </c>
      <c r="N92" s="12">
        <v>26.009999999999998</v>
      </c>
      <c r="O92" s="12">
        <v>34</v>
      </c>
      <c r="P92" s="12">
        <v>45.98</v>
      </c>
      <c r="Q92" s="58">
        <v>43.36</v>
      </c>
      <c r="R92" s="57">
        <v>45.65</v>
      </c>
      <c r="S92" s="41">
        <v>39.53</v>
      </c>
      <c r="T92" s="57">
        <f t="shared" si="3"/>
        <v>31</v>
      </c>
      <c r="U92"/>
      <c r="V92" s="12">
        <v>1</v>
      </c>
      <c r="W92" s="12">
        <v>2.64</v>
      </c>
      <c r="X92" s="12">
        <v>6.84</v>
      </c>
      <c r="Y92" s="12">
        <v>9.25</v>
      </c>
      <c r="Z92" s="12">
        <v>15</v>
      </c>
      <c r="AA92" s="12">
        <v>17</v>
      </c>
      <c r="AB92" s="12">
        <v>20.68</v>
      </c>
      <c r="AC92" s="12">
        <v>22</v>
      </c>
      <c r="AD92" s="12">
        <v>15.18</v>
      </c>
      <c r="AE92" s="15">
        <v>17.150000000000002</v>
      </c>
      <c r="AF92" s="12">
        <v>24.140000000000004</v>
      </c>
      <c r="AG92" s="12">
        <v>19.68</v>
      </c>
      <c r="AH92" s="12">
        <v>29.92</v>
      </c>
      <c r="AI92" s="12">
        <v>39.859999999999992</v>
      </c>
      <c r="AJ92" s="58">
        <v>44.41</v>
      </c>
      <c r="AK92" s="57">
        <v>51.120000000000005</v>
      </c>
      <c r="AL92" s="57">
        <v>43.09</v>
      </c>
      <c r="AM92" s="57">
        <f t="shared" si="4"/>
        <v>39</v>
      </c>
      <c r="AN92">
        <f t="shared" si="5"/>
        <v>1</v>
      </c>
    </row>
    <row r="93" spans="1:40" ht="17.100000000000001" customHeight="1">
      <c r="A93" s="3" t="s">
        <v>435</v>
      </c>
      <c r="B93" s="6" t="s">
        <v>317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58">
        <v>0</v>
      </c>
      <c r="R93" s="57">
        <v>0</v>
      </c>
      <c r="S93" s="41">
        <v>0</v>
      </c>
      <c r="T93" s="57">
        <f t="shared" si="3"/>
        <v>0</v>
      </c>
      <c r="U93"/>
      <c r="V93" s="12">
        <v>1</v>
      </c>
      <c r="W93" s="12">
        <v>0</v>
      </c>
      <c r="X93" s="12">
        <v>0</v>
      </c>
      <c r="Y93" s="12">
        <v>0</v>
      </c>
      <c r="Z93" s="12">
        <v>0</v>
      </c>
      <c r="AA93" s="12">
        <v>2</v>
      </c>
      <c r="AB93" s="12">
        <v>4</v>
      </c>
      <c r="AC93" s="12">
        <v>4</v>
      </c>
      <c r="AD93" s="12">
        <v>7</v>
      </c>
      <c r="AE93" s="15">
        <v>6.65</v>
      </c>
      <c r="AF93" s="12">
        <v>6</v>
      </c>
      <c r="AG93" s="12">
        <v>5</v>
      </c>
      <c r="AH93" s="12">
        <v>6</v>
      </c>
      <c r="AI93" s="12">
        <v>7</v>
      </c>
      <c r="AJ93" s="58">
        <v>9</v>
      </c>
      <c r="AK93" s="57">
        <v>13</v>
      </c>
      <c r="AL93" s="57">
        <v>12</v>
      </c>
      <c r="AM93" s="57">
        <f t="shared" si="4"/>
        <v>12</v>
      </c>
      <c r="AN93">
        <f t="shared" si="5"/>
        <v>1</v>
      </c>
    </row>
    <row r="94" spans="1:40" ht="17.100000000000001" customHeight="1">
      <c r="A94" s="3" t="s">
        <v>436</v>
      </c>
      <c r="B94" s="6" t="s">
        <v>299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1</v>
      </c>
      <c r="P94" s="12">
        <v>0</v>
      </c>
      <c r="Q94" s="58">
        <v>0</v>
      </c>
      <c r="R94" s="57">
        <v>0</v>
      </c>
      <c r="S94" s="41">
        <v>0</v>
      </c>
      <c r="T94" s="57">
        <f t="shared" si="3"/>
        <v>0</v>
      </c>
      <c r="U94"/>
      <c r="V94" s="12">
        <v>10</v>
      </c>
      <c r="W94" s="12">
        <v>9.11</v>
      </c>
      <c r="X94" s="12">
        <v>8</v>
      </c>
      <c r="Y94" s="12">
        <v>8.51</v>
      </c>
      <c r="Z94" s="12">
        <v>6.63</v>
      </c>
      <c r="AA94" s="12">
        <v>8.32</v>
      </c>
      <c r="AB94" s="12">
        <v>8.379999999999999</v>
      </c>
      <c r="AC94" s="12">
        <v>7.09</v>
      </c>
      <c r="AD94" s="12">
        <v>2.5099999999999998</v>
      </c>
      <c r="AE94" s="15">
        <v>6.51</v>
      </c>
      <c r="AF94" s="12">
        <v>6.14</v>
      </c>
      <c r="AG94" s="12">
        <v>7.91</v>
      </c>
      <c r="AH94" s="12">
        <v>12.29</v>
      </c>
      <c r="AI94" s="12">
        <v>7</v>
      </c>
      <c r="AJ94" s="58">
        <v>10.71</v>
      </c>
      <c r="AK94" s="57">
        <v>16.88</v>
      </c>
      <c r="AL94" s="57">
        <v>14.280000000000001</v>
      </c>
      <c r="AM94" s="57">
        <f t="shared" si="4"/>
        <v>17.600000000000001</v>
      </c>
      <c r="AN94">
        <f t="shared" si="5"/>
        <v>1</v>
      </c>
    </row>
    <row r="95" spans="1:40" ht="17.100000000000001" customHeight="1">
      <c r="A95" s="3" t="s">
        <v>437</v>
      </c>
      <c r="B95" s="6" t="s">
        <v>211</v>
      </c>
      <c r="C95" s="12">
        <v>68.605000000000004</v>
      </c>
      <c r="D95" s="12">
        <v>79.69</v>
      </c>
      <c r="E95" s="12">
        <v>88.9</v>
      </c>
      <c r="F95" s="12">
        <v>96.11</v>
      </c>
      <c r="G95" s="12">
        <v>89.76</v>
      </c>
      <c r="H95" s="12">
        <v>63.86</v>
      </c>
      <c r="I95" s="12">
        <v>60.889999999999986</v>
      </c>
      <c r="J95" s="12">
        <v>66.010000000000005</v>
      </c>
      <c r="K95" s="12">
        <v>68.48</v>
      </c>
      <c r="L95" s="12">
        <v>76.75</v>
      </c>
      <c r="M95" s="12">
        <v>84.16</v>
      </c>
      <c r="N95" s="12">
        <v>86.100000000000009</v>
      </c>
      <c r="O95" s="12">
        <v>117.76</v>
      </c>
      <c r="P95" s="12">
        <v>132.81</v>
      </c>
      <c r="Q95" s="58">
        <v>139.22000000000003</v>
      </c>
      <c r="R95" s="57">
        <v>125.7</v>
      </c>
      <c r="S95" s="41">
        <v>126.62</v>
      </c>
      <c r="T95" s="57">
        <f t="shared" si="3"/>
        <v>118.6</v>
      </c>
      <c r="U95"/>
      <c r="V95" s="12">
        <v>197.1</v>
      </c>
      <c r="W95" s="12">
        <v>200.01</v>
      </c>
      <c r="X95" s="12">
        <v>197.84</v>
      </c>
      <c r="Y95" s="12">
        <v>179.84</v>
      </c>
      <c r="Z95" s="12">
        <v>192.36</v>
      </c>
      <c r="AA95" s="12">
        <v>211.37</v>
      </c>
      <c r="AB95" s="12">
        <v>197.35000000000002</v>
      </c>
      <c r="AC95" s="12">
        <v>193.62</v>
      </c>
      <c r="AD95" s="12">
        <v>188.88</v>
      </c>
      <c r="AE95" s="15">
        <v>186.81</v>
      </c>
      <c r="AF95" s="12">
        <v>188.71000000000004</v>
      </c>
      <c r="AG95" s="12">
        <v>174.98</v>
      </c>
      <c r="AH95" s="12">
        <v>158.80000000000001</v>
      </c>
      <c r="AI95" s="12">
        <v>143.28000000000003</v>
      </c>
      <c r="AJ95" s="58">
        <v>154.34</v>
      </c>
      <c r="AK95" s="57">
        <v>154.06</v>
      </c>
      <c r="AL95" s="57">
        <v>146.01999999999995</v>
      </c>
      <c r="AM95" s="57">
        <f t="shared" si="4"/>
        <v>141.69999999999999</v>
      </c>
      <c r="AN95">
        <f t="shared" si="5"/>
        <v>1</v>
      </c>
    </row>
    <row r="96" spans="1:40" ht="17.100000000000001" customHeight="1">
      <c r="A96" s="3" t="s">
        <v>438</v>
      </c>
      <c r="B96" s="6" t="s">
        <v>190</v>
      </c>
      <c r="C96" s="12">
        <v>1.73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58">
        <v>0</v>
      </c>
      <c r="R96" s="57">
        <v>0</v>
      </c>
      <c r="S96" s="41">
        <v>15</v>
      </c>
      <c r="T96" s="57">
        <f t="shared" si="3"/>
        <v>23</v>
      </c>
      <c r="U96"/>
      <c r="V96" s="12">
        <v>8.02</v>
      </c>
      <c r="W96" s="12">
        <v>10.72</v>
      </c>
      <c r="X96" s="12">
        <v>7.56</v>
      </c>
      <c r="Y96" s="12">
        <v>8</v>
      </c>
      <c r="Z96" s="12">
        <v>4</v>
      </c>
      <c r="AA96" s="12">
        <v>9.58</v>
      </c>
      <c r="AB96" s="12">
        <v>5</v>
      </c>
      <c r="AC96" s="12">
        <v>9.73</v>
      </c>
      <c r="AD96" s="12">
        <v>6.97</v>
      </c>
      <c r="AE96" s="15">
        <v>4.75</v>
      </c>
      <c r="AF96" s="12">
        <v>7</v>
      </c>
      <c r="AG96" s="12">
        <v>9.9700000000000006</v>
      </c>
      <c r="AH96" s="12">
        <v>13.770000000000001</v>
      </c>
      <c r="AI96" s="12">
        <v>17.64</v>
      </c>
      <c r="AJ96" s="58">
        <v>13.61</v>
      </c>
      <c r="AK96" s="57">
        <v>20.169999999999998</v>
      </c>
      <c r="AL96" s="57">
        <v>19.419999999999995</v>
      </c>
      <c r="AM96" s="57">
        <f t="shared" si="4"/>
        <v>25.7</v>
      </c>
      <c r="AN96">
        <f t="shared" si="5"/>
        <v>1</v>
      </c>
    </row>
    <row r="97" spans="1:40" ht="17.100000000000001" customHeight="1">
      <c r="A97" s="3" t="s">
        <v>439</v>
      </c>
      <c r="B97" s="6" t="s">
        <v>167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58">
        <v>0</v>
      </c>
      <c r="R97" s="57">
        <v>0</v>
      </c>
      <c r="S97" s="41">
        <v>0</v>
      </c>
      <c r="T97" s="57">
        <f t="shared" si="3"/>
        <v>0</v>
      </c>
      <c r="U97"/>
      <c r="V97" s="12">
        <v>4</v>
      </c>
      <c r="W97" s="12">
        <v>2.46</v>
      </c>
      <c r="X97" s="12">
        <v>3</v>
      </c>
      <c r="Y97" s="12">
        <v>3.56</v>
      </c>
      <c r="Z97" s="12">
        <v>5.84</v>
      </c>
      <c r="AA97" s="12">
        <v>4.3899999999999997</v>
      </c>
      <c r="AB97" s="12">
        <v>6</v>
      </c>
      <c r="AC97" s="12">
        <v>7.44</v>
      </c>
      <c r="AD97" s="12">
        <v>6</v>
      </c>
      <c r="AE97" s="15">
        <v>5.92</v>
      </c>
      <c r="AF97" s="12">
        <v>8.66</v>
      </c>
      <c r="AG97" s="12">
        <v>8.64</v>
      </c>
      <c r="AH97" s="12">
        <v>10.24</v>
      </c>
      <c r="AI97" s="12">
        <v>14.820000000000002</v>
      </c>
      <c r="AJ97" s="58">
        <v>20.889999999999997</v>
      </c>
      <c r="AK97" s="57">
        <v>23.29</v>
      </c>
      <c r="AL97" s="57">
        <v>22.040000000000006</v>
      </c>
      <c r="AM97" s="57">
        <f t="shared" si="4"/>
        <v>23.5</v>
      </c>
      <c r="AN97">
        <f t="shared" si="5"/>
        <v>1</v>
      </c>
    </row>
    <row r="98" spans="1:40" ht="17.100000000000001" customHeight="1">
      <c r="A98" s="3" t="s">
        <v>440</v>
      </c>
      <c r="B98" s="6" t="s">
        <v>223</v>
      </c>
      <c r="C98" s="12">
        <v>12</v>
      </c>
      <c r="D98" s="12">
        <v>7.66</v>
      </c>
      <c r="E98" s="12">
        <v>10</v>
      </c>
      <c r="F98" s="12">
        <v>16</v>
      </c>
      <c r="G98" s="12">
        <v>11</v>
      </c>
      <c r="H98" s="12">
        <v>15</v>
      </c>
      <c r="I98" s="12">
        <v>16</v>
      </c>
      <c r="J98" s="12">
        <v>12</v>
      </c>
      <c r="K98" s="12">
        <v>17.66</v>
      </c>
      <c r="L98" s="12">
        <v>13.75</v>
      </c>
      <c r="M98" s="12">
        <v>12.64</v>
      </c>
      <c r="N98" s="12">
        <v>8</v>
      </c>
      <c r="O98" s="12">
        <v>9.41</v>
      </c>
      <c r="P98" s="12">
        <v>7.84</v>
      </c>
      <c r="Q98" s="58">
        <v>7</v>
      </c>
      <c r="R98" s="57">
        <v>10</v>
      </c>
      <c r="S98" s="41">
        <v>3.84</v>
      </c>
      <c r="T98" s="57">
        <f t="shared" si="3"/>
        <v>5</v>
      </c>
      <c r="U98"/>
      <c r="V98" s="12">
        <v>34.31</v>
      </c>
      <c r="W98" s="12">
        <v>31.55</v>
      </c>
      <c r="X98" s="12">
        <v>29.81</v>
      </c>
      <c r="Y98" s="12">
        <v>34.700000000000003</v>
      </c>
      <c r="Z98" s="12">
        <v>35.99</v>
      </c>
      <c r="AA98" s="12">
        <v>45.13</v>
      </c>
      <c r="AB98" s="12">
        <v>44.739999999999995</v>
      </c>
      <c r="AC98" s="12">
        <v>45.83</v>
      </c>
      <c r="AD98" s="12">
        <v>33.51</v>
      </c>
      <c r="AE98" s="15">
        <v>36.020000000000003</v>
      </c>
      <c r="AF98" s="12">
        <v>32.450000000000003</v>
      </c>
      <c r="AG98" s="12">
        <v>33</v>
      </c>
      <c r="AH98" s="12">
        <v>37.120000000000005</v>
      </c>
      <c r="AI98" s="12">
        <v>41.489999999999995</v>
      </c>
      <c r="AJ98" s="58">
        <v>34.230000000000004</v>
      </c>
      <c r="AK98" s="57">
        <v>26.68</v>
      </c>
      <c r="AL98" s="57">
        <v>23.799999999999997</v>
      </c>
      <c r="AM98" s="57">
        <f t="shared" si="4"/>
        <v>17.7</v>
      </c>
      <c r="AN98">
        <f t="shared" si="5"/>
        <v>1</v>
      </c>
    </row>
    <row r="99" spans="1:40" ht="17.100000000000001" customHeight="1">
      <c r="A99" s="3" t="s">
        <v>441</v>
      </c>
      <c r="B99" s="6" t="s">
        <v>841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58">
        <v>0</v>
      </c>
      <c r="R99" s="57">
        <v>0</v>
      </c>
      <c r="S99" s="41">
        <v>0</v>
      </c>
      <c r="T99" s="57">
        <f t="shared" si="3"/>
        <v>0</v>
      </c>
      <c r="U99"/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5">
        <v>0</v>
      </c>
      <c r="AF99" s="12">
        <v>0</v>
      </c>
      <c r="AG99" s="12">
        <v>0</v>
      </c>
      <c r="AH99" s="12">
        <v>0</v>
      </c>
      <c r="AI99" s="12">
        <v>0</v>
      </c>
      <c r="AJ99" s="58">
        <v>0</v>
      </c>
      <c r="AK99" s="57">
        <v>0</v>
      </c>
      <c r="AL99" s="57">
        <v>0</v>
      </c>
      <c r="AM99" s="57">
        <f t="shared" si="4"/>
        <v>0</v>
      </c>
      <c r="AN99">
        <f t="shared" si="5"/>
        <v>0</v>
      </c>
    </row>
    <row r="100" spans="1:40" ht="17.100000000000001" customHeight="1">
      <c r="A100" s="3" t="s">
        <v>442</v>
      </c>
      <c r="B100" s="6" t="s">
        <v>244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58">
        <v>0</v>
      </c>
      <c r="R100" s="57">
        <v>0</v>
      </c>
      <c r="S100" s="41">
        <v>0</v>
      </c>
      <c r="T100" s="57">
        <f t="shared" si="3"/>
        <v>0</v>
      </c>
      <c r="U100"/>
      <c r="V100" s="12">
        <v>20.74</v>
      </c>
      <c r="W100" s="12">
        <v>22.62</v>
      </c>
      <c r="X100" s="12">
        <v>27.69</v>
      </c>
      <c r="Y100" s="12">
        <v>26.58</v>
      </c>
      <c r="Z100" s="12">
        <v>41.88</v>
      </c>
      <c r="AA100" s="12">
        <v>51.36</v>
      </c>
      <c r="AB100" s="12">
        <v>48.910000000000004</v>
      </c>
      <c r="AC100" s="12">
        <v>40.28</v>
      </c>
      <c r="AD100" s="12">
        <v>44.72</v>
      </c>
      <c r="AE100" s="15">
        <v>40.22</v>
      </c>
      <c r="AF100" s="12">
        <v>40.010000000000005</v>
      </c>
      <c r="AG100" s="12">
        <v>35.159999999999997</v>
      </c>
      <c r="AH100" s="12">
        <v>41.290000000000006</v>
      </c>
      <c r="AI100" s="12">
        <v>41.370000000000005</v>
      </c>
      <c r="AJ100" s="58">
        <v>30.400000000000002</v>
      </c>
      <c r="AK100" s="57">
        <v>23.88</v>
      </c>
      <c r="AL100" s="57">
        <v>29.310000000000002</v>
      </c>
      <c r="AM100" s="57">
        <f t="shared" si="4"/>
        <v>28.3</v>
      </c>
      <c r="AN100">
        <f t="shared" si="5"/>
        <v>1</v>
      </c>
    </row>
    <row r="101" spans="1:40" ht="17.100000000000001" customHeight="1">
      <c r="A101" s="3" t="s">
        <v>443</v>
      </c>
      <c r="B101" s="6" t="s">
        <v>842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58">
        <v>0</v>
      </c>
      <c r="R101" s="57">
        <v>0</v>
      </c>
      <c r="S101" s="41">
        <v>0</v>
      </c>
      <c r="T101" s="57">
        <f t="shared" si="3"/>
        <v>0</v>
      </c>
      <c r="U101"/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5">
        <v>0</v>
      </c>
      <c r="AF101" s="12">
        <v>0</v>
      </c>
      <c r="AG101" s="12">
        <v>0</v>
      </c>
      <c r="AH101" s="12">
        <v>0</v>
      </c>
      <c r="AI101" s="12">
        <v>0</v>
      </c>
      <c r="AJ101" s="58">
        <v>0</v>
      </c>
      <c r="AK101" s="57">
        <v>0</v>
      </c>
      <c r="AL101" s="57">
        <v>0</v>
      </c>
      <c r="AM101" s="57">
        <f t="shared" si="4"/>
        <v>0</v>
      </c>
      <c r="AN101">
        <f t="shared" si="5"/>
        <v>0</v>
      </c>
    </row>
    <row r="102" spans="1:40" ht="17.100000000000001" customHeight="1">
      <c r="A102" s="3" t="s">
        <v>444</v>
      </c>
      <c r="B102" s="6" t="s">
        <v>275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58">
        <v>0</v>
      </c>
      <c r="R102" s="57">
        <v>0</v>
      </c>
      <c r="S102" s="41">
        <v>0</v>
      </c>
      <c r="T102" s="57">
        <f t="shared" si="3"/>
        <v>0</v>
      </c>
      <c r="U102"/>
      <c r="V102" s="12">
        <v>8.99</v>
      </c>
      <c r="W102" s="12">
        <v>11.22</v>
      </c>
      <c r="X102" s="12">
        <v>13.64</v>
      </c>
      <c r="Y102" s="12">
        <v>12.11</v>
      </c>
      <c r="Z102" s="12">
        <v>17</v>
      </c>
      <c r="AA102" s="12">
        <v>20.43</v>
      </c>
      <c r="AB102" s="12">
        <v>15</v>
      </c>
      <c r="AC102" s="12">
        <v>12.440000000000001</v>
      </c>
      <c r="AD102" s="12">
        <v>9.9200000000000017</v>
      </c>
      <c r="AE102" s="15">
        <v>7.3800000000000008</v>
      </c>
      <c r="AF102" s="12">
        <v>16.310000000000002</v>
      </c>
      <c r="AG102" s="12">
        <v>16.22</v>
      </c>
      <c r="AH102" s="12">
        <v>19.439999999999998</v>
      </c>
      <c r="AI102" s="12">
        <v>15.520000000000003</v>
      </c>
      <c r="AJ102" s="58">
        <v>9.1100000000000012</v>
      </c>
      <c r="AK102" s="57">
        <v>15.290000000000001</v>
      </c>
      <c r="AL102" s="57">
        <v>22.32</v>
      </c>
      <c r="AM102" s="57">
        <f t="shared" si="4"/>
        <v>31.3</v>
      </c>
      <c r="AN102">
        <f t="shared" si="5"/>
        <v>1</v>
      </c>
    </row>
    <row r="103" spans="1:40" ht="17.100000000000001" customHeight="1">
      <c r="A103" s="3" t="s">
        <v>445</v>
      </c>
      <c r="B103" s="6" t="s">
        <v>132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58">
        <v>0</v>
      </c>
      <c r="R103" s="57">
        <v>0</v>
      </c>
      <c r="S103" s="41">
        <v>0</v>
      </c>
      <c r="T103" s="57">
        <f t="shared" si="3"/>
        <v>0</v>
      </c>
      <c r="U103"/>
      <c r="V103" s="12">
        <v>0</v>
      </c>
      <c r="W103" s="12">
        <v>0.49</v>
      </c>
      <c r="X103" s="12">
        <v>0.96</v>
      </c>
      <c r="Y103" s="12">
        <v>0</v>
      </c>
      <c r="Z103" s="12">
        <v>0</v>
      </c>
      <c r="AA103" s="12">
        <v>4</v>
      </c>
      <c r="AB103" s="12">
        <v>5.63</v>
      </c>
      <c r="AC103" s="12">
        <v>12.459999999999999</v>
      </c>
      <c r="AD103" s="12">
        <v>14.75</v>
      </c>
      <c r="AE103" s="15">
        <v>17.329999999999998</v>
      </c>
      <c r="AF103" s="12">
        <v>10.75</v>
      </c>
      <c r="AG103" s="12">
        <v>13.35</v>
      </c>
      <c r="AH103" s="12">
        <v>13.48</v>
      </c>
      <c r="AI103" s="12">
        <v>18.8</v>
      </c>
      <c r="AJ103" s="58">
        <v>26.57</v>
      </c>
      <c r="AK103" s="57">
        <v>36.250000000000007</v>
      </c>
      <c r="AL103" s="57">
        <v>42.88</v>
      </c>
      <c r="AM103" s="57">
        <f t="shared" si="4"/>
        <v>48.3</v>
      </c>
      <c r="AN103">
        <f t="shared" si="5"/>
        <v>1</v>
      </c>
    </row>
    <row r="104" spans="1:40" ht="17.100000000000001" customHeight="1">
      <c r="A104" s="3" t="s">
        <v>446</v>
      </c>
      <c r="B104" s="6" t="s">
        <v>98</v>
      </c>
      <c r="C104" s="12">
        <v>0</v>
      </c>
      <c r="D104" s="12">
        <v>0</v>
      </c>
      <c r="E104" s="12">
        <v>0</v>
      </c>
      <c r="F104" s="12">
        <v>2</v>
      </c>
      <c r="G104" s="12">
        <v>3</v>
      </c>
      <c r="H104" s="12">
        <v>24.78</v>
      </c>
      <c r="I104" s="12">
        <v>21.02</v>
      </c>
      <c r="J104" s="12">
        <v>4.38</v>
      </c>
      <c r="K104" s="12">
        <v>22.859999999999992</v>
      </c>
      <c r="L104" s="12">
        <v>21.719999999999995</v>
      </c>
      <c r="M104" s="12">
        <v>16.41</v>
      </c>
      <c r="N104" s="12">
        <v>26.349999999999998</v>
      </c>
      <c r="O104" s="12">
        <v>52.71</v>
      </c>
      <c r="P104" s="12">
        <v>42.66</v>
      </c>
      <c r="Q104" s="58">
        <v>43</v>
      </c>
      <c r="R104" s="57">
        <v>50.929999999999993</v>
      </c>
      <c r="S104" s="41">
        <v>85.559999999999988</v>
      </c>
      <c r="T104" s="57">
        <f t="shared" si="3"/>
        <v>83.8</v>
      </c>
      <c r="U104"/>
      <c r="V104" s="12">
        <v>23.51</v>
      </c>
      <c r="W104" s="12">
        <v>21.65</v>
      </c>
      <c r="X104" s="12">
        <v>31.61</v>
      </c>
      <c r="Y104" s="12">
        <v>22.84</v>
      </c>
      <c r="Z104" s="12">
        <v>16.55</v>
      </c>
      <c r="AA104" s="12">
        <v>15.61</v>
      </c>
      <c r="AB104" s="12">
        <v>13.189999999999998</v>
      </c>
      <c r="AC104" s="12">
        <v>22.49</v>
      </c>
      <c r="AD104" s="12">
        <v>27.05</v>
      </c>
      <c r="AE104" s="15">
        <v>42.319999999999993</v>
      </c>
      <c r="AF104" s="12">
        <v>78.230000000000018</v>
      </c>
      <c r="AG104" s="12">
        <v>102.33999999999997</v>
      </c>
      <c r="AH104" s="12">
        <v>110.67000000000003</v>
      </c>
      <c r="AI104" s="12">
        <v>131.63</v>
      </c>
      <c r="AJ104" s="58">
        <v>166.54999999999995</v>
      </c>
      <c r="AK104" s="57">
        <v>176.33999999999997</v>
      </c>
      <c r="AL104" s="57">
        <v>163.22000000000006</v>
      </c>
      <c r="AM104" s="57">
        <f t="shared" si="4"/>
        <v>173.4</v>
      </c>
      <c r="AN104">
        <f t="shared" si="5"/>
        <v>1</v>
      </c>
    </row>
    <row r="105" spans="1:40" ht="17.100000000000001" customHeight="1">
      <c r="A105" s="3" t="s">
        <v>447</v>
      </c>
      <c r="B105" s="6" t="s">
        <v>107</v>
      </c>
      <c r="C105" s="12">
        <v>20.350000000000001</v>
      </c>
      <c r="D105" s="12">
        <v>13.66</v>
      </c>
      <c r="E105" s="12">
        <v>14.2</v>
      </c>
      <c r="F105" s="12">
        <v>14.1</v>
      </c>
      <c r="G105" s="12">
        <v>21.12</v>
      </c>
      <c r="H105" s="12">
        <v>31.25</v>
      </c>
      <c r="I105" s="12">
        <v>34.44</v>
      </c>
      <c r="J105" s="12">
        <v>47.08</v>
      </c>
      <c r="K105" s="12">
        <v>65.48</v>
      </c>
      <c r="L105" s="12">
        <v>70.349999999999994</v>
      </c>
      <c r="M105" s="12">
        <v>91.44999999999996</v>
      </c>
      <c r="N105" s="12">
        <v>112.14999999999999</v>
      </c>
      <c r="O105" s="12">
        <v>125.67999999999999</v>
      </c>
      <c r="P105" s="12">
        <v>111.09000000000002</v>
      </c>
      <c r="Q105" s="58">
        <v>153.16</v>
      </c>
      <c r="R105" s="57">
        <v>170.03000000000006</v>
      </c>
      <c r="S105" s="41">
        <v>164.15</v>
      </c>
      <c r="T105" s="57">
        <f t="shared" si="3"/>
        <v>163.4</v>
      </c>
      <c r="U105"/>
      <c r="V105" s="12">
        <v>5.03</v>
      </c>
      <c r="W105" s="12">
        <v>4.68</v>
      </c>
      <c r="X105" s="12">
        <v>8.59</v>
      </c>
      <c r="Y105" s="12">
        <v>8.17</v>
      </c>
      <c r="Z105" s="12">
        <v>8.7100000000000009</v>
      </c>
      <c r="AA105" s="12">
        <v>16.05</v>
      </c>
      <c r="AB105" s="12">
        <v>21.92</v>
      </c>
      <c r="AC105" s="12">
        <v>37.120000000000005</v>
      </c>
      <c r="AD105" s="12">
        <v>39.4</v>
      </c>
      <c r="AE105" s="15">
        <v>35.309999999999995</v>
      </c>
      <c r="AF105" s="12">
        <v>49.109999999999992</v>
      </c>
      <c r="AG105" s="12">
        <v>40.19</v>
      </c>
      <c r="AH105" s="12">
        <v>44.97</v>
      </c>
      <c r="AI105" s="12">
        <v>58.110000000000007</v>
      </c>
      <c r="AJ105" s="58">
        <v>63.709999999999994</v>
      </c>
      <c r="AK105" s="57">
        <v>74.989999999999981</v>
      </c>
      <c r="AL105" s="57">
        <v>72.56</v>
      </c>
      <c r="AM105" s="57">
        <f t="shared" si="4"/>
        <v>68</v>
      </c>
      <c r="AN105">
        <f t="shared" si="5"/>
        <v>1</v>
      </c>
    </row>
    <row r="106" spans="1:40" ht="17.100000000000001" customHeight="1">
      <c r="A106" s="3" t="s">
        <v>448</v>
      </c>
      <c r="B106" s="6" t="s">
        <v>77</v>
      </c>
      <c r="C106" s="12">
        <v>158.41499999999999</v>
      </c>
      <c r="D106" s="12">
        <v>142.94499999999999</v>
      </c>
      <c r="E106" s="12">
        <v>142.51</v>
      </c>
      <c r="F106" s="12">
        <v>151.97</v>
      </c>
      <c r="G106" s="12">
        <v>150.88499999999999</v>
      </c>
      <c r="H106" s="12">
        <v>170.815</v>
      </c>
      <c r="I106" s="12">
        <v>179.85999999999996</v>
      </c>
      <c r="J106" s="12">
        <v>188.36</v>
      </c>
      <c r="K106" s="12">
        <v>200.10000000000022</v>
      </c>
      <c r="L106" s="12">
        <v>179.47000000000023</v>
      </c>
      <c r="M106" s="12">
        <v>180.11999999999995</v>
      </c>
      <c r="N106" s="12">
        <v>175.74999999999983</v>
      </c>
      <c r="O106" s="12">
        <v>183.68000000000004</v>
      </c>
      <c r="P106" s="12">
        <v>191.12000000000006</v>
      </c>
      <c r="Q106" s="58">
        <v>190.95</v>
      </c>
      <c r="R106" s="57">
        <v>191.47999999999993</v>
      </c>
      <c r="S106" s="41">
        <v>188.9</v>
      </c>
      <c r="T106" s="57">
        <f t="shared" si="3"/>
        <v>203.7</v>
      </c>
      <c r="U106"/>
      <c r="V106" s="12">
        <v>246.94</v>
      </c>
      <c r="W106" s="12">
        <v>261.94</v>
      </c>
      <c r="X106" s="12">
        <v>279.78500000000003</v>
      </c>
      <c r="Y106" s="12">
        <v>281.54000000000002</v>
      </c>
      <c r="Z106" s="12">
        <v>285.10000000000002</v>
      </c>
      <c r="AA106" s="12">
        <v>339.64</v>
      </c>
      <c r="AB106" s="12">
        <v>381.17999999999984</v>
      </c>
      <c r="AC106" s="12">
        <v>396.4799999999999</v>
      </c>
      <c r="AD106" s="12">
        <v>425.83</v>
      </c>
      <c r="AE106" s="15">
        <v>416.61999999999983</v>
      </c>
      <c r="AF106" s="12">
        <v>420.34999999999997</v>
      </c>
      <c r="AG106" s="12">
        <v>430.6099999999999</v>
      </c>
      <c r="AH106" s="12">
        <v>441.85000000000019</v>
      </c>
      <c r="AI106" s="12">
        <v>408.79000000000013</v>
      </c>
      <c r="AJ106" s="58">
        <v>382.02000000000004</v>
      </c>
      <c r="AK106" s="57">
        <v>387.94999999999987</v>
      </c>
      <c r="AL106" s="57">
        <v>383.65</v>
      </c>
      <c r="AM106" s="57">
        <f t="shared" si="4"/>
        <v>371.6</v>
      </c>
      <c r="AN106">
        <f t="shared" si="5"/>
        <v>1</v>
      </c>
    </row>
    <row r="107" spans="1:40" ht="17.100000000000001" customHeight="1">
      <c r="A107" s="3" t="s">
        <v>449</v>
      </c>
      <c r="B107" s="6" t="s">
        <v>192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2</v>
      </c>
      <c r="J107" s="12">
        <v>4</v>
      </c>
      <c r="K107" s="12">
        <v>4</v>
      </c>
      <c r="L107" s="12">
        <v>7</v>
      </c>
      <c r="M107" s="12">
        <v>2</v>
      </c>
      <c r="N107" s="12">
        <v>3.42</v>
      </c>
      <c r="O107" s="12">
        <v>4.92</v>
      </c>
      <c r="P107" s="12">
        <v>10.9</v>
      </c>
      <c r="Q107" s="58">
        <v>16</v>
      </c>
      <c r="R107" s="57">
        <v>20.6</v>
      </c>
      <c r="S107" s="41">
        <v>20.37</v>
      </c>
      <c r="T107" s="57">
        <f t="shared" si="3"/>
        <v>24</v>
      </c>
      <c r="U107"/>
      <c r="V107" s="12">
        <v>3.67</v>
      </c>
      <c r="W107" s="12">
        <v>3</v>
      </c>
      <c r="X107" s="12">
        <v>4.18</v>
      </c>
      <c r="Y107" s="12">
        <v>5.17</v>
      </c>
      <c r="Z107" s="12">
        <v>5.91</v>
      </c>
      <c r="AA107" s="12">
        <v>2.41</v>
      </c>
      <c r="AB107" s="12">
        <v>2</v>
      </c>
      <c r="AC107" s="12">
        <v>1</v>
      </c>
      <c r="AD107" s="12">
        <v>0</v>
      </c>
      <c r="AE107" s="15">
        <v>3.49</v>
      </c>
      <c r="AF107" s="12">
        <v>4</v>
      </c>
      <c r="AG107" s="12">
        <v>7</v>
      </c>
      <c r="AH107" s="12">
        <v>5.99</v>
      </c>
      <c r="AI107" s="12">
        <v>7.58</v>
      </c>
      <c r="AJ107" s="58">
        <v>8.1</v>
      </c>
      <c r="AK107" s="57">
        <v>9.49</v>
      </c>
      <c r="AL107" s="57">
        <v>5</v>
      </c>
      <c r="AM107" s="57">
        <f t="shared" si="4"/>
        <v>3</v>
      </c>
      <c r="AN107">
        <f t="shared" si="5"/>
        <v>1</v>
      </c>
    </row>
    <row r="108" spans="1:40" ht="17.100000000000001" customHeight="1">
      <c r="A108" s="3" t="s">
        <v>450</v>
      </c>
      <c r="B108" s="6" t="s">
        <v>280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58">
        <v>0</v>
      </c>
      <c r="R108" s="57">
        <v>0</v>
      </c>
      <c r="S108" s="41">
        <v>0</v>
      </c>
      <c r="T108" s="57">
        <f t="shared" si="3"/>
        <v>0</v>
      </c>
      <c r="U108"/>
      <c r="V108" s="12">
        <v>0</v>
      </c>
      <c r="W108" s="12">
        <v>1</v>
      </c>
      <c r="X108" s="12">
        <v>1.4</v>
      </c>
      <c r="Y108" s="12">
        <v>0</v>
      </c>
      <c r="Z108" s="12">
        <v>7.0000000000000007E-2</v>
      </c>
      <c r="AA108" s="12">
        <v>0</v>
      </c>
      <c r="AB108" s="12">
        <v>0</v>
      </c>
      <c r="AC108" s="12">
        <v>0</v>
      </c>
      <c r="AD108" s="12">
        <v>1</v>
      </c>
      <c r="AE108" s="15">
        <v>0</v>
      </c>
      <c r="AF108" s="12">
        <v>0.17</v>
      </c>
      <c r="AG108" s="12">
        <v>4.7</v>
      </c>
      <c r="AH108" s="12">
        <v>3.55</v>
      </c>
      <c r="AI108" s="12">
        <v>5.1100000000000003</v>
      </c>
      <c r="AJ108" s="58">
        <v>4.78</v>
      </c>
      <c r="AK108" s="57">
        <v>8.52</v>
      </c>
      <c r="AL108" s="57">
        <v>11.030000000000001</v>
      </c>
      <c r="AM108" s="57">
        <f t="shared" si="4"/>
        <v>22.1</v>
      </c>
      <c r="AN108">
        <f t="shared" si="5"/>
        <v>1</v>
      </c>
    </row>
    <row r="109" spans="1:40" ht="17.100000000000001" customHeight="1">
      <c r="A109" s="3" t="s">
        <v>451</v>
      </c>
      <c r="B109" s="6" t="s">
        <v>78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58">
        <v>0</v>
      </c>
      <c r="R109" s="57">
        <v>0</v>
      </c>
      <c r="S109" s="41">
        <v>0</v>
      </c>
      <c r="T109" s="57">
        <f t="shared" si="3"/>
        <v>0</v>
      </c>
      <c r="U109"/>
      <c r="V109" s="12">
        <v>16.350000000000001</v>
      </c>
      <c r="W109" s="12">
        <v>19.41</v>
      </c>
      <c r="X109" s="12">
        <v>16.940000000000001</v>
      </c>
      <c r="Y109" s="12">
        <v>18.760000000000002</v>
      </c>
      <c r="Z109" s="12">
        <v>25.98</v>
      </c>
      <c r="AA109" s="12">
        <v>20.51</v>
      </c>
      <c r="AB109" s="12">
        <v>29.08</v>
      </c>
      <c r="AC109" s="12">
        <v>35.39</v>
      </c>
      <c r="AD109" s="12">
        <v>36.299999999999997</v>
      </c>
      <c r="AE109" s="15">
        <v>40.14</v>
      </c>
      <c r="AF109" s="12">
        <v>45.330000000000005</v>
      </c>
      <c r="AG109" s="12">
        <v>54.689999999999991</v>
      </c>
      <c r="AH109" s="12">
        <v>56.06</v>
      </c>
      <c r="AI109" s="12">
        <v>67.77</v>
      </c>
      <c r="AJ109" s="58">
        <v>83.47</v>
      </c>
      <c r="AK109" s="57">
        <v>78.929999999999993</v>
      </c>
      <c r="AL109" s="57">
        <v>84.95999999999998</v>
      </c>
      <c r="AM109" s="57">
        <f t="shared" si="4"/>
        <v>84.4</v>
      </c>
      <c r="AN109">
        <f t="shared" si="5"/>
        <v>1</v>
      </c>
    </row>
    <row r="110" spans="1:40" ht="17.100000000000001" customHeight="1">
      <c r="A110" s="3" t="s">
        <v>452</v>
      </c>
      <c r="B110" s="6" t="s">
        <v>122</v>
      </c>
      <c r="C110" s="12">
        <v>26.28</v>
      </c>
      <c r="D110" s="12">
        <v>28.42</v>
      </c>
      <c r="E110" s="12">
        <v>46.04</v>
      </c>
      <c r="F110" s="12">
        <v>71.790000000000006</v>
      </c>
      <c r="G110" s="12">
        <v>56.01</v>
      </c>
      <c r="H110" s="12">
        <v>40.770000000000003</v>
      </c>
      <c r="I110" s="12">
        <v>30</v>
      </c>
      <c r="J110" s="12">
        <v>20</v>
      </c>
      <c r="K110" s="12">
        <v>17</v>
      </c>
      <c r="L110" s="12">
        <v>13</v>
      </c>
      <c r="M110" s="12">
        <v>10</v>
      </c>
      <c r="N110" s="12">
        <v>7</v>
      </c>
      <c r="O110" s="12">
        <v>6.9399999999999995</v>
      </c>
      <c r="P110" s="12">
        <v>3</v>
      </c>
      <c r="Q110" s="58">
        <v>2</v>
      </c>
      <c r="R110" s="57">
        <v>1</v>
      </c>
      <c r="S110" s="41">
        <v>0</v>
      </c>
      <c r="T110" s="57">
        <f t="shared" si="3"/>
        <v>0</v>
      </c>
      <c r="U110"/>
      <c r="V110" s="12">
        <v>30.38</v>
      </c>
      <c r="W110" s="12">
        <v>27.26</v>
      </c>
      <c r="X110" s="12">
        <v>25.68</v>
      </c>
      <c r="Y110" s="12">
        <v>29.37</v>
      </c>
      <c r="Z110" s="12">
        <v>31.03</v>
      </c>
      <c r="AA110" s="12">
        <v>27.51</v>
      </c>
      <c r="AB110" s="12">
        <v>29.5</v>
      </c>
      <c r="AC110" s="12">
        <v>30.130000000000003</v>
      </c>
      <c r="AD110" s="12">
        <v>34.530000000000008</v>
      </c>
      <c r="AE110" s="15">
        <v>23.92</v>
      </c>
      <c r="AF110" s="12">
        <v>29</v>
      </c>
      <c r="AG110" s="12">
        <v>34.289999999999992</v>
      </c>
      <c r="AH110" s="12">
        <v>35.290000000000006</v>
      </c>
      <c r="AI110" s="12">
        <v>45.380000000000017</v>
      </c>
      <c r="AJ110" s="58">
        <v>50.059999999999988</v>
      </c>
      <c r="AK110" s="57">
        <v>42.870000000000005</v>
      </c>
      <c r="AL110" s="57">
        <v>42.24</v>
      </c>
      <c r="AM110" s="57">
        <f t="shared" si="4"/>
        <v>55.9</v>
      </c>
      <c r="AN110">
        <f t="shared" si="5"/>
        <v>1</v>
      </c>
    </row>
    <row r="111" spans="1:40" ht="17.100000000000001" customHeight="1">
      <c r="A111" s="3" t="s">
        <v>453</v>
      </c>
      <c r="B111" s="6" t="s">
        <v>306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58">
        <v>0</v>
      </c>
      <c r="R111" s="57">
        <v>0</v>
      </c>
      <c r="S111" s="41">
        <v>0</v>
      </c>
      <c r="T111" s="57">
        <f t="shared" si="3"/>
        <v>0</v>
      </c>
      <c r="U111"/>
      <c r="V111" s="12">
        <v>1</v>
      </c>
      <c r="W111" s="12">
        <v>0</v>
      </c>
      <c r="X111" s="12">
        <v>0.62</v>
      </c>
      <c r="Y111" s="12">
        <v>0</v>
      </c>
      <c r="Z111" s="12">
        <v>1</v>
      </c>
      <c r="AA111" s="12">
        <v>3.5</v>
      </c>
      <c r="AB111" s="12">
        <v>5.72</v>
      </c>
      <c r="AC111" s="12">
        <v>0</v>
      </c>
      <c r="AD111" s="12">
        <v>0</v>
      </c>
      <c r="AE111" s="15">
        <v>0</v>
      </c>
      <c r="AF111" s="12">
        <v>0</v>
      </c>
      <c r="AG111" s="12">
        <v>2</v>
      </c>
      <c r="AH111" s="12">
        <v>2</v>
      </c>
      <c r="AI111" s="12">
        <v>2</v>
      </c>
      <c r="AJ111" s="58">
        <v>2</v>
      </c>
      <c r="AK111" s="57">
        <v>1</v>
      </c>
      <c r="AL111" s="57">
        <v>1</v>
      </c>
      <c r="AM111" s="57">
        <f t="shared" si="4"/>
        <v>0.5</v>
      </c>
      <c r="AN111">
        <f t="shared" si="5"/>
        <v>1</v>
      </c>
    </row>
    <row r="112" spans="1:40" ht="17.100000000000001" customHeight="1">
      <c r="A112" s="3" t="s">
        <v>454</v>
      </c>
      <c r="B112" s="6" t="s">
        <v>199</v>
      </c>
      <c r="C112" s="12">
        <v>127.41</v>
      </c>
      <c r="D112" s="12">
        <v>144.19</v>
      </c>
      <c r="E112" s="12">
        <v>199.95500000000001</v>
      </c>
      <c r="F112" s="12">
        <v>239.83500000000001</v>
      </c>
      <c r="G112" s="12">
        <v>162.32</v>
      </c>
      <c r="H112" s="12">
        <v>168.56</v>
      </c>
      <c r="I112" s="12">
        <v>166.29999999999995</v>
      </c>
      <c r="J112" s="12">
        <v>176.73000000000005</v>
      </c>
      <c r="K112" s="12">
        <v>156.39999999999998</v>
      </c>
      <c r="L112" s="12">
        <v>150.69999999999999</v>
      </c>
      <c r="M112" s="12">
        <v>140.22999999999996</v>
      </c>
      <c r="N112" s="12">
        <v>121.98000000000003</v>
      </c>
      <c r="O112" s="12">
        <v>119.25999999999998</v>
      </c>
      <c r="P112" s="12">
        <v>110.43000000000002</v>
      </c>
      <c r="Q112" s="58">
        <v>109.41000000000003</v>
      </c>
      <c r="R112" s="57">
        <v>160.62999999999997</v>
      </c>
      <c r="S112" s="41">
        <v>161.59999999999997</v>
      </c>
      <c r="T112" s="57">
        <f t="shared" si="3"/>
        <v>155.9</v>
      </c>
      <c r="U112"/>
      <c r="V112" s="12">
        <v>89.1</v>
      </c>
      <c r="W112" s="12">
        <v>91.834999999999994</v>
      </c>
      <c r="X112" s="12">
        <v>102.98</v>
      </c>
      <c r="Y112" s="12">
        <v>104.965</v>
      </c>
      <c r="Z112" s="12">
        <v>119.23</v>
      </c>
      <c r="AA112" s="12">
        <v>115.5</v>
      </c>
      <c r="AB112" s="12">
        <v>109.44000000000003</v>
      </c>
      <c r="AC112" s="12">
        <v>122.22000000000001</v>
      </c>
      <c r="AD112" s="12">
        <v>143.41000000000003</v>
      </c>
      <c r="AE112" s="15">
        <v>158.24</v>
      </c>
      <c r="AF112" s="12">
        <v>188.67999999999992</v>
      </c>
      <c r="AG112" s="12">
        <v>252.39999999999998</v>
      </c>
      <c r="AH112" s="12">
        <v>282.86999999999989</v>
      </c>
      <c r="AI112" s="12">
        <v>300.7600000000001</v>
      </c>
      <c r="AJ112" s="58">
        <v>292.99000000000012</v>
      </c>
      <c r="AK112" s="57">
        <v>244.78999999999996</v>
      </c>
      <c r="AL112" s="57">
        <v>220.48999999999995</v>
      </c>
      <c r="AM112" s="57">
        <f t="shared" si="4"/>
        <v>210.3</v>
      </c>
      <c r="AN112">
        <f t="shared" si="5"/>
        <v>1</v>
      </c>
    </row>
    <row r="113" spans="1:40" ht="17.100000000000001" customHeight="1">
      <c r="A113" s="3" t="s">
        <v>455</v>
      </c>
      <c r="B113" s="6" t="s">
        <v>843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58">
        <v>0</v>
      </c>
      <c r="R113" s="57">
        <v>0</v>
      </c>
      <c r="S113" s="41">
        <v>0</v>
      </c>
      <c r="T113" s="57">
        <f t="shared" si="3"/>
        <v>0</v>
      </c>
      <c r="U113"/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5">
        <v>0</v>
      </c>
      <c r="AF113" s="12">
        <v>0</v>
      </c>
      <c r="AG113" s="12">
        <v>0</v>
      </c>
      <c r="AH113" s="12">
        <v>0</v>
      </c>
      <c r="AI113" s="12">
        <v>0</v>
      </c>
      <c r="AJ113" s="58">
        <v>0</v>
      </c>
      <c r="AK113" s="57">
        <v>0</v>
      </c>
      <c r="AL113" s="57">
        <v>0</v>
      </c>
      <c r="AM113" s="57">
        <f t="shared" si="4"/>
        <v>0</v>
      </c>
      <c r="AN113">
        <f t="shared" si="5"/>
        <v>0</v>
      </c>
    </row>
    <row r="114" spans="1:40" ht="17.100000000000001" customHeight="1">
      <c r="A114" s="3" t="s">
        <v>456</v>
      </c>
      <c r="B114" s="6" t="s">
        <v>146</v>
      </c>
      <c r="C114" s="12">
        <v>64.37</v>
      </c>
      <c r="D114" s="12">
        <v>60.475000000000001</v>
      </c>
      <c r="E114" s="12">
        <v>64.62</v>
      </c>
      <c r="F114" s="12">
        <v>55</v>
      </c>
      <c r="G114" s="12">
        <v>59.22</v>
      </c>
      <c r="H114" s="12">
        <v>47</v>
      </c>
      <c r="I114" s="12">
        <v>37.9</v>
      </c>
      <c r="J114" s="12">
        <v>28</v>
      </c>
      <c r="K114" s="12">
        <v>26</v>
      </c>
      <c r="L114" s="12">
        <v>27.82</v>
      </c>
      <c r="M114" s="12">
        <v>38</v>
      </c>
      <c r="N114" s="12">
        <v>40</v>
      </c>
      <c r="O114" s="12">
        <v>37.21</v>
      </c>
      <c r="P114" s="12">
        <v>37.449999999999996</v>
      </c>
      <c r="Q114" s="58">
        <v>45.31</v>
      </c>
      <c r="R114" s="57">
        <v>31</v>
      </c>
      <c r="S114" s="41">
        <v>25.009999999999998</v>
      </c>
      <c r="T114" s="57">
        <f t="shared" si="3"/>
        <v>22.6</v>
      </c>
      <c r="U114"/>
      <c r="V114" s="12">
        <v>26.57</v>
      </c>
      <c r="W114" s="12">
        <v>28.95</v>
      </c>
      <c r="X114" s="12">
        <v>28.53</v>
      </c>
      <c r="Y114" s="12">
        <v>33.619999999999997</v>
      </c>
      <c r="Z114" s="12">
        <v>23.12</v>
      </c>
      <c r="AA114" s="12">
        <v>28.524999999999999</v>
      </c>
      <c r="AB114" s="12">
        <v>25.03</v>
      </c>
      <c r="AC114" s="12">
        <v>30.56</v>
      </c>
      <c r="AD114" s="12">
        <v>22.1</v>
      </c>
      <c r="AE114" s="15">
        <v>26.93</v>
      </c>
      <c r="AF114" s="12">
        <v>24.109999999999996</v>
      </c>
      <c r="AG114" s="12">
        <v>23.87</v>
      </c>
      <c r="AH114" s="12">
        <v>21.540000000000003</v>
      </c>
      <c r="AI114" s="12">
        <v>20</v>
      </c>
      <c r="AJ114" s="58">
        <v>21.32</v>
      </c>
      <c r="AK114" s="57">
        <v>26.34</v>
      </c>
      <c r="AL114" s="57">
        <v>23.26</v>
      </c>
      <c r="AM114" s="57">
        <f t="shared" si="4"/>
        <v>22.4</v>
      </c>
      <c r="AN114">
        <f t="shared" si="5"/>
        <v>1</v>
      </c>
    </row>
    <row r="115" spans="1:40" ht="17.100000000000001" customHeight="1">
      <c r="A115" s="3" t="s">
        <v>457</v>
      </c>
      <c r="B115" s="6" t="s">
        <v>844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58">
        <v>0</v>
      </c>
      <c r="R115" s="57">
        <v>0</v>
      </c>
      <c r="S115" s="41">
        <v>0</v>
      </c>
      <c r="T115" s="57">
        <f t="shared" si="3"/>
        <v>0</v>
      </c>
      <c r="U115"/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5">
        <v>0</v>
      </c>
      <c r="AF115" s="12">
        <v>0</v>
      </c>
      <c r="AG115" s="12">
        <v>0</v>
      </c>
      <c r="AH115" s="12">
        <v>0</v>
      </c>
      <c r="AI115" s="12">
        <v>0</v>
      </c>
      <c r="AJ115" s="58">
        <v>0</v>
      </c>
      <c r="AK115" s="57">
        <v>0</v>
      </c>
      <c r="AL115" s="57">
        <v>0</v>
      </c>
      <c r="AM115" s="57">
        <f t="shared" si="4"/>
        <v>0</v>
      </c>
      <c r="AN115">
        <f t="shared" si="5"/>
        <v>0</v>
      </c>
    </row>
    <row r="116" spans="1:40" ht="17.100000000000001" customHeight="1">
      <c r="A116" s="3" t="s">
        <v>458</v>
      </c>
      <c r="B116" s="6" t="s">
        <v>147</v>
      </c>
      <c r="C116" s="12">
        <v>64.39</v>
      </c>
      <c r="D116" s="12">
        <v>55.02</v>
      </c>
      <c r="E116" s="12">
        <v>43.57</v>
      </c>
      <c r="F116" s="12">
        <v>46.79</v>
      </c>
      <c r="G116" s="12">
        <v>40.619999999999997</v>
      </c>
      <c r="H116" s="12">
        <v>35.17</v>
      </c>
      <c r="I116" s="12">
        <v>31.529999999999998</v>
      </c>
      <c r="J116" s="12">
        <v>33.520000000000003</v>
      </c>
      <c r="K116" s="12">
        <v>39.649999999999991</v>
      </c>
      <c r="L116" s="12">
        <v>43.870000000000005</v>
      </c>
      <c r="M116" s="12">
        <v>39.200000000000003</v>
      </c>
      <c r="N116" s="12">
        <v>38.54</v>
      </c>
      <c r="O116" s="12">
        <v>37.389999999999993</v>
      </c>
      <c r="P116" s="12">
        <v>32.700000000000003</v>
      </c>
      <c r="Q116" s="58">
        <v>38.969999999999992</v>
      </c>
      <c r="R116" s="57">
        <v>34.629999999999995</v>
      </c>
      <c r="S116" s="41">
        <v>39.470000000000006</v>
      </c>
      <c r="T116" s="57">
        <f t="shared" si="3"/>
        <v>38.6</v>
      </c>
      <c r="U116"/>
      <c r="V116" s="12">
        <v>154.4</v>
      </c>
      <c r="W116" s="12">
        <v>180.64500000000001</v>
      </c>
      <c r="X116" s="12">
        <v>192.64</v>
      </c>
      <c r="Y116" s="12">
        <v>215.01</v>
      </c>
      <c r="Z116" s="12">
        <v>205.14</v>
      </c>
      <c r="AA116" s="12">
        <v>210.37</v>
      </c>
      <c r="AB116" s="12">
        <v>231.93</v>
      </c>
      <c r="AC116" s="12">
        <v>240</v>
      </c>
      <c r="AD116" s="12">
        <v>260.07000000000005</v>
      </c>
      <c r="AE116" s="15">
        <v>291.74</v>
      </c>
      <c r="AF116" s="12">
        <v>302.95999999999998</v>
      </c>
      <c r="AG116" s="12">
        <v>312.14000000000004</v>
      </c>
      <c r="AH116" s="12">
        <v>297.66999999999996</v>
      </c>
      <c r="AI116" s="12">
        <v>305.01</v>
      </c>
      <c r="AJ116" s="58">
        <v>290.60000000000008</v>
      </c>
      <c r="AK116" s="57">
        <v>288.47000000000003</v>
      </c>
      <c r="AL116" s="57">
        <v>275.00999999999993</v>
      </c>
      <c r="AM116" s="57">
        <f t="shared" si="4"/>
        <v>256.5</v>
      </c>
      <c r="AN116">
        <f t="shared" si="5"/>
        <v>1</v>
      </c>
    </row>
    <row r="117" spans="1:40" ht="17.100000000000001" customHeight="1">
      <c r="A117" s="3" t="s">
        <v>459</v>
      </c>
      <c r="B117" s="6" t="s">
        <v>845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58">
        <v>0</v>
      </c>
      <c r="R117" s="57">
        <v>0</v>
      </c>
      <c r="S117" s="41">
        <v>0</v>
      </c>
      <c r="T117" s="57">
        <f t="shared" si="3"/>
        <v>0</v>
      </c>
      <c r="U117"/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5">
        <v>0</v>
      </c>
      <c r="AF117" s="12">
        <v>0</v>
      </c>
      <c r="AG117" s="12">
        <v>0</v>
      </c>
      <c r="AH117" s="12">
        <v>0</v>
      </c>
      <c r="AI117" s="12">
        <v>0</v>
      </c>
      <c r="AJ117" s="58">
        <v>0</v>
      </c>
      <c r="AK117" s="57">
        <v>0</v>
      </c>
      <c r="AL117" s="57">
        <v>0</v>
      </c>
      <c r="AM117" s="57">
        <f t="shared" si="4"/>
        <v>0</v>
      </c>
      <c r="AN117">
        <f t="shared" si="5"/>
        <v>0</v>
      </c>
    </row>
    <row r="118" spans="1:40" ht="17.100000000000001" customHeight="1">
      <c r="A118" s="3" t="s">
        <v>460</v>
      </c>
      <c r="B118" s="6" t="s">
        <v>846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58">
        <v>0</v>
      </c>
      <c r="R118" s="57">
        <v>0</v>
      </c>
      <c r="S118" s="41">
        <v>0</v>
      </c>
      <c r="T118" s="57">
        <f t="shared" si="3"/>
        <v>0</v>
      </c>
      <c r="U118"/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5">
        <v>0</v>
      </c>
      <c r="AF118" s="12">
        <v>0</v>
      </c>
      <c r="AG118" s="12">
        <v>0</v>
      </c>
      <c r="AH118" s="12">
        <v>0</v>
      </c>
      <c r="AI118" s="12">
        <v>0</v>
      </c>
      <c r="AJ118" s="58">
        <v>0</v>
      </c>
      <c r="AK118" s="57">
        <v>0</v>
      </c>
      <c r="AL118" s="57">
        <v>0</v>
      </c>
      <c r="AM118" s="57">
        <f t="shared" si="4"/>
        <v>0</v>
      </c>
      <c r="AN118">
        <f t="shared" si="5"/>
        <v>0</v>
      </c>
    </row>
    <row r="119" spans="1:40" ht="17.100000000000001" customHeight="1">
      <c r="A119" s="3" t="s">
        <v>461</v>
      </c>
      <c r="B119" s="6" t="s">
        <v>90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18.270000000000003</v>
      </c>
      <c r="M119" s="12">
        <v>31.53</v>
      </c>
      <c r="N119" s="12">
        <v>42.559999999999995</v>
      </c>
      <c r="O119" s="12">
        <v>64.400000000000006</v>
      </c>
      <c r="P119" s="12">
        <v>66.650000000000006</v>
      </c>
      <c r="Q119" s="58">
        <v>88.88</v>
      </c>
      <c r="R119" s="57">
        <v>114.48000000000003</v>
      </c>
      <c r="S119" s="41">
        <v>122.89</v>
      </c>
      <c r="T119" s="57">
        <f t="shared" si="3"/>
        <v>118.5</v>
      </c>
      <c r="U119"/>
      <c r="V119" s="12">
        <v>18.55</v>
      </c>
      <c r="W119" s="12">
        <v>12.97</v>
      </c>
      <c r="X119" s="12">
        <v>13.14</v>
      </c>
      <c r="Y119" s="12">
        <v>17.43</v>
      </c>
      <c r="Z119" s="12">
        <v>23.74</v>
      </c>
      <c r="AA119" s="12">
        <v>16.47</v>
      </c>
      <c r="AB119" s="12">
        <v>26.17</v>
      </c>
      <c r="AC119" s="12">
        <v>36.619999999999997</v>
      </c>
      <c r="AD119" s="12">
        <v>20.58</v>
      </c>
      <c r="AE119" s="15">
        <v>20.369999999999997</v>
      </c>
      <c r="AF119" s="12">
        <v>27.930000000000003</v>
      </c>
      <c r="AG119" s="12">
        <v>37.1</v>
      </c>
      <c r="AH119" s="12">
        <v>42.250000000000007</v>
      </c>
      <c r="AI119" s="12">
        <v>39.769999999999996</v>
      </c>
      <c r="AJ119" s="58">
        <v>37</v>
      </c>
      <c r="AK119" s="57">
        <v>30.62</v>
      </c>
      <c r="AL119" s="57">
        <v>42.919999999999995</v>
      </c>
      <c r="AM119" s="57">
        <f t="shared" si="4"/>
        <v>42.4</v>
      </c>
      <c r="AN119">
        <f t="shared" si="5"/>
        <v>1</v>
      </c>
    </row>
    <row r="120" spans="1:40" ht="17.100000000000001" customHeight="1">
      <c r="A120" s="3" t="s">
        <v>462</v>
      </c>
      <c r="B120" s="6" t="s">
        <v>60</v>
      </c>
      <c r="C120" s="12">
        <v>106.75</v>
      </c>
      <c r="D120" s="12">
        <v>103.77</v>
      </c>
      <c r="E120" s="12">
        <v>103.6</v>
      </c>
      <c r="F120" s="12">
        <v>100.47499999999999</v>
      </c>
      <c r="G120" s="12">
        <v>109.29</v>
      </c>
      <c r="H120" s="12">
        <v>131.96</v>
      </c>
      <c r="I120" s="12">
        <v>132.25</v>
      </c>
      <c r="J120" s="12">
        <v>140.21000000000004</v>
      </c>
      <c r="K120" s="12">
        <v>114.12000000000002</v>
      </c>
      <c r="L120" s="12">
        <v>113.30000000000001</v>
      </c>
      <c r="M120" s="12">
        <v>132.75</v>
      </c>
      <c r="N120" s="12">
        <v>117.09</v>
      </c>
      <c r="O120" s="12">
        <v>93.589999999999989</v>
      </c>
      <c r="P120" s="12">
        <v>90.169999999999987</v>
      </c>
      <c r="Q120" s="58">
        <v>106.16</v>
      </c>
      <c r="R120" s="57">
        <v>118.99000000000001</v>
      </c>
      <c r="S120" s="41">
        <v>108.39999999999999</v>
      </c>
      <c r="T120" s="57">
        <f t="shared" si="3"/>
        <v>100.1</v>
      </c>
      <c r="U120"/>
      <c r="V120" s="12">
        <v>19</v>
      </c>
      <c r="W120" s="12">
        <v>27.9</v>
      </c>
      <c r="X120" s="12">
        <v>31.49</v>
      </c>
      <c r="Y120" s="12">
        <v>30</v>
      </c>
      <c r="Z120" s="12">
        <v>32.44</v>
      </c>
      <c r="AA120" s="12">
        <v>27.89</v>
      </c>
      <c r="AB120" s="12">
        <v>26.26</v>
      </c>
      <c r="AC120" s="12">
        <v>32.01</v>
      </c>
      <c r="AD120" s="12">
        <v>35.82</v>
      </c>
      <c r="AE120" s="15">
        <v>38.58</v>
      </c>
      <c r="AF120" s="12">
        <v>48.629999999999995</v>
      </c>
      <c r="AG120" s="12">
        <v>52.089999999999989</v>
      </c>
      <c r="AH120" s="12">
        <v>61.88</v>
      </c>
      <c r="AI120" s="12">
        <v>66.31</v>
      </c>
      <c r="AJ120" s="58">
        <v>66.28</v>
      </c>
      <c r="AK120" s="57">
        <v>62.800000000000004</v>
      </c>
      <c r="AL120" s="57">
        <v>58.360000000000007</v>
      </c>
      <c r="AM120" s="57">
        <f t="shared" si="4"/>
        <v>50.9</v>
      </c>
      <c r="AN120">
        <f t="shared" si="5"/>
        <v>1</v>
      </c>
    </row>
    <row r="121" spans="1:40" ht="17.100000000000001" customHeight="1">
      <c r="A121" s="3" t="s">
        <v>463</v>
      </c>
      <c r="B121" s="6" t="s">
        <v>847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58">
        <v>0</v>
      </c>
      <c r="R121" s="57">
        <v>0</v>
      </c>
      <c r="S121" s="41">
        <v>0</v>
      </c>
      <c r="T121" s="57">
        <f t="shared" si="3"/>
        <v>0</v>
      </c>
      <c r="U121"/>
      <c r="V121" s="12">
        <v>5.45</v>
      </c>
      <c r="W121" s="12">
        <v>4.38</v>
      </c>
      <c r="X121" s="12">
        <v>7.8</v>
      </c>
      <c r="Y121" s="12">
        <v>9.4700000000000006</v>
      </c>
      <c r="Z121" s="12">
        <v>14</v>
      </c>
      <c r="AA121" s="12">
        <v>15</v>
      </c>
      <c r="AB121" s="12">
        <v>20.32</v>
      </c>
      <c r="AC121" s="12">
        <v>21.5</v>
      </c>
      <c r="AD121" s="12">
        <v>0</v>
      </c>
      <c r="AE121" s="15">
        <v>0</v>
      </c>
      <c r="AF121" s="12">
        <v>0</v>
      </c>
      <c r="AG121" s="12">
        <v>0</v>
      </c>
      <c r="AH121" s="12">
        <v>0</v>
      </c>
      <c r="AI121" s="12">
        <v>0</v>
      </c>
      <c r="AJ121" s="58">
        <v>0</v>
      </c>
      <c r="AK121" s="57">
        <v>0</v>
      </c>
      <c r="AL121" s="57">
        <v>0</v>
      </c>
      <c r="AM121" s="57">
        <f t="shared" si="4"/>
        <v>0</v>
      </c>
      <c r="AN121">
        <f t="shared" si="5"/>
        <v>1</v>
      </c>
    </row>
    <row r="122" spans="1:40" ht="17.100000000000001" customHeight="1">
      <c r="A122" s="3" t="s">
        <v>464</v>
      </c>
      <c r="B122" s="6" t="s">
        <v>848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58">
        <v>0</v>
      </c>
      <c r="R122" s="57">
        <v>0</v>
      </c>
      <c r="S122" s="41">
        <v>0</v>
      </c>
      <c r="T122" s="57">
        <f t="shared" si="3"/>
        <v>0</v>
      </c>
      <c r="U122"/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5">
        <v>0</v>
      </c>
      <c r="AF122" s="12">
        <v>0</v>
      </c>
      <c r="AG122" s="12">
        <v>0</v>
      </c>
      <c r="AH122" s="12">
        <v>0</v>
      </c>
      <c r="AI122" s="12">
        <v>0</v>
      </c>
      <c r="AJ122" s="58">
        <v>0</v>
      </c>
      <c r="AK122" s="57">
        <v>0</v>
      </c>
      <c r="AL122" s="57">
        <v>0</v>
      </c>
      <c r="AM122" s="57">
        <f t="shared" si="4"/>
        <v>0</v>
      </c>
      <c r="AN122">
        <f t="shared" si="5"/>
        <v>0</v>
      </c>
    </row>
    <row r="123" spans="1:40" ht="17.100000000000001" customHeight="1">
      <c r="A123" s="3" t="s">
        <v>465</v>
      </c>
      <c r="B123" s="6" t="s">
        <v>61</v>
      </c>
      <c r="C123" s="12">
        <v>62.08</v>
      </c>
      <c r="D123" s="12">
        <v>57.795000000000002</v>
      </c>
      <c r="E123" s="12">
        <v>69.03</v>
      </c>
      <c r="F123" s="12">
        <v>58.49</v>
      </c>
      <c r="G123" s="12">
        <v>38.4</v>
      </c>
      <c r="H123" s="12">
        <v>48.24</v>
      </c>
      <c r="I123" s="12">
        <v>59.239999999999995</v>
      </c>
      <c r="J123" s="12">
        <v>508.4000000000002</v>
      </c>
      <c r="K123" s="12">
        <v>506.59000000000026</v>
      </c>
      <c r="L123" s="12">
        <v>65.17</v>
      </c>
      <c r="M123" s="12">
        <v>92.589999999999989</v>
      </c>
      <c r="N123" s="12">
        <v>116.54999999999997</v>
      </c>
      <c r="O123" s="12">
        <v>109.71000000000002</v>
      </c>
      <c r="P123" s="12">
        <v>95.750000000000014</v>
      </c>
      <c r="Q123" s="58">
        <v>101.1</v>
      </c>
      <c r="R123" s="57">
        <v>94.5</v>
      </c>
      <c r="S123" s="41">
        <v>73.11999999999999</v>
      </c>
      <c r="T123" s="57">
        <f t="shared" si="3"/>
        <v>69.8</v>
      </c>
      <c r="U123"/>
      <c r="V123" s="12">
        <v>201.29</v>
      </c>
      <c r="W123" s="12">
        <v>222.63</v>
      </c>
      <c r="X123" s="12">
        <v>249.12</v>
      </c>
      <c r="Y123" s="12">
        <v>256.3</v>
      </c>
      <c r="Z123" s="12">
        <v>339.51</v>
      </c>
      <c r="AA123" s="12">
        <v>380.53</v>
      </c>
      <c r="AB123" s="12">
        <v>357.44</v>
      </c>
      <c r="AC123" s="12">
        <v>341.54000000000008</v>
      </c>
      <c r="AD123" s="12">
        <v>338.89000000000016</v>
      </c>
      <c r="AE123" s="15">
        <v>333.69999999999993</v>
      </c>
      <c r="AF123" s="12">
        <v>331.94999999999993</v>
      </c>
      <c r="AG123" s="12">
        <v>323.16000000000003</v>
      </c>
      <c r="AH123" s="12">
        <v>330.06999999999994</v>
      </c>
      <c r="AI123" s="12">
        <v>356.80999999999995</v>
      </c>
      <c r="AJ123" s="58">
        <v>306.84000000000009</v>
      </c>
      <c r="AK123" s="57">
        <v>296.02000000000015</v>
      </c>
      <c r="AL123" s="57">
        <v>271.10999999999996</v>
      </c>
      <c r="AM123" s="57">
        <f t="shared" si="4"/>
        <v>267.10000000000002</v>
      </c>
      <c r="AN123">
        <f t="shared" si="5"/>
        <v>1</v>
      </c>
    </row>
    <row r="124" spans="1:40" ht="17.100000000000001" customHeight="1">
      <c r="A124" s="3" t="s">
        <v>466</v>
      </c>
      <c r="B124" s="6" t="s">
        <v>849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58">
        <v>0</v>
      </c>
      <c r="R124" s="57">
        <v>0</v>
      </c>
      <c r="S124" s="41">
        <v>0</v>
      </c>
      <c r="T124" s="57">
        <f t="shared" si="3"/>
        <v>0</v>
      </c>
      <c r="U124"/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5">
        <v>0</v>
      </c>
      <c r="AF124" s="12">
        <v>0</v>
      </c>
      <c r="AG124" s="12">
        <v>0</v>
      </c>
      <c r="AH124" s="12">
        <v>0</v>
      </c>
      <c r="AI124" s="12">
        <v>0</v>
      </c>
      <c r="AJ124" s="58">
        <v>0</v>
      </c>
      <c r="AK124" s="57">
        <v>0</v>
      </c>
      <c r="AL124" s="57">
        <v>0</v>
      </c>
      <c r="AM124" s="57">
        <f t="shared" si="4"/>
        <v>0</v>
      </c>
      <c r="AN124">
        <f t="shared" si="5"/>
        <v>0</v>
      </c>
    </row>
    <row r="125" spans="1:40" ht="17.100000000000001" customHeight="1">
      <c r="A125" s="3" t="s">
        <v>467</v>
      </c>
      <c r="B125" s="6" t="s">
        <v>850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58">
        <v>0</v>
      </c>
      <c r="R125" s="57">
        <v>0</v>
      </c>
      <c r="S125" s="41">
        <v>0</v>
      </c>
      <c r="T125" s="57">
        <f t="shared" si="3"/>
        <v>0</v>
      </c>
      <c r="U125"/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5">
        <v>0</v>
      </c>
      <c r="AF125" s="12">
        <v>0</v>
      </c>
      <c r="AG125" s="12">
        <v>0</v>
      </c>
      <c r="AH125" s="12">
        <v>0</v>
      </c>
      <c r="AI125" s="12">
        <v>0</v>
      </c>
      <c r="AJ125" s="58">
        <v>0</v>
      </c>
      <c r="AK125" s="57">
        <v>0</v>
      </c>
      <c r="AL125" s="57">
        <v>0</v>
      </c>
      <c r="AM125" s="57">
        <f t="shared" si="4"/>
        <v>0</v>
      </c>
      <c r="AN125">
        <f t="shared" si="5"/>
        <v>0</v>
      </c>
    </row>
    <row r="126" spans="1:40" ht="17.100000000000001" customHeight="1">
      <c r="A126" s="3" t="s">
        <v>468</v>
      </c>
      <c r="B126" s="6" t="s">
        <v>62</v>
      </c>
      <c r="C126" s="12">
        <v>16.14</v>
      </c>
      <c r="D126" s="12">
        <v>34.06</v>
      </c>
      <c r="E126" s="12">
        <v>43.57</v>
      </c>
      <c r="F126" s="12">
        <v>55.07</v>
      </c>
      <c r="G126" s="12">
        <v>79.19</v>
      </c>
      <c r="H126" s="12">
        <v>75.52</v>
      </c>
      <c r="I126" s="12">
        <v>75.62</v>
      </c>
      <c r="J126" s="12">
        <v>77.67</v>
      </c>
      <c r="K126" s="12">
        <v>75.56</v>
      </c>
      <c r="L126" s="12">
        <v>78.469999999999985</v>
      </c>
      <c r="M126" s="12">
        <v>102.42999999999999</v>
      </c>
      <c r="N126" s="12">
        <v>98.469999999999985</v>
      </c>
      <c r="O126" s="12">
        <v>82.120000000000019</v>
      </c>
      <c r="P126" s="12">
        <v>81.459999999999994</v>
      </c>
      <c r="Q126" s="58">
        <v>94.620000000000019</v>
      </c>
      <c r="R126" s="57">
        <v>112.91</v>
      </c>
      <c r="S126" s="41">
        <v>114.30000000000001</v>
      </c>
      <c r="T126" s="57">
        <f t="shared" si="3"/>
        <v>108.5</v>
      </c>
      <c r="U126"/>
      <c r="V126" s="12">
        <v>24.42</v>
      </c>
      <c r="W126" s="12">
        <v>21.38</v>
      </c>
      <c r="X126" s="12">
        <v>32.39</v>
      </c>
      <c r="Y126" s="12">
        <v>26.92</v>
      </c>
      <c r="Z126" s="12">
        <v>31.34</v>
      </c>
      <c r="AA126" s="12">
        <v>36.299999999999997</v>
      </c>
      <c r="AB126" s="12">
        <v>30.07</v>
      </c>
      <c r="AC126" s="12">
        <v>47.03</v>
      </c>
      <c r="AD126" s="12">
        <v>61.470000000000006</v>
      </c>
      <c r="AE126" s="15">
        <v>58.52</v>
      </c>
      <c r="AF126" s="12">
        <v>58.58</v>
      </c>
      <c r="AG126" s="12">
        <v>47.480000000000004</v>
      </c>
      <c r="AH126" s="12">
        <v>46.790000000000006</v>
      </c>
      <c r="AI126" s="12">
        <v>57.009999999999991</v>
      </c>
      <c r="AJ126" s="58">
        <v>61.03</v>
      </c>
      <c r="AK126" s="57">
        <v>48.37</v>
      </c>
      <c r="AL126" s="57">
        <v>45.24</v>
      </c>
      <c r="AM126" s="57">
        <f t="shared" si="4"/>
        <v>43.8</v>
      </c>
      <c r="AN126">
        <f t="shared" si="5"/>
        <v>1</v>
      </c>
    </row>
    <row r="127" spans="1:40" ht="17.100000000000001" customHeight="1">
      <c r="A127" s="3" t="s">
        <v>469</v>
      </c>
      <c r="B127" s="6" t="s">
        <v>161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58">
        <v>0</v>
      </c>
      <c r="R127" s="57">
        <v>0</v>
      </c>
      <c r="S127" s="41">
        <v>0</v>
      </c>
      <c r="T127" s="57">
        <f t="shared" si="3"/>
        <v>0</v>
      </c>
      <c r="U127"/>
      <c r="V127" s="12">
        <v>0</v>
      </c>
      <c r="W127" s="12">
        <v>0</v>
      </c>
      <c r="X127" s="12">
        <v>0</v>
      </c>
      <c r="Y127" s="12">
        <v>1</v>
      </c>
      <c r="Z127" s="12">
        <v>3.16</v>
      </c>
      <c r="AA127" s="12">
        <v>3</v>
      </c>
      <c r="AB127" s="12">
        <v>2</v>
      </c>
      <c r="AC127" s="12">
        <v>1</v>
      </c>
      <c r="AD127" s="12">
        <v>1</v>
      </c>
      <c r="AE127" s="15">
        <v>1</v>
      </c>
      <c r="AF127" s="12">
        <v>1</v>
      </c>
      <c r="AG127" s="12">
        <v>1</v>
      </c>
      <c r="AH127" s="12">
        <v>1</v>
      </c>
      <c r="AI127" s="12">
        <v>3</v>
      </c>
      <c r="AJ127" s="58">
        <v>6</v>
      </c>
      <c r="AK127" s="57">
        <v>7</v>
      </c>
      <c r="AL127" s="57">
        <v>5</v>
      </c>
      <c r="AM127" s="57">
        <f t="shared" si="4"/>
        <v>3</v>
      </c>
      <c r="AN127">
        <f t="shared" si="5"/>
        <v>1</v>
      </c>
    </row>
    <row r="128" spans="1:40" ht="17.100000000000001" customHeight="1">
      <c r="A128" s="3" t="s">
        <v>470</v>
      </c>
      <c r="B128" s="6" t="s">
        <v>851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58">
        <v>0</v>
      </c>
      <c r="R128" s="57">
        <v>0</v>
      </c>
      <c r="S128" s="41">
        <v>0</v>
      </c>
      <c r="T128" s="57">
        <f t="shared" si="3"/>
        <v>0</v>
      </c>
      <c r="U128"/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5">
        <v>0</v>
      </c>
      <c r="AF128" s="12">
        <v>0</v>
      </c>
      <c r="AG128" s="12">
        <v>0</v>
      </c>
      <c r="AH128" s="12">
        <v>0</v>
      </c>
      <c r="AI128" s="12">
        <v>0</v>
      </c>
      <c r="AJ128" s="58">
        <v>0</v>
      </c>
      <c r="AK128" s="57">
        <v>0</v>
      </c>
      <c r="AL128" s="57">
        <v>0</v>
      </c>
      <c r="AM128" s="57">
        <f t="shared" si="4"/>
        <v>0</v>
      </c>
      <c r="AN128">
        <f t="shared" si="5"/>
        <v>0</v>
      </c>
    </row>
    <row r="129" spans="1:40" ht="17.100000000000001" customHeight="1">
      <c r="A129" s="3" t="s">
        <v>471</v>
      </c>
      <c r="B129" s="6" t="s">
        <v>852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58">
        <v>0</v>
      </c>
      <c r="R129" s="57">
        <v>0</v>
      </c>
      <c r="S129" s="41">
        <v>0</v>
      </c>
      <c r="T129" s="57">
        <f t="shared" si="3"/>
        <v>0</v>
      </c>
      <c r="U129"/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5">
        <v>0</v>
      </c>
      <c r="AF129" s="12">
        <v>0</v>
      </c>
      <c r="AG129" s="12">
        <v>0</v>
      </c>
      <c r="AH129" s="12">
        <v>0</v>
      </c>
      <c r="AI129" s="12">
        <v>0</v>
      </c>
      <c r="AJ129" s="58">
        <v>0</v>
      </c>
      <c r="AK129" s="57">
        <v>0</v>
      </c>
      <c r="AL129" s="57">
        <v>0</v>
      </c>
      <c r="AM129" s="57">
        <f t="shared" si="4"/>
        <v>0</v>
      </c>
      <c r="AN129">
        <f t="shared" si="5"/>
        <v>0</v>
      </c>
    </row>
    <row r="130" spans="1:40" ht="17.100000000000001" customHeight="1">
      <c r="A130" s="3" t="s">
        <v>472</v>
      </c>
      <c r="B130" s="6" t="s">
        <v>246</v>
      </c>
      <c r="C130" s="12">
        <v>4.42</v>
      </c>
      <c r="D130" s="12">
        <v>6</v>
      </c>
      <c r="E130" s="12">
        <v>5</v>
      </c>
      <c r="F130" s="12">
        <v>6.5</v>
      </c>
      <c r="G130" s="12">
        <v>3.81</v>
      </c>
      <c r="H130" s="12">
        <v>6</v>
      </c>
      <c r="I130" s="12">
        <v>8.34</v>
      </c>
      <c r="J130" s="12">
        <v>7</v>
      </c>
      <c r="K130" s="12">
        <v>3</v>
      </c>
      <c r="L130" s="12">
        <v>4</v>
      </c>
      <c r="M130" s="12">
        <v>3</v>
      </c>
      <c r="N130" s="12">
        <v>5</v>
      </c>
      <c r="O130" s="12">
        <v>8</v>
      </c>
      <c r="P130" s="12">
        <v>7</v>
      </c>
      <c r="Q130" s="58">
        <v>9.44</v>
      </c>
      <c r="R130" s="57">
        <v>10</v>
      </c>
      <c r="S130" s="41">
        <v>13.92</v>
      </c>
      <c r="T130" s="57">
        <f t="shared" si="3"/>
        <v>13.2</v>
      </c>
      <c r="U130"/>
      <c r="V130" s="12">
        <v>19</v>
      </c>
      <c r="W130" s="12">
        <v>20.74</v>
      </c>
      <c r="X130" s="12">
        <v>14.17</v>
      </c>
      <c r="Y130" s="12">
        <v>18</v>
      </c>
      <c r="Z130" s="12">
        <v>16</v>
      </c>
      <c r="AA130" s="12">
        <v>15.72</v>
      </c>
      <c r="AB130" s="12">
        <v>9.67</v>
      </c>
      <c r="AC130" s="12">
        <v>9</v>
      </c>
      <c r="AD130" s="12">
        <v>14.55</v>
      </c>
      <c r="AE130" s="15">
        <v>9.65</v>
      </c>
      <c r="AF130" s="12">
        <v>11</v>
      </c>
      <c r="AG130" s="12">
        <v>4.6899999999999995</v>
      </c>
      <c r="AH130" s="12">
        <v>4</v>
      </c>
      <c r="AI130" s="12">
        <v>8</v>
      </c>
      <c r="AJ130" s="58">
        <v>8.27</v>
      </c>
      <c r="AK130" s="57">
        <v>6</v>
      </c>
      <c r="AL130" s="57">
        <v>2</v>
      </c>
      <c r="AM130" s="57">
        <f t="shared" si="4"/>
        <v>3</v>
      </c>
      <c r="AN130">
        <f t="shared" si="5"/>
        <v>1</v>
      </c>
    </row>
    <row r="131" spans="1:40" ht="17.100000000000001" customHeight="1">
      <c r="A131" s="3" t="s">
        <v>473</v>
      </c>
      <c r="B131" s="6" t="s">
        <v>39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58">
        <v>0</v>
      </c>
      <c r="R131" s="57">
        <v>0</v>
      </c>
      <c r="S131" s="41">
        <v>0</v>
      </c>
      <c r="T131" s="57">
        <f t="shared" si="3"/>
        <v>0</v>
      </c>
      <c r="U131"/>
      <c r="V131" s="12">
        <v>2</v>
      </c>
      <c r="W131" s="12">
        <v>2</v>
      </c>
      <c r="X131" s="12">
        <v>2</v>
      </c>
      <c r="Y131" s="12">
        <v>2.48</v>
      </c>
      <c r="Z131" s="12">
        <v>2</v>
      </c>
      <c r="AA131" s="12">
        <v>1</v>
      </c>
      <c r="AB131" s="12">
        <v>1</v>
      </c>
      <c r="AC131" s="12">
        <v>0</v>
      </c>
      <c r="AD131" s="12">
        <v>0</v>
      </c>
      <c r="AE131" s="15">
        <v>1</v>
      </c>
      <c r="AF131" s="12">
        <v>0</v>
      </c>
      <c r="AG131" s="12">
        <v>2.74</v>
      </c>
      <c r="AH131" s="12">
        <v>5.38</v>
      </c>
      <c r="AI131" s="12">
        <v>7.76</v>
      </c>
      <c r="AJ131" s="58">
        <v>12.01</v>
      </c>
      <c r="AK131" s="57">
        <v>10.479999999999999</v>
      </c>
      <c r="AL131" s="57">
        <v>9.52</v>
      </c>
      <c r="AM131" s="57">
        <f t="shared" si="4"/>
        <v>9.8000000000000007</v>
      </c>
      <c r="AN131">
        <f t="shared" si="5"/>
        <v>1</v>
      </c>
    </row>
    <row r="132" spans="1:40" ht="17.100000000000001" customHeight="1">
      <c r="A132" s="3" t="s">
        <v>474</v>
      </c>
      <c r="B132" s="6" t="s">
        <v>853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58">
        <v>0</v>
      </c>
      <c r="R132" s="57">
        <v>0</v>
      </c>
      <c r="S132" s="41">
        <v>0</v>
      </c>
      <c r="T132" s="57">
        <f t="shared" si="3"/>
        <v>0</v>
      </c>
      <c r="U132"/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5">
        <v>0</v>
      </c>
      <c r="AF132" s="12">
        <v>0</v>
      </c>
      <c r="AG132" s="12">
        <v>0</v>
      </c>
      <c r="AH132" s="12">
        <v>0</v>
      </c>
      <c r="AI132" s="12">
        <v>0</v>
      </c>
      <c r="AJ132" s="58">
        <v>0</v>
      </c>
      <c r="AK132" s="57">
        <v>0</v>
      </c>
      <c r="AL132" s="57">
        <v>0</v>
      </c>
      <c r="AM132" s="57">
        <f t="shared" si="4"/>
        <v>0</v>
      </c>
      <c r="AN132">
        <f t="shared" si="5"/>
        <v>0</v>
      </c>
    </row>
    <row r="133" spans="1:40" ht="17.100000000000001" customHeight="1">
      <c r="A133" s="3" t="s">
        <v>475</v>
      </c>
      <c r="B133" s="6" t="s">
        <v>854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58">
        <v>0</v>
      </c>
      <c r="R133" s="57">
        <v>0</v>
      </c>
      <c r="S133" s="41">
        <v>0</v>
      </c>
      <c r="T133" s="57">
        <f t="shared" si="3"/>
        <v>0</v>
      </c>
      <c r="U133"/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5">
        <v>0</v>
      </c>
      <c r="AF133" s="12">
        <v>0</v>
      </c>
      <c r="AG133" s="12">
        <v>0</v>
      </c>
      <c r="AH133" s="12">
        <v>0</v>
      </c>
      <c r="AI133" s="12">
        <v>0</v>
      </c>
      <c r="AJ133" s="58">
        <v>0</v>
      </c>
      <c r="AK133" s="57">
        <v>0</v>
      </c>
      <c r="AL133" s="57">
        <v>0</v>
      </c>
      <c r="AM133" s="57">
        <f t="shared" si="4"/>
        <v>0</v>
      </c>
      <c r="AN133">
        <f t="shared" si="5"/>
        <v>0</v>
      </c>
    </row>
    <row r="134" spans="1:40" ht="17.100000000000001" customHeight="1">
      <c r="A134" s="3" t="s">
        <v>476</v>
      </c>
      <c r="B134" s="6" t="s">
        <v>248</v>
      </c>
      <c r="C134" s="12">
        <v>63.8</v>
      </c>
      <c r="D134" s="12">
        <v>74.53</v>
      </c>
      <c r="E134" s="12">
        <v>91.27</v>
      </c>
      <c r="F134" s="12">
        <v>76.14</v>
      </c>
      <c r="G134" s="12">
        <v>73.209999999999994</v>
      </c>
      <c r="H134" s="12">
        <v>71</v>
      </c>
      <c r="I134" s="12">
        <v>69.72</v>
      </c>
      <c r="J134" s="12">
        <v>77</v>
      </c>
      <c r="K134" s="12">
        <v>74.279999999999987</v>
      </c>
      <c r="L134" s="12">
        <v>73.14</v>
      </c>
      <c r="M134" s="12">
        <v>70</v>
      </c>
      <c r="N134" s="12">
        <v>67.38</v>
      </c>
      <c r="O134" s="12">
        <v>57</v>
      </c>
      <c r="P134" s="12">
        <v>56.35</v>
      </c>
      <c r="Q134" s="58">
        <v>57</v>
      </c>
      <c r="R134" s="57">
        <v>55</v>
      </c>
      <c r="S134" s="41">
        <v>54.25</v>
      </c>
      <c r="T134" s="57">
        <f t="shared" si="3"/>
        <v>59.4</v>
      </c>
      <c r="U134"/>
      <c r="V134" s="12">
        <v>4</v>
      </c>
      <c r="W134" s="12">
        <v>9</v>
      </c>
      <c r="X134" s="12">
        <v>11.04</v>
      </c>
      <c r="Y134" s="12">
        <v>9.48</v>
      </c>
      <c r="Z134" s="12">
        <v>8</v>
      </c>
      <c r="AA134" s="12">
        <v>8.98</v>
      </c>
      <c r="AB134" s="12">
        <v>10.55</v>
      </c>
      <c r="AC134" s="12">
        <v>9.02</v>
      </c>
      <c r="AD134" s="12">
        <v>8.93</v>
      </c>
      <c r="AE134" s="15">
        <v>5.3</v>
      </c>
      <c r="AF134" s="12">
        <v>5</v>
      </c>
      <c r="AG134" s="12">
        <v>3</v>
      </c>
      <c r="AH134" s="12">
        <v>2</v>
      </c>
      <c r="AI134" s="12">
        <v>0</v>
      </c>
      <c r="AJ134" s="58">
        <v>4.37</v>
      </c>
      <c r="AK134" s="57">
        <v>5</v>
      </c>
      <c r="AL134" s="57">
        <v>2.46</v>
      </c>
      <c r="AM134" s="57">
        <f t="shared" si="4"/>
        <v>2</v>
      </c>
      <c r="AN134">
        <f t="shared" si="5"/>
        <v>1</v>
      </c>
    </row>
    <row r="135" spans="1:40" ht="17.100000000000001" customHeight="1">
      <c r="A135" s="3" t="s">
        <v>477</v>
      </c>
      <c r="B135" s="6" t="s">
        <v>855</v>
      </c>
      <c r="C135" s="12">
        <v>61.5</v>
      </c>
      <c r="D135" s="12">
        <v>72.91</v>
      </c>
      <c r="E135" s="12">
        <v>81.75</v>
      </c>
      <c r="F135" s="12">
        <v>107.94</v>
      </c>
      <c r="G135" s="12">
        <v>120.92</v>
      </c>
      <c r="H135" s="12">
        <v>138.14500000000001</v>
      </c>
      <c r="I135" s="12">
        <v>156.25000000000006</v>
      </c>
      <c r="J135" s="12">
        <v>158.63999999999999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58">
        <v>0</v>
      </c>
      <c r="R135" s="57">
        <v>0</v>
      </c>
      <c r="S135" s="41">
        <v>0</v>
      </c>
      <c r="T135" s="57">
        <f t="shared" si="3"/>
        <v>0</v>
      </c>
      <c r="U135"/>
      <c r="V135" s="12">
        <v>122.43</v>
      </c>
      <c r="W135" s="12">
        <v>145.16999999999999</v>
      </c>
      <c r="X135" s="12">
        <v>148.88999999999999</v>
      </c>
      <c r="Y135" s="12">
        <v>176.63</v>
      </c>
      <c r="Z135" s="12">
        <v>180.38</v>
      </c>
      <c r="AA135" s="12">
        <v>175.96</v>
      </c>
      <c r="AB135" s="12">
        <v>193.82999999999996</v>
      </c>
      <c r="AC135" s="12">
        <v>206.72</v>
      </c>
      <c r="AD135" s="12">
        <v>0</v>
      </c>
      <c r="AE135" s="15">
        <v>0</v>
      </c>
      <c r="AF135" s="12">
        <v>0</v>
      </c>
      <c r="AG135" s="12">
        <v>0</v>
      </c>
      <c r="AH135" s="12">
        <v>0</v>
      </c>
      <c r="AI135" s="12">
        <v>0</v>
      </c>
      <c r="AJ135" s="58">
        <v>0</v>
      </c>
      <c r="AK135" s="57">
        <v>0</v>
      </c>
      <c r="AL135" s="57">
        <v>0</v>
      </c>
      <c r="AM135" s="57">
        <f t="shared" si="4"/>
        <v>0</v>
      </c>
      <c r="AN135">
        <f t="shared" si="5"/>
        <v>1</v>
      </c>
    </row>
    <row r="136" spans="1:40" ht="17.100000000000001" customHeight="1">
      <c r="A136" s="3" t="s">
        <v>478</v>
      </c>
      <c r="B136" s="6" t="s">
        <v>208</v>
      </c>
      <c r="C136" s="12">
        <v>26.97</v>
      </c>
      <c r="D136" s="12">
        <v>27.77</v>
      </c>
      <c r="E136" s="12">
        <v>43.12</v>
      </c>
      <c r="F136" s="12">
        <v>50.64</v>
      </c>
      <c r="G136" s="12">
        <v>66</v>
      </c>
      <c r="H136" s="12">
        <v>123.24</v>
      </c>
      <c r="I136" s="12">
        <v>123.93999999999998</v>
      </c>
      <c r="J136" s="12">
        <v>134.4</v>
      </c>
      <c r="K136" s="12">
        <v>124.93999999999997</v>
      </c>
      <c r="L136" s="12">
        <v>124.89000000000001</v>
      </c>
      <c r="M136" s="12">
        <v>123.99999999999999</v>
      </c>
      <c r="N136" s="12">
        <v>130.80000000000001</v>
      </c>
      <c r="O136" s="12">
        <v>129.30000000000001</v>
      </c>
      <c r="P136" s="12">
        <v>129.59</v>
      </c>
      <c r="Q136" s="58">
        <v>139.02000000000001</v>
      </c>
      <c r="R136" s="57">
        <v>141.04</v>
      </c>
      <c r="S136" s="41">
        <v>134.34</v>
      </c>
      <c r="T136" s="57">
        <f t="shared" si="3"/>
        <v>117.3</v>
      </c>
      <c r="U136"/>
      <c r="V136" s="12">
        <v>27.87</v>
      </c>
      <c r="W136" s="12">
        <v>25.42</v>
      </c>
      <c r="X136" s="12">
        <v>32.24</v>
      </c>
      <c r="Y136" s="12">
        <v>35.22</v>
      </c>
      <c r="Z136" s="12">
        <v>44.24</v>
      </c>
      <c r="AA136" s="12">
        <v>45.24</v>
      </c>
      <c r="AB136" s="12">
        <v>35.190000000000005</v>
      </c>
      <c r="AC136" s="12">
        <v>33.39</v>
      </c>
      <c r="AD136" s="12">
        <v>42.92</v>
      </c>
      <c r="AE136" s="15">
        <v>37.69</v>
      </c>
      <c r="AF136" s="12">
        <v>28.32</v>
      </c>
      <c r="AG136" s="12">
        <v>30.78</v>
      </c>
      <c r="AH136" s="12">
        <v>35.859999999999992</v>
      </c>
      <c r="AI136" s="12">
        <v>31.439999999999994</v>
      </c>
      <c r="AJ136" s="58">
        <v>35.270000000000003</v>
      </c>
      <c r="AK136" s="57">
        <v>35.650000000000006</v>
      </c>
      <c r="AL136" s="57">
        <v>33.22</v>
      </c>
      <c r="AM136" s="57">
        <f t="shared" si="4"/>
        <v>33.4</v>
      </c>
      <c r="AN136">
        <f t="shared" si="5"/>
        <v>1</v>
      </c>
    </row>
    <row r="137" spans="1:40" ht="17.100000000000001" customHeight="1">
      <c r="A137" s="3" t="s">
        <v>479</v>
      </c>
      <c r="B137" s="6" t="s">
        <v>52</v>
      </c>
      <c r="C137" s="12">
        <v>60.33</v>
      </c>
      <c r="D137" s="12">
        <v>53.89</v>
      </c>
      <c r="E137" s="12">
        <v>54.435000000000002</v>
      </c>
      <c r="F137" s="12">
        <v>54.02</v>
      </c>
      <c r="G137" s="12">
        <v>55.33</v>
      </c>
      <c r="H137" s="12">
        <v>52.924999999999997</v>
      </c>
      <c r="I137" s="12">
        <v>54.789999999999992</v>
      </c>
      <c r="J137" s="12">
        <v>55.080000000000005</v>
      </c>
      <c r="K137" s="12">
        <v>57.34</v>
      </c>
      <c r="L137" s="12">
        <v>56.41999999999998</v>
      </c>
      <c r="M137" s="12">
        <v>42.49</v>
      </c>
      <c r="N137" s="12">
        <v>36.6</v>
      </c>
      <c r="O137" s="12">
        <v>31.08</v>
      </c>
      <c r="P137" s="12">
        <v>29.5</v>
      </c>
      <c r="Q137" s="58">
        <v>31.150000000000002</v>
      </c>
      <c r="R137" s="57">
        <v>30.8</v>
      </c>
      <c r="S137" s="41">
        <v>19</v>
      </c>
      <c r="T137" s="57">
        <f t="shared" si="3"/>
        <v>14</v>
      </c>
      <c r="U137"/>
      <c r="V137" s="12">
        <v>159.535</v>
      </c>
      <c r="W137" s="12">
        <v>154.21</v>
      </c>
      <c r="X137" s="12">
        <v>143.06</v>
      </c>
      <c r="Y137" s="12">
        <v>155.08000000000001</v>
      </c>
      <c r="Z137" s="12">
        <v>169.73</v>
      </c>
      <c r="AA137" s="12">
        <v>194.13</v>
      </c>
      <c r="AB137" s="12">
        <v>211.875</v>
      </c>
      <c r="AC137" s="12">
        <v>216.12999999999997</v>
      </c>
      <c r="AD137" s="12">
        <v>233.77999999999997</v>
      </c>
      <c r="AE137" s="15">
        <v>216.10999999999999</v>
      </c>
      <c r="AF137" s="12">
        <v>210.38000000000002</v>
      </c>
      <c r="AG137" s="12">
        <v>189.82</v>
      </c>
      <c r="AH137" s="12">
        <v>180.64000000000001</v>
      </c>
      <c r="AI137" s="12">
        <v>162.97000000000003</v>
      </c>
      <c r="AJ137" s="58">
        <v>151.91000000000003</v>
      </c>
      <c r="AK137" s="57">
        <v>142.83999999999997</v>
      </c>
      <c r="AL137" s="57">
        <v>131.81000000000003</v>
      </c>
      <c r="AM137" s="57">
        <f t="shared" si="4"/>
        <v>125.4</v>
      </c>
      <c r="AN137">
        <f t="shared" si="5"/>
        <v>1</v>
      </c>
    </row>
    <row r="138" spans="1:40" ht="17.100000000000001" customHeight="1">
      <c r="A138" s="3" t="s">
        <v>480</v>
      </c>
      <c r="B138" s="6" t="s">
        <v>856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58">
        <v>0</v>
      </c>
      <c r="R138" s="57">
        <v>0</v>
      </c>
      <c r="S138" s="41">
        <v>0</v>
      </c>
      <c r="T138" s="57">
        <f t="shared" ref="T138:T201" si="6">IF(ISNA(VLOOKUP(A138,ftes,3,FALSE)),0,VLOOKUP(A138,ftes,3,FALSE))</f>
        <v>0</v>
      </c>
      <c r="U138"/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5">
        <v>0</v>
      </c>
      <c r="AF138" s="12">
        <v>0</v>
      </c>
      <c r="AG138" s="12">
        <v>0</v>
      </c>
      <c r="AH138" s="12">
        <v>0</v>
      </c>
      <c r="AI138" s="12">
        <v>0</v>
      </c>
      <c r="AJ138" s="58">
        <v>0</v>
      </c>
      <c r="AK138" s="57">
        <v>0</v>
      </c>
      <c r="AL138" s="57">
        <v>0</v>
      </c>
      <c r="AM138" s="57">
        <f t="shared" ref="AM138:AM201" si="7">IF(ISNA(VLOOKUP(A138,ftes,5,FALSE)),0,VLOOKUP(A138,ftes,5,FALSE))</f>
        <v>0</v>
      </c>
      <c r="AN138">
        <f t="shared" si="5"/>
        <v>0</v>
      </c>
    </row>
    <row r="139" spans="1:40" ht="17.100000000000001" customHeight="1">
      <c r="A139" s="3" t="s">
        <v>481</v>
      </c>
      <c r="B139" s="6" t="s">
        <v>857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58">
        <v>0</v>
      </c>
      <c r="R139" s="57">
        <v>0</v>
      </c>
      <c r="S139" s="41">
        <v>0</v>
      </c>
      <c r="T139" s="57">
        <f t="shared" si="6"/>
        <v>0</v>
      </c>
      <c r="U139"/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5">
        <v>0</v>
      </c>
      <c r="AF139" s="12">
        <v>0</v>
      </c>
      <c r="AG139" s="12">
        <v>0</v>
      </c>
      <c r="AH139" s="12">
        <v>0</v>
      </c>
      <c r="AI139" s="12">
        <v>0</v>
      </c>
      <c r="AJ139" s="58">
        <v>0</v>
      </c>
      <c r="AK139" s="57">
        <v>0</v>
      </c>
      <c r="AL139" s="57">
        <v>0</v>
      </c>
      <c r="AM139" s="57">
        <f t="shared" si="7"/>
        <v>0</v>
      </c>
      <c r="AN139">
        <f t="shared" ref="AN139:AN202" si="8">IF(SUM(C139:Q139)+SUM(V139:AJ139)&gt;0,1,0)</f>
        <v>0</v>
      </c>
    </row>
    <row r="140" spans="1:40" ht="17.100000000000001" customHeight="1">
      <c r="A140" s="3" t="s">
        <v>482</v>
      </c>
      <c r="B140" s="6" t="s">
        <v>330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58">
        <v>0</v>
      </c>
      <c r="R140" s="57">
        <v>0</v>
      </c>
      <c r="S140" s="41">
        <v>0</v>
      </c>
      <c r="T140" s="57">
        <f t="shared" si="6"/>
        <v>0</v>
      </c>
      <c r="U140"/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1</v>
      </c>
      <c r="AE140" s="15">
        <v>0.72</v>
      </c>
      <c r="AF140" s="12">
        <v>0</v>
      </c>
      <c r="AG140" s="12">
        <v>3.48</v>
      </c>
      <c r="AH140" s="12">
        <v>4.6999999999999993</v>
      </c>
      <c r="AI140" s="12">
        <v>4.7299999999999995</v>
      </c>
      <c r="AJ140" s="58">
        <v>4.8600000000000003</v>
      </c>
      <c r="AK140" s="57">
        <v>2.5499999999999998</v>
      </c>
      <c r="AL140" s="57">
        <v>3.95</v>
      </c>
      <c r="AM140" s="57">
        <f t="shared" si="7"/>
        <v>3.3</v>
      </c>
      <c r="AN140">
        <f t="shared" si="8"/>
        <v>1</v>
      </c>
    </row>
    <row r="141" spans="1:40" ht="17.100000000000001" customHeight="1">
      <c r="A141" s="3" t="s">
        <v>483</v>
      </c>
      <c r="B141" s="6" t="s">
        <v>858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58">
        <v>0</v>
      </c>
      <c r="R141" s="57">
        <v>0</v>
      </c>
      <c r="S141" s="41">
        <v>0</v>
      </c>
      <c r="T141" s="57">
        <f t="shared" si="6"/>
        <v>0</v>
      </c>
      <c r="U141"/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1</v>
      </c>
      <c r="AE141" s="15">
        <v>0</v>
      </c>
      <c r="AF141" s="12">
        <v>0</v>
      </c>
      <c r="AG141" s="12">
        <v>0</v>
      </c>
      <c r="AH141" s="12">
        <v>0</v>
      </c>
      <c r="AI141" s="12">
        <v>0</v>
      </c>
      <c r="AJ141" s="58">
        <v>0</v>
      </c>
      <c r="AK141" s="57">
        <v>0</v>
      </c>
      <c r="AL141" s="57">
        <v>0</v>
      </c>
      <c r="AM141" s="57">
        <f t="shared" si="7"/>
        <v>0.6</v>
      </c>
      <c r="AN141">
        <f t="shared" si="8"/>
        <v>1</v>
      </c>
    </row>
    <row r="142" spans="1:40" ht="17.100000000000001" customHeight="1">
      <c r="A142" s="3" t="s">
        <v>484</v>
      </c>
      <c r="B142" s="6" t="s">
        <v>99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11</v>
      </c>
      <c r="J142" s="12">
        <v>27.63</v>
      </c>
      <c r="K142" s="12">
        <v>61.16</v>
      </c>
      <c r="L142" s="12">
        <v>65.430000000000007</v>
      </c>
      <c r="M142" s="12">
        <v>57.480000000000004</v>
      </c>
      <c r="N142" s="12">
        <v>57.87</v>
      </c>
      <c r="O142" s="12">
        <v>47</v>
      </c>
      <c r="P142" s="12">
        <v>40.21</v>
      </c>
      <c r="Q142" s="58">
        <v>33</v>
      </c>
      <c r="R142" s="57">
        <v>23</v>
      </c>
      <c r="S142" s="41">
        <v>18</v>
      </c>
      <c r="T142" s="57">
        <f t="shared" si="6"/>
        <v>14</v>
      </c>
      <c r="U142"/>
      <c r="V142" s="12">
        <v>3</v>
      </c>
      <c r="W142" s="12">
        <v>3.5</v>
      </c>
      <c r="X142" s="12">
        <v>6.42</v>
      </c>
      <c r="Y142" s="12">
        <v>5</v>
      </c>
      <c r="Z142" s="12">
        <v>5</v>
      </c>
      <c r="AA142" s="12">
        <v>7.23</v>
      </c>
      <c r="AB142" s="12">
        <v>8.83</v>
      </c>
      <c r="AC142" s="12">
        <v>10.24</v>
      </c>
      <c r="AD142" s="12">
        <v>9</v>
      </c>
      <c r="AE142" s="15">
        <v>9.9</v>
      </c>
      <c r="AF142" s="12">
        <v>16.600000000000001</v>
      </c>
      <c r="AG142" s="12">
        <v>17.499999999999996</v>
      </c>
      <c r="AH142" s="12">
        <v>15.549999999999999</v>
      </c>
      <c r="AI142" s="12">
        <v>13.16</v>
      </c>
      <c r="AJ142" s="58">
        <v>10.84</v>
      </c>
      <c r="AK142" s="57">
        <v>12.64</v>
      </c>
      <c r="AL142" s="57">
        <v>14.02</v>
      </c>
      <c r="AM142" s="57">
        <f t="shared" si="7"/>
        <v>19.399999999999999</v>
      </c>
      <c r="AN142">
        <f t="shared" si="8"/>
        <v>1</v>
      </c>
    </row>
    <row r="143" spans="1:40" ht="17.100000000000001" customHeight="1">
      <c r="A143" s="3" t="s">
        <v>485</v>
      </c>
      <c r="B143" s="6" t="s">
        <v>859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58">
        <v>0</v>
      </c>
      <c r="R143" s="57">
        <v>0</v>
      </c>
      <c r="S143" s="41">
        <v>0</v>
      </c>
      <c r="T143" s="57">
        <f t="shared" si="6"/>
        <v>0</v>
      </c>
      <c r="U143"/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5">
        <v>0</v>
      </c>
      <c r="AF143" s="12">
        <v>0</v>
      </c>
      <c r="AG143" s="12">
        <v>0</v>
      </c>
      <c r="AH143" s="12">
        <v>0</v>
      </c>
      <c r="AI143" s="12">
        <v>0</v>
      </c>
      <c r="AJ143" s="58">
        <v>0</v>
      </c>
      <c r="AK143" s="57">
        <v>0</v>
      </c>
      <c r="AL143" s="57">
        <v>0</v>
      </c>
      <c r="AM143" s="57">
        <f t="shared" si="7"/>
        <v>0</v>
      </c>
      <c r="AN143">
        <f t="shared" si="8"/>
        <v>0</v>
      </c>
    </row>
    <row r="144" spans="1:40" ht="17.100000000000001" customHeight="1">
      <c r="A144" s="3" t="s">
        <v>486</v>
      </c>
      <c r="B144" s="6" t="s">
        <v>173</v>
      </c>
      <c r="C144" s="12">
        <v>6.37</v>
      </c>
      <c r="D144" s="12">
        <v>11.355</v>
      </c>
      <c r="E144" s="12">
        <v>12.52</v>
      </c>
      <c r="F144" s="12">
        <v>14.065</v>
      </c>
      <c r="G144" s="12">
        <v>19.18</v>
      </c>
      <c r="H144" s="12">
        <v>20.54</v>
      </c>
      <c r="I144" s="12">
        <v>20.339999999999996</v>
      </c>
      <c r="J144" s="12">
        <v>21.98</v>
      </c>
      <c r="K144" s="12">
        <v>18.5</v>
      </c>
      <c r="L144" s="12">
        <v>28.36</v>
      </c>
      <c r="M144" s="12">
        <v>40.31</v>
      </c>
      <c r="N144" s="12">
        <v>52.93</v>
      </c>
      <c r="O144" s="12">
        <v>55.18</v>
      </c>
      <c r="P144" s="12">
        <v>54.160000000000004</v>
      </c>
      <c r="Q144" s="58">
        <v>42.180000000000007</v>
      </c>
      <c r="R144" s="57">
        <v>44.179999999999993</v>
      </c>
      <c r="S144" s="41">
        <v>43.46</v>
      </c>
      <c r="T144" s="57">
        <f t="shared" si="6"/>
        <v>34.4</v>
      </c>
      <c r="U144"/>
      <c r="V144" s="12">
        <v>0.82</v>
      </c>
      <c r="W144" s="12">
        <v>2.46</v>
      </c>
      <c r="X144" s="12">
        <v>1.59</v>
      </c>
      <c r="Y144" s="12">
        <v>1</v>
      </c>
      <c r="Z144" s="12">
        <v>2</v>
      </c>
      <c r="AA144" s="12">
        <v>2</v>
      </c>
      <c r="AB144" s="12">
        <v>2.69</v>
      </c>
      <c r="AC144" s="12">
        <v>3.31</v>
      </c>
      <c r="AD144" s="12">
        <v>3</v>
      </c>
      <c r="AE144" s="15">
        <v>1</v>
      </c>
      <c r="AF144" s="12">
        <v>1</v>
      </c>
      <c r="AG144" s="12">
        <v>2.52</v>
      </c>
      <c r="AH144" s="12">
        <v>0</v>
      </c>
      <c r="AI144" s="12">
        <v>3.99</v>
      </c>
      <c r="AJ144" s="58">
        <v>3.6399999999999997</v>
      </c>
      <c r="AK144" s="57">
        <v>0</v>
      </c>
      <c r="AL144" s="57">
        <v>2.54</v>
      </c>
      <c r="AM144" s="57">
        <f t="shared" si="7"/>
        <v>1</v>
      </c>
      <c r="AN144">
        <f t="shared" si="8"/>
        <v>1</v>
      </c>
    </row>
    <row r="145" spans="1:40" ht="17.100000000000001" customHeight="1">
      <c r="A145" s="3" t="s">
        <v>487</v>
      </c>
      <c r="B145" s="6" t="s">
        <v>79</v>
      </c>
      <c r="C145" s="12">
        <v>105.435</v>
      </c>
      <c r="D145" s="12">
        <v>97.35</v>
      </c>
      <c r="E145" s="12">
        <v>106.125</v>
      </c>
      <c r="F145" s="12">
        <v>106.74</v>
      </c>
      <c r="G145" s="12">
        <v>103.97</v>
      </c>
      <c r="H145" s="12">
        <v>111.22</v>
      </c>
      <c r="I145" s="12">
        <v>119.995</v>
      </c>
      <c r="J145" s="12">
        <v>125.13999999999999</v>
      </c>
      <c r="K145" s="12">
        <v>121.02999999999999</v>
      </c>
      <c r="L145" s="12">
        <v>132.01</v>
      </c>
      <c r="M145" s="12">
        <v>158.83000000000001</v>
      </c>
      <c r="N145" s="12">
        <v>158.46</v>
      </c>
      <c r="O145" s="12">
        <v>150.9</v>
      </c>
      <c r="P145" s="12">
        <v>121.12</v>
      </c>
      <c r="Q145" s="58">
        <v>106.78</v>
      </c>
      <c r="R145" s="57">
        <v>100.26</v>
      </c>
      <c r="S145" s="41">
        <v>103.56</v>
      </c>
      <c r="T145" s="57">
        <f t="shared" si="6"/>
        <v>96.4</v>
      </c>
      <c r="U145"/>
      <c r="V145" s="12">
        <v>5.42</v>
      </c>
      <c r="W145" s="12">
        <v>4.0750000000000002</v>
      </c>
      <c r="X145" s="12">
        <v>8.2899999999999991</v>
      </c>
      <c r="Y145" s="12">
        <v>3.34</v>
      </c>
      <c r="Z145" s="12">
        <v>4.08</v>
      </c>
      <c r="AA145" s="12">
        <v>6.62</v>
      </c>
      <c r="AB145" s="12">
        <v>4.7699999999999996</v>
      </c>
      <c r="AC145" s="12">
        <v>9.43</v>
      </c>
      <c r="AD145" s="12">
        <v>7.1999999999999993</v>
      </c>
      <c r="AE145" s="15">
        <v>4.82</v>
      </c>
      <c r="AF145" s="12">
        <v>8.57</v>
      </c>
      <c r="AG145" s="12">
        <v>14.330000000000002</v>
      </c>
      <c r="AH145" s="12">
        <v>13.250000000000002</v>
      </c>
      <c r="AI145" s="12">
        <v>19.520000000000003</v>
      </c>
      <c r="AJ145" s="58">
        <v>26.09</v>
      </c>
      <c r="AK145" s="57">
        <v>21.43</v>
      </c>
      <c r="AL145" s="57">
        <v>30.929999999999996</v>
      </c>
      <c r="AM145" s="57">
        <f t="shared" si="7"/>
        <v>33.5</v>
      </c>
      <c r="AN145">
        <f t="shared" si="8"/>
        <v>1</v>
      </c>
    </row>
    <row r="146" spans="1:40" ht="17.100000000000001" customHeight="1">
      <c r="A146" s="3" t="s">
        <v>488</v>
      </c>
      <c r="B146" s="6" t="s">
        <v>43</v>
      </c>
      <c r="C146" s="12">
        <v>14.42</v>
      </c>
      <c r="D146" s="12">
        <v>24.75</v>
      </c>
      <c r="E146" s="12">
        <v>27.21</v>
      </c>
      <c r="F146" s="12">
        <v>20.34</v>
      </c>
      <c r="G146" s="12">
        <v>22</v>
      </c>
      <c r="H146" s="12">
        <v>18</v>
      </c>
      <c r="I146" s="12">
        <v>12.64</v>
      </c>
      <c r="J146" s="12">
        <v>19.440000000000001</v>
      </c>
      <c r="K146" s="12">
        <v>32.159999999999997</v>
      </c>
      <c r="L146" s="12">
        <v>50.190000000000005</v>
      </c>
      <c r="M146" s="12">
        <v>51.699999999999996</v>
      </c>
      <c r="N146" s="12">
        <v>52.690000000000005</v>
      </c>
      <c r="O146" s="12">
        <v>70.02</v>
      </c>
      <c r="P146" s="12">
        <v>112.58</v>
      </c>
      <c r="Q146" s="58">
        <v>123.94000000000001</v>
      </c>
      <c r="R146" s="57">
        <v>166.77</v>
      </c>
      <c r="S146" s="41">
        <v>184.29000000000005</v>
      </c>
      <c r="T146" s="57">
        <f t="shared" si="6"/>
        <v>160.9</v>
      </c>
      <c r="U146"/>
      <c r="V146" s="12">
        <v>203.1</v>
      </c>
      <c r="W146" s="12">
        <v>207.67</v>
      </c>
      <c r="X146" s="12">
        <v>217.12</v>
      </c>
      <c r="Y146" s="12">
        <v>219.44</v>
      </c>
      <c r="Z146" s="12">
        <v>226.64</v>
      </c>
      <c r="AA146" s="12">
        <v>219.72</v>
      </c>
      <c r="AB146" s="12">
        <v>258.89999999999998</v>
      </c>
      <c r="AC146" s="12">
        <v>259.55000000000007</v>
      </c>
      <c r="AD146" s="12">
        <v>291.42000000000007</v>
      </c>
      <c r="AE146" s="15">
        <v>311.62000000000006</v>
      </c>
      <c r="AF146" s="12">
        <v>334.25000000000011</v>
      </c>
      <c r="AG146" s="12">
        <v>337.02</v>
      </c>
      <c r="AH146" s="12">
        <v>373.30000000000007</v>
      </c>
      <c r="AI146" s="12">
        <v>389.5</v>
      </c>
      <c r="AJ146" s="58">
        <v>424.39000000000004</v>
      </c>
      <c r="AK146" s="57">
        <v>432.61000000000013</v>
      </c>
      <c r="AL146" s="57">
        <v>423.90999999999997</v>
      </c>
      <c r="AM146" s="57">
        <f t="shared" si="7"/>
        <v>445</v>
      </c>
      <c r="AN146">
        <f t="shared" si="8"/>
        <v>1</v>
      </c>
    </row>
    <row r="147" spans="1:40" ht="17.100000000000001" customHeight="1">
      <c r="A147" s="3" t="s">
        <v>489</v>
      </c>
      <c r="B147" s="6" t="s">
        <v>123</v>
      </c>
      <c r="C147" s="12">
        <v>139.41</v>
      </c>
      <c r="D147" s="12">
        <v>134.56</v>
      </c>
      <c r="E147" s="12">
        <v>117.39</v>
      </c>
      <c r="F147" s="12">
        <v>111.39</v>
      </c>
      <c r="G147" s="12">
        <v>97.31</v>
      </c>
      <c r="H147" s="12">
        <v>106.11</v>
      </c>
      <c r="I147" s="12">
        <v>111.67000000000002</v>
      </c>
      <c r="J147" s="12">
        <v>120.49999999999999</v>
      </c>
      <c r="K147" s="12">
        <v>124.6</v>
      </c>
      <c r="L147" s="12">
        <v>139.91</v>
      </c>
      <c r="M147" s="12">
        <v>129.57999999999998</v>
      </c>
      <c r="N147" s="12">
        <v>122.77</v>
      </c>
      <c r="O147" s="12">
        <v>134.20999999999998</v>
      </c>
      <c r="P147" s="12">
        <v>143</v>
      </c>
      <c r="Q147" s="58">
        <v>138.89999999999998</v>
      </c>
      <c r="R147" s="57">
        <v>152.64999999999998</v>
      </c>
      <c r="S147" s="41">
        <v>170.66</v>
      </c>
      <c r="T147" s="57">
        <f t="shared" si="6"/>
        <v>174.5</v>
      </c>
      <c r="U147"/>
      <c r="V147" s="12">
        <v>84.51</v>
      </c>
      <c r="W147" s="12">
        <v>74.760000000000005</v>
      </c>
      <c r="X147" s="12">
        <v>59.03</v>
      </c>
      <c r="Y147" s="12">
        <v>60.734999999999999</v>
      </c>
      <c r="Z147" s="12">
        <v>56.32</v>
      </c>
      <c r="AA147" s="12">
        <v>41.38</v>
      </c>
      <c r="AB147" s="12">
        <v>47.42</v>
      </c>
      <c r="AC147" s="12">
        <v>47.42</v>
      </c>
      <c r="AD147" s="12">
        <v>41.88</v>
      </c>
      <c r="AE147" s="15">
        <v>44.97</v>
      </c>
      <c r="AF147" s="12">
        <v>49.210000000000008</v>
      </c>
      <c r="AG147" s="12">
        <v>48.56</v>
      </c>
      <c r="AH147" s="12">
        <v>47.05</v>
      </c>
      <c r="AI147" s="12">
        <v>47.660000000000004</v>
      </c>
      <c r="AJ147" s="58">
        <v>49.66</v>
      </c>
      <c r="AK147" s="57">
        <v>53.199999999999989</v>
      </c>
      <c r="AL147" s="57">
        <v>36.090000000000003</v>
      </c>
      <c r="AM147" s="57">
        <f t="shared" si="7"/>
        <v>27.3</v>
      </c>
      <c r="AN147">
        <f t="shared" si="8"/>
        <v>1</v>
      </c>
    </row>
    <row r="148" spans="1:40" ht="17.100000000000001" customHeight="1">
      <c r="A148" s="3" t="s">
        <v>490</v>
      </c>
      <c r="B148" s="6" t="s">
        <v>80</v>
      </c>
      <c r="C148" s="12">
        <v>3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58">
        <v>0</v>
      </c>
      <c r="R148" s="57">
        <v>0</v>
      </c>
      <c r="S148" s="41">
        <v>0</v>
      </c>
      <c r="T148" s="57">
        <f t="shared" si="6"/>
        <v>0</v>
      </c>
      <c r="U148"/>
      <c r="V148" s="12">
        <v>8.99</v>
      </c>
      <c r="W148" s="12">
        <v>4.5</v>
      </c>
      <c r="X148" s="12">
        <v>7.51</v>
      </c>
      <c r="Y148" s="12">
        <v>8.77</v>
      </c>
      <c r="Z148" s="12">
        <v>12.21</v>
      </c>
      <c r="AA148" s="12">
        <v>13.19</v>
      </c>
      <c r="AB148" s="12">
        <v>16.12</v>
      </c>
      <c r="AC148" s="12">
        <v>13.13</v>
      </c>
      <c r="AD148" s="12">
        <v>14.42</v>
      </c>
      <c r="AE148" s="15">
        <v>17.740000000000002</v>
      </c>
      <c r="AF148" s="12">
        <v>15.46</v>
      </c>
      <c r="AG148" s="12">
        <v>18.369999999999997</v>
      </c>
      <c r="AH148" s="12">
        <v>16.04</v>
      </c>
      <c r="AI148" s="12">
        <v>14.56</v>
      </c>
      <c r="AJ148" s="58">
        <v>21.339999999999996</v>
      </c>
      <c r="AK148" s="57">
        <v>21.29</v>
      </c>
      <c r="AL148" s="57">
        <v>14.879999999999999</v>
      </c>
      <c r="AM148" s="57">
        <f t="shared" si="7"/>
        <v>19.2</v>
      </c>
      <c r="AN148">
        <f t="shared" si="8"/>
        <v>1</v>
      </c>
    </row>
    <row r="149" spans="1:40" ht="17.100000000000001" customHeight="1">
      <c r="A149" s="3" t="s">
        <v>491</v>
      </c>
      <c r="B149" s="6" t="s">
        <v>860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58">
        <v>0</v>
      </c>
      <c r="R149" s="57">
        <v>0</v>
      </c>
      <c r="S149" s="41">
        <v>0</v>
      </c>
      <c r="T149" s="57">
        <f t="shared" si="6"/>
        <v>0</v>
      </c>
      <c r="U149"/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5">
        <v>0</v>
      </c>
      <c r="AF149" s="12">
        <v>0</v>
      </c>
      <c r="AG149" s="12">
        <v>0</v>
      </c>
      <c r="AH149" s="12">
        <v>0</v>
      </c>
      <c r="AI149" s="12">
        <v>0</v>
      </c>
      <c r="AJ149" s="58">
        <v>0</v>
      </c>
      <c r="AK149" s="57">
        <v>0</v>
      </c>
      <c r="AL149" s="57">
        <v>0</v>
      </c>
      <c r="AM149" s="57">
        <f t="shared" si="7"/>
        <v>0</v>
      </c>
      <c r="AN149">
        <f t="shared" si="8"/>
        <v>0</v>
      </c>
    </row>
    <row r="150" spans="1:40" ht="17.100000000000001" customHeight="1">
      <c r="A150" s="3" t="s">
        <v>492</v>
      </c>
      <c r="B150" s="6" t="s">
        <v>200</v>
      </c>
      <c r="C150" s="12">
        <v>110.2</v>
      </c>
      <c r="D150" s="12">
        <v>109.6</v>
      </c>
      <c r="E150" s="12">
        <v>117.75</v>
      </c>
      <c r="F150" s="12">
        <v>139.99</v>
      </c>
      <c r="G150" s="12">
        <v>155.31</v>
      </c>
      <c r="H150" s="12">
        <v>179.57</v>
      </c>
      <c r="I150" s="12">
        <v>161.6</v>
      </c>
      <c r="J150" s="12">
        <v>139.04999999999998</v>
      </c>
      <c r="K150" s="12">
        <v>123.35999999999999</v>
      </c>
      <c r="L150" s="12">
        <v>125.08000000000001</v>
      </c>
      <c r="M150" s="12">
        <v>101.62</v>
      </c>
      <c r="N150" s="12">
        <v>96.140000000000015</v>
      </c>
      <c r="O150" s="12">
        <v>96.559999999999988</v>
      </c>
      <c r="P150" s="12">
        <v>103.12</v>
      </c>
      <c r="Q150" s="58">
        <v>80.67</v>
      </c>
      <c r="R150" s="57">
        <v>108.07999999999998</v>
      </c>
      <c r="S150" s="41">
        <v>124.69999999999999</v>
      </c>
      <c r="T150" s="57">
        <f t="shared" si="6"/>
        <v>145.19999999999999</v>
      </c>
      <c r="U150"/>
      <c r="V150" s="12">
        <v>14.92</v>
      </c>
      <c r="W150" s="12">
        <v>11.67</v>
      </c>
      <c r="X150" s="12">
        <v>13.97</v>
      </c>
      <c r="Y150" s="12">
        <v>16.55</v>
      </c>
      <c r="Z150" s="12">
        <v>14.78</v>
      </c>
      <c r="AA150" s="12">
        <v>16.53</v>
      </c>
      <c r="AB150" s="12">
        <v>19.89</v>
      </c>
      <c r="AC150" s="12">
        <v>22.29</v>
      </c>
      <c r="AD150" s="12">
        <v>29.08</v>
      </c>
      <c r="AE150" s="15">
        <v>22.89</v>
      </c>
      <c r="AF150" s="12">
        <v>18.999999999999996</v>
      </c>
      <c r="AG150" s="12">
        <v>21.259999999999998</v>
      </c>
      <c r="AH150" s="12">
        <v>19.889999999999993</v>
      </c>
      <c r="AI150" s="12">
        <v>19.64</v>
      </c>
      <c r="AJ150" s="58">
        <v>20.05</v>
      </c>
      <c r="AK150" s="57">
        <v>20.519999999999996</v>
      </c>
      <c r="AL150" s="57">
        <v>18.27</v>
      </c>
      <c r="AM150" s="57">
        <f t="shared" si="7"/>
        <v>22.6</v>
      </c>
      <c r="AN150">
        <f t="shared" si="8"/>
        <v>1</v>
      </c>
    </row>
    <row r="151" spans="1:40" ht="17.100000000000001" customHeight="1">
      <c r="A151" s="3" t="s">
        <v>493</v>
      </c>
      <c r="B151" s="6" t="s">
        <v>341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58">
        <v>0</v>
      </c>
      <c r="R151" s="57">
        <v>0</v>
      </c>
      <c r="S151" s="41">
        <v>0</v>
      </c>
      <c r="T151" s="57">
        <f t="shared" si="6"/>
        <v>0</v>
      </c>
      <c r="U151"/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1.5299999999999998</v>
      </c>
      <c r="AD151" s="12">
        <v>1</v>
      </c>
      <c r="AE151" s="15">
        <v>2.1</v>
      </c>
      <c r="AF151" s="12">
        <v>4.5</v>
      </c>
      <c r="AG151" s="12">
        <v>6</v>
      </c>
      <c r="AH151" s="12">
        <v>3.67</v>
      </c>
      <c r="AI151" s="12">
        <v>4.09</v>
      </c>
      <c r="AJ151" s="58">
        <v>3.3099999999999996</v>
      </c>
      <c r="AK151" s="57">
        <v>2.85</v>
      </c>
      <c r="AL151" s="57">
        <v>4</v>
      </c>
      <c r="AM151" s="57">
        <f t="shared" si="7"/>
        <v>3</v>
      </c>
      <c r="AN151">
        <f t="shared" si="8"/>
        <v>1</v>
      </c>
    </row>
    <row r="152" spans="1:40" ht="17.100000000000001" customHeight="1">
      <c r="A152" s="3" t="s">
        <v>494</v>
      </c>
      <c r="B152" s="6" t="s">
        <v>861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58">
        <v>0</v>
      </c>
      <c r="R152" s="57">
        <v>0</v>
      </c>
      <c r="S152" s="41">
        <v>0</v>
      </c>
      <c r="T152" s="57">
        <f t="shared" si="6"/>
        <v>0</v>
      </c>
      <c r="U152"/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5">
        <v>0</v>
      </c>
      <c r="AF152" s="12">
        <v>0</v>
      </c>
      <c r="AG152" s="12">
        <v>0</v>
      </c>
      <c r="AH152" s="12">
        <v>0</v>
      </c>
      <c r="AI152" s="12">
        <v>0</v>
      </c>
      <c r="AJ152" s="58">
        <v>0</v>
      </c>
      <c r="AK152" s="57">
        <v>0</v>
      </c>
      <c r="AL152" s="57">
        <v>0</v>
      </c>
      <c r="AM152" s="57">
        <f t="shared" si="7"/>
        <v>0</v>
      </c>
      <c r="AN152">
        <f t="shared" si="8"/>
        <v>0</v>
      </c>
    </row>
    <row r="153" spans="1:40" ht="17.100000000000001" customHeight="1">
      <c r="A153" s="3" t="s">
        <v>495</v>
      </c>
      <c r="B153" s="6" t="s">
        <v>148</v>
      </c>
      <c r="C153" s="12">
        <v>87.14</v>
      </c>
      <c r="D153" s="12">
        <v>98.444999999999993</v>
      </c>
      <c r="E153" s="12">
        <v>147.4</v>
      </c>
      <c r="F153" s="12">
        <v>151.51499999999999</v>
      </c>
      <c r="G153" s="12">
        <v>166.68</v>
      </c>
      <c r="H153" s="12">
        <v>161.57</v>
      </c>
      <c r="I153" s="12">
        <v>155.35</v>
      </c>
      <c r="J153" s="12">
        <v>150.77000000000001</v>
      </c>
      <c r="K153" s="12">
        <v>113.58</v>
      </c>
      <c r="L153" s="12">
        <v>83.29</v>
      </c>
      <c r="M153" s="12">
        <v>70</v>
      </c>
      <c r="N153" s="12">
        <v>67.97</v>
      </c>
      <c r="O153" s="12">
        <v>63</v>
      </c>
      <c r="P153" s="12">
        <v>47.129999999999995</v>
      </c>
      <c r="Q153" s="58">
        <v>50.22</v>
      </c>
      <c r="R153" s="57">
        <v>48.29</v>
      </c>
      <c r="S153" s="41">
        <v>43</v>
      </c>
      <c r="T153" s="57">
        <f t="shared" si="6"/>
        <v>57.3</v>
      </c>
      <c r="U153"/>
      <c r="V153" s="12">
        <v>16.16</v>
      </c>
      <c r="W153" s="12">
        <v>16.61</v>
      </c>
      <c r="X153" s="12">
        <v>12.16</v>
      </c>
      <c r="Y153" s="12">
        <v>11.72</v>
      </c>
      <c r="Z153" s="12">
        <v>6</v>
      </c>
      <c r="AA153" s="12">
        <v>3.68</v>
      </c>
      <c r="AB153" s="12">
        <v>2.5499999999999998</v>
      </c>
      <c r="AC153" s="12">
        <v>11</v>
      </c>
      <c r="AD153" s="12">
        <v>21.32</v>
      </c>
      <c r="AE153" s="15">
        <v>19.879999999999995</v>
      </c>
      <c r="AF153" s="12">
        <v>20.100000000000001</v>
      </c>
      <c r="AG153" s="12">
        <v>16.66</v>
      </c>
      <c r="AH153" s="12">
        <v>21.060000000000002</v>
      </c>
      <c r="AI153" s="12">
        <v>12.06</v>
      </c>
      <c r="AJ153" s="58">
        <v>14.049999999999997</v>
      </c>
      <c r="AK153" s="57">
        <v>17.820000000000004</v>
      </c>
      <c r="AL153" s="57">
        <v>21.629999999999995</v>
      </c>
      <c r="AM153" s="57">
        <f t="shared" si="7"/>
        <v>18</v>
      </c>
      <c r="AN153">
        <f t="shared" si="8"/>
        <v>1</v>
      </c>
    </row>
    <row r="154" spans="1:40" ht="17.100000000000001" customHeight="1">
      <c r="A154" s="3" t="s">
        <v>496</v>
      </c>
      <c r="B154" s="6" t="s">
        <v>108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58">
        <v>0</v>
      </c>
      <c r="R154" s="57">
        <v>0</v>
      </c>
      <c r="S154" s="41">
        <v>0</v>
      </c>
      <c r="T154" s="57">
        <f t="shared" si="6"/>
        <v>0</v>
      </c>
      <c r="U154"/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5">
        <v>0</v>
      </c>
      <c r="AF154" s="12">
        <v>0</v>
      </c>
      <c r="AG154" s="12">
        <v>0</v>
      </c>
      <c r="AH154" s="12">
        <v>1.29</v>
      </c>
      <c r="AI154" s="12">
        <v>4</v>
      </c>
      <c r="AJ154" s="58">
        <v>3</v>
      </c>
      <c r="AK154" s="57">
        <v>4.8</v>
      </c>
      <c r="AL154" s="57">
        <v>7.72</v>
      </c>
      <c r="AM154" s="57">
        <f t="shared" si="7"/>
        <v>7.1</v>
      </c>
      <c r="AN154">
        <f t="shared" si="8"/>
        <v>1</v>
      </c>
    </row>
    <row r="155" spans="1:40" ht="17.100000000000001" customHeight="1">
      <c r="A155" s="3" t="s">
        <v>497</v>
      </c>
      <c r="B155" s="6" t="s">
        <v>862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58">
        <v>0</v>
      </c>
      <c r="R155" s="57">
        <v>0</v>
      </c>
      <c r="S155" s="41">
        <v>0</v>
      </c>
      <c r="T155" s="57">
        <f t="shared" si="6"/>
        <v>0</v>
      </c>
      <c r="U155"/>
      <c r="V155" s="12">
        <v>2</v>
      </c>
      <c r="W155" s="12">
        <v>1.84</v>
      </c>
      <c r="X155" s="12">
        <v>1</v>
      </c>
      <c r="Y155" s="12">
        <v>0</v>
      </c>
      <c r="Z155" s="12">
        <v>0.41</v>
      </c>
      <c r="AA155" s="12">
        <v>1.41</v>
      </c>
      <c r="AB155" s="12">
        <v>0</v>
      </c>
      <c r="AC155" s="12">
        <v>0</v>
      </c>
      <c r="AD155" s="12">
        <v>0</v>
      </c>
      <c r="AE155" s="15">
        <v>0</v>
      </c>
      <c r="AF155" s="12">
        <v>0</v>
      </c>
      <c r="AG155" s="12">
        <v>0</v>
      </c>
      <c r="AH155" s="12">
        <v>0</v>
      </c>
      <c r="AI155" s="12">
        <v>0</v>
      </c>
      <c r="AJ155" s="58">
        <v>0</v>
      </c>
      <c r="AK155" s="57">
        <v>0</v>
      </c>
      <c r="AL155" s="57">
        <v>0</v>
      </c>
      <c r="AM155" s="57">
        <f t="shared" si="7"/>
        <v>0</v>
      </c>
      <c r="AN155">
        <f t="shared" si="8"/>
        <v>1</v>
      </c>
    </row>
    <row r="156" spans="1:40" ht="17.100000000000001" customHeight="1">
      <c r="A156" s="3" t="s">
        <v>498</v>
      </c>
      <c r="B156" s="6" t="s">
        <v>863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58">
        <v>0</v>
      </c>
      <c r="R156" s="57">
        <v>0</v>
      </c>
      <c r="S156" s="41">
        <v>0</v>
      </c>
      <c r="T156" s="57">
        <f t="shared" si="6"/>
        <v>0</v>
      </c>
      <c r="U156"/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5">
        <v>0</v>
      </c>
      <c r="AF156" s="12">
        <v>0</v>
      </c>
      <c r="AG156" s="12">
        <v>0</v>
      </c>
      <c r="AH156" s="12">
        <v>0</v>
      </c>
      <c r="AI156" s="12">
        <v>0</v>
      </c>
      <c r="AJ156" s="58">
        <v>0</v>
      </c>
      <c r="AK156" s="57">
        <v>0</v>
      </c>
      <c r="AL156" s="57">
        <v>0</v>
      </c>
      <c r="AM156" s="57">
        <f t="shared" si="7"/>
        <v>0</v>
      </c>
      <c r="AN156">
        <f t="shared" si="8"/>
        <v>0</v>
      </c>
    </row>
    <row r="157" spans="1:40" ht="17.100000000000001" customHeight="1">
      <c r="A157" s="3" t="s">
        <v>499</v>
      </c>
      <c r="B157" s="6" t="s">
        <v>247</v>
      </c>
      <c r="C157" s="12">
        <v>22.76</v>
      </c>
      <c r="D157" s="12">
        <v>27.14</v>
      </c>
      <c r="E157" s="12">
        <v>20.75</v>
      </c>
      <c r="F157" s="12">
        <v>13.36</v>
      </c>
      <c r="G157" s="12">
        <v>22.39</v>
      </c>
      <c r="H157" s="12">
        <v>26</v>
      </c>
      <c r="I157" s="12">
        <v>16.16</v>
      </c>
      <c r="J157" s="12">
        <v>15</v>
      </c>
      <c r="K157" s="12">
        <v>12.85</v>
      </c>
      <c r="L157" s="12">
        <v>15</v>
      </c>
      <c r="M157" s="12">
        <v>20</v>
      </c>
      <c r="N157" s="12">
        <v>19</v>
      </c>
      <c r="O157" s="12">
        <v>14.5</v>
      </c>
      <c r="P157" s="12">
        <v>16</v>
      </c>
      <c r="Q157" s="58">
        <v>0</v>
      </c>
      <c r="R157" s="57">
        <v>0</v>
      </c>
      <c r="S157" s="41">
        <v>0</v>
      </c>
      <c r="T157" s="57">
        <f t="shared" si="6"/>
        <v>0</v>
      </c>
      <c r="U157"/>
      <c r="V157" s="12">
        <v>5.74</v>
      </c>
      <c r="W157" s="12">
        <v>5.54</v>
      </c>
      <c r="X157" s="12">
        <v>17</v>
      </c>
      <c r="Y157" s="12">
        <v>15.41</v>
      </c>
      <c r="Z157" s="12">
        <v>14.73</v>
      </c>
      <c r="AA157" s="12">
        <v>11.57</v>
      </c>
      <c r="AB157" s="12">
        <v>15.08</v>
      </c>
      <c r="AC157" s="12">
        <v>18.34</v>
      </c>
      <c r="AD157" s="12">
        <v>22.91</v>
      </c>
      <c r="AE157" s="15">
        <v>21.21</v>
      </c>
      <c r="AF157" s="12">
        <v>21.279999999999998</v>
      </c>
      <c r="AG157" s="12">
        <v>24.09</v>
      </c>
      <c r="AH157" s="12">
        <v>22.18</v>
      </c>
      <c r="AI157" s="12">
        <v>19.04</v>
      </c>
      <c r="AJ157" s="58">
        <v>0</v>
      </c>
      <c r="AK157" s="57">
        <v>0</v>
      </c>
      <c r="AL157" s="57">
        <v>0</v>
      </c>
      <c r="AM157" s="57">
        <f t="shared" si="7"/>
        <v>0</v>
      </c>
      <c r="AN157">
        <f t="shared" si="8"/>
        <v>1</v>
      </c>
    </row>
    <row r="158" spans="1:40" ht="17.100000000000001" customHeight="1">
      <c r="A158" s="3" t="s">
        <v>500</v>
      </c>
      <c r="B158" s="6" t="s">
        <v>216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58">
        <v>0</v>
      </c>
      <c r="R158" s="57">
        <v>0</v>
      </c>
      <c r="S158" s="41">
        <v>0</v>
      </c>
      <c r="T158" s="57">
        <f t="shared" si="6"/>
        <v>0</v>
      </c>
      <c r="U158"/>
      <c r="V158" s="12">
        <v>97.93</v>
      </c>
      <c r="W158" s="12">
        <v>81.63</v>
      </c>
      <c r="X158" s="12">
        <v>74.954999999999998</v>
      </c>
      <c r="Y158" s="12">
        <v>84.07</v>
      </c>
      <c r="Z158" s="12">
        <v>79.89</v>
      </c>
      <c r="AA158" s="12">
        <v>81.569999999999993</v>
      </c>
      <c r="AB158" s="12">
        <v>68.72</v>
      </c>
      <c r="AC158" s="12">
        <v>66.350000000000009</v>
      </c>
      <c r="AD158" s="12">
        <v>53.590000000000018</v>
      </c>
      <c r="AE158" s="15">
        <v>48.82</v>
      </c>
      <c r="AF158" s="12">
        <v>54.8</v>
      </c>
      <c r="AG158" s="12">
        <v>65.930000000000007</v>
      </c>
      <c r="AH158" s="12">
        <v>67.399999999999991</v>
      </c>
      <c r="AI158" s="12">
        <v>49.7</v>
      </c>
      <c r="AJ158" s="58">
        <v>64.790000000000006</v>
      </c>
      <c r="AK158" s="57">
        <v>64.900000000000006</v>
      </c>
      <c r="AL158" s="57">
        <v>63.580000000000005</v>
      </c>
      <c r="AM158" s="57">
        <f t="shared" si="7"/>
        <v>77.2</v>
      </c>
      <c r="AN158">
        <f t="shared" si="8"/>
        <v>1</v>
      </c>
    </row>
    <row r="159" spans="1:40" ht="17.100000000000001" customHeight="1">
      <c r="A159" s="3" t="s">
        <v>501</v>
      </c>
      <c r="B159" s="6" t="s">
        <v>257</v>
      </c>
      <c r="C159" s="12">
        <v>114.7</v>
      </c>
      <c r="D159" s="12">
        <v>122.88</v>
      </c>
      <c r="E159" s="12">
        <v>113.05</v>
      </c>
      <c r="F159" s="12">
        <v>117.39</v>
      </c>
      <c r="G159" s="12">
        <v>123.62</v>
      </c>
      <c r="H159" s="12">
        <v>108.52</v>
      </c>
      <c r="I159" s="12">
        <v>106.37000000000002</v>
      </c>
      <c r="J159" s="12">
        <v>95.42</v>
      </c>
      <c r="K159" s="12">
        <v>103.01</v>
      </c>
      <c r="L159" s="12">
        <v>112.66</v>
      </c>
      <c r="M159" s="12">
        <v>127.97999999999999</v>
      </c>
      <c r="N159" s="12">
        <v>128.54000000000002</v>
      </c>
      <c r="O159" s="12">
        <v>131.36000000000001</v>
      </c>
      <c r="P159" s="12">
        <v>122.56</v>
      </c>
      <c r="Q159" s="58">
        <v>146.34000000000003</v>
      </c>
      <c r="R159" s="57">
        <v>148.59000000000003</v>
      </c>
      <c r="S159" s="41">
        <v>159.18</v>
      </c>
      <c r="T159" s="57">
        <f t="shared" si="6"/>
        <v>153.6</v>
      </c>
      <c r="U159"/>
      <c r="V159" s="12">
        <v>69.63</v>
      </c>
      <c r="W159" s="12">
        <v>76.41</v>
      </c>
      <c r="X159" s="12">
        <v>79.52</v>
      </c>
      <c r="Y159" s="12">
        <v>72.099999999999994</v>
      </c>
      <c r="Z159" s="12">
        <v>68.45</v>
      </c>
      <c r="AA159" s="12">
        <v>74.55</v>
      </c>
      <c r="AB159" s="12">
        <v>71.23</v>
      </c>
      <c r="AC159" s="12">
        <v>76.81</v>
      </c>
      <c r="AD159" s="12">
        <v>81.069999999999993</v>
      </c>
      <c r="AE159" s="15">
        <v>90.420000000000016</v>
      </c>
      <c r="AF159" s="12">
        <v>89.71</v>
      </c>
      <c r="AG159" s="12">
        <v>98.38</v>
      </c>
      <c r="AH159" s="12">
        <v>106.42</v>
      </c>
      <c r="AI159" s="12">
        <v>102.82</v>
      </c>
      <c r="AJ159" s="58">
        <v>109.84999999999998</v>
      </c>
      <c r="AK159" s="57">
        <v>109.29000000000002</v>
      </c>
      <c r="AL159" s="57">
        <v>104.67</v>
      </c>
      <c r="AM159" s="57">
        <f t="shared" si="7"/>
        <v>105.4</v>
      </c>
      <c r="AN159">
        <f t="shared" si="8"/>
        <v>1</v>
      </c>
    </row>
    <row r="160" spans="1:40" ht="17.100000000000001" customHeight="1">
      <c r="A160" s="3" t="s">
        <v>502</v>
      </c>
      <c r="B160" s="6" t="s">
        <v>91</v>
      </c>
      <c r="C160" s="12">
        <v>25.82</v>
      </c>
      <c r="D160" s="12">
        <v>54.63</v>
      </c>
      <c r="E160" s="12">
        <v>45.75</v>
      </c>
      <c r="F160" s="12">
        <v>59.65</v>
      </c>
      <c r="G160" s="12">
        <v>67.510000000000005</v>
      </c>
      <c r="H160" s="12">
        <v>73.305000000000007</v>
      </c>
      <c r="I160" s="12">
        <v>69.97999999999999</v>
      </c>
      <c r="J160" s="12">
        <v>73.050000000000011</v>
      </c>
      <c r="K160" s="12">
        <v>70.5</v>
      </c>
      <c r="L160" s="12">
        <v>67.28</v>
      </c>
      <c r="M160" s="12">
        <v>92</v>
      </c>
      <c r="N160" s="12">
        <v>103.14</v>
      </c>
      <c r="O160" s="12">
        <v>99.16</v>
      </c>
      <c r="P160" s="12">
        <v>95.06</v>
      </c>
      <c r="Q160" s="58">
        <v>75.63</v>
      </c>
      <c r="R160" s="57">
        <v>67.66</v>
      </c>
      <c r="S160" s="41">
        <v>57.94</v>
      </c>
      <c r="T160" s="57">
        <f t="shared" si="6"/>
        <v>55.5</v>
      </c>
      <c r="U160"/>
      <c r="V160" s="12">
        <v>12.06</v>
      </c>
      <c r="W160" s="12">
        <v>11.81</v>
      </c>
      <c r="X160" s="12">
        <v>24.64</v>
      </c>
      <c r="Y160" s="12">
        <v>29.08</v>
      </c>
      <c r="Z160" s="12">
        <v>31.27</v>
      </c>
      <c r="AA160" s="12">
        <v>27.05</v>
      </c>
      <c r="AB160" s="12">
        <v>23.599999999999998</v>
      </c>
      <c r="AC160" s="12">
        <v>25.289999999999996</v>
      </c>
      <c r="AD160" s="12">
        <v>35.680000000000007</v>
      </c>
      <c r="AE160" s="15">
        <v>30.389999999999997</v>
      </c>
      <c r="AF160" s="12">
        <v>31.229999999999997</v>
      </c>
      <c r="AG160" s="12">
        <v>35.340000000000003</v>
      </c>
      <c r="AH160" s="12">
        <v>51.58</v>
      </c>
      <c r="AI160" s="12">
        <v>47.610000000000007</v>
      </c>
      <c r="AJ160" s="58">
        <v>43.800000000000004</v>
      </c>
      <c r="AK160" s="57">
        <v>40.989999999999988</v>
      </c>
      <c r="AL160" s="57">
        <v>37.07</v>
      </c>
      <c r="AM160" s="57">
        <f t="shared" si="7"/>
        <v>42</v>
      </c>
      <c r="AN160">
        <f t="shared" si="8"/>
        <v>1</v>
      </c>
    </row>
    <row r="161" spans="1:40" ht="17.100000000000001" customHeight="1">
      <c r="A161" s="3" t="s">
        <v>503</v>
      </c>
      <c r="B161" s="6" t="s">
        <v>258</v>
      </c>
      <c r="C161" s="12">
        <v>114.31</v>
      </c>
      <c r="D161" s="12">
        <v>134.84</v>
      </c>
      <c r="E161" s="12">
        <v>145.72999999999999</v>
      </c>
      <c r="F161" s="12">
        <v>149.81</v>
      </c>
      <c r="G161" s="12">
        <v>170.66</v>
      </c>
      <c r="H161" s="12">
        <v>191.47</v>
      </c>
      <c r="I161" s="12">
        <v>205.25999999999996</v>
      </c>
      <c r="J161" s="12">
        <v>216.34000000000003</v>
      </c>
      <c r="K161" s="12">
        <v>221.43</v>
      </c>
      <c r="L161" s="12">
        <v>222</v>
      </c>
      <c r="M161" s="12">
        <v>246.78999999999996</v>
      </c>
      <c r="N161" s="12">
        <v>253.16</v>
      </c>
      <c r="O161" s="12">
        <v>277.77000000000004</v>
      </c>
      <c r="P161" s="12">
        <v>268.44</v>
      </c>
      <c r="Q161" s="58">
        <v>282.72000000000003</v>
      </c>
      <c r="R161" s="57">
        <v>300.89</v>
      </c>
      <c r="S161" s="41">
        <v>290.56</v>
      </c>
      <c r="T161" s="57">
        <f t="shared" si="6"/>
        <v>281</v>
      </c>
      <c r="U161"/>
      <c r="V161" s="12">
        <v>35.479999999999997</v>
      </c>
      <c r="W161" s="12">
        <v>37.49</v>
      </c>
      <c r="X161" s="12">
        <v>39.32</v>
      </c>
      <c r="Y161" s="12">
        <v>38.119999999999997</v>
      </c>
      <c r="Z161" s="12">
        <v>40.799999999999997</v>
      </c>
      <c r="AA161" s="12">
        <v>42.93</v>
      </c>
      <c r="AB161" s="12">
        <v>39.700000000000003</v>
      </c>
      <c r="AC161" s="12">
        <v>41.74</v>
      </c>
      <c r="AD161" s="12">
        <v>44.42</v>
      </c>
      <c r="AE161" s="15">
        <v>53.79</v>
      </c>
      <c r="AF161" s="12">
        <v>51.5</v>
      </c>
      <c r="AG161" s="12">
        <v>47.019999999999996</v>
      </c>
      <c r="AH161" s="12">
        <v>37.39</v>
      </c>
      <c r="AI161" s="12">
        <v>29.180000000000003</v>
      </c>
      <c r="AJ161" s="58">
        <v>30.89</v>
      </c>
      <c r="AK161" s="57">
        <v>34.03</v>
      </c>
      <c r="AL161" s="57">
        <v>39.26</v>
      </c>
      <c r="AM161" s="57">
        <f t="shared" si="7"/>
        <v>33.5</v>
      </c>
      <c r="AN161">
        <f t="shared" si="8"/>
        <v>1</v>
      </c>
    </row>
    <row r="162" spans="1:40" ht="17.100000000000001" customHeight="1">
      <c r="A162" s="3" t="s">
        <v>504</v>
      </c>
      <c r="B162" s="6" t="s">
        <v>201</v>
      </c>
      <c r="C162" s="12">
        <v>110.46</v>
      </c>
      <c r="D162" s="12">
        <v>117.76</v>
      </c>
      <c r="E162" s="12">
        <v>140.44999999999999</v>
      </c>
      <c r="F162" s="12">
        <v>150.55000000000001</v>
      </c>
      <c r="G162" s="12">
        <v>164.45</v>
      </c>
      <c r="H162" s="12">
        <v>181.56</v>
      </c>
      <c r="I162" s="12">
        <v>200.99</v>
      </c>
      <c r="J162" s="12">
        <v>215.76000000000002</v>
      </c>
      <c r="K162" s="12">
        <v>238.4899999999999</v>
      </c>
      <c r="L162" s="12">
        <v>257.75000000000006</v>
      </c>
      <c r="M162" s="12">
        <v>246.87999999999997</v>
      </c>
      <c r="N162" s="12">
        <v>246.15999999999997</v>
      </c>
      <c r="O162" s="12">
        <v>299.4899999999999</v>
      </c>
      <c r="P162" s="12">
        <v>251.47000000000008</v>
      </c>
      <c r="Q162" s="58">
        <v>230.17999999999998</v>
      </c>
      <c r="R162" s="57">
        <v>235.53</v>
      </c>
      <c r="S162" s="41">
        <v>236.32</v>
      </c>
      <c r="T162" s="57">
        <f t="shared" si="6"/>
        <v>251.4</v>
      </c>
      <c r="U162"/>
      <c r="V162" s="12">
        <v>208.625</v>
      </c>
      <c r="W162" s="12">
        <v>188.91</v>
      </c>
      <c r="X162" s="12">
        <v>204.55</v>
      </c>
      <c r="Y162" s="12">
        <v>210.67</v>
      </c>
      <c r="Z162" s="12">
        <v>240.535</v>
      </c>
      <c r="AA162" s="12">
        <v>246.70500000000001</v>
      </c>
      <c r="AB162" s="12">
        <v>314.85999999999979</v>
      </c>
      <c r="AC162" s="12">
        <v>338.90999999999997</v>
      </c>
      <c r="AD162" s="12">
        <v>350.83999999999992</v>
      </c>
      <c r="AE162" s="15">
        <v>341.80000000000007</v>
      </c>
      <c r="AF162" s="12">
        <v>334.88000000000005</v>
      </c>
      <c r="AG162" s="12">
        <v>323.70000000000005</v>
      </c>
      <c r="AH162" s="12">
        <v>286.68</v>
      </c>
      <c r="AI162" s="12">
        <v>268.32999999999987</v>
      </c>
      <c r="AJ162" s="58">
        <v>266.24</v>
      </c>
      <c r="AK162" s="57">
        <v>249.12</v>
      </c>
      <c r="AL162" s="57">
        <v>224.08999999999995</v>
      </c>
      <c r="AM162" s="57">
        <f t="shared" si="7"/>
        <v>211.7</v>
      </c>
      <c r="AN162">
        <f t="shared" si="8"/>
        <v>1</v>
      </c>
    </row>
    <row r="163" spans="1:40" ht="17.100000000000001" customHeight="1">
      <c r="A163" s="3" t="s">
        <v>505</v>
      </c>
      <c r="B163" s="6" t="s">
        <v>63</v>
      </c>
      <c r="C163" s="12">
        <v>15.45</v>
      </c>
      <c r="D163" s="12">
        <v>24.58</v>
      </c>
      <c r="E163" s="12">
        <v>35.36</v>
      </c>
      <c r="F163" s="12">
        <v>26.06</v>
      </c>
      <c r="G163" s="12">
        <v>25.44</v>
      </c>
      <c r="H163" s="12">
        <v>29.22</v>
      </c>
      <c r="I163" s="12">
        <v>26.709999999999997</v>
      </c>
      <c r="J163" s="12">
        <v>22.52</v>
      </c>
      <c r="K163" s="12">
        <v>26</v>
      </c>
      <c r="L163" s="12">
        <v>20.569999999999997</v>
      </c>
      <c r="M163" s="12">
        <v>20.490000000000002</v>
      </c>
      <c r="N163" s="12">
        <v>21.2</v>
      </c>
      <c r="O163" s="12">
        <v>18.169999999999998</v>
      </c>
      <c r="P163" s="12">
        <v>18.27</v>
      </c>
      <c r="Q163" s="58">
        <v>23.089999999999996</v>
      </c>
      <c r="R163" s="57">
        <v>21.47</v>
      </c>
      <c r="S163" s="41">
        <v>24</v>
      </c>
      <c r="T163" s="57">
        <f t="shared" si="6"/>
        <v>34.700000000000003</v>
      </c>
      <c r="U163"/>
      <c r="V163" s="12">
        <v>0.11</v>
      </c>
      <c r="W163" s="12">
        <v>0</v>
      </c>
      <c r="X163" s="12">
        <v>0</v>
      </c>
      <c r="Y163" s="12">
        <v>0</v>
      </c>
      <c r="Z163" s="12">
        <v>3</v>
      </c>
      <c r="AA163" s="12">
        <v>3.58</v>
      </c>
      <c r="AB163" s="12">
        <v>3.42</v>
      </c>
      <c r="AC163" s="12">
        <v>5</v>
      </c>
      <c r="AD163" s="12">
        <v>7.63</v>
      </c>
      <c r="AE163" s="15">
        <v>6.98</v>
      </c>
      <c r="AF163" s="12">
        <v>7.34</v>
      </c>
      <c r="AG163" s="12">
        <v>5.37</v>
      </c>
      <c r="AH163" s="12">
        <v>8.98</v>
      </c>
      <c r="AI163" s="12">
        <v>4</v>
      </c>
      <c r="AJ163" s="58">
        <v>3.3199999999999994</v>
      </c>
      <c r="AK163" s="57">
        <v>5.25</v>
      </c>
      <c r="AL163" s="57">
        <v>5.5299999999999994</v>
      </c>
      <c r="AM163" s="57">
        <f t="shared" si="7"/>
        <v>8</v>
      </c>
      <c r="AN163">
        <f t="shared" si="8"/>
        <v>1</v>
      </c>
    </row>
    <row r="164" spans="1:40" ht="17.100000000000001" customHeight="1">
      <c r="A164" s="3" t="s">
        <v>506</v>
      </c>
      <c r="B164" s="6" t="s">
        <v>331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58">
        <v>0</v>
      </c>
      <c r="R164" s="57">
        <v>0</v>
      </c>
      <c r="S164" s="41">
        <v>0</v>
      </c>
      <c r="T164" s="57">
        <f t="shared" si="6"/>
        <v>0</v>
      </c>
      <c r="U164"/>
      <c r="V164" s="12">
        <v>2</v>
      </c>
      <c r="W164" s="12">
        <v>3</v>
      </c>
      <c r="X164" s="12">
        <v>2</v>
      </c>
      <c r="Y164" s="12">
        <v>1</v>
      </c>
      <c r="Z164" s="12">
        <v>0</v>
      </c>
      <c r="AA164" s="12">
        <v>0.52</v>
      </c>
      <c r="AB164" s="12">
        <v>2</v>
      </c>
      <c r="AC164" s="12">
        <v>5</v>
      </c>
      <c r="AD164" s="12">
        <v>2.99</v>
      </c>
      <c r="AE164" s="15">
        <v>1</v>
      </c>
      <c r="AF164" s="12">
        <v>2.4299999999999997</v>
      </c>
      <c r="AG164" s="12">
        <v>6.34</v>
      </c>
      <c r="AH164" s="12">
        <v>6.82</v>
      </c>
      <c r="AI164" s="12">
        <v>1.6600000000000001</v>
      </c>
      <c r="AJ164" s="58">
        <v>6.74</v>
      </c>
      <c r="AK164" s="57">
        <v>9.58</v>
      </c>
      <c r="AL164" s="57">
        <v>7.16</v>
      </c>
      <c r="AM164" s="57">
        <f t="shared" si="7"/>
        <v>11.1</v>
      </c>
      <c r="AN164">
        <f t="shared" si="8"/>
        <v>1</v>
      </c>
    </row>
    <row r="165" spans="1:40" ht="17.100000000000001" customHeight="1">
      <c r="A165" s="3" t="s">
        <v>507</v>
      </c>
      <c r="B165" s="6" t="s">
        <v>864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58">
        <v>0</v>
      </c>
      <c r="R165" s="57">
        <v>0</v>
      </c>
      <c r="S165" s="41">
        <v>0</v>
      </c>
      <c r="T165" s="57">
        <f t="shared" si="6"/>
        <v>0</v>
      </c>
      <c r="U165"/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5">
        <v>0</v>
      </c>
      <c r="AF165" s="12">
        <v>0</v>
      </c>
      <c r="AG165" s="12">
        <v>0</v>
      </c>
      <c r="AH165" s="12">
        <v>0</v>
      </c>
      <c r="AI165" s="12">
        <v>0</v>
      </c>
      <c r="AJ165" s="58">
        <v>0</v>
      </c>
      <c r="AK165" s="57">
        <v>0</v>
      </c>
      <c r="AL165" s="57">
        <v>0</v>
      </c>
      <c r="AM165" s="57">
        <f t="shared" si="7"/>
        <v>0</v>
      </c>
      <c r="AN165">
        <f t="shared" si="8"/>
        <v>0</v>
      </c>
    </row>
    <row r="166" spans="1:40" ht="17.100000000000001" customHeight="1">
      <c r="A166" s="3" t="s">
        <v>508</v>
      </c>
      <c r="B166" s="6" t="s">
        <v>332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58">
        <v>0</v>
      </c>
      <c r="R166" s="57">
        <v>0</v>
      </c>
      <c r="S166" s="41">
        <v>0</v>
      </c>
      <c r="T166" s="57">
        <f t="shared" si="6"/>
        <v>0</v>
      </c>
      <c r="U166"/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0.1</v>
      </c>
      <c r="AC166" s="12">
        <v>0</v>
      </c>
      <c r="AD166" s="12">
        <v>4</v>
      </c>
      <c r="AE166" s="15">
        <v>2.7</v>
      </c>
      <c r="AF166" s="12">
        <v>0.42</v>
      </c>
      <c r="AG166" s="12">
        <v>2.2200000000000002</v>
      </c>
      <c r="AH166" s="12">
        <v>0</v>
      </c>
      <c r="AI166" s="12">
        <v>0.06</v>
      </c>
      <c r="AJ166" s="58">
        <v>0.48</v>
      </c>
      <c r="AK166" s="57">
        <v>0</v>
      </c>
      <c r="AL166" s="57">
        <v>0</v>
      </c>
      <c r="AM166" s="57">
        <f t="shared" si="7"/>
        <v>0</v>
      </c>
      <c r="AN166">
        <f t="shared" si="8"/>
        <v>1</v>
      </c>
    </row>
    <row r="167" spans="1:40" ht="17.100000000000001" customHeight="1">
      <c r="A167" s="3" t="s">
        <v>509</v>
      </c>
      <c r="B167" s="6" t="s">
        <v>202</v>
      </c>
      <c r="C167" s="12">
        <v>28.2</v>
      </c>
      <c r="D167" s="12">
        <v>27.15</v>
      </c>
      <c r="E167" s="12">
        <v>27.18</v>
      </c>
      <c r="F167" s="12">
        <v>33.22</v>
      </c>
      <c r="G167" s="12">
        <v>41.4</v>
      </c>
      <c r="H167" s="12">
        <v>43.325000000000003</v>
      </c>
      <c r="I167" s="12">
        <v>54.180000000000007</v>
      </c>
      <c r="J167" s="12">
        <v>69.91</v>
      </c>
      <c r="K167" s="12">
        <v>75.02</v>
      </c>
      <c r="L167" s="12">
        <v>72.5</v>
      </c>
      <c r="M167" s="12">
        <v>68.490000000000009</v>
      </c>
      <c r="N167" s="12">
        <v>78.39</v>
      </c>
      <c r="O167" s="12">
        <v>84.28</v>
      </c>
      <c r="P167" s="12">
        <v>81.94</v>
      </c>
      <c r="Q167" s="58">
        <v>74.449999999999989</v>
      </c>
      <c r="R167" s="57">
        <v>76.28</v>
      </c>
      <c r="S167" s="41">
        <v>80.39</v>
      </c>
      <c r="T167" s="57">
        <f t="shared" si="6"/>
        <v>94</v>
      </c>
      <c r="U167"/>
      <c r="V167" s="12">
        <v>19.34</v>
      </c>
      <c r="W167" s="12">
        <v>30</v>
      </c>
      <c r="X167" s="12">
        <v>37.880000000000003</v>
      </c>
      <c r="Y167" s="12">
        <v>41.17</v>
      </c>
      <c r="Z167" s="12">
        <v>42.45</v>
      </c>
      <c r="AA167" s="12">
        <v>35.549999999999997</v>
      </c>
      <c r="AB167" s="12">
        <v>36.14</v>
      </c>
      <c r="AC167" s="12">
        <v>38.64</v>
      </c>
      <c r="AD167" s="12">
        <v>33.090000000000003</v>
      </c>
      <c r="AE167" s="15">
        <v>24.580000000000002</v>
      </c>
      <c r="AF167" s="12">
        <v>19.399999999999999</v>
      </c>
      <c r="AG167" s="12">
        <v>22.16</v>
      </c>
      <c r="AH167" s="12">
        <v>25.54</v>
      </c>
      <c r="AI167" s="12">
        <v>25.359999999999996</v>
      </c>
      <c r="AJ167" s="58">
        <v>25.9</v>
      </c>
      <c r="AK167" s="57">
        <v>19.060000000000002</v>
      </c>
      <c r="AL167" s="57">
        <v>23.629999999999992</v>
      </c>
      <c r="AM167" s="57">
        <f t="shared" si="7"/>
        <v>26.6</v>
      </c>
      <c r="AN167">
        <f t="shared" si="8"/>
        <v>1</v>
      </c>
    </row>
    <row r="168" spans="1:40" ht="17.100000000000001" customHeight="1">
      <c r="A168" s="3" t="s">
        <v>510</v>
      </c>
      <c r="B168" s="6" t="s">
        <v>44</v>
      </c>
      <c r="C168" s="12">
        <v>121.49</v>
      </c>
      <c r="D168" s="12">
        <v>123.12</v>
      </c>
      <c r="E168" s="12">
        <v>103</v>
      </c>
      <c r="F168" s="12">
        <v>66.41</v>
      </c>
      <c r="G168" s="12">
        <v>56</v>
      </c>
      <c r="H168" s="12">
        <v>50.27</v>
      </c>
      <c r="I168" s="12">
        <v>39.93</v>
      </c>
      <c r="J168" s="12">
        <v>39.5</v>
      </c>
      <c r="K168" s="12">
        <v>44</v>
      </c>
      <c r="L168" s="12">
        <v>43</v>
      </c>
      <c r="M168" s="12">
        <v>45</v>
      </c>
      <c r="N168" s="12">
        <v>39.630000000000003</v>
      </c>
      <c r="O168" s="12">
        <v>45</v>
      </c>
      <c r="P168" s="12">
        <v>41.72</v>
      </c>
      <c r="Q168" s="58">
        <v>37.129999999999995</v>
      </c>
      <c r="R168" s="57">
        <v>33</v>
      </c>
      <c r="S168" s="41">
        <v>43.97</v>
      </c>
      <c r="T168" s="57">
        <f t="shared" si="6"/>
        <v>38.5</v>
      </c>
      <c r="U168"/>
      <c r="V168" s="12">
        <v>0</v>
      </c>
      <c r="W168" s="12">
        <v>1</v>
      </c>
      <c r="X168" s="12">
        <v>3.37</v>
      </c>
      <c r="Y168" s="12">
        <v>2.91</v>
      </c>
      <c r="Z168" s="12">
        <v>3.78</v>
      </c>
      <c r="AA168" s="12">
        <v>4</v>
      </c>
      <c r="AB168" s="12">
        <v>0.17</v>
      </c>
      <c r="AC168" s="12">
        <v>4</v>
      </c>
      <c r="AD168" s="12">
        <v>2</v>
      </c>
      <c r="AE168" s="15">
        <v>2</v>
      </c>
      <c r="AF168" s="12">
        <v>2</v>
      </c>
      <c r="AG168" s="12">
        <v>2.06</v>
      </c>
      <c r="AH168" s="12">
        <v>5.38</v>
      </c>
      <c r="AI168" s="12">
        <v>7.3999999999999995</v>
      </c>
      <c r="AJ168" s="58">
        <v>5.63</v>
      </c>
      <c r="AK168" s="57">
        <v>4</v>
      </c>
      <c r="AL168" s="57">
        <v>13</v>
      </c>
      <c r="AM168" s="57">
        <f t="shared" si="7"/>
        <v>8.1999999999999993</v>
      </c>
      <c r="AN168">
        <f t="shared" si="8"/>
        <v>1</v>
      </c>
    </row>
    <row r="169" spans="1:40" ht="17.100000000000001" customHeight="1">
      <c r="A169" s="3" t="s">
        <v>511</v>
      </c>
      <c r="B169" s="6" t="s">
        <v>180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15</v>
      </c>
      <c r="P169" s="12">
        <v>11.55</v>
      </c>
      <c r="Q169" s="58">
        <v>10.129999999999999</v>
      </c>
      <c r="R169" s="57">
        <v>8.129999999999999</v>
      </c>
      <c r="S169" s="41">
        <v>7</v>
      </c>
      <c r="T169" s="57">
        <f t="shared" si="6"/>
        <v>4</v>
      </c>
      <c r="U169"/>
      <c r="V169" s="12">
        <v>40.450000000000003</v>
      </c>
      <c r="W169" s="12">
        <v>39.01</v>
      </c>
      <c r="X169" s="12">
        <v>43.22</v>
      </c>
      <c r="Y169" s="12">
        <v>36.950000000000003</v>
      </c>
      <c r="Z169" s="12">
        <v>50.66</v>
      </c>
      <c r="AA169" s="12">
        <v>48.03</v>
      </c>
      <c r="AB169" s="12">
        <v>57.98</v>
      </c>
      <c r="AC169" s="12">
        <v>76.929999999999978</v>
      </c>
      <c r="AD169" s="12">
        <v>78.699999999999989</v>
      </c>
      <c r="AE169" s="15">
        <v>88.64</v>
      </c>
      <c r="AF169" s="12">
        <v>106.84999999999998</v>
      </c>
      <c r="AG169" s="12">
        <v>141.94999999999996</v>
      </c>
      <c r="AH169" s="12">
        <v>137.72</v>
      </c>
      <c r="AI169" s="12">
        <v>141.79000000000002</v>
      </c>
      <c r="AJ169" s="58">
        <v>148.36999999999998</v>
      </c>
      <c r="AK169" s="57">
        <v>131.91999999999999</v>
      </c>
      <c r="AL169" s="57">
        <v>138.37</v>
      </c>
      <c r="AM169" s="57">
        <f t="shared" si="7"/>
        <v>135.9</v>
      </c>
      <c r="AN169">
        <f t="shared" si="8"/>
        <v>1</v>
      </c>
    </row>
    <row r="170" spans="1:40" ht="17.100000000000001" customHeight="1">
      <c r="A170" s="3" t="s">
        <v>512</v>
      </c>
      <c r="B170" s="6" t="s">
        <v>45</v>
      </c>
      <c r="C170" s="12">
        <v>86.86</v>
      </c>
      <c r="D170" s="12">
        <v>107.97</v>
      </c>
      <c r="E170" s="12">
        <v>104.05</v>
      </c>
      <c r="F170" s="12">
        <v>102.05</v>
      </c>
      <c r="G170" s="12">
        <v>109.59</v>
      </c>
      <c r="H170" s="12">
        <v>105.46</v>
      </c>
      <c r="I170" s="12">
        <v>94.67</v>
      </c>
      <c r="J170" s="12">
        <v>89.3</v>
      </c>
      <c r="K170" s="12">
        <v>94.75</v>
      </c>
      <c r="L170" s="12">
        <v>89.11</v>
      </c>
      <c r="M170" s="12">
        <v>80.17</v>
      </c>
      <c r="N170" s="12">
        <v>93.99</v>
      </c>
      <c r="O170" s="12">
        <v>86.389999999999986</v>
      </c>
      <c r="P170" s="12">
        <v>103.64999999999999</v>
      </c>
      <c r="Q170" s="58">
        <v>99.95</v>
      </c>
      <c r="R170" s="57">
        <v>93.509999999999991</v>
      </c>
      <c r="S170" s="41">
        <v>88</v>
      </c>
      <c r="T170" s="57">
        <f t="shared" si="6"/>
        <v>71.3</v>
      </c>
      <c r="U170"/>
      <c r="V170" s="12">
        <v>27.9</v>
      </c>
      <c r="W170" s="12">
        <v>33.58</v>
      </c>
      <c r="X170" s="12">
        <v>26.02</v>
      </c>
      <c r="Y170" s="12">
        <v>20.69</v>
      </c>
      <c r="Z170" s="12">
        <v>13.9</v>
      </c>
      <c r="AA170" s="12">
        <v>14.7</v>
      </c>
      <c r="AB170" s="12">
        <v>18.990000000000002</v>
      </c>
      <c r="AC170" s="12">
        <v>22.96</v>
      </c>
      <c r="AD170" s="12">
        <v>24.139999999999997</v>
      </c>
      <c r="AE170" s="15">
        <v>31.799999999999997</v>
      </c>
      <c r="AF170" s="12">
        <v>38.549999999999997</v>
      </c>
      <c r="AG170" s="12">
        <v>40.08</v>
      </c>
      <c r="AH170" s="12">
        <v>41.96</v>
      </c>
      <c r="AI170" s="12">
        <v>53.560000000000009</v>
      </c>
      <c r="AJ170" s="58">
        <v>62.98</v>
      </c>
      <c r="AK170" s="57">
        <v>66.89</v>
      </c>
      <c r="AL170" s="57">
        <v>58.209999999999987</v>
      </c>
      <c r="AM170" s="57">
        <f t="shared" si="7"/>
        <v>67.5</v>
      </c>
      <c r="AN170">
        <f t="shared" si="8"/>
        <v>1</v>
      </c>
    </row>
    <row r="171" spans="1:40" ht="17.100000000000001" customHeight="1">
      <c r="A171" s="3" t="s">
        <v>513</v>
      </c>
      <c r="B171" s="6" t="s">
        <v>203</v>
      </c>
      <c r="C171" s="12">
        <v>81.87</v>
      </c>
      <c r="D171" s="12">
        <v>85.94</v>
      </c>
      <c r="E171" s="12">
        <v>83.74</v>
      </c>
      <c r="F171" s="12">
        <v>79.510000000000005</v>
      </c>
      <c r="G171" s="12">
        <v>62.87</v>
      </c>
      <c r="H171" s="12">
        <v>70.900000000000006</v>
      </c>
      <c r="I171" s="12">
        <v>66.3</v>
      </c>
      <c r="J171" s="12">
        <v>55.089999999999996</v>
      </c>
      <c r="K171" s="12">
        <v>53.96</v>
      </c>
      <c r="L171" s="12">
        <v>46.3</v>
      </c>
      <c r="M171" s="12">
        <v>38.94</v>
      </c>
      <c r="N171" s="12">
        <v>51.269999999999996</v>
      </c>
      <c r="O171" s="12">
        <v>46.23</v>
      </c>
      <c r="P171" s="12">
        <v>40.39</v>
      </c>
      <c r="Q171" s="58">
        <v>31.900000000000002</v>
      </c>
      <c r="R171" s="57">
        <v>33.99</v>
      </c>
      <c r="S171" s="41">
        <v>27.439999999999998</v>
      </c>
      <c r="T171" s="57">
        <f t="shared" si="6"/>
        <v>19.100000000000001</v>
      </c>
      <c r="U171"/>
      <c r="V171" s="12">
        <v>37.47</v>
      </c>
      <c r="W171" s="12">
        <v>50.125</v>
      </c>
      <c r="X171" s="12">
        <v>45.79</v>
      </c>
      <c r="Y171" s="12">
        <v>54.78</v>
      </c>
      <c r="Z171" s="12">
        <v>43.51</v>
      </c>
      <c r="AA171" s="12">
        <v>51.67</v>
      </c>
      <c r="AB171" s="12">
        <v>57.29999999999999</v>
      </c>
      <c r="AC171" s="12">
        <v>75.22</v>
      </c>
      <c r="AD171" s="12">
        <v>71.84</v>
      </c>
      <c r="AE171" s="15">
        <v>69.540000000000006</v>
      </c>
      <c r="AF171" s="12">
        <v>85.480000000000018</v>
      </c>
      <c r="AG171" s="12">
        <v>80.180000000000007</v>
      </c>
      <c r="AH171" s="12">
        <v>102.29</v>
      </c>
      <c r="AI171" s="12">
        <v>98.350000000000009</v>
      </c>
      <c r="AJ171" s="58">
        <v>85.28</v>
      </c>
      <c r="AK171" s="57">
        <v>78.37</v>
      </c>
      <c r="AL171" s="57">
        <v>75.159999999999982</v>
      </c>
      <c r="AM171" s="57">
        <f t="shared" si="7"/>
        <v>79.3</v>
      </c>
      <c r="AN171">
        <f t="shared" si="8"/>
        <v>1</v>
      </c>
    </row>
    <row r="172" spans="1:40" ht="17.100000000000001" customHeight="1">
      <c r="A172" s="3" t="s">
        <v>514</v>
      </c>
      <c r="B172" s="6" t="s">
        <v>149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58">
        <v>0</v>
      </c>
      <c r="R172" s="57">
        <v>0</v>
      </c>
      <c r="S172" s="41">
        <v>0</v>
      </c>
      <c r="T172" s="57">
        <f t="shared" si="6"/>
        <v>0</v>
      </c>
      <c r="U172"/>
      <c r="V172" s="12">
        <v>47.25</v>
      </c>
      <c r="W172" s="12">
        <v>29.71</v>
      </c>
      <c r="X172" s="12">
        <v>28.59</v>
      </c>
      <c r="Y172" s="12">
        <v>21.53</v>
      </c>
      <c r="Z172" s="12">
        <v>26.3</v>
      </c>
      <c r="AA172" s="12">
        <v>25.78</v>
      </c>
      <c r="AB172" s="12">
        <v>24.12</v>
      </c>
      <c r="AC172" s="12">
        <v>34.19</v>
      </c>
      <c r="AD172" s="12">
        <v>36.400000000000006</v>
      </c>
      <c r="AE172" s="15">
        <v>62.339999999999996</v>
      </c>
      <c r="AF172" s="12">
        <v>79.010000000000005</v>
      </c>
      <c r="AG172" s="12">
        <v>99.25</v>
      </c>
      <c r="AH172" s="12">
        <v>91.820000000000007</v>
      </c>
      <c r="AI172" s="12">
        <v>91.459999999999965</v>
      </c>
      <c r="AJ172" s="58">
        <v>92.1</v>
      </c>
      <c r="AK172" s="57">
        <v>85.529999999999973</v>
      </c>
      <c r="AL172" s="57">
        <v>99.070000000000007</v>
      </c>
      <c r="AM172" s="57">
        <f t="shared" si="7"/>
        <v>117.4</v>
      </c>
      <c r="AN172">
        <f t="shared" si="8"/>
        <v>1</v>
      </c>
    </row>
    <row r="173" spans="1:40" ht="17.100000000000001" customHeight="1">
      <c r="A173" s="3" t="s">
        <v>515</v>
      </c>
      <c r="B173" s="6" t="s">
        <v>292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58">
        <v>0</v>
      </c>
      <c r="R173" s="57">
        <v>0</v>
      </c>
      <c r="S173" s="41">
        <v>0</v>
      </c>
      <c r="T173" s="57">
        <f t="shared" si="6"/>
        <v>0</v>
      </c>
      <c r="U173"/>
      <c r="V173" s="12">
        <v>0.71</v>
      </c>
      <c r="W173" s="12">
        <v>0</v>
      </c>
      <c r="X173" s="12">
        <v>0</v>
      </c>
      <c r="Y173" s="12">
        <v>0.4</v>
      </c>
      <c r="Z173" s="12">
        <v>0</v>
      </c>
      <c r="AA173" s="12">
        <v>1</v>
      </c>
      <c r="AB173" s="12">
        <v>0</v>
      </c>
      <c r="AC173" s="12">
        <v>2.2599999999999998</v>
      </c>
      <c r="AD173" s="12">
        <v>2</v>
      </c>
      <c r="AE173" s="15">
        <v>1</v>
      </c>
      <c r="AF173" s="12">
        <v>0</v>
      </c>
      <c r="AG173" s="12">
        <v>0</v>
      </c>
      <c r="AH173" s="12">
        <v>0.48</v>
      </c>
      <c r="AI173" s="12">
        <v>5.92</v>
      </c>
      <c r="AJ173" s="58">
        <v>2</v>
      </c>
      <c r="AK173" s="57">
        <v>3.19</v>
      </c>
      <c r="AL173" s="57">
        <v>2.0699999999999998</v>
      </c>
      <c r="AM173" s="57">
        <f t="shared" si="7"/>
        <v>8.1999999999999993</v>
      </c>
      <c r="AN173">
        <f t="shared" si="8"/>
        <v>1</v>
      </c>
    </row>
    <row r="174" spans="1:40" ht="17.100000000000001" customHeight="1">
      <c r="A174" s="3" t="s">
        <v>516</v>
      </c>
      <c r="B174" s="6" t="s">
        <v>276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58">
        <v>0</v>
      </c>
      <c r="R174" s="57">
        <v>0</v>
      </c>
      <c r="S174" s="41">
        <v>0</v>
      </c>
      <c r="T174" s="57">
        <f t="shared" si="6"/>
        <v>0</v>
      </c>
      <c r="U174"/>
      <c r="V174" s="12">
        <v>0</v>
      </c>
      <c r="W174" s="12">
        <v>0</v>
      </c>
      <c r="X174" s="12">
        <v>0</v>
      </c>
      <c r="Y174" s="12">
        <v>0</v>
      </c>
      <c r="Z174" s="12">
        <v>1</v>
      </c>
      <c r="AA174" s="12">
        <v>1</v>
      </c>
      <c r="AB174" s="12">
        <v>1</v>
      </c>
      <c r="AC174" s="12">
        <v>3.61</v>
      </c>
      <c r="AD174" s="12">
        <v>4.12</v>
      </c>
      <c r="AE174" s="15">
        <v>0.65</v>
      </c>
      <c r="AF174" s="12">
        <v>7.370000000000001</v>
      </c>
      <c r="AG174" s="12">
        <v>9.9400000000000013</v>
      </c>
      <c r="AH174" s="12">
        <v>15.930000000000001</v>
      </c>
      <c r="AI174" s="12">
        <v>17.490000000000002</v>
      </c>
      <c r="AJ174" s="58">
        <v>22.18</v>
      </c>
      <c r="AK174" s="57">
        <v>17.670000000000002</v>
      </c>
      <c r="AL174" s="57">
        <v>13.200000000000001</v>
      </c>
      <c r="AM174" s="57">
        <f t="shared" si="7"/>
        <v>19</v>
      </c>
      <c r="AN174">
        <f t="shared" si="8"/>
        <v>1</v>
      </c>
    </row>
    <row r="175" spans="1:40" ht="17.100000000000001" customHeight="1">
      <c r="A175" s="3" t="s">
        <v>517</v>
      </c>
      <c r="B175" s="6" t="s">
        <v>865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58">
        <v>0</v>
      </c>
      <c r="R175" s="57">
        <v>0</v>
      </c>
      <c r="S175" s="41">
        <v>0</v>
      </c>
      <c r="T175" s="57">
        <f t="shared" si="6"/>
        <v>0</v>
      </c>
      <c r="U175"/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5">
        <v>0</v>
      </c>
      <c r="AF175" s="12">
        <v>0</v>
      </c>
      <c r="AG175" s="12">
        <v>0</v>
      </c>
      <c r="AH175" s="12">
        <v>0</v>
      </c>
      <c r="AI175" s="12">
        <v>0</v>
      </c>
      <c r="AJ175" s="58">
        <v>0</v>
      </c>
      <c r="AK175" s="57">
        <v>0</v>
      </c>
      <c r="AL175" s="57">
        <v>0</v>
      </c>
      <c r="AM175" s="57">
        <f t="shared" si="7"/>
        <v>0</v>
      </c>
      <c r="AN175">
        <f t="shared" si="8"/>
        <v>0</v>
      </c>
    </row>
    <row r="176" spans="1:40" ht="17.100000000000001" customHeight="1">
      <c r="A176" s="3" t="s">
        <v>518</v>
      </c>
      <c r="B176" s="6" t="s">
        <v>124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58">
        <v>0</v>
      </c>
      <c r="R176" s="57">
        <v>0</v>
      </c>
      <c r="S176" s="41">
        <v>0</v>
      </c>
      <c r="T176" s="57">
        <f t="shared" si="6"/>
        <v>0</v>
      </c>
      <c r="U176"/>
      <c r="V176" s="12">
        <v>1.72</v>
      </c>
      <c r="W176" s="12">
        <v>1</v>
      </c>
      <c r="X176" s="12">
        <v>1</v>
      </c>
      <c r="Y176" s="12">
        <v>4.5999999999999996</v>
      </c>
      <c r="Z176" s="12">
        <v>5</v>
      </c>
      <c r="AA176" s="12">
        <v>5.92</v>
      </c>
      <c r="AB176" s="12">
        <v>4</v>
      </c>
      <c r="AC176" s="12">
        <v>7</v>
      </c>
      <c r="AD176" s="12">
        <v>3.56</v>
      </c>
      <c r="AE176" s="15">
        <v>5</v>
      </c>
      <c r="AF176" s="12">
        <v>5.27</v>
      </c>
      <c r="AG176" s="12">
        <v>6.43</v>
      </c>
      <c r="AH176" s="12">
        <v>7.45</v>
      </c>
      <c r="AI176" s="12">
        <v>13.980000000000002</v>
      </c>
      <c r="AJ176" s="58">
        <v>18</v>
      </c>
      <c r="AK176" s="57">
        <v>20.8</v>
      </c>
      <c r="AL176" s="57">
        <v>17.45</v>
      </c>
      <c r="AM176" s="57">
        <f t="shared" si="7"/>
        <v>20.6</v>
      </c>
      <c r="AN176">
        <f t="shared" si="8"/>
        <v>1</v>
      </c>
    </row>
    <row r="177" spans="1:40" ht="17.100000000000001" customHeight="1">
      <c r="A177" s="3" t="s">
        <v>519</v>
      </c>
      <c r="B177" s="6" t="s">
        <v>150</v>
      </c>
      <c r="C177" s="12">
        <v>15</v>
      </c>
      <c r="D177" s="12">
        <v>13.47</v>
      </c>
      <c r="E177" s="12">
        <v>11</v>
      </c>
      <c r="F177" s="12">
        <v>3</v>
      </c>
      <c r="G177" s="12">
        <v>0</v>
      </c>
      <c r="H177" s="12">
        <v>1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58">
        <v>0</v>
      </c>
      <c r="R177" s="57">
        <v>0</v>
      </c>
      <c r="S177" s="41">
        <v>0</v>
      </c>
      <c r="T177" s="57">
        <f t="shared" si="6"/>
        <v>0</v>
      </c>
      <c r="U177"/>
      <c r="V177" s="12">
        <v>2</v>
      </c>
      <c r="W177" s="12">
        <v>2</v>
      </c>
      <c r="X177" s="12">
        <v>0.42</v>
      </c>
      <c r="Y177" s="12">
        <v>0</v>
      </c>
      <c r="Z177" s="12">
        <v>0.66</v>
      </c>
      <c r="AA177" s="12">
        <v>0</v>
      </c>
      <c r="AB177" s="12">
        <v>1</v>
      </c>
      <c r="AC177" s="12">
        <v>6.43</v>
      </c>
      <c r="AD177" s="12">
        <v>4.6500000000000004</v>
      </c>
      <c r="AE177" s="15">
        <v>0.59</v>
      </c>
      <c r="AF177" s="12">
        <v>0.60000000000000009</v>
      </c>
      <c r="AG177" s="12">
        <v>5.41</v>
      </c>
      <c r="AH177" s="12">
        <v>5.1899999999999995</v>
      </c>
      <c r="AI177" s="12">
        <v>4.25</v>
      </c>
      <c r="AJ177" s="58">
        <v>5.34</v>
      </c>
      <c r="AK177" s="57">
        <v>7.57</v>
      </c>
      <c r="AL177" s="57">
        <v>12.86</v>
      </c>
      <c r="AM177" s="57">
        <f t="shared" si="7"/>
        <v>7.1</v>
      </c>
      <c r="AN177">
        <f t="shared" si="8"/>
        <v>1</v>
      </c>
    </row>
    <row r="178" spans="1:40" ht="17.100000000000001" customHeight="1">
      <c r="A178" s="3" t="s">
        <v>520</v>
      </c>
      <c r="B178" s="6" t="s">
        <v>290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58">
        <v>0</v>
      </c>
      <c r="R178" s="57">
        <v>0</v>
      </c>
      <c r="S178" s="41">
        <v>0</v>
      </c>
      <c r="T178" s="57">
        <f t="shared" si="6"/>
        <v>0</v>
      </c>
      <c r="U178"/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5">
        <v>0</v>
      </c>
      <c r="AF178" s="12">
        <v>1</v>
      </c>
      <c r="AG178" s="12">
        <v>0.72</v>
      </c>
      <c r="AH178" s="12">
        <v>1.36</v>
      </c>
      <c r="AI178" s="12">
        <v>0.21</v>
      </c>
      <c r="AJ178" s="58">
        <v>0.98</v>
      </c>
      <c r="AK178" s="57">
        <v>0</v>
      </c>
      <c r="AL178" s="57">
        <v>3.73</v>
      </c>
      <c r="AM178" s="57">
        <f t="shared" si="7"/>
        <v>4</v>
      </c>
      <c r="AN178">
        <f t="shared" si="8"/>
        <v>1</v>
      </c>
    </row>
    <row r="179" spans="1:40" ht="17.100000000000001" customHeight="1">
      <c r="A179" s="3" t="s">
        <v>521</v>
      </c>
      <c r="B179" s="6" t="s">
        <v>81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58">
        <v>0</v>
      </c>
      <c r="R179" s="57">
        <v>0</v>
      </c>
      <c r="S179" s="41">
        <v>0</v>
      </c>
      <c r="T179" s="57">
        <f t="shared" si="6"/>
        <v>0</v>
      </c>
      <c r="U179"/>
      <c r="V179" s="12">
        <v>59.09</v>
      </c>
      <c r="W179" s="12">
        <v>52.05</v>
      </c>
      <c r="X179" s="12">
        <v>63.15</v>
      </c>
      <c r="Y179" s="12">
        <v>73.58</v>
      </c>
      <c r="Z179" s="12">
        <v>87.94</v>
      </c>
      <c r="AA179" s="12">
        <v>106.68</v>
      </c>
      <c r="AB179" s="12">
        <v>111</v>
      </c>
      <c r="AC179" s="12">
        <v>105.63000000000001</v>
      </c>
      <c r="AD179" s="12">
        <v>96.699999999999989</v>
      </c>
      <c r="AE179" s="15">
        <v>92.13</v>
      </c>
      <c r="AF179" s="12">
        <v>93.87</v>
      </c>
      <c r="AG179" s="12">
        <v>91.36</v>
      </c>
      <c r="AH179" s="12">
        <v>91.330000000000013</v>
      </c>
      <c r="AI179" s="12">
        <v>93.13000000000001</v>
      </c>
      <c r="AJ179" s="58">
        <v>85.089999999999975</v>
      </c>
      <c r="AK179" s="57">
        <v>94.120000000000033</v>
      </c>
      <c r="AL179" s="57">
        <v>85.87</v>
      </c>
      <c r="AM179" s="57">
        <f t="shared" si="7"/>
        <v>105.2</v>
      </c>
      <c r="AN179">
        <f t="shared" si="8"/>
        <v>1</v>
      </c>
    </row>
    <row r="180" spans="1:40" ht="17.100000000000001" customHeight="1">
      <c r="A180" s="3" t="s">
        <v>522</v>
      </c>
      <c r="B180" s="6" t="s">
        <v>267</v>
      </c>
      <c r="C180" s="12">
        <v>0</v>
      </c>
      <c r="D180" s="12">
        <v>0.98</v>
      </c>
      <c r="E180" s="12">
        <v>1.5</v>
      </c>
      <c r="F180" s="12">
        <v>2</v>
      </c>
      <c r="G180" s="12">
        <v>2</v>
      </c>
      <c r="H180" s="12">
        <v>2.5</v>
      </c>
      <c r="I180" s="12">
        <v>3</v>
      </c>
      <c r="J180" s="12">
        <v>4</v>
      </c>
      <c r="K180" s="12">
        <v>4</v>
      </c>
      <c r="L180" s="12">
        <v>4.5</v>
      </c>
      <c r="M180" s="12">
        <v>6</v>
      </c>
      <c r="N180" s="12">
        <v>5</v>
      </c>
      <c r="O180" s="12">
        <v>4</v>
      </c>
      <c r="P180" s="12">
        <v>3</v>
      </c>
      <c r="Q180" s="58">
        <v>2</v>
      </c>
      <c r="R180" s="57">
        <v>2</v>
      </c>
      <c r="S180" s="41">
        <v>1</v>
      </c>
      <c r="T180" s="57">
        <f t="shared" si="6"/>
        <v>0</v>
      </c>
      <c r="U180"/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2</v>
      </c>
      <c r="AC180" s="12">
        <v>1.02</v>
      </c>
      <c r="AD180" s="12">
        <v>0</v>
      </c>
      <c r="AE180" s="15">
        <v>0.46</v>
      </c>
      <c r="AF180" s="12">
        <v>6.5400000000000009</v>
      </c>
      <c r="AG180" s="12">
        <v>6.14</v>
      </c>
      <c r="AH180" s="12">
        <v>6</v>
      </c>
      <c r="AI180" s="12">
        <v>5.1999999999999993</v>
      </c>
      <c r="AJ180" s="58">
        <v>9.43</v>
      </c>
      <c r="AK180" s="57">
        <v>7.21</v>
      </c>
      <c r="AL180" s="57">
        <v>9.0299999999999994</v>
      </c>
      <c r="AM180" s="57">
        <f t="shared" si="7"/>
        <v>9.8000000000000007</v>
      </c>
      <c r="AN180">
        <f t="shared" si="8"/>
        <v>1</v>
      </c>
    </row>
    <row r="181" spans="1:40" ht="17.100000000000001" customHeight="1">
      <c r="A181" s="3" t="s">
        <v>523</v>
      </c>
      <c r="B181" s="6" t="s">
        <v>109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3</v>
      </c>
      <c r="J181" s="12">
        <v>28.150000000000002</v>
      </c>
      <c r="K181" s="12">
        <v>48.580000000000005</v>
      </c>
      <c r="L181" s="12">
        <v>37.5</v>
      </c>
      <c r="M181" s="12">
        <v>72.42</v>
      </c>
      <c r="N181" s="12">
        <v>64.75</v>
      </c>
      <c r="O181" s="12">
        <v>70</v>
      </c>
      <c r="P181" s="12">
        <v>98</v>
      </c>
      <c r="Q181" s="58">
        <v>100.67000000000002</v>
      </c>
      <c r="R181" s="57">
        <v>117.73</v>
      </c>
      <c r="S181" s="41">
        <v>113.76</v>
      </c>
      <c r="T181" s="57">
        <f t="shared" si="6"/>
        <v>124.5</v>
      </c>
      <c r="U181"/>
      <c r="V181" s="12">
        <v>14.91</v>
      </c>
      <c r="W181" s="12">
        <v>12.36</v>
      </c>
      <c r="X181" s="12">
        <v>17.38</v>
      </c>
      <c r="Y181" s="12">
        <v>26.59</v>
      </c>
      <c r="Z181" s="12">
        <v>33.93</v>
      </c>
      <c r="AA181" s="12">
        <v>33.22</v>
      </c>
      <c r="AB181" s="12">
        <v>43.77000000000001</v>
      </c>
      <c r="AC181" s="12">
        <v>52.1</v>
      </c>
      <c r="AD181" s="12">
        <v>74.819999999999993</v>
      </c>
      <c r="AE181" s="15">
        <v>66.12</v>
      </c>
      <c r="AF181" s="12">
        <v>65.199999999999989</v>
      </c>
      <c r="AG181" s="12">
        <v>81.100000000000023</v>
      </c>
      <c r="AH181" s="12">
        <v>96.78</v>
      </c>
      <c r="AI181" s="12">
        <v>83.359999999999985</v>
      </c>
      <c r="AJ181" s="58">
        <v>106.17000000000002</v>
      </c>
      <c r="AK181" s="57">
        <v>102.47999999999999</v>
      </c>
      <c r="AL181" s="57">
        <v>107.88</v>
      </c>
      <c r="AM181" s="57">
        <f t="shared" si="7"/>
        <v>84.7</v>
      </c>
      <c r="AN181">
        <f t="shared" si="8"/>
        <v>1</v>
      </c>
    </row>
    <row r="182" spans="1:40" ht="17.100000000000001" customHeight="1">
      <c r="A182" s="3" t="s">
        <v>524</v>
      </c>
      <c r="B182" s="6" t="s">
        <v>268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3</v>
      </c>
      <c r="M182" s="12">
        <v>3</v>
      </c>
      <c r="N182" s="12">
        <v>2</v>
      </c>
      <c r="O182" s="12">
        <v>2</v>
      </c>
      <c r="P182" s="12">
        <v>2</v>
      </c>
      <c r="Q182" s="58">
        <v>4</v>
      </c>
      <c r="R182" s="57">
        <v>6</v>
      </c>
      <c r="S182" s="41">
        <v>8</v>
      </c>
      <c r="T182" s="57">
        <f t="shared" si="6"/>
        <v>9.3000000000000007</v>
      </c>
      <c r="U182"/>
      <c r="V182" s="12">
        <v>0</v>
      </c>
      <c r="W182" s="12">
        <v>0.5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5">
        <v>0</v>
      </c>
      <c r="AF182" s="12">
        <v>0.39</v>
      </c>
      <c r="AG182" s="12">
        <v>1.33</v>
      </c>
      <c r="AH182" s="12">
        <v>0</v>
      </c>
      <c r="AI182" s="12">
        <v>0</v>
      </c>
      <c r="AJ182" s="58">
        <v>0</v>
      </c>
      <c r="AK182" s="57">
        <v>0.97</v>
      </c>
      <c r="AL182" s="57">
        <v>1</v>
      </c>
      <c r="AM182" s="57">
        <f t="shared" si="7"/>
        <v>1</v>
      </c>
      <c r="AN182">
        <f t="shared" si="8"/>
        <v>1</v>
      </c>
    </row>
    <row r="183" spans="1:40" ht="17.100000000000001" customHeight="1">
      <c r="A183" s="3" t="s">
        <v>525</v>
      </c>
      <c r="B183" s="6" t="s">
        <v>233</v>
      </c>
      <c r="C183" s="12">
        <v>34.93</v>
      </c>
      <c r="D183" s="12">
        <v>31.23</v>
      </c>
      <c r="E183" s="12">
        <v>22.99</v>
      </c>
      <c r="F183" s="12">
        <v>30.11</v>
      </c>
      <c r="G183" s="12">
        <v>27.94</v>
      </c>
      <c r="H183" s="12">
        <v>18.32</v>
      </c>
      <c r="I183" s="12">
        <v>15.84</v>
      </c>
      <c r="J183" s="12">
        <v>18.759999999999998</v>
      </c>
      <c r="K183" s="12">
        <v>37.459999999999994</v>
      </c>
      <c r="L183" s="12">
        <v>37.500000000000007</v>
      </c>
      <c r="M183" s="12">
        <v>35.159999999999997</v>
      </c>
      <c r="N183" s="12">
        <v>39.520000000000003</v>
      </c>
      <c r="O183" s="12">
        <v>38.56</v>
      </c>
      <c r="P183" s="12">
        <v>39.119999999999997</v>
      </c>
      <c r="Q183" s="58">
        <v>35</v>
      </c>
      <c r="R183" s="57">
        <v>36.700000000000003</v>
      </c>
      <c r="S183" s="41">
        <v>25.990000000000002</v>
      </c>
      <c r="T183" s="57">
        <f t="shared" si="6"/>
        <v>19.100000000000001</v>
      </c>
      <c r="U183"/>
      <c r="V183" s="12">
        <v>9</v>
      </c>
      <c r="W183" s="12">
        <v>14.88</v>
      </c>
      <c r="X183" s="12">
        <v>27.95</v>
      </c>
      <c r="Y183" s="12">
        <v>45.414999999999999</v>
      </c>
      <c r="Z183" s="12">
        <v>42.96</v>
      </c>
      <c r="AA183" s="12">
        <v>52.43</v>
      </c>
      <c r="AB183" s="12">
        <v>45.709999999999994</v>
      </c>
      <c r="AC183" s="12">
        <v>33.700000000000003</v>
      </c>
      <c r="AD183" s="12">
        <v>29</v>
      </c>
      <c r="AE183" s="15">
        <v>24.16</v>
      </c>
      <c r="AF183" s="12">
        <v>15.629999999999999</v>
      </c>
      <c r="AG183" s="12">
        <v>9</v>
      </c>
      <c r="AH183" s="12">
        <v>12.09</v>
      </c>
      <c r="AI183" s="12">
        <v>12.89</v>
      </c>
      <c r="AJ183" s="58">
        <v>13.56</v>
      </c>
      <c r="AK183" s="57">
        <v>18.009999999999998</v>
      </c>
      <c r="AL183" s="57">
        <v>18.98</v>
      </c>
      <c r="AM183" s="57">
        <f t="shared" si="7"/>
        <v>20</v>
      </c>
      <c r="AN183">
        <f t="shared" si="8"/>
        <v>1</v>
      </c>
    </row>
    <row r="184" spans="1:40" ht="17.100000000000001" customHeight="1">
      <c r="A184" s="3" t="s">
        <v>526</v>
      </c>
      <c r="B184" s="6" t="s">
        <v>271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58">
        <v>0</v>
      </c>
      <c r="R184" s="57">
        <v>0</v>
      </c>
      <c r="S184" s="41">
        <v>0</v>
      </c>
      <c r="T184" s="57">
        <f t="shared" si="6"/>
        <v>0</v>
      </c>
      <c r="U184"/>
      <c r="V184" s="12">
        <v>0.5</v>
      </c>
      <c r="W184" s="12">
        <v>1</v>
      </c>
      <c r="X184" s="12">
        <v>2.58</v>
      </c>
      <c r="Y184" s="12">
        <v>4.21</v>
      </c>
      <c r="Z184" s="12">
        <v>5.41</v>
      </c>
      <c r="AA184" s="12">
        <v>9.49</v>
      </c>
      <c r="AB184" s="12">
        <v>6.4</v>
      </c>
      <c r="AC184" s="12">
        <v>2.13</v>
      </c>
      <c r="AD184" s="12">
        <v>1.99</v>
      </c>
      <c r="AE184" s="15">
        <v>1.67</v>
      </c>
      <c r="AF184" s="12">
        <v>5.9099999999999993</v>
      </c>
      <c r="AG184" s="12">
        <v>7.4500000000000011</v>
      </c>
      <c r="AH184" s="12">
        <v>8.7199999999999989</v>
      </c>
      <c r="AI184" s="12">
        <v>11.95</v>
      </c>
      <c r="AJ184" s="58">
        <v>7.9</v>
      </c>
      <c r="AK184" s="57">
        <v>6.45</v>
      </c>
      <c r="AL184" s="57">
        <v>6.5900000000000007</v>
      </c>
      <c r="AM184" s="57">
        <f t="shared" si="7"/>
        <v>4.3</v>
      </c>
      <c r="AN184">
        <f t="shared" si="8"/>
        <v>1</v>
      </c>
    </row>
    <row r="185" spans="1:40" ht="17.100000000000001" customHeight="1">
      <c r="A185" s="3" t="s">
        <v>527</v>
      </c>
      <c r="B185" s="6" t="s">
        <v>181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58">
        <v>0</v>
      </c>
      <c r="R185" s="57">
        <v>0</v>
      </c>
      <c r="S185" s="41">
        <v>0</v>
      </c>
      <c r="T185" s="57">
        <f t="shared" si="6"/>
        <v>0</v>
      </c>
      <c r="U185"/>
      <c r="V185" s="12">
        <v>4.7</v>
      </c>
      <c r="W185" s="12">
        <v>2.38</v>
      </c>
      <c r="X185" s="12">
        <v>7.56</v>
      </c>
      <c r="Y185" s="12">
        <v>7</v>
      </c>
      <c r="Z185" s="12">
        <v>4.1500000000000004</v>
      </c>
      <c r="AA185" s="12">
        <v>4</v>
      </c>
      <c r="AB185" s="12">
        <v>1</v>
      </c>
      <c r="AC185" s="12">
        <v>1</v>
      </c>
      <c r="AD185" s="12">
        <v>0.31</v>
      </c>
      <c r="AE185" s="15">
        <v>2.25</v>
      </c>
      <c r="AF185" s="12">
        <v>3.93</v>
      </c>
      <c r="AG185" s="12">
        <v>7.4099999999999993</v>
      </c>
      <c r="AH185" s="12">
        <v>6.6999999999999993</v>
      </c>
      <c r="AI185" s="12">
        <v>12.42</v>
      </c>
      <c r="AJ185" s="58">
        <v>12.91</v>
      </c>
      <c r="AK185" s="57">
        <v>10.14</v>
      </c>
      <c r="AL185" s="57">
        <v>19.200000000000003</v>
      </c>
      <c r="AM185" s="57">
        <f t="shared" si="7"/>
        <v>26.9</v>
      </c>
      <c r="AN185">
        <f t="shared" si="8"/>
        <v>1</v>
      </c>
    </row>
    <row r="186" spans="1:40" ht="17.100000000000001" customHeight="1">
      <c r="A186" s="3" t="s">
        <v>528</v>
      </c>
      <c r="B186" s="6" t="s">
        <v>204</v>
      </c>
      <c r="C186" s="12">
        <v>24.26</v>
      </c>
      <c r="D186" s="12">
        <v>41.854999999999997</v>
      </c>
      <c r="E186" s="12">
        <v>37.17</v>
      </c>
      <c r="F186" s="12">
        <v>32.28</v>
      </c>
      <c r="G186" s="12">
        <v>27.91</v>
      </c>
      <c r="H186" s="12">
        <v>34.814999999999998</v>
      </c>
      <c r="I186" s="12">
        <v>55.620000000000005</v>
      </c>
      <c r="J186" s="12">
        <v>58.660000000000004</v>
      </c>
      <c r="K186" s="12">
        <v>71.7</v>
      </c>
      <c r="L186" s="12">
        <v>75.20999999999998</v>
      </c>
      <c r="M186" s="12">
        <v>71.150000000000006</v>
      </c>
      <c r="N186" s="12">
        <v>89.180000000000021</v>
      </c>
      <c r="O186" s="12">
        <v>78.84</v>
      </c>
      <c r="P186" s="12">
        <v>81.820000000000007</v>
      </c>
      <c r="Q186" s="58">
        <v>72.78</v>
      </c>
      <c r="R186" s="57">
        <v>66.990000000000009</v>
      </c>
      <c r="S186" s="41">
        <v>69</v>
      </c>
      <c r="T186" s="57">
        <f t="shared" si="6"/>
        <v>57.8</v>
      </c>
      <c r="U186"/>
      <c r="V186" s="12">
        <v>32.22</v>
      </c>
      <c r="W186" s="12">
        <v>31.18</v>
      </c>
      <c r="X186" s="12">
        <v>35.28</v>
      </c>
      <c r="Y186" s="12">
        <v>39.645000000000003</v>
      </c>
      <c r="Z186" s="12">
        <v>42.17</v>
      </c>
      <c r="AA186" s="12">
        <v>49.41</v>
      </c>
      <c r="AB186" s="12">
        <v>44.35</v>
      </c>
      <c r="AC186" s="12">
        <v>45.91</v>
      </c>
      <c r="AD186" s="12">
        <v>47.660000000000004</v>
      </c>
      <c r="AE186" s="15">
        <v>50.559999999999995</v>
      </c>
      <c r="AF186" s="12">
        <v>42.32</v>
      </c>
      <c r="AG186" s="12">
        <v>49.629999999999995</v>
      </c>
      <c r="AH186" s="12">
        <v>45.620000000000005</v>
      </c>
      <c r="AI186" s="12">
        <v>43.190000000000005</v>
      </c>
      <c r="AJ186" s="58">
        <v>45.69</v>
      </c>
      <c r="AK186" s="57">
        <v>37.21</v>
      </c>
      <c r="AL186" s="57">
        <v>36.270000000000003</v>
      </c>
      <c r="AM186" s="57">
        <f t="shared" si="7"/>
        <v>40.200000000000003</v>
      </c>
      <c r="AN186">
        <f t="shared" si="8"/>
        <v>1</v>
      </c>
    </row>
    <row r="187" spans="1:40" ht="17.100000000000001" customHeight="1">
      <c r="A187" s="3" t="s">
        <v>529</v>
      </c>
      <c r="B187" s="6" t="s">
        <v>274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1</v>
      </c>
      <c r="M187" s="12">
        <v>10.629999999999999</v>
      </c>
      <c r="N187" s="12">
        <v>25.29</v>
      </c>
      <c r="O187" s="12">
        <v>27.31</v>
      </c>
      <c r="P187" s="12">
        <v>26.130000000000003</v>
      </c>
      <c r="Q187" s="58">
        <v>22.46</v>
      </c>
      <c r="R187" s="57">
        <v>13.07</v>
      </c>
      <c r="S187" s="41">
        <v>7</v>
      </c>
      <c r="T187" s="57">
        <f t="shared" si="6"/>
        <v>3</v>
      </c>
      <c r="U187"/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0.94</v>
      </c>
      <c r="AD187" s="12">
        <v>0</v>
      </c>
      <c r="AE187" s="15">
        <v>0</v>
      </c>
      <c r="AF187" s="12">
        <v>3.8400000000000003</v>
      </c>
      <c r="AG187" s="12">
        <v>2.08</v>
      </c>
      <c r="AH187" s="12">
        <v>6.28</v>
      </c>
      <c r="AI187" s="12">
        <v>6.3599999999999994</v>
      </c>
      <c r="AJ187" s="58">
        <v>8.7899999999999991</v>
      </c>
      <c r="AK187" s="57">
        <v>9</v>
      </c>
      <c r="AL187" s="57">
        <v>9</v>
      </c>
      <c r="AM187" s="57">
        <f t="shared" si="7"/>
        <v>16.5</v>
      </c>
      <c r="AN187">
        <f t="shared" si="8"/>
        <v>1</v>
      </c>
    </row>
    <row r="188" spans="1:40" ht="17.100000000000001" customHeight="1">
      <c r="A188" s="3" t="s">
        <v>530</v>
      </c>
      <c r="B188" s="6" t="s">
        <v>866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58">
        <v>0</v>
      </c>
      <c r="R188" s="57">
        <v>0</v>
      </c>
      <c r="S188" s="41">
        <v>0</v>
      </c>
      <c r="T188" s="57">
        <f t="shared" si="6"/>
        <v>0</v>
      </c>
      <c r="U188"/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5">
        <v>0</v>
      </c>
      <c r="AF188" s="12">
        <v>0</v>
      </c>
      <c r="AG188" s="12">
        <v>0</v>
      </c>
      <c r="AH188" s="12">
        <v>0</v>
      </c>
      <c r="AI188" s="12">
        <v>0</v>
      </c>
      <c r="AJ188" s="58">
        <v>0</v>
      </c>
      <c r="AK188" s="57">
        <v>0</v>
      </c>
      <c r="AL188" s="57">
        <v>0</v>
      </c>
      <c r="AM188" s="57">
        <f t="shared" si="7"/>
        <v>0</v>
      </c>
      <c r="AN188">
        <f t="shared" si="8"/>
        <v>0</v>
      </c>
    </row>
    <row r="189" spans="1:40" ht="17.100000000000001" customHeight="1">
      <c r="A189" s="3" t="s">
        <v>531</v>
      </c>
      <c r="B189" s="6" t="s">
        <v>867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58">
        <v>0</v>
      </c>
      <c r="R189" s="57">
        <v>0</v>
      </c>
      <c r="S189" s="41">
        <v>0</v>
      </c>
      <c r="T189" s="57">
        <f t="shared" si="6"/>
        <v>0</v>
      </c>
      <c r="U189"/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5">
        <v>0</v>
      </c>
      <c r="AF189" s="12">
        <v>0</v>
      </c>
      <c r="AG189" s="12">
        <v>0</v>
      </c>
      <c r="AH189" s="12">
        <v>0</v>
      </c>
      <c r="AI189" s="12">
        <v>0</v>
      </c>
      <c r="AJ189" s="58">
        <v>0</v>
      </c>
      <c r="AK189" s="57">
        <v>0</v>
      </c>
      <c r="AL189" s="57">
        <v>0</v>
      </c>
      <c r="AM189" s="57">
        <f t="shared" si="7"/>
        <v>0</v>
      </c>
      <c r="AN189">
        <f t="shared" si="8"/>
        <v>0</v>
      </c>
    </row>
    <row r="190" spans="1:40" ht="17.100000000000001" customHeight="1">
      <c r="A190" s="3" t="s">
        <v>532</v>
      </c>
      <c r="B190" s="6" t="s">
        <v>53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58">
        <v>0</v>
      </c>
      <c r="R190" s="57">
        <v>0</v>
      </c>
      <c r="S190" s="41">
        <v>0</v>
      </c>
      <c r="T190" s="57">
        <f t="shared" si="6"/>
        <v>0</v>
      </c>
      <c r="U190"/>
      <c r="V190" s="12">
        <v>14</v>
      </c>
      <c r="W190" s="12">
        <v>11.71</v>
      </c>
      <c r="X190" s="12">
        <v>12.31</v>
      </c>
      <c r="Y190" s="12">
        <v>9.84</v>
      </c>
      <c r="Z190" s="12">
        <v>14.95</v>
      </c>
      <c r="AA190" s="12">
        <v>10.82</v>
      </c>
      <c r="AB190" s="12">
        <v>13.77</v>
      </c>
      <c r="AC190" s="12">
        <v>19.339999999999996</v>
      </c>
      <c r="AD190" s="12">
        <v>21.31</v>
      </c>
      <c r="AE190" s="15">
        <v>24.779999999999998</v>
      </c>
      <c r="AF190" s="12">
        <v>16.989999999999998</v>
      </c>
      <c r="AG190" s="12">
        <v>24.69</v>
      </c>
      <c r="AH190" s="12">
        <v>34.000000000000007</v>
      </c>
      <c r="AI190" s="12">
        <v>41.430000000000007</v>
      </c>
      <c r="AJ190" s="58">
        <v>38.040000000000013</v>
      </c>
      <c r="AK190" s="57">
        <v>32.19</v>
      </c>
      <c r="AL190" s="57">
        <v>45.38</v>
      </c>
      <c r="AM190" s="57">
        <f t="shared" si="7"/>
        <v>53.1</v>
      </c>
      <c r="AN190">
        <f t="shared" si="8"/>
        <v>1</v>
      </c>
    </row>
    <row r="191" spans="1:40" ht="17.100000000000001" customHeight="1">
      <c r="A191" s="3" t="s">
        <v>533</v>
      </c>
      <c r="B191" s="6" t="s">
        <v>162</v>
      </c>
      <c r="C191" s="12">
        <v>13.02</v>
      </c>
      <c r="D191" s="12">
        <v>13.41</v>
      </c>
      <c r="E191" s="12">
        <v>9.1999999999999993</v>
      </c>
      <c r="F191" s="12">
        <v>7.19</v>
      </c>
      <c r="G191" s="12">
        <v>4</v>
      </c>
      <c r="H191" s="12">
        <v>3</v>
      </c>
      <c r="I191" s="12">
        <v>3</v>
      </c>
      <c r="J191" s="12">
        <v>8</v>
      </c>
      <c r="K191" s="12">
        <v>4</v>
      </c>
      <c r="L191" s="12">
        <v>6.38</v>
      </c>
      <c r="M191" s="12">
        <v>3</v>
      </c>
      <c r="N191" s="12">
        <v>3</v>
      </c>
      <c r="O191" s="12">
        <v>17.23</v>
      </c>
      <c r="P191" s="12">
        <v>28.840000000000003</v>
      </c>
      <c r="Q191" s="58">
        <v>42.480000000000004</v>
      </c>
      <c r="R191" s="57">
        <v>43.44</v>
      </c>
      <c r="S191" s="41">
        <v>46.1</v>
      </c>
      <c r="T191" s="57">
        <f t="shared" si="6"/>
        <v>42.9</v>
      </c>
      <c r="U191"/>
      <c r="V191" s="12">
        <v>3.84</v>
      </c>
      <c r="W191" s="12">
        <v>1.54</v>
      </c>
      <c r="X191" s="12">
        <v>2.17</v>
      </c>
      <c r="Y191" s="12">
        <v>5.13</v>
      </c>
      <c r="Z191" s="12">
        <v>10.76</v>
      </c>
      <c r="AA191" s="12">
        <v>9.19</v>
      </c>
      <c r="AB191" s="12">
        <v>21.25</v>
      </c>
      <c r="AC191" s="12">
        <v>32.72</v>
      </c>
      <c r="AD191" s="12">
        <v>35.090000000000003</v>
      </c>
      <c r="AE191" s="15">
        <v>33.94</v>
      </c>
      <c r="AF191" s="12">
        <v>46.590000000000011</v>
      </c>
      <c r="AG191" s="12">
        <v>51.73</v>
      </c>
      <c r="AH191" s="12">
        <v>51.19</v>
      </c>
      <c r="AI191" s="12">
        <v>50.22</v>
      </c>
      <c r="AJ191" s="58">
        <v>55.389999999999986</v>
      </c>
      <c r="AK191" s="57">
        <v>57.769999999999996</v>
      </c>
      <c r="AL191" s="57">
        <v>68.91</v>
      </c>
      <c r="AM191" s="57">
        <f t="shared" si="7"/>
        <v>69</v>
      </c>
      <c r="AN191">
        <f t="shared" si="8"/>
        <v>1</v>
      </c>
    </row>
    <row r="192" spans="1:40" ht="17.100000000000001" customHeight="1">
      <c r="A192" s="3" t="s">
        <v>534</v>
      </c>
      <c r="B192" s="6" t="s">
        <v>868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58">
        <v>0</v>
      </c>
      <c r="R192" s="57">
        <v>0</v>
      </c>
      <c r="S192" s="41">
        <v>0</v>
      </c>
      <c r="T192" s="57">
        <f t="shared" si="6"/>
        <v>0</v>
      </c>
      <c r="U192"/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5">
        <v>0</v>
      </c>
      <c r="AF192" s="12">
        <v>0</v>
      </c>
      <c r="AG192" s="12">
        <v>0</v>
      </c>
      <c r="AH192" s="12">
        <v>0</v>
      </c>
      <c r="AI192" s="12">
        <v>0</v>
      </c>
      <c r="AJ192" s="58">
        <v>0</v>
      </c>
      <c r="AK192" s="57">
        <v>0</v>
      </c>
      <c r="AL192" s="57">
        <v>0</v>
      </c>
      <c r="AM192" s="57">
        <f t="shared" si="7"/>
        <v>0</v>
      </c>
      <c r="AN192">
        <f t="shared" si="8"/>
        <v>0</v>
      </c>
    </row>
    <row r="193" spans="1:40" ht="17.100000000000001" customHeight="1">
      <c r="A193" s="3" t="s">
        <v>535</v>
      </c>
      <c r="B193" s="6" t="s">
        <v>293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58">
        <v>0</v>
      </c>
      <c r="R193" s="57">
        <v>0</v>
      </c>
      <c r="S193" s="41">
        <v>0</v>
      </c>
      <c r="T193" s="57">
        <f t="shared" si="6"/>
        <v>0</v>
      </c>
      <c r="U193"/>
      <c r="V193" s="12">
        <v>0.2</v>
      </c>
      <c r="W193" s="12">
        <v>0</v>
      </c>
      <c r="X193" s="12">
        <v>0.2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5">
        <v>0</v>
      </c>
      <c r="AF193" s="12">
        <v>0</v>
      </c>
      <c r="AG193" s="12">
        <v>1</v>
      </c>
      <c r="AH193" s="12">
        <v>0</v>
      </c>
      <c r="AI193" s="12">
        <v>0</v>
      </c>
      <c r="AJ193" s="58">
        <v>2</v>
      </c>
      <c r="AK193" s="57">
        <v>1.1200000000000001</v>
      </c>
      <c r="AL193" s="57">
        <v>0.05</v>
      </c>
      <c r="AM193" s="57">
        <f t="shared" si="7"/>
        <v>0</v>
      </c>
      <c r="AN193">
        <f t="shared" si="8"/>
        <v>1</v>
      </c>
    </row>
    <row r="194" spans="1:40" ht="17.100000000000001" customHeight="1">
      <c r="A194" s="3" t="s">
        <v>536</v>
      </c>
      <c r="B194" s="6" t="s">
        <v>82</v>
      </c>
      <c r="C194" s="12">
        <v>140.69</v>
      </c>
      <c r="D194" s="12">
        <v>130.33000000000001</v>
      </c>
      <c r="E194" s="12">
        <v>109.69499999999999</v>
      </c>
      <c r="F194" s="12">
        <v>113.505</v>
      </c>
      <c r="G194" s="12">
        <v>117.69</v>
      </c>
      <c r="H194" s="12">
        <v>99.3</v>
      </c>
      <c r="I194" s="12">
        <v>85.69</v>
      </c>
      <c r="J194" s="12">
        <v>94.259999999999991</v>
      </c>
      <c r="K194" s="12">
        <v>89.920000000000016</v>
      </c>
      <c r="L194" s="12">
        <v>84.49</v>
      </c>
      <c r="M194" s="12">
        <v>82.649999999999991</v>
      </c>
      <c r="N194" s="12">
        <v>86.799999999999983</v>
      </c>
      <c r="O194" s="12">
        <v>103.26</v>
      </c>
      <c r="P194" s="12">
        <v>109.23</v>
      </c>
      <c r="Q194" s="58">
        <v>121.55</v>
      </c>
      <c r="R194" s="57">
        <v>132.98999999999995</v>
      </c>
      <c r="S194" s="41">
        <v>121.64999999999999</v>
      </c>
      <c r="T194" s="57">
        <f t="shared" si="6"/>
        <v>98</v>
      </c>
      <c r="U194"/>
      <c r="V194" s="12">
        <v>133.375</v>
      </c>
      <c r="W194" s="12">
        <v>119.95</v>
      </c>
      <c r="X194" s="12">
        <v>110.4</v>
      </c>
      <c r="Y194" s="12">
        <v>103.86</v>
      </c>
      <c r="Z194" s="12">
        <v>100.14</v>
      </c>
      <c r="AA194" s="12">
        <v>108.81</v>
      </c>
      <c r="AB194" s="12">
        <v>121.65</v>
      </c>
      <c r="AC194" s="12">
        <v>139.99000000000004</v>
      </c>
      <c r="AD194" s="12">
        <v>150.82</v>
      </c>
      <c r="AE194" s="15">
        <v>169.48000000000002</v>
      </c>
      <c r="AF194" s="12">
        <v>184.21000000000004</v>
      </c>
      <c r="AG194" s="12">
        <v>198.76000000000002</v>
      </c>
      <c r="AH194" s="12">
        <v>198.6999999999999</v>
      </c>
      <c r="AI194" s="12">
        <v>194.94</v>
      </c>
      <c r="AJ194" s="58">
        <v>178.87000000000003</v>
      </c>
      <c r="AK194" s="57">
        <v>186.37</v>
      </c>
      <c r="AL194" s="57">
        <v>213.24000000000004</v>
      </c>
      <c r="AM194" s="57">
        <f t="shared" si="7"/>
        <v>216.9</v>
      </c>
      <c r="AN194">
        <f t="shared" si="8"/>
        <v>1</v>
      </c>
    </row>
    <row r="195" spans="1:40" ht="17.100000000000001" customHeight="1">
      <c r="A195" s="3" t="s">
        <v>537</v>
      </c>
      <c r="B195" s="6" t="s">
        <v>214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58">
        <v>4.26</v>
      </c>
      <c r="R195" s="57">
        <v>13</v>
      </c>
      <c r="S195" s="41">
        <v>15.819999999999999</v>
      </c>
      <c r="T195" s="57">
        <f t="shared" si="6"/>
        <v>29.7</v>
      </c>
      <c r="U195"/>
      <c r="V195" s="12">
        <v>18.18</v>
      </c>
      <c r="W195" s="12">
        <v>12.96</v>
      </c>
      <c r="X195" s="12">
        <v>15.19</v>
      </c>
      <c r="Y195" s="12">
        <v>14.58</v>
      </c>
      <c r="Z195" s="12">
        <v>15</v>
      </c>
      <c r="AA195" s="12">
        <v>8.5</v>
      </c>
      <c r="AB195" s="12">
        <v>16.14</v>
      </c>
      <c r="AC195" s="12">
        <v>15.030000000000001</v>
      </c>
      <c r="AD195" s="12">
        <v>14.68</v>
      </c>
      <c r="AE195" s="15">
        <v>17.739999999999998</v>
      </c>
      <c r="AF195" s="12">
        <v>20.189999999999998</v>
      </c>
      <c r="AG195" s="12">
        <v>24.34</v>
      </c>
      <c r="AH195" s="12">
        <v>32.44</v>
      </c>
      <c r="AI195" s="12">
        <v>45.86</v>
      </c>
      <c r="AJ195" s="58">
        <v>50.290000000000013</v>
      </c>
      <c r="AK195" s="57">
        <v>49.97</v>
      </c>
      <c r="AL195" s="57">
        <v>45.940000000000005</v>
      </c>
      <c r="AM195" s="57">
        <f t="shared" si="7"/>
        <v>47</v>
      </c>
      <c r="AN195">
        <f t="shared" si="8"/>
        <v>1</v>
      </c>
    </row>
    <row r="196" spans="1:40" ht="17.100000000000001" customHeight="1">
      <c r="A196" s="3" t="s">
        <v>538</v>
      </c>
      <c r="B196" s="6" t="s">
        <v>83</v>
      </c>
      <c r="C196" s="12">
        <v>47.55</v>
      </c>
      <c r="D196" s="12">
        <v>35.729999999999997</v>
      </c>
      <c r="E196" s="12">
        <v>30.02</v>
      </c>
      <c r="F196" s="12">
        <v>36.25</v>
      </c>
      <c r="G196" s="12">
        <v>41.87</v>
      </c>
      <c r="H196" s="12">
        <v>60.58</v>
      </c>
      <c r="I196" s="12">
        <v>64.929999999999978</v>
      </c>
      <c r="J196" s="12">
        <v>68.56</v>
      </c>
      <c r="K196" s="12">
        <v>63.68</v>
      </c>
      <c r="L196" s="12">
        <v>74.679999999999978</v>
      </c>
      <c r="M196" s="12">
        <v>76.029999999999973</v>
      </c>
      <c r="N196" s="12">
        <v>79.259999999999991</v>
      </c>
      <c r="O196" s="12">
        <v>77.06</v>
      </c>
      <c r="P196" s="12">
        <v>88.910000000000011</v>
      </c>
      <c r="Q196" s="58">
        <v>81.259999999999991</v>
      </c>
      <c r="R196" s="57">
        <v>82.72</v>
      </c>
      <c r="S196" s="41">
        <v>90.12</v>
      </c>
      <c r="T196" s="57">
        <f t="shared" si="6"/>
        <v>78.2</v>
      </c>
      <c r="U196"/>
      <c r="V196" s="12">
        <v>31.66</v>
      </c>
      <c r="W196" s="12">
        <v>36.14</v>
      </c>
      <c r="X196" s="12">
        <v>35.465000000000003</v>
      </c>
      <c r="Y196" s="12">
        <v>34.65</v>
      </c>
      <c r="Z196" s="12">
        <v>29.34</v>
      </c>
      <c r="AA196" s="12">
        <v>29.555</v>
      </c>
      <c r="AB196" s="12">
        <v>36.155000000000001</v>
      </c>
      <c r="AC196" s="12">
        <v>35.099999999999994</v>
      </c>
      <c r="AD196" s="12">
        <v>31.259999999999998</v>
      </c>
      <c r="AE196" s="15">
        <v>31.01</v>
      </c>
      <c r="AF196" s="12">
        <v>31.69</v>
      </c>
      <c r="AG196" s="12">
        <v>28.61</v>
      </c>
      <c r="AH196" s="12">
        <v>26.049999999999997</v>
      </c>
      <c r="AI196" s="12">
        <v>28.839999999999996</v>
      </c>
      <c r="AJ196" s="58">
        <v>28.779999999999998</v>
      </c>
      <c r="AK196" s="57">
        <v>35.380000000000003</v>
      </c>
      <c r="AL196" s="57">
        <v>35</v>
      </c>
      <c r="AM196" s="57">
        <f t="shared" si="7"/>
        <v>25.4</v>
      </c>
      <c r="AN196">
        <f t="shared" si="8"/>
        <v>1</v>
      </c>
    </row>
    <row r="197" spans="1:40" ht="17.100000000000001" customHeight="1">
      <c r="A197" s="3" t="s">
        <v>539</v>
      </c>
      <c r="B197" s="6" t="s">
        <v>869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58">
        <v>0</v>
      </c>
      <c r="R197" s="57">
        <v>0</v>
      </c>
      <c r="S197" s="41">
        <v>0</v>
      </c>
      <c r="T197" s="57">
        <f t="shared" si="6"/>
        <v>0</v>
      </c>
      <c r="U197"/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5">
        <v>0</v>
      </c>
      <c r="AF197" s="12">
        <v>0</v>
      </c>
      <c r="AG197" s="12">
        <v>0</v>
      </c>
      <c r="AH197" s="12">
        <v>0</v>
      </c>
      <c r="AI197" s="12">
        <v>0</v>
      </c>
      <c r="AJ197" s="58">
        <v>0</v>
      </c>
      <c r="AK197" s="57">
        <v>0</v>
      </c>
      <c r="AL197" s="57">
        <v>0</v>
      </c>
      <c r="AM197" s="57">
        <f t="shared" si="7"/>
        <v>0</v>
      </c>
      <c r="AN197">
        <f t="shared" si="8"/>
        <v>0</v>
      </c>
    </row>
    <row r="198" spans="1:40" ht="17.100000000000001" customHeight="1">
      <c r="A198" s="3" t="s">
        <v>540</v>
      </c>
      <c r="B198" s="6" t="s">
        <v>333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58">
        <v>0</v>
      </c>
      <c r="R198" s="57">
        <v>0</v>
      </c>
      <c r="S198" s="41">
        <v>0</v>
      </c>
      <c r="T198" s="57">
        <f t="shared" si="6"/>
        <v>0</v>
      </c>
      <c r="U198"/>
      <c r="V198" s="12">
        <v>0</v>
      </c>
      <c r="W198" s="12">
        <v>0</v>
      </c>
      <c r="X198" s="12">
        <v>0</v>
      </c>
      <c r="Y198" s="12">
        <v>1</v>
      </c>
      <c r="Z198" s="12">
        <v>0</v>
      </c>
      <c r="AA198" s="12">
        <v>0</v>
      </c>
      <c r="AB198" s="12">
        <v>0</v>
      </c>
      <c r="AC198" s="12">
        <v>0</v>
      </c>
      <c r="AD198" s="12">
        <v>3.2199999999999998</v>
      </c>
      <c r="AE198" s="15">
        <v>2</v>
      </c>
      <c r="AF198" s="12">
        <v>2.7</v>
      </c>
      <c r="AG198" s="12">
        <v>4</v>
      </c>
      <c r="AH198" s="12">
        <v>4.5</v>
      </c>
      <c r="AI198" s="12">
        <v>3.32</v>
      </c>
      <c r="AJ198" s="58">
        <v>8.32</v>
      </c>
      <c r="AK198" s="57">
        <v>10.07</v>
      </c>
      <c r="AL198" s="57">
        <v>2.54</v>
      </c>
      <c r="AM198" s="57">
        <f t="shared" si="7"/>
        <v>5.8</v>
      </c>
      <c r="AN198">
        <f t="shared" si="8"/>
        <v>1</v>
      </c>
    </row>
    <row r="199" spans="1:40" ht="17.100000000000001" customHeight="1">
      <c r="A199" s="3" t="s">
        <v>541</v>
      </c>
      <c r="B199" s="6" t="s">
        <v>245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58">
        <v>0</v>
      </c>
      <c r="R199" s="57">
        <v>0</v>
      </c>
      <c r="S199" s="41">
        <v>0</v>
      </c>
      <c r="T199" s="57">
        <f t="shared" si="6"/>
        <v>0</v>
      </c>
      <c r="U199"/>
      <c r="V199" s="12">
        <v>1</v>
      </c>
      <c r="W199" s="12">
        <v>1.3</v>
      </c>
      <c r="X199" s="12">
        <v>3</v>
      </c>
      <c r="Y199" s="12">
        <v>4.3600000000000003</v>
      </c>
      <c r="Z199" s="12">
        <v>6.2</v>
      </c>
      <c r="AA199" s="12">
        <v>1.52</v>
      </c>
      <c r="AB199" s="12">
        <v>1</v>
      </c>
      <c r="AC199" s="12">
        <v>1.7</v>
      </c>
      <c r="AD199" s="12">
        <v>1</v>
      </c>
      <c r="AE199" s="15">
        <v>1</v>
      </c>
      <c r="AF199" s="12">
        <v>0.37</v>
      </c>
      <c r="AG199" s="12">
        <v>0.74</v>
      </c>
      <c r="AH199" s="12">
        <v>3.5</v>
      </c>
      <c r="AI199" s="12">
        <v>1.4300000000000002</v>
      </c>
      <c r="AJ199" s="58">
        <v>2.85</v>
      </c>
      <c r="AK199" s="57">
        <v>4.1899999999999995</v>
      </c>
      <c r="AL199" s="57">
        <v>5</v>
      </c>
      <c r="AM199" s="57">
        <f t="shared" si="7"/>
        <v>5</v>
      </c>
      <c r="AN199">
        <f t="shared" si="8"/>
        <v>1</v>
      </c>
    </row>
    <row r="200" spans="1:40" ht="17.100000000000001" customHeight="1">
      <c r="A200" s="3" t="s">
        <v>542</v>
      </c>
      <c r="B200" s="6" t="s">
        <v>116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7.7200000000000006</v>
      </c>
      <c r="J200" s="12">
        <v>28.88</v>
      </c>
      <c r="K200" s="12">
        <v>42.2</v>
      </c>
      <c r="L200" s="12">
        <v>31.29</v>
      </c>
      <c r="M200" s="12">
        <v>42.96</v>
      </c>
      <c r="N200" s="12">
        <v>52</v>
      </c>
      <c r="O200" s="12">
        <v>51.139999999999993</v>
      </c>
      <c r="P200" s="12">
        <v>49.310000000000009</v>
      </c>
      <c r="Q200" s="58">
        <v>52.22</v>
      </c>
      <c r="R200" s="57">
        <v>60.09</v>
      </c>
      <c r="S200" s="41">
        <v>60.540000000000006</v>
      </c>
      <c r="T200" s="57">
        <f t="shared" si="6"/>
        <v>59.9</v>
      </c>
      <c r="U200"/>
      <c r="V200" s="12">
        <v>5.15</v>
      </c>
      <c r="W200" s="12">
        <v>10.83</v>
      </c>
      <c r="X200" s="12">
        <v>10.5</v>
      </c>
      <c r="Y200" s="12">
        <v>12.78</v>
      </c>
      <c r="Z200" s="12">
        <v>20.61</v>
      </c>
      <c r="AA200" s="12">
        <v>22.98</v>
      </c>
      <c r="AB200" s="12">
        <v>17</v>
      </c>
      <c r="AC200" s="12">
        <v>32.799999999999997</v>
      </c>
      <c r="AD200" s="12">
        <v>35.61</v>
      </c>
      <c r="AE200" s="15">
        <v>35.379999999999995</v>
      </c>
      <c r="AF200" s="12">
        <v>34.769999999999996</v>
      </c>
      <c r="AG200" s="12">
        <v>36.680000000000007</v>
      </c>
      <c r="AH200" s="12">
        <v>40.03</v>
      </c>
      <c r="AI200" s="12">
        <v>51.300000000000011</v>
      </c>
      <c r="AJ200" s="58">
        <v>58.210000000000008</v>
      </c>
      <c r="AK200" s="57">
        <v>52.5</v>
      </c>
      <c r="AL200" s="57">
        <v>48.639999999999993</v>
      </c>
      <c r="AM200" s="57">
        <f t="shared" si="7"/>
        <v>46.4</v>
      </c>
      <c r="AN200">
        <f t="shared" si="8"/>
        <v>1</v>
      </c>
    </row>
    <row r="201" spans="1:40" ht="17.100000000000001" customHeight="1">
      <c r="A201" s="3" t="s">
        <v>543</v>
      </c>
      <c r="B201" s="6" t="s">
        <v>870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58">
        <v>0</v>
      </c>
      <c r="R201" s="57">
        <v>0</v>
      </c>
      <c r="S201" s="41">
        <v>0</v>
      </c>
      <c r="T201" s="57">
        <f t="shared" si="6"/>
        <v>0</v>
      </c>
      <c r="U201"/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5">
        <v>0</v>
      </c>
      <c r="AF201" s="12">
        <v>0</v>
      </c>
      <c r="AG201" s="12">
        <v>0</v>
      </c>
      <c r="AH201" s="12">
        <v>0</v>
      </c>
      <c r="AI201" s="12">
        <v>0</v>
      </c>
      <c r="AJ201" s="58">
        <v>0</v>
      </c>
      <c r="AK201" s="57">
        <v>0</v>
      </c>
      <c r="AL201" s="57">
        <v>0</v>
      </c>
      <c r="AM201" s="57">
        <f t="shared" si="7"/>
        <v>0</v>
      </c>
      <c r="AN201">
        <f t="shared" si="8"/>
        <v>0</v>
      </c>
    </row>
    <row r="202" spans="1:40" ht="17.100000000000001" customHeight="1">
      <c r="A202" s="3" t="s">
        <v>544</v>
      </c>
      <c r="B202" s="6" t="s">
        <v>871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58">
        <v>0</v>
      </c>
      <c r="R202" s="57">
        <v>0</v>
      </c>
      <c r="S202" s="41">
        <v>0</v>
      </c>
      <c r="T202" s="57">
        <f t="shared" ref="T202:T265" si="9">IF(ISNA(VLOOKUP(A202,ftes,3,FALSE)),0,VLOOKUP(A202,ftes,3,FALSE))</f>
        <v>0</v>
      </c>
      <c r="U202"/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5">
        <v>0</v>
      </c>
      <c r="AF202" s="12">
        <v>0</v>
      </c>
      <c r="AG202" s="12">
        <v>0</v>
      </c>
      <c r="AH202" s="12">
        <v>0</v>
      </c>
      <c r="AI202" s="12">
        <v>0</v>
      </c>
      <c r="AJ202" s="58">
        <v>0</v>
      </c>
      <c r="AK202" s="57">
        <v>0</v>
      </c>
      <c r="AL202" s="57">
        <v>0</v>
      </c>
      <c r="AM202" s="57">
        <f t="shared" ref="AM202:AM265" si="10">IF(ISNA(VLOOKUP(A202,ftes,5,FALSE)),0,VLOOKUP(A202,ftes,5,FALSE))</f>
        <v>0</v>
      </c>
      <c r="AN202">
        <f t="shared" si="8"/>
        <v>0</v>
      </c>
    </row>
    <row r="203" spans="1:40" ht="17.100000000000001" customHeight="1">
      <c r="A203" s="3" t="s">
        <v>545</v>
      </c>
      <c r="B203" s="6" t="s">
        <v>872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58">
        <v>0</v>
      </c>
      <c r="R203" s="57">
        <v>0</v>
      </c>
      <c r="S203" s="41">
        <v>0</v>
      </c>
      <c r="T203" s="57">
        <f t="shared" si="9"/>
        <v>0</v>
      </c>
      <c r="U203"/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5">
        <v>0</v>
      </c>
      <c r="AF203" s="12">
        <v>0</v>
      </c>
      <c r="AG203" s="12">
        <v>0</v>
      </c>
      <c r="AH203" s="12">
        <v>0</v>
      </c>
      <c r="AI203" s="12">
        <v>0</v>
      </c>
      <c r="AJ203" s="58">
        <v>0</v>
      </c>
      <c r="AK203" s="57">
        <v>0</v>
      </c>
      <c r="AL203" s="57">
        <v>0</v>
      </c>
      <c r="AM203" s="57">
        <f t="shared" si="10"/>
        <v>0</v>
      </c>
      <c r="AN203">
        <f t="shared" ref="AN203:AN266" si="11">IF(SUM(C203:Q203)+SUM(V203:AJ203)&gt;0,1,0)</f>
        <v>0</v>
      </c>
    </row>
    <row r="204" spans="1:40" ht="17.100000000000001" customHeight="1">
      <c r="A204" s="3" t="s">
        <v>546</v>
      </c>
      <c r="B204" s="6" t="s">
        <v>313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58">
        <v>0</v>
      </c>
      <c r="R204" s="57">
        <v>0</v>
      </c>
      <c r="S204" s="41">
        <v>0</v>
      </c>
      <c r="T204" s="57">
        <f t="shared" si="9"/>
        <v>0</v>
      </c>
      <c r="U204"/>
      <c r="V204" s="12">
        <v>0</v>
      </c>
      <c r="W204" s="12">
        <v>0</v>
      </c>
      <c r="X204" s="12">
        <v>1</v>
      </c>
      <c r="Y204" s="12">
        <v>2</v>
      </c>
      <c r="Z204" s="12">
        <v>2.58</v>
      </c>
      <c r="AA204" s="12">
        <v>1</v>
      </c>
      <c r="AB204" s="12">
        <v>1</v>
      </c>
      <c r="AC204" s="12">
        <v>1</v>
      </c>
      <c r="AD204" s="12">
        <v>2</v>
      </c>
      <c r="AE204" s="15">
        <v>2</v>
      </c>
      <c r="AF204" s="12">
        <v>1</v>
      </c>
      <c r="AG204" s="12">
        <v>1</v>
      </c>
      <c r="AH204" s="12">
        <v>0</v>
      </c>
      <c r="AI204" s="12">
        <v>1</v>
      </c>
      <c r="AJ204" s="58">
        <v>1</v>
      </c>
      <c r="AK204" s="57">
        <v>1</v>
      </c>
      <c r="AL204" s="57">
        <v>1</v>
      </c>
      <c r="AM204" s="57">
        <f t="shared" si="10"/>
        <v>0</v>
      </c>
      <c r="AN204">
        <f t="shared" si="11"/>
        <v>1</v>
      </c>
    </row>
    <row r="205" spans="1:40" ht="17.100000000000001" customHeight="1">
      <c r="A205" s="3" t="s">
        <v>547</v>
      </c>
      <c r="B205" s="6" t="s">
        <v>334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58">
        <v>0</v>
      </c>
      <c r="R205" s="57">
        <v>0</v>
      </c>
      <c r="S205" s="41">
        <v>0</v>
      </c>
      <c r="T205" s="57">
        <f t="shared" si="9"/>
        <v>0</v>
      </c>
      <c r="U205"/>
      <c r="V205" s="12">
        <v>0</v>
      </c>
      <c r="W205" s="12">
        <v>1</v>
      </c>
      <c r="X205" s="12">
        <v>1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5">
        <v>0</v>
      </c>
      <c r="AF205" s="12">
        <v>0</v>
      </c>
      <c r="AG205" s="12">
        <v>1.48</v>
      </c>
      <c r="AH205" s="12">
        <v>0</v>
      </c>
      <c r="AI205" s="12">
        <v>0</v>
      </c>
      <c r="AJ205" s="58">
        <v>0.95000000000000007</v>
      </c>
      <c r="AK205" s="57">
        <v>1</v>
      </c>
      <c r="AL205" s="57">
        <v>1</v>
      </c>
      <c r="AM205" s="57">
        <f t="shared" si="10"/>
        <v>1</v>
      </c>
      <c r="AN205">
        <f t="shared" si="11"/>
        <v>1</v>
      </c>
    </row>
    <row r="206" spans="1:40" ht="17.100000000000001" customHeight="1">
      <c r="A206" s="3" t="s">
        <v>548</v>
      </c>
      <c r="B206" s="6" t="s">
        <v>335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58">
        <v>0</v>
      </c>
      <c r="R206" s="57">
        <v>0</v>
      </c>
      <c r="S206" s="41">
        <v>0</v>
      </c>
      <c r="T206" s="57">
        <f t="shared" si="9"/>
        <v>0</v>
      </c>
      <c r="U206"/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5">
        <v>0</v>
      </c>
      <c r="AF206" s="12">
        <v>0</v>
      </c>
      <c r="AG206" s="12">
        <v>1.17</v>
      </c>
      <c r="AH206" s="12">
        <v>2.2599999999999998</v>
      </c>
      <c r="AI206" s="12">
        <v>2.1899999999999995</v>
      </c>
      <c r="AJ206" s="58">
        <v>6.9</v>
      </c>
      <c r="AK206" s="57">
        <v>5.3</v>
      </c>
      <c r="AL206" s="57">
        <v>8</v>
      </c>
      <c r="AM206" s="57">
        <f t="shared" si="10"/>
        <v>3</v>
      </c>
      <c r="AN206">
        <f t="shared" si="11"/>
        <v>1</v>
      </c>
    </row>
    <row r="207" spans="1:40" ht="17.100000000000001" customHeight="1">
      <c r="A207" s="3" t="s">
        <v>549</v>
      </c>
      <c r="B207" s="6" t="s">
        <v>84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13.46</v>
      </c>
      <c r="I207" s="12">
        <v>18.200000000000003</v>
      </c>
      <c r="J207" s="12">
        <v>32.150000000000006</v>
      </c>
      <c r="K207" s="12">
        <v>36.509999999999984</v>
      </c>
      <c r="L207" s="12">
        <v>40.35</v>
      </c>
      <c r="M207" s="12">
        <v>40.06</v>
      </c>
      <c r="N207" s="12">
        <v>38.89</v>
      </c>
      <c r="O207" s="12">
        <v>46.8</v>
      </c>
      <c r="P207" s="12">
        <v>47.73</v>
      </c>
      <c r="Q207" s="58">
        <v>48.230000000000004</v>
      </c>
      <c r="R207" s="57">
        <v>39</v>
      </c>
      <c r="S207" s="41">
        <v>32</v>
      </c>
      <c r="T207" s="57">
        <f t="shared" si="9"/>
        <v>24</v>
      </c>
      <c r="U207"/>
      <c r="V207" s="12">
        <v>3.92</v>
      </c>
      <c r="W207" s="12">
        <v>6</v>
      </c>
      <c r="X207" s="12">
        <v>5.32</v>
      </c>
      <c r="Y207" s="12">
        <v>5</v>
      </c>
      <c r="Z207" s="12">
        <v>5</v>
      </c>
      <c r="AA207" s="12">
        <v>1</v>
      </c>
      <c r="AB207" s="12">
        <v>1.5</v>
      </c>
      <c r="AC207" s="12">
        <v>4.9399999999999995</v>
      </c>
      <c r="AD207" s="12">
        <v>6.089999999999999</v>
      </c>
      <c r="AE207" s="15">
        <v>10.89</v>
      </c>
      <c r="AF207" s="12">
        <v>14.13</v>
      </c>
      <c r="AG207" s="12">
        <v>11.770000000000003</v>
      </c>
      <c r="AH207" s="12">
        <v>13.85</v>
      </c>
      <c r="AI207" s="12">
        <v>15.629999999999999</v>
      </c>
      <c r="AJ207" s="58">
        <v>18.750000000000004</v>
      </c>
      <c r="AK207" s="57">
        <v>15.71</v>
      </c>
      <c r="AL207" s="57">
        <v>16.27</v>
      </c>
      <c r="AM207" s="57">
        <f t="shared" si="10"/>
        <v>14.4</v>
      </c>
      <c r="AN207">
        <f t="shared" si="11"/>
        <v>1</v>
      </c>
    </row>
    <row r="208" spans="1:40" ht="17.100000000000001" customHeight="1">
      <c r="A208" s="3" t="s">
        <v>550</v>
      </c>
      <c r="B208" s="6" t="s">
        <v>342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58">
        <v>0</v>
      </c>
      <c r="R208" s="57">
        <v>0</v>
      </c>
      <c r="S208" s="41">
        <v>0</v>
      </c>
      <c r="T208" s="57">
        <f t="shared" si="9"/>
        <v>0</v>
      </c>
      <c r="U208"/>
      <c r="V208" s="12">
        <v>0</v>
      </c>
      <c r="W208" s="12">
        <v>0</v>
      </c>
      <c r="X208" s="12">
        <v>0</v>
      </c>
      <c r="Y208" s="12">
        <v>0.9</v>
      </c>
      <c r="Z208" s="12">
        <v>0</v>
      </c>
      <c r="AA208" s="12">
        <v>3</v>
      </c>
      <c r="AB208" s="12">
        <v>2</v>
      </c>
      <c r="AC208" s="12">
        <v>0</v>
      </c>
      <c r="AD208" s="12">
        <v>2.04</v>
      </c>
      <c r="AE208" s="15">
        <v>1.7</v>
      </c>
      <c r="AF208" s="12">
        <v>3.41</v>
      </c>
      <c r="AG208" s="12">
        <v>5.9099999999999993</v>
      </c>
      <c r="AH208" s="12">
        <v>6.96</v>
      </c>
      <c r="AI208" s="12">
        <v>6.08</v>
      </c>
      <c r="AJ208" s="58">
        <v>5</v>
      </c>
      <c r="AK208" s="57">
        <v>4.28</v>
      </c>
      <c r="AL208" s="57">
        <v>8.48</v>
      </c>
      <c r="AM208" s="57">
        <f t="shared" si="10"/>
        <v>7.7</v>
      </c>
      <c r="AN208">
        <f t="shared" si="11"/>
        <v>1</v>
      </c>
    </row>
    <row r="209" spans="1:40" ht="17.100000000000001" customHeight="1">
      <c r="A209" s="3" t="s">
        <v>551</v>
      </c>
      <c r="B209" s="6" t="s">
        <v>310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58">
        <v>0</v>
      </c>
      <c r="R209" s="57">
        <v>0</v>
      </c>
      <c r="S209" s="41">
        <v>0</v>
      </c>
      <c r="T209" s="57">
        <f t="shared" si="9"/>
        <v>0</v>
      </c>
      <c r="U209"/>
      <c r="V209" s="12">
        <v>4</v>
      </c>
      <c r="W209" s="12">
        <v>4</v>
      </c>
      <c r="X209" s="12">
        <v>2</v>
      </c>
      <c r="Y209" s="12">
        <v>1</v>
      </c>
      <c r="Z209" s="12">
        <v>1.5</v>
      </c>
      <c r="AA209" s="12">
        <v>3</v>
      </c>
      <c r="AB209" s="12">
        <v>3</v>
      </c>
      <c r="AC209" s="12">
        <v>3</v>
      </c>
      <c r="AD209" s="12">
        <v>2</v>
      </c>
      <c r="AE209" s="15">
        <v>2</v>
      </c>
      <c r="AF209" s="12">
        <v>3</v>
      </c>
      <c r="AG209" s="12">
        <v>1</v>
      </c>
      <c r="AH209" s="12">
        <v>1</v>
      </c>
      <c r="AI209" s="12">
        <v>1</v>
      </c>
      <c r="AJ209" s="58">
        <v>1</v>
      </c>
      <c r="AK209" s="57">
        <v>1.86</v>
      </c>
      <c r="AL209" s="57">
        <v>1</v>
      </c>
      <c r="AM209" s="57">
        <f t="shared" si="10"/>
        <v>1</v>
      </c>
      <c r="AN209">
        <f t="shared" si="11"/>
        <v>1</v>
      </c>
    </row>
    <row r="210" spans="1:40" ht="17.100000000000001" customHeight="1">
      <c r="A210" s="3" t="s">
        <v>552</v>
      </c>
      <c r="B210" s="6" t="s">
        <v>133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58">
        <v>5.6800000000000006</v>
      </c>
      <c r="R210" s="57">
        <v>25.830000000000002</v>
      </c>
      <c r="S210" s="41">
        <v>23.65</v>
      </c>
      <c r="T210" s="57">
        <f t="shared" si="9"/>
        <v>50.4</v>
      </c>
      <c r="U210"/>
      <c r="V210" s="12">
        <v>5.3</v>
      </c>
      <c r="W210" s="12">
        <v>3.94</v>
      </c>
      <c r="X210" s="12">
        <v>5.18</v>
      </c>
      <c r="Y210" s="12">
        <v>5.98</v>
      </c>
      <c r="Z210" s="12">
        <v>6.84</v>
      </c>
      <c r="AA210" s="12">
        <v>11.3</v>
      </c>
      <c r="AB210" s="12">
        <v>13.7</v>
      </c>
      <c r="AC210" s="12">
        <v>19.66</v>
      </c>
      <c r="AD210" s="12">
        <v>28.68</v>
      </c>
      <c r="AE210" s="15">
        <v>43.220000000000006</v>
      </c>
      <c r="AF210" s="12">
        <v>56.489999999999995</v>
      </c>
      <c r="AG210" s="12">
        <v>90.39</v>
      </c>
      <c r="AH210" s="12">
        <v>132.77000000000004</v>
      </c>
      <c r="AI210" s="12">
        <v>174.30000000000013</v>
      </c>
      <c r="AJ210" s="58">
        <v>215.59999999999988</v>
      </c>
      <c r="AK210" s="57">
        <v>224.38999999999987</v>
      </c>
      <c r="AL210" s="57">
        <v>215.76999999999995</v>
      </c>
      <c r="AM210" s="57">
        <f t="shared" si="10"/>
        <v>246.3</v>
      </c>
      <c r="AN210">
        <f t="shared" si="11"/>
        <v>1</v>
      </c>
    </row>
    <row r="211" spans="1:40" ht="17.100000000000001" customHeight="1">
      <c r="A211" s="3" t="s">
        <v>553</v>
      </c>
      <c r="B211" s="6" t="s">
        <v>873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58">
        <v>0</v>
      </c>
      <c r="R211" s="57">
        <v>0</v>
      </c>
      <c r="S211" s="41">
        <v>0</v>
      </c>
      <c r="T211" s="57">
        <f t="shared" si="9"/>
        <v>0</v>
      </c>
      <c r="U211"/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5">
        <v>0</v>
      </c>
      <c r="AF211" s="12">
        <v>0</v>
      </c>
      <c r="AG211" s="12">
        <v>0</v>
      </c>
      <c r="AH211" s="12">
        <v>0</v>
      </c>
      <c r="AI211" s="12">
        <v>0</v>
      </c>
      <c r="AJ211" s="58">
        <v>0</v>
      </c>
      <c r="AK211" s="57">
        <v>0</v>
      </c>
      <c r="AL211" s="57">
        <v>0</v>
      </c>
      <c r="AM211" s="57">
        <f t="shared" si="10"/>
        <v>0</v>
      </c>
      <c r="AN211">
        <f t="shared" si="11"/>
        <v>0</v>
      </c>
    </row>
    <row r="212" spans="1:40" ht="17.100000000000001" customHeight="1">
      <c r="A212" s="3" t="s">
        <v>554</v>
      </c>
      <c r="B212" s="6" t="s">
        <v>874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58">
        <v>0</v>
      </c>
      <c r="R212" s="57">
        <v>0</v>
      </c>
      <c r="S212" s="41">
        <v>0</v>
      </c>
      <c r="T212" s="57">
        <f t="shared" si="9"/>
        <v>0</v>
      </c>
      <c r="U212"/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5">
        <v>0</v>
      </c>
      <c r="AF212" s="12">
        <v>0</v>
      </c>
      <c r="AG212" s="12">
        <v>0</v>
      </c>
      <c r="AH212" s="12">
        <v>0</v>
      </c>
      <c r="AI212" s="12">
        <v>0</v>
      </c>
      <c r="AJ212" s="58">
        <v>0</v>
      </c>
      <c r="AK212" s="57">
        <v>0</v>
      </c>
      <c r="AL212" s="57">
        <v>0</v>
      </c>
      <c r="AM212" s="57">
        <f t="shared" si="10"/>
        <v>0</v>
      </c>
      <c r="AN212">
        <f t="shared" si="11"/>
        <v>0</v>
      </c>
    </row>
    <row r="213" spans="1:40" ht="17.100000000000001" customHeight="1">
      <c r="A213" s="3" t="s">
        <v>555</v>
      </c>
      <c r="B213" s="6" t="s">
        <v>54</v>
      </c>
      <c r="C213" s="12">
        <v>213.45</v>
      </c>
      <c r="D213" s="12">
        <v>215.405</v>
      </c>
      <c r="E213" s="12">
        <v>214.19499999999999</v>
      </c>
      <c r="F213" s="12">
        <v>171.53</v>
      </c>
      <c r="G213" s="12">
        <v>156.25</v>
      </c>
      <c r="H213" s="12">
        <v>135.34</v>
      </c>
      <c r="I213" s="12">
        <v>117.92</v>
      </c>
      <c r="J213" s="12">
        <v>117.89</v>
      </c>
      <c r="K213" s="12">
        <v>105.02</v>
      </c>
      <c r="L213" s="12">
        <v>83.759999999999991</v>
      </c>
      <c r="M213" s="12">
        <v>56.16</v>
      </c>
      <c r="N213" s="12">
        <v>42.019999999999996</v>
      </c>
      <c r="O213" s="12">
        <v>22.89</v>
      </c>
      <c r="P213" s="12">
        <v>8</v>
      </c>
      <c r="Q213" s="58">
        <v>18.52</v>
      </c>
      <c r="R213" s="57">
        <v>34.870000000000005</v>
      </c>
      <c r="S213" s="41">
        <v>46.58</v>
      </c>
      <c r="T213" s="57">
        <f t="shared" si="9"/>
        <v>66.900000000000006</v>
      </c>
      <c r="U213"/>
      <c r="V213" s="12">
        <v>62.74</v>
      </c>
      <c r="W213" s="12">
        <v>52.55</v>
      </c>
      <c r="X213" s="12">
        <v>43.734999999999999</v>
      </c>
      <c r="Y213" s="12">
        <v>54.08</v>
      </c>
      <c r="Z213" s="12">
        <v>57.67</v>
      </c>
      <c r="AA213" s="12">
        <v>55.115000000000002</v>
      </c>
      <c r="AB213" s="12">
        <v>60.03</v>
      </c>
      <c r="AC213" s="12">
        <v>63.239999999999995</v>
      </c>
      <c r="AD213" s="12">
        <v>58.99</v>
      </c>
      <c r="AE213" s="15">
        <v>65.87</v>
      </c>
      <c r="AF213" s="12">
        <v>50.15</v>
      </c>
      <c r="AG213" s="12">
        <v>42.73</v>
      </c>
      <c r="AH213" s="12">
        <v>35.980000000000004</v>
      </c>
      <c r="AI213" s="12">
        <v>26.939999999999998</v>
      </c>
      <c r="AJ213" s="58">
        <v>31.619999999999994</v>
      </c>
      <c r="AK213" s="57">
        <v>23.98</v>
      </c>
      <c r="AL213" s="57">
        <v>20.259999999999998</v>
      </c>
      <c r="AM213" s="57">
        <f t="shared" si="10"/>
        <v>26.1</v>
      </c>
      <c r="AN213">
        <f t="shared" si="11"/>
        <v>1</v>
      </c>
    </row>
    <row r="214" spans="1:40" ht="17.100000000000001" customHeight="1">
      <c r="A214" s="3" t="s">
        <v>556</v>
      </c>
      <c r="B214" s="6" t="s">
        <v>875</v>
      </c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58">
        <v>0</v>
      </c>
      <c r="R214" s="57">
        <v>0</v>
      </c>
      <c r="S214" s="41">
        <v>0</v>
      </c>
      <c r="T214" s="57">
        <f t="shared" si="9"/>
        <v>0</v>
      </c>
      <c r="U214"/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5">
        <v>0</v>
      </c>
      <c r="AF214" s="12">
        <v>0</v>
      </c>
      <c r="AG214" s="12">
        <v>0</v>
      </c>
      <c r="AH214" s="12">
        <v>0</v>
      </c>
      <c r="AI214" s="12">
        <v>0</v>
      </c>
      <c r="AJ214" s="58">
        <v>0</v>
      </c>
      <c r="AK214" s="57">
        <v>0</v>
      </c>
      <c r="AL214" s="57">
        <v>0</v>
      </c>
      <c r="AM214" s="57">
        <f t="shared" si="10"/>
        <v>0</v>
      </c>
      <c r="AN214">
        <f t="shared" si="11"/>
        <v>0</v>
      </c>
    </row>
    <row r="215" spans="1:40" ht="17.100000000000001" customHeight="1">
      <c r="A215" s="3" t="s">
        <v>557</v>
      </c>
      <c r="B215" s="6" t="s">
        <v>876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58">
        <v>0</v>
      </c>
      <c r="R215" s="57">
        <v>0</v>
      </c>
      <c r="S215" s="41">
        <v>0</v>
      </c>
      <c r="T215" s="57">
        <f t="shared" si="9"/>
        <v>0</v>
      </c>
      <c r="U215"/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5">
        <v>0</v>
      </c>
      <c r="AF215" s="12">
        <v>0</v>
      </c>
      <c r="AG215" s="12">
        <v>0</v>
      </c>
      <c r="AH215" s="12">
        <v>0</v>
      </c>
      <c r="AI215" s="12">
        <v>0</v>
      </c>
      <c r="AJ215" s="58">
        <v>0</v>
      </c>
      <c r="AK215" s="57">
        <v>0</v>
      </c>
      <c r="AL215" s="57">
        <v>0</v>
      </c>
      <c r="AM215" s="57">
        <f t="shared" si="10"/>
        <v>0</v>
      </c>
      <c r="AN215">
        <f t="shared" si="11"/>
        <v>0</v>
      </c>
    </row>
    <row r="216" spans="1:40" ht="17.100000000000001" customHeight="1">
      <c r="A216" s="3" t="s">
        <v>558</v>
      </c>
      <c r="B216" s="6" t="s">
        <v>343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58">
        <v>0</v>
      </c>
      <c r="R216" s="57">
        <v>0</v>
      </c>
      <c r="S216" s="41">
        <v>0</v>
      </c>
      <c r="T216" s="57">
        <f t="shared" si="9"/>
        <v>0</v>
      </c>
      <c r="U216"/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1.56</v>
      </c>
      <c r="AB216" s="12">
        <v>0</v>
      </c>
      <c r="AC216" s="12">
        <v>1</v>
      </c>
      <c r="AD216" s="12">
        <v>0.6</v>
      </c>
      <c r="AE216" s="15">
        <v>0.66</v>
      </c>
      <c r="AF216" s="12">
        <v>2.6900000000000004</v>
      </c>
      <c r="AG216" s="12">
        <v>4.5599999999999996</v>
      </c>
      <c r="AH216" s="12">
        <v>7.08</v>
      </c>
      <c r="AI216" s="12">
        <v>7.4500000000000011</v>
      </c>
      <c r="AJ216" s="58">
        <v>11.600000000000001</v>
      </c>
      <c r="AK216" s="57">
        <v>14.750000000000002</v>
      </c>
      <c r="AL216" s="57">
        <v>25.25</v>
      </c>
      <c r="AM216" s="57">
        <f t="shared" si="10"/>
        <v>17.5</v>
      </c>
      <c r="AN216">
        <f t="shared" si="11"/>
        <v>1</v>
      </c>
    </row>
    <row r="217" spans="1:40" ht="17.100000000000001" customHeight="1">
      <c r="A217" s="3" t="s">
        <v>559</v>
      </c>
      <c r="B217" s="6" t="s">
        <v>281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58">
        <v>0</v>
      </c>
      <c r="R217" s="57">
        <v>0</v>
      </c>
      <c r="S217" s="41">
        <v>0</v>
      </c>
      <c r="T217" s="57">
        <f t="shared" si="9"/>
        <v>0</v>
      </c>
      <c r="U217"/>
      <c r="V217" s="12">
        <v>2.02</v>
      </c>
      <c r="W217" s="12">
        <v>1.56</v>
      </c>
      <c r="X217" s="12">
        <v>1</v>
      </c>
      <c r="Y217" s="12">
        <v>1</v>
      </c>
      <c r="Z217" s="12">
        <v>2.35</v>
      </c>
      <c r="AA217" s="12">
        <v>1.57</v>
      </c>
      <c r="AB217" s="12">
        <v>2</v>
      </c>
      <c r="AC217" s="12">
        <v>1</v>
      </c>
      <c r="AD217" s="12">
        <v>1.5</v>
      </c>
      <c r="AE217" s="15">
        <v>1.76</v>
      </c>
      <c r="AF217" s="12">
        <v>3</v>
      </c>
      <c r="AG217" s="12">
        <v>3</v>
      </c>
      <c r="AH217" s="12">
        <v>4</v>
      </c>
      <c r="AI217" s="12">
        <v>1</v>
      </c>
      <c r="AJ217" s="58">
        <v>4</v>
      </c>
      <c r="AK217" s="57">
        <v>3</v>
      </c>
      <c r="AL217" s="57">
        <v>3.7</v>
      </c>
      <c r="AM217" s="57">
        <f t="shared" si="10"/>
        <v>2.2000000000000002</v>
      </c>
      <c r="AN217">
        <f t="shared" si="11"/>
        <v>1</v>
      </c>
    </row>
    <row r="218" spans="1:40" ht="17.100000000000001" customHeight="1">
      <c r="A218" s="3" t="s">
        <v>560</v>
      </c>
      <c r="B218" s="6" t="s">
        <v>193</v>
      </c>
      <c r="C218" s="12">
        <v>11.88</v>
      </c>
      <c r="D218" s="12">
        <v>17.73</v>
      </c>
      <c r="E218" s="12">
        <v>38.17</v>
      </c>
      <c r="F218" s="12">
        <v>33.22</v>
      </c>
      <c r="G218" s="12">
        <v>30.14</v>
      </c>
      <c r="H218" s="12">
        <v>36.020000000000003</v>
      </c>
      <c r="I218" s="12">
        <v>38.449999999999996</v>
      </c>
      <c r="J218" s="12">
        <v>38.339999999999996</v>
      </c>
      <c r="K218" s="12">
        <v>41.980000000000004</v>
      </c>
      <c r="L218" s="12">
        <v>40.289999999999992</v>
      </c>
      <c r="M218" s="12">
        <v>44.21</v>
      </c>
      <c r="N218" s="12">
        <v>44.169999999999995</v>
      </c>
      <c r="O218" s="12">
        <v>35.08</v>
      </c>
      <c r="P218" s="12">
        <v>52.550000000000011</v>
      </c>
      <c r="Q218" s="58">
        <v>53.060000000000009</v>
      </c>
      <c r="R218" s="57">
        <v>52.840000000000011</v>
      </c>
      <c r="S218" s="41">
        <v>51.870000000000005</v>
      </c>
      <c r="T218" s="57">
        <f t="shared" si="9"/>
        <v>55.6</v>
      </c>
      <c r="U218"/>
      <c r="V218" s="12">
        <v>97.42</v>
      </c>
      <c r="W218" s="12">
        <v>87.43</v>
      </c>
      <c r="X218" s="12">
        <v>89.98</v>
      </c>
      <c r="Y218" s="12">
        <v>87.73</v>
      </c>
      <c r="Z218" s="12">
        <v>91.17</v>
      </c>
      <c r="AA218" s="12">
        <v>89.71</v>
      </c>
      <c r="AB218" s="12">
        <v>106.35</v>
      </c>
      <c r="AC218" s="12">
        <v>112.83</v>
      </c>
      <c r="AD218" s="12">
        <v>119.74</v>
      </c>
      <c r="AE218" s="15">
        <v>121.37999999999998</v>
      </c>
      <c r="AF218" s="12">
        <v>117.86000000000003</v>
      </c>
      <c r="AG218" s="12">
        <v>112.9</v>
      </c>
      <c r="AH218" s="12">
        <v>119.23999999999998</v>
      </c>
      <c r="AI218" s="12">
        <v>124.85000000000002</v>
      </c>
      <c r="AJ218" s="58">
        <v>135.74000000000004</v>
      </c>
      <c r="AK218" s="57">
        <v>141.57999999999998</v>
      </c>
      <c r="AL218" s="57">
        <v>128.02000000000001</v>
      </c>
      <c r="AM218" s="57">
        <f t="shared" si="10"/>
        <v>137.9</v>
      </c>
      <c r="AN218">
        <f t="shared" si="11"/>
        <v>1</v>
      </c>
    </row>
    <row r="219" spans="1:40" ht="17.100000000000001" customHeight="1">
      <c r="A219" s="3" t="s">
        <v>561</v>
      </c>
      <c r="B219" s="6" t="s">
        <v>64</v>
      </c>
      <c r="C219" s="12">
        <v>226.51</v>
      </c>
      <c r="D219" s="12">
        <v>190.65</v>
      </c>
      <c r="E219" s="12">
        <v>188.94</v>
      </c>
      <c r="F219" s="12">
        <v>162.38</v>
      </c>
      <c r="G219" s="12">
        <v>189.43</v>
      </c>
      <c r="H219" s="12">
        <v>201.96</v>
      </c>
      <c r="I219" s="12">
        <v>206.61000000000004</v>
      </c>
      <c r="J219" s="12">
        <v>203.90000000000003</v>
      </c>
      <c r="K219" s="12">
        <v>224.63</v>
      </c>
      <c r="L219" s="12">
        <v>216.88000000000002</v>
      </c>
      <c r="M219" s="12">
        <v>224.03</v>
      </c>
      <c r="N219" s="12">
        <v>221.36</v>
      </c>
      <c r="O219" s="12">
        <v>224.3</v>
      </c>
      <c r="P219" s="12">
        <v>213.95000000000005</v>
      </c>
      <c r="Q219" s="58">
        <v>194.82000000000002</v>
      </c>
      <c r="R219" s="57">
        <v>208.76</v>
      </c>
      <c r="S219" s="41">
        <v>200.51000000000002</v>
      </c>
      <c r="T219" s="57">
        <f t="shared" si="9"/>
        <v>190.5</v>
      </c>
      <c r="U219"/>
      <c r="V219" s="12">
        <v>48.08</v>
      </c>
      <c r="W219" s="12">
        <v>46.94</v>
      </c>
      <c r="X219" s="12">
        <v>53.59</v>
      </c>
      <c r="Y219" s="12">
        <v>52.71</v>
      </c>
      <c r="Z219" s="12">
        <v>63.18</v>
      </c>
      <c r="AA219" s="12">
        <v>84.31</v>
      </c>
      <c r="AB219" s="12">
        <v>74.84</v>
      </c>
      <c r="AC219" s="12">
        <v>77.63</v>
      </c>
      <c r="AD219" s="12">
        <v>69.25</v>
      </c>
      <c r="AE219" s="15">
        <v>73.399999999999991</v>
      </c>
      <c r="AF219" s="12">
        <v>69.150000000000006</v>
      </c>
      <c r="AG219" s="12">
        <v>83.42</v>
      </c>
      <c r="AH219" s="12">
        <v>74.48</v>
      </c>
      <c r="AI219" s="12">
        <v>61.13</v>
      </c>
      <c r="AJ219" s="58">
        <v>67.669999999999987</v>
      </c>
      <c r="AK219" s="57">
        <v>78.69</v>
      </c>
      <c r="AL219" s="57">
        <v>74.539999999999992</v>
      </c>
      <c r="AM219" s="57">
        <f t="shared" si="10"/>
        <v>80.400000000000006</v>
      </c>
      <c r="AN219">
        <f t="shared" si="11"/>
        <v>1</v>
      </c>
    </row>
    <row r="220" spans="1:40" ht="17.100000000000001" customHeight="1">
      <c r="A220" s="3" t="s">
        <v>562</v>
      </c>
      <c r="B220" s="6" t="s">
        <v>151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58">
        <v>0</v>
      </c>
      <c r="R220" s="57">
        <v>0</v>
      </c>
      <c r="S220" s="41">
        <v>0</v>
      </c>
      <c r="T220" s="57">
        <f t="shared" si="9"/>
        <v>0</v>
      </c>
      <c r="U220"/>
      <c r="V220" s="12">
        <v>2.41</v>
      </c>
      <c r="W220" s="12">
        <v>1.26</v>
      </c>
      <c r="X220" s="12">
        <v>4</v>
      </c>
      <c r="Y220" s="12">
        <v>1.33</v>
      </c>
      <c r="Z220" s="12">
        <v>3.38</v>
      </c>
      <c r="AA220" s="12">
        <v>2.85</v>
      </c>
      <c r="AB220" s="12">
        <v>5.22</v>
      </c>
      <c r="AC220" s="12">
        <v>3.98</v>
      </c>
      <c r="AD220" s="12">
        <v>1.79</v>
      </c>
      <c r="AE220" s="15">
        <v>1</v>
      </c>
      <c r="AF220" s="12">
        <v>0.78</v>
      </c>
      <c r="AG220" s="12">
        <v>0</v>
      </c>
      <c r="AH220" s="12">
        <v>6.87</v>
      </c>
      <c r="AI220" s="12">
        <v>8.19</v>
      </c>
      <c r="AJ220" s="58">
        <v>11.81</v>
      </c>
      <c r="AK220" s="57">
        <v>15.360000000000001</v>
      </c>
      <c r="AL220" s="57">
        <v>15.09</v>
      </c>
      <c r="AM220" s="57">
        <f t="shared" si="10"/>
        <v>15.8</v>
      </c>
      <c r="AN220">
        <f t="shared" si="11"/>
        <v>1</v>
      </c>
    </row>
    <row r="221" spans="1:40" ht="17.100000000000001" customHeight="1">
      <c r="A221" s="3" t="s">
        <v>563</v>
      </c>
      <c r="B221" s="6" t="s">
        <v>125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58">
        <v>0</v>
      </c>
      <c r="R221" s="57">
        <v>0</v>
      </c>
      <c r="S221" s="41">
        <v>2</v>
      </c>
      <c r="T221" s="57">
        <f t="shared" si="9"/>
        <v>5.5</v>
      </c>
      <c r="U221"/>
      <c r="V221" s="12">
        <v>1.1299999999999999</v>
      </c>
      <c r="W221" s="12">
        <v>0.2</v>
      </c>
      <c r="X221" s="12">
        <v>2</v>
      </c>
      <c r="Y221" s="12">
        <v>2.78</v>
      </c>
      <c r="Z221" s="12">
        <v>1</v>
      </c>
      <c r="AA221" s="12">
        <v>0</v>
      </c>
      <c r="AB221" s="12">
        <v>0.96</v>
      </c>
      <c r="AC221" s="12">
        <v>1.5500000000000003</v>
      </c>
      <c r="AD221" s="12">
        <v>1</v>
      </c>
      <c r="AE221" s="15">
        <v>6.31</v>
      </c>
      <c r="AF221" s="12">
        <v>9.7899999999999991</v>
      </c>
      <c r="AG221" s="12">
        <v>13.17</v>
      </c>
      <c r="AH221" s="12">
        <v>15.15</v>
      </c>
      <c r="AI221" s="12">
        <v>22.129999999999995</v>
      </c>
      <c r="AJ221" s="58">
        <v>17.75</v>
      </c>
      <c r="AK221" s="57">
        <v>26.82</v>
      </c>
      <c r="AL221" s="57">
        <v>40.31</v>
      </c>
      <c r="AM221" s="57">
        <f t="shared" si="10"/>
        <v>39</v>
      </c>
      <c r="AN221">
        <f t="shared" si="11"/>
        <v>1</v>
      </c>
    </row>
    <row r="222" spans="1:40" ht="17.100000000000001" customHeight="1">
      <c r="A222" s="3" t="s">
        <v>564</v>
      </c>
      <c r="B222" s="6" t="s">
        <v>254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58">
        <v>0</v>
      </c>
      <c r="R222" s="57">
        <v>0</v>
      </c>
      <c r="S222" s="41">
        <v>0</v>
      </c>
      <c r="T222" s="57">
        <f t="shared" si="9"/>
        <v>0</v>
      </c>
      <c r="U222"/>
      <c r="V222" s="12">
        <v>3</v>
      </c>
      <c r="W222" s="12">
        <v>2</v>
      </c>
      <c r="X222" s="12">
        <v>1</v>
      </c>
      <c r="Y222" s="12">
        <v>0</v>
      </c>
      <c r="Z222" s="12">
        <v>1.9</v>
      </c>
      <c r="AA222" s="12">
        <v>0</v>
      </c>
      <c r="AB222" s="12">
        <v>0</v>
      </c>
      <c r="AC222" s="12">
        <v>3</v>
      </c>
      <c r="AD222" s="12">
        <v>14</v>
      </c>
      <c r="AE222" s="15">
        <v>9.0400000000000009</v>
      </c>
      <c r="AF222" s="12">
        <v>5</v>
      </c>
      <c r="AG222" s="12">
        <v>1.98</v>
      </c>
      <c r="AH222" s="12">
        <v>2.5799999999999996</v>
      </c>
      <c r="AI222" s="12">
        <v>3.02</v>
      </c>
      <c r="AJ222" s="58">
        <v>3.56</v>
      </c>
      <c r="AK222" s="57">
        <v>5.8100000000000005</v>
      </c>
      <c r="AL222" s="57">
        <v>5</v>
      </c>
      <c r="AM222" s="57">
        <f t="shared" si="10"/>
        <v>8</v>
      </c>
      <c r="AN222">
        <f t="shared" si="11"/>
        <v>1</v>
      </c>
    </row>
    <row r="223" spans="1:40" ht="17.100000000000001" customHeight="1">
      <c r="A223" s="3" t="s">
        <v>565</v>
      </c>
      <c r="B223" s="6" t="s">
        <v>126</v>
      </c>
      <c r="C223" s="12">
        <v>98.37</v>
      </c>
      <c r="D223" s="12">
        <v>103.2</v>
      </c>
      <c r="E223" s="12">
        <v>88.66</v>
      </c>
      <c r="F223" s="12">
        <v>58.7</v>
      </c>
      <c r="G223" s="12">
        <v>63.53</v>
      </c>
      <c r="H223" s="12">
        <v>81.83</v>
      </c>
      <c r="I223" s="12">
        <v>96.75</v>
      </c>
      <c r="J223" s="12">
        <v>84.6</v>
      </c>
      <c r="K223" s="12">
        <v>89.97</v>
      </c>
      <c r="L223" s="12">
        <v>97</v>
      </c>
      <c r="M223" s="12">
        <v>108.41000000000001</v>
      </c>
      <c r="N223" s="12">
        <v>104.2</v>
      </c>
      <c r="O223" s="12">
        <v>105.14999999999998</v>
      </c>
      <c r="P223" s="12">
        <v>109.78</v>
      </c>
      <c r="Q223" s="58">
        <v>102.79999999999994</v>
      </c>
      <c r="R223" s="57">
        <v>105.43000000000004</v>
      </c>
      <c r="S223" s="41">
        <v>104.98000000000003</v>
      </c>
      <c r="T223" s="57">
        <f t="shared" si="9"/>
        <v>94.4</v>
      </c>
      <c r="U223"/>
      <c r="V223" s="12">
        <v>87.33</v>
      </c>
      <c r="W223" s="12">
        <v>90.825000000000003</v>
      </c>
      <c r="X223" s="12">
        <v>83.795000000000002</v>
      </c>
      <c r="Y223" s="12">
        <v>100.04</v>
      </c>
      <c r="Z223" s="12">
        <v>115.25</v>
      </c>
      <c r="AA223" s="12">
        <v>119.32</v>
      </c>
      <c r="AB223" s="12">
        <v>100.68000000000004</v>
      </c>
      <c r="AC223" s="12">
        <v>107.38</v>
      </c>
      <c r="AD223" s="12">
        <v>92.420000000000016</v>
      </c>
      <c r="AE223" s="15">
        <v>102.60999999999999</v>
      </c>
      <c r="AF223" s="12">
        <v>111.91999999999999</v>
      </c>
      <c r="AG223" s="12">
        <v>127.59000000000003</v>
      </c>
      <c r="AH223" s="12">
        <v>153.52000000000001</v>
      </c>
      <c r="AI223" s="12">
        <v>157.65000000000003</v>
      </c>
      <c r="AJ223" s="58">
        <v>182.23000000000002</v>
      </c>
      <c r="AK223" s="57">
        <v>183.52000000000004</v>
      </c>
      <c r="AL223" s="57">
        <v>176.76</v>
      </c>
      <c r="AM223" s="57">
        <f t="shared" si="10"/>
        <v>167.6</v>
      </c>
      <c r="AN223">
        <f t="shared" si="11"/>
        <v>1</v>
      </c>
    </row>
    <row r="224" spans="1:40" ht="17.100000000000001" customHeight="1">
      <c r="A224" s="3" t="s">
        <v>566</v>
      </c>
      <c r="B224" s="6" t="s">
        <v>174</v>
      </c>
      <c r="C224" s="12">
        <v>56.21</v>
      </c>
      <c r="D224" s="12">
        <v>42.15</v>
      </c>
      <c r="E224" s="12">
        <v>49.08</v>
      </c>
      <c r="F224" s="12">
        <v>54.59</v>
      </c>
      <c r="G224" s="12">
        <v>64.959999999999994</v>
      </c>
      <c r="H224" s="12">
        <v>61.98</v>
      </c>
      <c r="I224" s="12">
        <v>57.650000000000006</v>
      </c>
      <c r="J224" s="12">
        <v>43.260000000000005</v>
      </c>
      <c r="K224" s="12">
        <v>48.540000000000006</v>
      </c>
      <c r="L224" s="12">
        <v>46.829999999999991</v>
      </c>
      <c r="M224" s="12">
        <v>64.87</v>
      </c>
      <c r="N224" s="12">
        <v>64.580000000000013</v>
      </c>
      <c r="O224" s="12">
        <v>65.09</v>
      </c>
      <c r="P224" s="12">
        <v>63.919999999999995</v>
      </c>
      <c r="Q224" s="58">
        <v>56.140000000000008</v>
      </c>
      <c r="R224" s="57">
        <v>54.959999999999987</v>
      </c>
      <c r="S224" s="41">
        <v>53</v>
      </c>
      <c r="T224" s="57">
        <f t="shared" si="9"/>
        <v>33.1</v>
      </c>
      <c r="U224"/>
      <c r="V224" s="12">
        <v>83.68</v>
      </c>
      <c r="W224" s="12">
        <v>91.01</v>
      </c>
      <c r="X224" s="12">
        <v>115.2</v>
      </c>
      <c r="Y224" s="12">
        <v>114.87</v>
      </c>
      <c r="Z224" s="12">
        <v>112.84</v>
      </c>
      <c r="AA224" s="12">
        <v>116.41</v>
      </c>
      <c r="AB224" s="12">
        <v>105.71999999999998</v>
      </c>
      <c r="AC224" s="12">
        <v>111.04000000000002</v>
      </c>
      <c r="AD224" s="12">
        <v>113.77000000000002</v>
      </c>
      <c r="AE224" s="15">
        <v>122.72000000000004</v>
      </c>
      <c r="AF224" s="12">
        <v>123.22000000000001</v>
      </c>
      <c r="AG224" s="12">
        <v>112.61</v>
      </c>
      <c r="AH224" s="12">
        <v>115.00000000000001</v>
      </c>
      <c r="AI224" s="12">
        <v>112.79</v>
      </c>
      <c r="AJ224" s="58">
        <v>101.29</v>
      </c>
      <c r="AK224" s="57">
        <v>124.25000000000001</v>
      </c>
      <c r="AL224" s="57">
        <v>120.60000000000001</v>
      </c>
      <c r="AM224" s="57">
        <f t="shared" si="10"/>
        <v>149.6</v>
      </c>
      <c r="AN224">
        <f t="shared" si="11"/>
        <v>1</v>
      </c>
    </row>
    <row r="225" spans="1:40" ht="17.100000000000001" customHeight="1">
      <c r="A225" s="3" t="s">
        <v>567</v>
      </c>
      <c r="B225" s="6" t="s">
        <v>877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58">
        <v>0</v>
      </c>
      <c r="R225" s="57">
        <v>0</v>
      </c>
      <c r="S225" s="41">
        <v>0</v>
      </c>
      <c r="T225" s="57">
        <f t="shared" si="9"/>
        <v>0</v>
      </c>
      <c r="U225"/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5">
        <v>0</v>
      </c>
      <c r="AF225" s="12">
        <v>0</v>
      </c>
      <c r="AG225" s="12">
        <v>0</v>
      </c>
      <c r="AH225" s="12">
        <v>0</v>
      </c>
      <c r="AI225" s="12">
        <v>0</v>
      </c>
      <c r="AJ225" s="58">
        <v>0</v>
      </c>
      <c r="AK225" s="57">
        <v>0</v>
      </c>
      <c r="AL225" s="57">
        <v>0</v>
      </c>
      <c r="AM225" s="57">
        <f t="shared" si="10"/>
        <v>0</v>
      </c>
      <c r="AN225">
        <f t="shared" si="11"/>
        <v>0</v>
      </c>
    </row>
    <row r="226" spans="1:40" ht="17.100000000000001" customHeight="1">
      <c r="A226" s="3" t="s">
        <v>568</v>
      </c>
      <c r="B226" s="6" t="s">
        <v>336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58">
        <v>0</v>
      </c>
      <c r="R226" s="57">
        <v>0</v>
      </c>
      <c r="S226" s="41">
        <v>0</v>
      </c>
      <c r="T226" s="57">
        <f t="shared" si="9"/>
        <v>0</v>
      </c>
      <c r="U226"/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0.4</v>
      </c>
      <c r="AC226" s="12">
        <v>0</v>
      </c>
      <c r="AD226" s="12">
        <v>0</v>
      </c>
      <c r="AE226" s="15">
        <v>1</v>
      </c>
      <c r="AF226" s="12">
        <v>3.01</v>
      </c>
      <c r="AG226" s="12">
        <v>5.72</v>
      </c>
      <c r="AH226" s="12">
        <v>4.67</v>
      </c>
      <c r="AI226" s="12">
        <v>7.6000000000000005</v>
      </c>
      <c r="AJ226" s="58">
        <v>5.29</v>
      </c>
      <c r="AK226" s="57">
        <v>5.22</v>
      </c>
      <c r="AL226" s="57">
        <v>2</v>
      </c>
      <c r="AM226" s="57">
        <f t="shared" si="10"/>
        <v>3.3</v>
      </c>
      <c r="AN226">
        <f t="shared" si="11"/>
        <v>1</v>
      </c>
    </row>
    <row r="227" spans="1:40" ht="17.100000000000001" customHeight="1">
      <c r="A227" s="3" t="s">
        <v>569</v>
      </c>
      <c r="B227" s="6" t="s">
        <v>100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11</v>
      </c>
      <c r="N227" s="12">
        <v>34.950000000000003</v>
      </c>
      <c r="O227" s="12">
        <v>48.37</v>
      </c>
      <c r="P227" s="12">
        <v>87.14</v>
      </c>
      <c r="Q227" s="58">
        <v>109.61</v>
      </c>
      <c r="R227" s="57">
        <v>128.69</v>
      </c>
      <c r="S227" s="41">
        <v>168.98</v>
      </c>
      <c r="T227" s="57">
        <f t="shared" si="9"/>
        <v>192.8</v>
      </c>
      <c r="U227"/>
      <c r="V227" s="12">
        <v>6.02</v>
      </c>
      <c r="W227" s="12">
        <v>7.77</v>
      </c>
      <c r="X227" s="12">
        <v>13.89</v>
      </c>
      <c r="Y227" s="12">
        <v>15</v>
      </c>
      <c r="Z227" s="12">
        <v>7.5</v>
      </c>
      <c r="AA227" s="12">
        <v>8</v>
      </c>
      <c r="AB227" s="12">
        <v>7.29</v>
      </c>
      <c r="AC227" s="12">
        <v>6.83</v>
      </c>
      <c r="AD227" s="12">
        <v>8.0399999999999991</v>
      </c>
      <c r="AE227" s="15">
        <v>11.12</v>
      </c>
      <c r="AF227" s="12">
        <v>18.680000000000003</v>
      </c>
      <c r="AG227" s="12">
        <v>18.979999999999997</v>
      </c>
      <c r="AH227" s="12">
        <v>15.350000000000001</v>
      </c>
      <c r="AI227" s="12">
        <v>18.330000000000002</v>
      </c>
      <c r="AJ227" s="58">
        <v>17.060000000000002</v>
      </c>
      <c r="AK227" s="57">
        <v>19.64</v>
      </c>
      <c r="AL227" s="57">
        <v>22.959999999999997</v>
      </c>
      <c r="AM227" s="57">
        <f t="shared" si="10"/>
        <v>14</v>
      </c>
      <c r="AN227">
        <f t="shared" si="11"/>
        <v>1</v>
      </c>
    </row>
    <row r="228" spans="1:40" ht="17.100000000000001" customHeight="1">
      <c r="A228" s="3" t="s">
        <v>570</v>
      </c>
      <c r="B228" s="6" t="s">
        <v>344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58">
        <v>0</v>
      </c>
      <c r="R228" s="57">
        <v>0</v>
      </c>
      <c r="S228" s="41">
        <v>0</v>
      </c>
      <c r="T228" s="57">
        <f t="shared" si="9"/>
        <v>0</v>
      </c>
      <c r="U228"/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5">
        <v>0</v>
      </c>
      <c r="AF228" s="12">
        <v>1</v>
      </c>
      <c r="AG228" s="12">
        <v>1</v>
      </c>
      <c r="AH228" s="12">
        <v>2</v>
      </c>
      <c r="AI228" s="12">
        <v>1.53</v>
      </c>
      <c r="AJ228" s="58">
        <v>2.8</v>
      </c>
      <c r="AK228" s="57">
        <v>1.48</v>
      </c>
      <c r="AL228" s="57">
        <v>3.79</v>
      </c>
      <c r="AM228" s="57">
        <f t="shared" si="10"/>
        <v>4.3</v>
      </c>
      <c r="AN228">
        <f t="shared" si="11"/>
        <v>1</v>
      </c>
    </row>
    <row r="229" spans="1:40" ht="17.100000000000001" customHeight="1">
      <c r="A229" s="3" t="s">
        <v>571</v>
      </c>
      <c r="B229" s="6" t="s">
        <v>282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58">
        <v>0</v>
      </c>
      <c r="R229" s="57">
        <v>0</v>
      </c>
      <c r="S229" s="41">
        <v>0</v>
      </c>
      <c r="T229" s="57">
        <f t="shared" si="9"/>
        <v>0</v>
      </c>
      <c r="U229"/>
      <c r="V229" s="12">
        <v>1</v>
      </c>
      <c r="W229" s="12">
        <v>1</v>
      </c>
      <c r="X229" s="12">
        <v>1</v>
      </c>
      <c r="Y229" s="12">
        <v>1.62</v>
      </c>
      <c r="Z229" s="12">
        <v>1</v>
      </c>
      <c r="AA229" s="12">
        <v>1</v>
      </c>
      <c r="AB229" s="12">
        <v>2</v>
      </c>
      <c r="AC229" s="12">
        <v>3.3699999999999997</v>
      </c>
      <c r="AD229" s="12">
        <v>2</v>
      </c>
      <c r="AE229" s="15">
        <v>1.9300000000000002</v>
      </c>
      <c r="AF229" s="12">
        <v>4.49</v>
      </c>
      <c r="AG229" s="12">
        <v>9.370000000000001</v>
      </c>
      <c r="AH229" s="12">
        <v>9</v>
      </c>
      <c r="AI229" s="12">
        <v>8.1199999999999992</v>
      </c>
      <c r="AJ229" s="58">
        <v>11.67</v>
      </c>
      <c r="AK229" s="57">
        <v>14.77</v>
      </c>
      <c r="AL229" s="57">
        <v>14.88</v>
      </c>
      <c r="AM229" s="57">
        <f t="shared" si="10"/>
        <v>17.899999999999999</v>
      </c>
      <c r="AN229">
        <f t="shared" si="11"/>
        <v>1</v>
      </c>
    </row>
    <row r="230" spans="1:40" ht="17.100000000000001" customHeight="1">
      <c r="A230" s="3" t="s">
        <v>572</v>
      </c>
      <c r="B230" s="6" t="s">
        <v>224</v>
      </c>
      <c r="C230" s="12">
        <v>26.8</v>
      </c>
      <c r="D230" s="12">
        <v>36.36</v>
      </c>
      <c r="E230" s="12">
        <v>44.1</v>
      </c>
      <c r="F230" s="12">
        <v>46.12</v>
      </c>
      <c r="G230" s="12">
        <v>51.35</v>
      </c>
      <c r="H230" s="12">
        <v>59.59</v>
      </c>
      <c r="I230" s="12">
        <v>50.480000000000004</v>
      </c>
      <c r="J230" s="12">
        <v>42.3</v>
      </c>
      <c r="K230" s="12">
        <v>38.349999999999994</v>
      </c>
      <c r="L230" s="12">
        <v>40.04</v>
      </c>
      <c r="M230" s="12">
        <v>35.269999999999996</v>
      </c>
      <c r="N230" s="12">
        <v>35.450000000000003</v>
      </c>
      <c r="O230" s="12">
        <v>42.4</v>
      </c>
      <c r="P230" s="12">
        <v>40.590000000000003</v>
      </c>
      <c r="Q230" s="58">
        <v>36.39</v>
      </c>
      <c r="R230" s="57">
        <v>37.57</v>
      </c>
      <c r="S230" s="41">
        <v>37.47</v>
      </c>
      <c r="T230" s="57">
        <f t="shared" si="9"/>
        <v>38.799999999999997</v>
      </c>
      <c r="U230"/>
      <c r="V230" s="12">
        <v>22.93</v>
      </c>
      <c r="W230" s="12">
        <v>25.89</v>
      </c>
      <c r="X230" s="12">
        <v>33.729999999999997</v>
      </c>
      <c r="Y230" s="12">
        <v>32.68</v>
      </c>
      <c r="Z230" s="12">
        <v>27.87</v>
      </c>
      <c r="AA230" s="12">
        <v>25.26</v>
      </c>
      <c r="AB230" s="12">
        <v>21.56</v>
      </c>
      <c r="AC230" s="12">
        <v>20.04</v>
      </c>
      <c r="AD230" s="12">
        <v>33.739999999999995</v>
      </c>
      <c r="AE230" s="15">
        <v>35.620000000000005</v>
      </c>
      <c r="AF230" s="12">
        <v>31.240000000000002</v>
      </c>
      <c r="AG230" s="12">
        <v>31.089999999999996</v>
      </c>
      <c r="AH230" s="12">
        <v>34.07</v>
      </c>
      <c r="AI230" s="12">
        <v>21.17</v>
      </c>
      <c r="AJ230" s="58">
        <v>22.77</v>
      </c>
      <c r="AK230" s="57">
        <v>28.220000000000002</v>
      </c>
      <c r="AL230" s="57">
        <v>27.28</v>
      </c>
      <c r="AM230" s="57">
        <f t="shared" si="10"/>
        <v>26.5</v>
      </c>
      <c r="AN230">
        <f t="shared" si="11"/>
        <v>1</v>
      </c>
    </row>
    <row r="231" spans="1:40" ht="17.100000000000001" customHeight="1">
      <c r="A231" s="3" t="s">
        <v>573</v>
      </c>
      <c r="B231" s="6" t="s">
        <v>878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58">
        <v>0</v>
      </c>
      <c r="R231" s="57">
        <v>0</v>
      </c>
      <c r="S231" s="41">
        <v>0</v>
      </c>
      <c r="T231" s="57">
        <f t="shared" si="9"/>
        <v>0</v>
      </c>
      <c r="U231"/>
      <c r="V231" s="12">
        <v>0</v>
      </c>
      <c r="W231" s="12">
        <v>0</v>
      </c>
      <c r="X231" s="12">
        <v>0</v>
      </c>
      <c r="Y231" s="12">
        <v>1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5">
        <v>0</v>
      </c>
      <c r="AF231" s="12">
        <v>0</v>
      </c>
      <c r="AG231" s="12">
        <v>0</v>
      </c>
      <c r="AH231" s="12">
        <v>0</v>
      </c>
      <c r="AI231" s="12">
        <v>0</v>
      </c>
      <c r="AJ231" s="58">
        <v>0</v>
      </c>
      <c r="AK231" s="57">
        <v>0</v>
      </c>
      <c r="AL231" s="57">
        <v>0</v>
      </c>
      <c r="AM231" s="57">
        <f t="shared" si="10"/>
        <v>0</v>
      </c>
      <c r="AN231">
        <f t="shared" si="11"/>
        <v>1</v>
      </c>
    </row>
    <row r="232" spans="1:40" ht="17.100000000000001" customHeight="1">
      <c r="A232" s="3" t="s">
        <v>574</v>
      </c>
      <c r="B232" s="6" t="s">
        <v>212</v>
      </c>
      <c r="C232" s="12">
        <v>44.31</v>
      </c>
      <c r="D232" s="12">
        <v>48.79</v>
      </c>
      <c r="E232" s="12">
        <v>61.56</v>
      </c>
      <c r="F232" s="12">
        <v>67.44</v>
      </c>
      <c r="G232" s="12">
        <v>81.650000000000006</v>
      </c>
      <c r="H232" s="12">
        <v>85.8</v>
      </c>
      <c r="I232" s="12">
        <v>82.380000000000024</v>
      </c>
      <c r="J232" s="12">
        <v>74.740000000000009</v>
      </c>
      <c r="K232" s="12">
        <v>51.799999999999976</v>
      </c>
      <c r="L232" s="12">
        <v>57.52000000000001</v>
      </c>
      <c r="M232" s="12">
        <v>53.11</v>
      </c>
      <c r="N232" s="12">
        <v>61.23</v>
      </c>
      <c r="O232" s="12">
        <v>59.89</v>
      </c>
      <c r="P232" s="12">
        <v>43.78</v>
      </c>
      <c r="Q232" s="58">
        <v>29.630000000000003</v>
      </c>
      <c r="R232" s="57">
        <v>13.49</v>
      </c>
      <c r="S232" s="41">
        <v>5.35</v>
      </c>
      <c r="T232" s="57">
        <f t="shared" si="9"/>
        <v>5.8</v>
      </c>
      <c r="U232"/>
      <c r="V232" s="12">
        <v>13.59</v>
      </c>
      <c r="W232" s="12">
        <v>14.51</v>
      </c>
      <c r="X232" s="12">
        <v>14.86</v>
      </c>
      <c r="Y232" s="12">
        <v>19.22</v>
      </c>
      <c r="Z232" s="12">
        <v>19.75</v>
      </c>
      <c r="AA232" s="12">
        <v>25.67</v>
      </c>
      <c r="AB232" s="12">
        <v>21.06</v>
      </c>
      <c r="AC232" s="12">
        <v>34.049999999999997</v>
      </c>
      <c r="AD232" s="12">
        <v>46.370000000000005</v>
      </c>
      <c r="AE232" s="15">
        <v>43.19</v>
      </c>
      <c r="AF232" s="12">
        <v>64.34</v>
      </c>
      <c r="AG232" s="12">
        <v>66.44</v>
      </c>
      <c r="AH232" s="12">
        <v>70.939999999999984</v>
      </c>
      <c r="AI232" s="12">
        <v>79.44</v>
      </c>
      <c r="AJ232" s="58">
        <v>79.61</v>
      </c>
      <c r="AK232" s="57">
        <v>75.080000000000027</v>
      </c>
      <c r="AL232" s="57">
        <v>65.860000000000014</v>
      </c>
      <c r="AM232" s="57">
        <f t="shared" si="10"/>
        <v>73.900000000000006</v>
      </c>
      <c r="AN232">
        <f t="shared" si="11"/>
        <v>1</v>
      </c>
    </row>
    <row r="233" spans="1:40" ht="17.100000000000001" customHeight="1">
      <c r="A233" s="3" t="s">
        <v>575</v>
      </c>
      <c r="B233" s="6" t="s">
        <v>300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3</v>
      </c>
      <c r="L233" s="12">
        <v>4</v>
      </c>
      <c r="M233" s="12">
        <v>1</v>
      </c>
      <c r="N233" s="12">
        <v>1</v>
      </c>
      <c r="O233" s="12">
        <v>1</v>
      </c>
      <c r="P233" s="12">
        <v>0</v>
      </c>
      <c r="Q233" s="58">
        <v>0</v>
      </c>
      <c r="R233" s="57">
        <v>0</v>
      </c>
      <c r="S233" s="41">
        <v>0</v>
      </c>
      <c r="T233" s="57">
        <f t="shared" si="9"/>
        <v>0</v>
      </c>
      <c r="U233"/>
      <c r="V233" s="12">
        <v>1.385</v>
      </c>
      <c r="W233" s="12">
        <v>3</v>
      </c>
      <c r="X233" s="12">
        <v>0</v>
      </c>
      <c r="Y233" s="12">
        <v>2.96</v>
      </c>
      <c r="Z233" s="12">
        <v>0.44</v>
      </c>
      <c r="AA233" s="12">
        <v>0</v>
      </c>
      <c r="AB233" s="12">
        <v>1.35</v>
      </c>
      <c r="AC233" s="12">
        <v>1.51</v>
      </c>
      <c r="AD233" s="12">
        <v>3.49</v>
      </c>
      <c r="AE233" s="15">
        <v>2.69</v>
      </c>
      <c r="AF233" s="12">
        <v>3</v>
      </c>
      <c r="AG233" s="12">
        <v>2.4900000000000002</v>
      </c>
      <c r="AH233" s="12">
        <v>4.03</v>
      </c>
      <c r="AI233" s="12">
        <v>4</v>
      </c>
      <c r="AJ233" s="58">
        <v>4.8</v>
      </c>
      <c r="AK233" s="57">
        <v>6.1000000000000005</v>
      </c>
      <c r="AL233" s="57">
        <v>6</v>
      </c>
      <c r="AM233" s="57">
        <f t="shared" si="10"/>
        <v>5</v>
      </c>
      <c r="AN233">
        <f t="shared" si="11"/>
        <v>1</v>
      </c>
    </row>
    <row r="234" spans="1:40" ht="17.100000000000001" customHeight="1">
      <c r="A234" s="3" t="s">
        <v>576</v>
      </c>
      <c r="B234" s="6" t="s">
        <v>879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58">
        <v>0</v>
      </c>
      <c r="R234" s="57">
        <v>0</v>
      </c>
      <c r="S234" s="41">
        <v>0</v>
      </c>
      <c r="T234" s="57">
        <f t="shared" si="9"/>
        <v>0</v>
      </c>
      <c r="U234"/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5">
        <v>0</v>
      </c>
      <c r="AF234" s="12">
        <v>0</v>
      </c>
      <c r="AG234" s="12">
        <v>0</v>
      </c>
      <c r="AH234" s="12">
        <v>0</v>
      </c>
      <c r="AI234" s="12">
        <v>0</v>
      </c>
      <c r="AJ234" s="58">
        <v>0</v>
      </c>
      <c r="AK234" s="57">
        <v>0</v>
      </c>
      <c r="AL234" s="57">
        <v>0</v>
      </c>
      <c r="AM234" s="57">
        <f t="shared" si="10"/>
        <v>0</v>
      </c>
      <c r="AN234">
        <f t="shared" si="11"/>
        <v>0</v>
      </c>
    </row>
    <row r="235" spans="1:40" ht="17.100000000000001" customHeight="1">
      <c r="A235" s="3" t="s">
        <v>577</v>
      </c>
      <c r="B235" s="6" t="s">
        <v>92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4.7700000000000005</v>
      </c>
      <c r="J235" s="12">
        <v>11.83</v>
      </c>
      <c r="K235" s="12">
        <v>15.49</v>
      </c>
      <c r="L235" s="12">
        <v>8.6</v>
      </c>
      <c r="M235" s="12">
        <v>4</v>
      </c>
      <c r="N235" s="12">
        <v>5.93</v>
      </c>
      <c r="O235" s="12">
        <v>16.53</v>
      </c>
      <c r="P235" s="12">
        <v>14.7</v>
      </c>
      <c r="Q235" s="58">
        <v>8.5300000000000011</v>
      </c>
      <c r="R235" s="57">
        <v>10</v>
      </c>
      <c r="S235" s="41">
        <v>6</v>
      </c>
      <c r="T235" s="57">
        <f t="shared" si="9"/>
        <v>1</v>
      </c>
      <c r="U235"/>
      <c r="V235" s="12">
        <v>18.86</v>
      </c>
      <c r="W235" s="12">
        <v>34.340000000000003</v>
      </c>
      <c r="X235" s="12">
        <v>31.67</v>
      </c>
      <c r="Y235" s="12">
        <v>34.57</v>
      </c>
      <c r="Z235" s="12">
        <v>47.61</v>
      </c>
      <c r="AA235" s="12">
        <v>56.1</v>
      </c>
      <c r="AB235" s="12">
        <v>53.115000000000002</v>
      </c>
      <c r="AC235" s="12">
        <v>55.100000000000009</v>
      </c>
      <c r="AD235" s="12">
        <v>63.2</v>
      </c>
      <c r="AE235" s="15">
        <v>61.839999999999996</v>
      </c>
      <c r="AF235" s="12">
        <v>75.099999999999994</v>
      </c>
      <c r="AG235" s="12">
        <v>79.399999999999963</v>
      </c>
      <c r="AH235" s="12">
        <v>73.509999999999991</v>
      </c>
      <c r="AI235" s="12">
        <v>86.109999999999971</v>
      </c>
      <c r="AJ235" s="58">
        <v>93.46</v>
      </c>
      <c r="AK235" s="57">
        <v>85.939999999999984</v>
      </c>
      <c r="AL235" s="57">
        <v>91.259999999999991</v>
      </c>
      <c r="AM235" s="57">
        <f t="shared" si="10"/>
        <v>75.8</v>
      </c>
      <c r="AN235">
        <f t="shared" si="11"/>
        <v>1</v>
      </c>
    </row>
    <row r="236" spans="1:40" ht="17.100000000000001" customHeight="1">
      <c r="A236" s="3" t="s">
        <v>578</v>
      </c>
      <c r="B236" s="6" t="s">
        <v>46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17.759999999999998</v>
      </c>
      <c r="M236" s="12">
        <v>19.439999999999998</v>
      </c>
      <c r="N236" s="12">
        <v>27.340000000000003</v>
      </c>
      <c r="O236" s="12">
        <v>25.240000000000006</v>
      </c>
      <c r="P236" s="12">
        <v>18.28</v>
      </c>
      <c r="Q236" s="58">
        <v>22</v>
      </c>
      <c r="R236" s="57">
        <v>13.030000000000001</v>
      </c>
      <c r="S236" s="41">
        <v>9</v>
      </c>
      <c r="T236" s="57">
        <f t="shared" si="9"/>
        <v>11.1</v>
      </c>
      <c r="U236"/>
      <c r="V236" s="12">
        <v>30.03</v>
      </c>
      <c r="W236" s="12">
        <v>31.42</v>
      </c>
      <c r="X236" s="12">
        <v>24.57</v>
      </c>
      <c r="Y236" s="12">
        <v>27.47</v>
      </c>
      <c r="Z236" s="12">
        <v>24.55</v>
      </c>
      <c r="AA236" s="12">
        <v>20.46</v>
      </c>
      <c r="AB236" s="12">
        <v>37.629999999999988</v>
      </c>
      <c r="AC236" s="12">
        <v>52.779999999999994</v>
      </c>
      <c r="AD236" s="12">
        <v>57.46</v>
      </c>
      <c r="AE236" s="15">
        <v>53.8</v>
      </c>
      <c r="AF236" s="12">
        <v>76.289999999999992</v>
      </c>
      <c r="AG236" s="12">
        <v>84.030000000000015</v>
      </c>
      <c r="AH236" s="12">
        <v>87.63000000000001</v>
      </c>
      <c r="AI236" s="12">
        <v>87.490000000000038</v>
      </c>
      <c r="AJ236" s="58">
        <v>102.17999999999999</v>
      </c>
      <c r="AK236" s="57">
        <v>113.77</v>
      </c>
      <c r="AL236" s="57">
        <v>108.24</v>
      </c>
      <c r="AM236" s="57">
        <f t="shared" si="10"/>
        <v>110.6</v>
      </c>
      <c r="AN236">
        <f t="shared" si="11"/>
        <v>1</v>
      </c>
    </row>
    <row r="237" spans="1:40" ht="17.100000000000001" customHeight="1">
      <c r="A237" s="3" t="s">
        <v>579</v>
      </c>
      <c r="B237" s="6" t="s">
        <v>880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58">
        <v>0</v>
      </c>
      <c r="R237" s="57">
        <v>0</v>
      </c>
      <c r="S237" s="41">
        <v>0</v>
      </c>
      <c r="T237" s="57">
        <f t="shared" si="9"/>
        <v>0</v>
      </c>
      <c r="U237"/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5">
        <v>0</v>
      </c>
      <c r="AF237" s="12">
        <v>0</v>
      </c>
      <c r="AG237" s="12">
        <v>0</v>
      </c>
      <c r="AH237" s="12">
        <v>0</v>
      </c>
      <c r="AI237" s="12">
        <v>0</v>
      </c>
      <c r="AJ237" s="58">
        <v>0</v>
      </c>
      <c r="AK237" s="57">
        <v>0</v>
      </c>
      <c r="AL237" s="57">
        <v>0</v>
      </c>
      <c r="AM237" s="57">
        <f t="shared" si="10"/>
        <v>0</v>
      </c>
      <c r="AN237">
        <f t="shared" si="11"/>
        <v>0</v>
      </c>
    </row>
    <row r="238" spans="1:40" ht="17.100000000000001" customHeight="1">
      <c r="A238" s="3" t="s">
        <v>580</v>
      </c>
      <c r="B238" s="6" t="s">
        <v>152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7.1400000000000006</v>
      </c>
      <c r="K238" s="12">
        <v>30.950000000000003</v>
      </c>
      <c r="L238" s="12">
        <v>61.270000000000017</v>
      </c>
      <c r="M238" s="12">
        <v>71.850000000000009</v>
      </c>
      <c r="N238" s="12">
        <v>91.090000000000046</v>
      </c>
      <c r="O238" s="12">
        <v>96.030000000000015</v>
      </c>
      <c r="P238" s="12">
        <v>101.09000000000002</v>
      </c>
      <c r="Q238" s="58">
        <v>111.40000000000002</v>
      </c>
      <c r="R238" s="57">
        <v>83.18</v>
      </c>
      <c r="S238" s="41">
        <v>70.680000000000007</v>
      </c>
      <c r="T238" s="57">
        <f t="shared" si="9"/>
        <v>69.099999999999994</v>
      </c>
      <c r="U238"/>
      <c r="V238" s="12">
        <v>39.94</v>
      </c>
      <c r="W238" s="12">
        <v>33.47</v>
      </c>
      <c r="X238" s="12">
        <v>38.119999999999997</v>
      </c>
      <c r="Y238" s="12">
        <v>41.47</v>
      </c>
      <c r="Z238" s="12">
        <v>46.83</v>
      </c>
      <c r="AA238" s="12">
        <v>49.72</v>
      </c>
      <c r="AB238" s="12">
        <v>55.34</v>
      </c>
      <c r="AC238" s="12">
        <v>60.31</v>
      </c>
      <c r="AD238" s="12">
        <v>70.509999999999991</v>
      </c>
      <c r="AE238" s="15">
        <v>71.11</v>
      </c>
      <c r="AF238" s="12">
        <v>54.03</v>
      </c>
      <c r="AG238" s="12">
        <v>48.01</v>
      </c>
      <c r="AH238" s="12">
        <v>47.099999999999987</v>
      </c>
      <c r="AI238" s="12">
        <v>43.760000000000005</v>
      </c>
      <c r="AJ238" s="58">
        <v>46.769999999999989</v>
      </c>
      <c r="AK238" s="57">
        <v>58.010000000000005</v>
      </c>
      <c r="AL238" s="57">
        <v>58.84</v>
      </c>
      <c r="AM238" s="57">
        <f t="shared" si="10"/>
        <v>63</v>
      </c>
      <c r="AN238">
        <f t="shared" si="11"/>
        <v>1</v>
      </c>
    </row>
    <row r="239" spans="1:40" ht="17.100000000000001" customHeight="1">
      <c r="A239" s="3" t="s">
        <v>581</v>
      </c>
      <c r="B239" s="6" t="s">
        <v>65</v>
      </c>
      <c r="C239" s="12">
        <v>13</v>
      </c>
      <c r="D239" s="12">
        <v>18.13</v>
      </c>
      <c r="E239" s="12">
        <v>29.03</v>
      </c>
      <c r="F239" s="12">
        <v>34</v>
      </c>
      <c r="G239" s="12">
        <v>38.67</v>
      </c>
      <c r="H239" s="12">
        <v>47</v>
      </c>
      <c r="I239" s="12">
        <v>57</v>
      </c>
      <c r="J239" s="12">
        <v>63.489999999999995</v>
      </c>
      <c r="K239" s="12">
        <v>65.320000000000007</v>
      </c>
      <c r="L239" s="12">
        <v>60.26</v>
      </c>
      <c r="M239" s="12">
        <v>49.61999999999999</v>
      </c>
      <c r="N239" s="12">
        <v>52.919999999999995</v>
      </c>
      <c r="O239" s="12">
        <v>54.489999999999988</v>
      </c>
      <c r="P239" s="12">
        <v>53</v>
      </c>
      <c r="Q239" s="58">
        <v>57.819999999999993</v>
      </c>
      <c r="R239" s="57">
        <v>41</v>
      </c>
      <c r="S239" s="41">
        <v>43.22</v>
      </c>
      <c r="T239" s="57">
        <f t="shared" si="9"/>
        <v>57.7</v>
      </c>
      <c r="U239"/>
      <c r="V239" s="12">
        <v>2</v>
      </c>
      <c r="W239" s="12">
        <v>1</v>
      </c>
      <c r="X239" s="12">
        <v>0</v>
      </c>
      <c r="Y239" s="12">
        <v>0</v>
      </c>
      <c r="Z239" s="12">
        <v>0.62</v>
      </c>
      <c r="AA239" s="12">
        <v>0</v>
      </c>
      <c r="AB239" s="12">
        <v>0</v>
      </c>
      <c r="AC239" s="12">
        <v>1</v>
      </c>
      <c r="AD239" s="12">
        <v>3</v>
      </c>
      <c r="AE239" s="15">
        <v>4</v>
      </c>
      <c r="AF239" s="12">
        <v>2</v>
      </c>
      <c r="AG239" s="12">
        <v>2</v>
      </c>
      <c r="AH239" s="12">
        <v>3.4399999999999995</v>
      </c>
      <c r="AI239" s="12">
        <v>5.47</v>
      </c>
      <c r="AJ239" s="58">
        <v>6.49</v>
      </c>
      <c r="AK239" s="57">
        <v>4</v>
      </c>
      <c r="AL239" s="57">
        <v>3</v>
      </c>
      <c r="AM239" s="57">
        <f t="shared" si="10"/>
        <v>4</v>
      </c>
      <c r="AN239">
        <f t="shared" si="11"/>
        <v>1</v>
      </c>
    </row>
    <row r="240" spans="1:40" ht="17.100000000000001" customHeight="1">
      <c r="A240" s="3" t="s">
        <v>582</v>
      </c>
      <c r="B240" s="6" t="s">
        <v>217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58">
        <v>0</v>
      </c>
      <c r="R240" s="57">
        <v>0</v>
      </c>
      <c r="S240" s="41">
        <v>0</v>
      </c>
      <c r="T240" s="57">
        <f t="shared" si="9"/>
        <v>0</v>
      </c>
      <c r="U240"/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2.68</v>
      </c>
      <c r="AB240" s="12">
        <v>0</v>
      </c>
      <c r="AC240" s="12">
        <v>2.95</v>
      </c>
      <c r="AD240" s="12">
        <v>2</v>
      </c>
      <c r="AE240" s="15">
        <v>1.65</v>
      </c>
      <c r="AF240" s="12">
        <v>7.2100000000000009</v>
      </c>
      <c r="AG240" s="12">
        <v>7.51</v>
      </c>
      <c r="AH240" s="12">
        <v>11.05</v>
      </c>
      <c r="AI240" s="12">
        <v>11.329999999999998</v>
      </c>
      <c r="AJ240" s="58">
        <v>6.86</v>
      </c>
      <c r="AK240" s="57">
        <v>14.270000000000001</v>
      </c>
      <c r="AL240" s="57">
        <v>15.3</v>
      </c>
      <c r="AM240" s="57">
        <f t="shared" si="10"/>
        <v>19</v>
      </c>
      <c r="AN240">
        <f t="shared" si="11"/>
        <v>1</v>
      </c>
    </row>
    <row r="241" spans="1:40" ht="17.100000000000001" customHeight="1">
      <c r="A241" s="3" t="s">
        <v>583</v>
      </c>
      <c r="B241" s="6" t="s">
        <v>881</v>
      </c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58">
        <v>0</v>
      </c>
      <c r="R241" s="57">
        <v>0</v>
      </c>
      <c r="S241" s="41">
        <v>0</v>
      </c>
      <c r="T241" s="57">
        <f t="shared" si="9"/>
        <v>0</v>
      </c>
      <c r="U241"/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0</v>
      </c>
      <c r="AD241" s="12">
        <v>0</v>
      </c>
      <c r="AE241" s="15">
        <v>0</v>
      </c>
      <c r="AF241" s="12">
        <v>0</v>
      </c>
      <c r="AG241" s="12">
        <v>0</v>
      </c>
      <c r="AH241" s="12">
        <v>0</v>
      </c>
      <c r="AI241" s="12">
        <v>0</v>
      </c>
      <c r="AJ241" s="58">
        <v>0</v>
      </c>
      <c r="AK241" s="57">
        <v>0</v>
      </c>
      <c r="AL241" s="57">
        <v>0</v>
      </c>
      <c r="AM241" s="57">
        <f t="shared" si="10"/>
        <v>0</v>
      </c>
      <c r="AN241">
        <f t="shared" si="11"/>
        <v>0</v>
      </c>
    </row>
    <row r="242" spans="1:40" ht="17.100000000000001" customHeight="1">
      <c r="A242" s="3" t="s">
        <v>584</v>
      </c>
      <c r="B242" s="6" t="s">
        <v>882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58">
        <v>0</v>
      </c>
      <c r="R242" s="57">
        <v>0</v>
      </c>
      <c r="S242" s="41">
        <v>0</v>
      </c>
      <c r="T242" s="57">
        <f t="shared" si="9"/>
        <v>0</v>
      </c>
      <c r="U242"/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5">
        <v>0</v>
      </c>
      <c r="AF242" s="12">
        <v>0</v>
      </c>
      <c r="AG242" s="12">
        <v>0</v>
      </c>
      <c r="AH242" s="12">
        <v>0</v>
      </c>
      <c r="AI242" s="12">
        <v>0</v>
      </c>
      <c r="AJ242" s="58">
        <v>0</v>
      </c>
      <c r="AK242" s="57">
        <v>0</v>
      </c>
      <c r="AL242" s="57">
        <v>0</v>
      </c>
      <c r="AM242" s="57">
        <f t="shared" si="10"/>
        <v>0</v>
      </c>
      <c r="AN242">
        <f t="shared" si="11"/>
        <v>0</v>
      </c>
    </row>
    <row r="243" spans="1:40" ht="17.100000000000001" customHeight="1">
      <c r="A243" s="3" t="s">
        <v>585</v>
      </c>
      <c r="B243" s="6" t="s">
        <v>294</v>
      </c>
      <c r="C243" s="12">
        <v>13.2</v>
      </c>
      <c r="D243" s="12">
        <v>12.27</v>
      </c>
      <c r="E243" s="12">
        <v>16</v>
      </c>
      <c r="F243" s="12">
        <v>29.49</v>
      </c>
      <c r="G243" s="12">
        <v>33.51</v>
      </c>
      <c r="H243" s="12">
        <v>46.2</v>
      </c>
      <c r="I243" s="12">
        <v>56.519999999999996</v>
      </c>
      <c r="J243" s="12">
        <v>57.35</v>
      </c>
      <c r="K243" s="12">
        <v>59.519999999999996</v>
      </c>
      <c r="L243" s="12">
        <v>60</v>
      </c>
      <c r="M243" s="12">
        <v>66.39</v>
      </c>
      <c r="N243" s="12">
        <v>66.670000000000016</v>
      </c>
      <c r="O243" s="12">
        <v>65.319999999999993</v>
      </c>
      <c r="P243" s="12">
        <v>60</v>
      </c>
      <c r="Q243" s="58">
        <v>61.05</v>
      </c>
      <c r="R243" s="57">
        <v>63</v>
      </c>
      <c r="S243" s="41">
        <v>59.64</v>
      </c>
      <c r="T243" s="57">
        <f t="shared" si="9"/>
        <v>59.6</v>
      </c>
      <c r="U243"/>
      <c r="V243" s="12">
        <v>8</v>
      </c>
      <c r="W243" s="12">
        <v>5.5</v>
      </c>
      <c r="X243" s="12">
        <v>9.68</v>
      </c>
      <c r="Y243" s="12">
        <v>11.98</v>
      </c>
      <c r="Z243" s="12">
        <v>17</v>
      </c>
      <c r="AA243" s="12">
        <v>10.25</v>
      </c>
      <c r="AB243" s="12">
        <v>6</v>
      </c>
      <c r="AC243" s="12">
        <v>6</v>
      </c>
      <c r="AD243" s="12">
        <v>1</v>
      </c>
      <c r="AE243" s="15">
        <v>6.5</v>
      </c>
      <c r="AF243" s="12">
        <v>10</v>
      </c>
      <c r="AG243" s="12">
        <v>8</v>
      </c>
      <c r="AH243" s="12">
        <v>7</v>
      </c>
      <c r="AI243" s="12">
        <v>12.219999999999999</v>
      </c>
      <c r="AJ243" s="58">
        <v>11.86</v>
      </c>
      <c r="AK243" s="57">
        <v>8</v>
      </c>
      <c r="AL243" s="57">
        <v>3.87</v>
      </c>
      <c r="AM243" s="57">
        <f t="shared" si="10"/>
        <v>7.4</v>
      </c>
      <c r="AN243">
        <f t="shared" si="11"/>
        <v>1</v>
      </c>
    </row>
    <row r="244" spans="1:40" ht="17.100000000000001" customHeight="1">
      <c r="A244" s="3" t="s">
        <v>586</v>
      </c>
      <c r="B244" s="6" t="s">
        <v>883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58">
        <v>0</v>
      </c>
      <c r="R244" s="57">
        <v>0</v>
      </c>
      <c r="S244" s="41">
        <v>0</v>
      </c>
      <c r="T244" s="57">
        <f t="shared" si="9"/>
        <v>0</v>
      </c>
      <c r="U244"/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5">
        <v>0</v>
      </c>
      <c r="AF244" s="12">
        <v>0</v>
      </c>
      <c r="AG244" s="12">
        <v>0</v>
      </c>
      <c r="AH244" s="12">
        <v>0</v>
      </c>
      <c r="AI244" s="12">
        <v>0</v>
      </c>
      <c r="AJ244" s="58">
        <v>0</v>
      </c>
      <c r="AK244" s="57">
        <v>0</v>
      </c>
      <c r="AL244" s="57">
        <v>0</v>
      </c>
      <c r="AM244" s="57">
        <f t="shared" si="10"/>
        <v>0</v>
      </c>
      <c r="AN244">
        <f t="shared" si="11"/>
        <v>0</v>
      </c>
    </row>
    <row r="245" spans="1:40" ht="17.100000000000001" customHeight="1">
      <c r="A245" s="3" t="s">
        <v>587</v>
      </c>
      <c r="B245" s="6" t="s">
        <v>239</v>
      </c>
      <c r="C245" s="12">
        <v>55.94</v>
      </c>
      <c r="D245" s="12">
        <v>60.51</v>
      </c>
      <c r="E245" s="12">
        <v>77.069999999999993</v>
      </c>
      <c r="F245" s="12">
        <v>67.010000000000005</v>
      </c>
      <c r="G245" s="12">
        <v>65.72</v>
      </c>
      <c r="H245" s="12">
        <v>69.12</v>
      </c>
      <c r="I245" s="12">
        <v>66.789999999999992</v>
      </c>
      <c r="J245" s="12">
        <v>71.390000000000015</v>
      </c>
      <c r="K245" s="12">
        <v>85.419999999999987</v>
      </c>
      <c r="L245" s="12">
        <v>87.399999999999991</v>
      </c>
      <c r="M245" s="12">
        <v>99.089999999999989</v>
      </c>
      <c r="N245" s="12">
        <v>101.65999999999998</v>
      </c>
      <c r="O245" s="12">
        <v>106.05999999999999</v>
      </c>
      <c r="P245" s="12">
        <v>109.94</v>
      </c>
      <c r="Q245" s="58">
        <v>109.86</v>
      </c>
      <c r="R245" s="57">
        <v>99.04</v>
      </c>
      <c r="S245" s="41">
        <v>88.08</v>
      </c>
      <c r="T245" s="57">
        <f t="shared" si="9"/>
        <v>58</v>
      </c>
      <c r="U245"/>
      <c r="V245" s="12">
        <v>222.34</v>
      </c>
      <c r="W245" s="12">
        <v>230.92</v>
      </c>
      <c r="X245" s="12">
        <v>251.61</v>
      </c>
      <c r="Y245" s="12">
        <v>264.61</v>
      </c>
      <c r="Z245" s="12">
        <v>308.27999999999997</v>
      </c>
      <c r="AA245" s="12">
        <v>349.78</v>
      </c>
      <c r="AB245" s="12">
        <v>378.94000000000005</v>
      </c>
      <c r="AC245" s="12">
        <v>385.37999999999988</v>
      </c>
      <c r="AD245" s="12">
        <v>398.92000000000019</v>
      </c>
      <c r="AE245" s="15">
        <v>373.22000000000014</v>
      </c>
      <c r="AF245" s="12">
        <v>443.34000000000009</v>
      </c>
      <c r="AG245" s="12">
        <v>477.73000000000013</v>
      </c>
      <c r="AH245" s="12">
        <v>511.30000000000013</v>
      </c>
      <c r="AI245" s="12">
        <v>505.23999999999995</v>
      </c>
      <c r="AJ245" s="58">
        <v>538.57000000000028</v>
      </c>
      <c r="AK245" s="57">
        <v>581.96000000000038</v>
      </c>
      <c r="AL245" s="57">
        <v>578.5</v>
      </c>
      <c r="AM245" s="57">
        <f t="shared" si="10"/>
        <v>558.29999999999995</v>
      </c>
      <c r="AN245">
        <f t="shared" si="11"/>
        <v>1</v>
      </c>
    </row>
    <row r="246" spans="1:40" ht="17.100000000000001" customHeight="1">
      <c r="A246" s="3" t="s">
        <v>588</v>
      </c>
      <c r="B246" s="6" t="s">
        <v>884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58">
        <v>0</v>
      </c>
      <c r="R246" s="57">
        <v>0</v>
      </c>
      <c r="S246" s="41">
        <v>0</v>
      </c>
      <c r="T246" s="57">
        <f t="shared" si="9"/>
        <v>0</v>
      </c>
      <c r="U246"/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5">
        <v>0</v>
      </c>
      <c r="AF246" s="12">
        <v>0</v>
      </c>
      <c r="AG246" s="12">
        <v>0</v>
      </c>
      <c r="AH246" s="12">
        <v>0</v>
      </c>
      <c r="AI246" s="12">
        <v>0</v>
      </c>
      <c r="AJ246" s="58">
        <v>0</v>
      </c>
      <c r="AK246" s="57">
        <v>0</v>
      </c>
      <c r="AL246" s="57">
        <v>0</v>
      </c>
      <c r="AM246" s="57">
        <f t="shared" si="10"/>
        <v>0</v>
      </c>
      <c r="AN246">
        <f t="shared" si="11"/>
        <v>0</v>
      </c>
    </row>
    <row r="247" spans="1:40" ht="17.100000000000001" customHeight="1">
      <c r="A247" s="3" t="s">
        <v>589</v>
      </c>
      <c r="B247" s="6" t="s">
        <v>283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58">
        <v>0</v>
      </c>
      <c r="R247" s="57">
        <v>0</v>
      </c>
      <c r="S247" s="41">
        <v>0</v>
      </c>
      <c r="T247" s="57">
        <f t="shared" si="9"/>
        <v>0</v>
      </c>
      <c r="U247"/>
      <c r="V247" s="12">
        <v>0</v>
      </c>
      <c r="W247" s="12">
        <v>0</v>
      </c>
      <c r="X247" s="12">
        <v>0</v>
      </c>
      <c r="Y247" s="12">
        <v>1.33</v>
      </c>
      <c r="Z247" s="12">
        <v>1</v>
      </c>
      <c r="AA247" s="12">
        <v>0</v>
      </c>
      <c r="AB247" s="12">
        <v>0</v>
      </c>
      <c r="AC247" s="12">
        <v>0</v>
      </c>
      <c r="AD247" s="12">
        <v>0</v>
      </c>
      <c r="AE247" s="15">
        <v>0</v>
      </c>
      <c r="AF247" s="12">
        <v>0</v>
      </c>
      <c r="AG247" s="12">
        <v>0</v>
      </c>
      <c r="AH247" s="12">
        <v>0</v>
      </c>
      <c r="AI247" s="12">
        <v>2</v>
      </c>
      <c r="AJ247" s="58">
        <v>5.1100000000000003</v>
      </c>
      <c r="AK247" s="57">
        <v>6</v>
      </c>
      <c r="AL247" s="57">
        <v>3</v>
      </c>
      <c r="AM247" s="57">
        <f t="shared" si="10"/>
        <v>2</v>
      </c>
      <c r="AN247">
        <f t="shared" si="11"/>
        <v>1</v>
      </c>
    </row>
    <row r="248" spans="1:40" ht="17.100000000000001" customHeight="1">
      <c r="A248" s="3" t="s">
        <v>590</v>
      </c>
      <c r="B248" s="6" t="s">
        <v>110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58">
        <v>0</v>
      </c>
      <c r="R248" s="57">
        <v>0</v>
      </c>
      <c r="S248" s="41">
        <v>0</v>
      </c>
      <c r="T248" s="57">
        <f t="shared" si="9"/>
        <v>0</v>
      </c>
      <c r="U248"/>
      <c r="V248" s="12">
        <v>1</v>
      </c>
      <c r="W248" s="12">
        <v>9.31</v>
      </c>
      <c r="X248" s="12">
        <v>9.1</v>
      </c>
      <c r="Y248" s="12">
        <v>22.51</v>
      </c>
      <c r="Z248" s="12">
        <v>16.47</v>
      </c>
      <c r="AA248" s="12">
        <v>24.56</v>
      </c>
      <c r="AB248" s="12">
        <v>19.569999999999997</v>
      </c>
      <c r="AC248" s="12">
        <v>34.910000000000004</v>
      </c>
      <c r="AD248" s="12">
        <v>42.14</v>
      </c>
      <c r="AE248" s="15">
        <v>44.080000000000005</v>
      </c>
      <c r="AF248" s="12">
        <v>53.629999999999988</v>
      </c>
      <c r="AG248" s="12">
        <v>53.060000000000009</v>
      </c>
      <c r="AH248" s="12">
        <v>50.87</v>
      </c>
      <c r="AI248" s="12">
        <v>58.070000000000014</v>
      </c>
      <c r="AJ248" s="58">
        <v>65.099999999999994</v>
      </c>
      <c r="AK248" s="57">
        <v>63.570000000000007</v>
      </c>
      <c r="AL248" s="57">
        <v>74.210000000000008</v>
      </c>
      <c r="AM248" s="57">
        <f t="shared" si="10"/>
        <v>79.7</v>
      </c>
      <c r="AN248">
        <f t="shared" si="11"/>
        <v>1</v>
      </c>
    </row>
    <row r="249" spans="1:40" ht="17.100000000000001" customHeight="1">
      <c r="A249" s="3" t="s">
        <v>591</v>
      </c>
      <c r="B249" s="6" t="s">
        <v>185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4</v>
      </c>
      <c r="N249" s="12">
        <v>6</v>
      </c>
      <c r="O249" s="12">
        <v>7</v>
      </c>
      <c r="P249" s="12">
        <v>8</v>
      </c>
      <c r="Q249" s="58">
        <v>8</v>
      </c>
      <c r="R249" s="57">
        <v>6</v>
      </c>
      <c r="S249" s="41">
        <v>6</v>
      </c>
      <c r="T249" s="57">
        <f t="shared" si="9"/>
        <v>2</v>
      </c>
      <c r="U249"/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5">
        <v>0</v>
      </c>
      <c r="AF249" s="12">
        <v>1</v>
      </c>
      <c r="AG249" s="12">
        <v>1</v>
      </c>
      <c r="AH249" s="12">
        <v>1</v>
      </c>
      <c r="AI249" s="12">
        <v>3</v>
      </c>
      <c r="AJ249" s="58">
        <v>1.8199999999999998</v>
      </c>
      <c r="AK249" s="57">
        <v>1.05</v>
      </c>
      <c r="AL249" s="57">
        <v>1</v>
      </c>
      <c r="AM249" s="57">
        <f t="shared" si="10"/>
        <v>1</v>
      </c>
      <c r="AN249">
        <f t="shared" si="11"/>
        <v>1</v>
      </c>
    </row>
    <row r="250" spans="1:40" ht="17.100000000000001" customHeight="1">
      <c r="A250" s="3" t="s">
        <v>592</v>
      </c>
      <c r="B250" s="6" t="s">
        <v>885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58">
        <v>0</v>
      </c>
      <c r="R250" s="57">
        <v>0</v>
      </c>
      <c r="S250" s="41">
        <v>0</v>
      </c>
      <c r="T250" s="57">
        <f t="shared" si="9"/>
        <v>0</v>
      </c>
      <c r="U250"/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5">
        <v>0</v>
      </c>
      <c r="AF250" s="12">
        <v>0</v>
      </c>
      <c r="AG250" s="12">
        <v>0</v>
      </c>
      <c r="AH250" s="12">
        <v>0</v>
      </c>
      <c r="AI250" s="12">
        <v>0</v>
      </c>
      <c r="AJ250" s="58">
        <v>0</v>
      </c>
      <c r="AK250" s="57">
        <v>0</v>
      </c>
      <c r="AL250" s="57">
        <v>0</v>
      </c>
      <c r="AM250" s="57">
        <f t="shared" si="10"/>
        <v>0</v>
      </c>
      <c r="AN250">
        <f t="shared" si="11"/>
        <v>0</v>
      </c>
    </row>
    <row r="251" spans="1:40" ht="17.100000000000001" customHeight="1">
      <c r="A251" s="3" t="s">
        <v>593</v>
      </c>
      <c r="B251" s="6" t="s">
        <v>297</v>
      </c>
      <c r="C251" s="12">
        <v>43.26</v>
      </c>
      <c r="D251" s="12">
        <v>42.96</v>
      </c>
      <c r="E251" s="12">
        <v>40.634999999999998</v>
      </c>
      <c r="F251" s="12">
        <v>38.36</v>
      </c>
      <c r="G251" s="12">
        <v>37.369999999999997</v>
      </c>
      <c r="H251" s="12">
        <v>32.25</v>
      </c>
      <c r="I251" s="12">
        <v>26.159999999999997</v>
      </c>
      <c r="J251" s="12">
        <v>13.41</v>
      </c>
      <c r="K251" s="12">
        <v>16.169999999999998</v>
      </c>
      <c r="L251" s="12">
        <v>14.07</v>
      </c>
      <c r="M251" s="12">
        <v>27.849999999999998</v>
      </c>
      <c r="N251" s="12">
        <v>42.53</v>
      </c>
      <c r="O251" s="12">
        <v>54.12</v>
      </c>
      <c r="P251" s="12">
        <v>46.629999999999995</v>
      </c>
      <c r="Q251" s="58">
        <v>55.79</v>
      </c>
      <c r="R251" s="57">
        <v>57.94</v>
      </c>
      <c r="S251" s="41">
        <v>51.66</v>
      </c>
      <c r="T251" s="57">
        <f t="shared" si="9"/>
        <v>62</v>
      </c>
      <c r="U251"/>
      <c r="V251" s="12">
        <v>17.37</v>
      </c>
      <c r="W251" s="12">
        <v>20.58</v>
      </c>
      <c r="X251" s="12">
        <v>30.25</v>
      </c>
      <c r="Y251" s="12">
        <v>35.369999999999997</v>
      </c>
      <c r="Z251" s="12">
        <v>41.38</v>
      </c>
      <c r="AA251" s="12">
        <v>50.06</v>
      </c>
      <c r="AB251" s="12">
        <v>44.290000000000006</v>
      </c>
      <c r="AC251" s="12">
        <v>37.94</v>
      </c>
      <c r="AD251" s="12">
        <v>29.57</v>
      </c>
      <c r="AE251" s="15">
        <v>18.490000000000002</v>
      </c>
      <c r="AF251" s="12">
        <v>20</v>
      </c>
      <c r="AG251" s="12">
        <v>19</v>
      </c>
      <c r="AH251" s="12">
        <v>17.52</v>
      </c>
      <c r="AI251" s="12">
        <v>15.18</v>
      </c>
      <c r="AJ251" s="58">
        <v>13.510000000000003</v>
      </c>
      <c r="AK251" s="57">
        <v>9</v>
      </c>
      <c r="AL251" s="57">
        <v>6</v>
      </c>
      <c r="AM251" s="57">
        <f t="shared" si="10"/>
        <v>6.1</v>
      </c>
      <c r="AN251">
        <f t="shared" si="11"/>
        <v>1</v>
      </c>
    </row>
    <row r="252" spans="1:40" ht="17.100000000000001" customHeight="1">
      <c r="A252" s="3" t="s">
        <v>594</v>
      </c>
      <c r="B252" s="6" t="s">
        <v>304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58">
        <v>0</v>
      </c>
      <c r="R252" s="57">
        <v>0</v>
      </c>
      <c r="S252" s="41">
        <v>0</v>
      </c>
      <c r="T252" s="57">
        <f t="shared" si="9"/>
        <v>0</v>
      </c>
      <c r="U252"/>
      <c r="V252" s="12">
        <v>0.6</v>
      </c>
      <c r="W252" s="12">
        <v>0.74</v>
      </c>
      <c r="X252" s="12">
        <v>1</v>
      </c>
      <c r="Y252" s="12">
        <v>1</v>
      </c>
      <c r="Z252" s="12">
        <v>1.31</v>
      </c>
      <c r="AA252" s="12">
        <v>1</v>
      </c>
      <c r="AB252" s="12">
        <v>1</v>
      </c>
      <c r="AC252" s="12">
        <v>0.54</v>
      </c>
      <c r="AD252" s="12">
        <v>1</v>
      </c>
      <c r="AE252" s="15">
        <v>4.53</v>
      </c>
      <c r="AF252" s="12">
        <v>9.379999999999999</v>
      </c>
      <c r="AG252" s="12">
        <v>9.8899999999999988</v>
      </c>
      <c r="AH252" s="12">
        <v>15.63</v>
      </c>
      <c r="AI252" s="12">
        <v>8.02</v>
      </c>
      <c r="AJ252" s="58">
        <v>9.15</v>
      </c>
      <c r="AK252" s="57">
        <v>13.25</v>
      </c>
      <c r="AL252" s="57">
        <v>15.280000000000001</v>
      </c>
      <c r="AM252" s="57">
        <f t="shared" si="10"/>
        <v>16.8</v>
      </c>
      <c r="AN252">
        <f t="shared" si="11"/>
        <v>1</v>
      </c>
    </row>
    <row r="253" spans="1:40" ht="17.100000000000001" customHeight="1">
      <c r="A253" s="3" t="s">
        <v>595</v>
      </c>
      <c r="B253" s="6" t="s">
        <v>101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0.24</v>
      </c>
      <c r="K253" s="12">
        <v>3</v>
      </c>
      <c r="L253" s="12">
        <v>3.95</v>
      </c>
      <c r="M253" s="12">
        <v>5.330000000000001</v>
      </c>
      <c r="N253" s="12">
        <v>7</v>
      </c>
      <c r="O253" s="12">
        <v>4</v>
      </c>
      <c r="P253" s="12">
        <v>3</v>
      </c>
      <c r="Q253" s="58">
        <v>1</v>
      </c>
      <c r="R253" s="57">
        <v>0</v>
      </c>
      <c r="S253" s="41">
        <v>0</v>
      </c>
      <c r="T253" s="57">
        <f t="shared" si="9"/>
        <v>0</v>
      </c>
      <c r="U253"/>
      <c r="V253" s="12">
        <v>21.11</v>
      </c>
      <c r="W253" s="12">
        <v>25.7</v>
      </c>
      <c r="X253" s="12">
        <v>39.78</v>
      </c>
      <c r="Y253" s="12">
        <v>59.42</v>
      </c>
      <c r="Z253" s="12">
        <v>58.28</v>
      </c>
      <c r="AA253" s="12">
        <v>66.19</v>
      </c>
      <c r="AB253" s="12">
        <v>87.39</v>
      </c>
      <c r="AC253" s="12">
        <v>97.25</v>
      </c>
      <c r="AD253" s="12">
        <v>135.43</v>
      </c>
      <c r="AE253" s="15">
        <v>143.96000000000004</v>
      </c>
      <c r="AF253" s="12">
        <v>151.96</v>
      </c>
      <c r="AG253" s="12">
        <v>158.96000000000004</v>
      </c>
      <c r="AH253" s="12">
        <v>153.88999999999999</v>
      </c>
      <c r="AI253" s="12">
        <v>133.59000000000003</v>
      </c>
      <c r="AJ253" s="58">
        <v>121.49000000000004</v>
      </c>
      <c r="AK253" s="57">
        <v>117.60000000000001</v>
      </c>
      <c r="AL253" s="57">
        <v>111.5</v>
      </c>
      <c r="AM253" s="57">
        <f t="shared" si="10"/>
        <v>118.4</v>
      </c>
      <c r="AN253">
        <f t="shared" si="11"/>
        <v>1</v>
      </c>
    </row>
    <row r="254" spans="1:40" ht="17.100000000000001" customHeight="1">
      <c r="A254" s="3" t="s">
        <v>596</v>
      </c>
      <c r="B254" s="6" t="s">
        <v>886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58">
        <v>0</v>
      </c>
      <c r="R254" s="57">
        <v>0</v>
      </c>
      <c r="S254" s="41">
        <v>0</v>
      </c>
      <c r="T254" s="57">
        <f t="shared" si="9"/>
        <v>0</v>
      </c>
      <c r="U254"/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5">
        <v>0</v>
      </c>
      <c r="AF254" s="12">
        <v>0</v>
      </c>
      <c r="AG254" s="12">
        <v>0</v>
      </c>
      <c r="AH254" s="12">
        <v>0</v>
      </c>
      <c r="AI254" s="12">
        <v>0</v>
      </c>
      <c r="AJ254" s="58">
        <v>0</v>
      </c>
      <c r="AK254" s="57">
        <v>0</v>
      </c>
      <c r="AL254" s="57">
        <v>0</v>
      </c>
      <c r="AM254" s="57">
        <f t="shared" si="10"/>
        <v>0</v>
      </c>
      <c r="AN254">
        <f t="shared" si="11"/>
        <v>0</v>
      </c>
    </row>
    <row r="255" spans="1:40" ht="17.100000000000001" customHeight="1">
      <c r="A255" s="3" t="s">
        <v>597</v>
      </c>
      <c r="B255" s="6" t="s">
        <v>153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58">
        <v>0</v>
      </c>
      <c r="R255" s="57">
        <v>0</v>
      </c>
      <c r="S255" s="41">
        <v>0</v>
      </c>
      <c r="T255" s="57">
        <f t="shared" si="9"/>
        <v>0</v>
      </c>
      <c r="U255"/>
      <c r="V255" s="12">
        <v>1</v>
      </c>
      <c r="W255" s="12">
        <v>1</v>
      </c>
      <c r="X255" s="12">
        <v>1</v>
      </c>
      <c r="Y255" s="12">
        <v>1</v>
      </c>
      <c r="Z255" s="12">
        <v>1</v>
      </c>
      <c r="AA255" s="12">
        <v>0</v>
      </c>
      <c r="AB255" s="12">
        <v>1.65</v>
      </c>
      <c r="AC255" s="12">
        <v>2</v>
      </c>
      <c r="AD255" s="12">
        <v>3</v>
      </c>
      <c r="AE255" s="15">
        <v>2</v>
      </c>
      <c r="AF255" s="12">
        <v>3.25</v>
      </c>
      <c r="AG255" s="12">
        <v>7.1</v>
      </c>
      <c r="AH255" s="12">
        <v>13.26</v>
      </c>
      <c r="AI255" s="12">
        <v>10.27</v>
      </c>
      <c r="AJ255" s="58">
        <v>6.0000000000000009</v>
      </c>
      <c r="AK255" s="57">
        <v>7.6800000000000006</v>
      </c>
      <c r="AL255" s="57">
        <v>9.1999999999999993</v>
      </c>
      <c r="AM255" s="57">
        <f t="shared" si="10"/>
        <v>10.4</v>
      </c>
      <c r="AN255">
        <f t="shared" si="11"/>
        <v>1</v>
      </c>
    </row>
    <row r="256" spans="1:40" ht="17.100000000000001" customHeight="1">
      <c r="A256" s="3" t="s">
        <v>598</v>
      </c>
      <c r="B256" s="6" t="s">
        <v>887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58">
        <v>0</v>
      </c>
      <c r="R256" s="57">
        <v>0</v>
      </c>
      <c r="S256" s="41">
        <v>0</v>
      </c>
      <c r="T256" s="57">
        <f t="shared" si="9"/>
        <v>0</v>
      </c>
      <c r="U256"/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5">
        <v>0</v>
      </c>
      <c r="AF256" s="12">
        <v>0</v>
      </c>
      <c r="AG256" s="12">
        <v>0</v>
      </c>
      <c r="AH256" s="12">
        <v>0</v>
      </c>
      <c r="AI256" s="12">
        <v>0</v>
      </c>
      <c r="AJ256" s="58">
        <v>0</v>
      </c>
      <c r="AK256" s="57">
        <v>0</v>
      </c>
      <c r="AL256" s="57">
        <v>0</v>
      </c>
      <c r="AM256" s="57">
        <f t="shared" si="10"/>
        <v>0</v>
      </c>
      <c r="AN256">
        <f t="shared" si="11"/>
        <v>0</v>
      </c>
    </row>
    <row r="257" spans="1:40" ht="17.100000000000001" customHeight="1">
      <c r="A257" s="3" t="s">
        <v>599</v>
      </c>
      <c r="B257" s="6" t="s">
        <v>154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58">
        <v>0</v>
      </c>
      <c r="R257" s="57">
        <v>0</v>
      </c>
      <c r="S257" s="41">
        <v>0</v>
      </c>
      <c r="T257" s="57">
        <f t="shared" si="9"/>
        <v>0</v>
      </c>
      <c r="U257"/>
      <c r="V257" s="12">
        <v>33.36</v>
      </c>
      <c r="W257" s="12">
        <v>25.12</v>
      </c>
      <c r="X257" s="12">
        <v>18.82</v>
      </c>
      <c r="Y257" s="12">
        <v>12</v>
      </c>
      <c r="Z257" s="12">
        <v>9.93</v>
      </c>
      <c r="AA257" s="12">
        <v>9.26</v>
      </c>
      <c r="AB257" s="12">
        <v>12</v>
      </c>
      <c r="AC257" s="12">
        <v>12</v>
      </c>
      <c r="AD257" s="12">
        <v>8.7200000000000006</v>
      </c>
      <c r="AE257" s="15">
        <v>8.9</v>
      </c>
      <c r="AF257" s="12">
        <v>11.209999999999999</v>
      </c>
      <c r="AG257" s="12">
        <v>13.559999999999999</v>
      </c>
      <c r="AH257" s="12">
        <v>17.09</v>
      </c>
      <c r="AI257" s="12">
        <v>19.52</v>
      </c>
      <c r="AJ257" s="58">
        <v>25.980000000000004</v>
      </c>
      <c r="AK257" s="57">
        <v>26.18</v>
      </c>
      <c r="AL257" s="57">
        <v>27.779999999999998</v>
      </c>
      <c r="AM257" s="57">
        <f t="shared" si="10"/>
        <v>31.2</v>
      </c>
      <c r="AN257">
        <f t="shared" si="11"/>
        <v>1</v>
      </c>
    </row>
    <row r="258" spans="1:40" ht="17.100000000000001" customHeight="1">
      <c r="A258" s="3" t="s">
        <v>600</v>
      </c>
      <c r="B258" s="6" t="s">
        <v>261</v>
      </c>
      <c r="C258" s="12">
        <v>0</v>
      </c>
      <c r="D258" s="12">
        <v>0</v>
      </c>
      <c r="E258" s="12">
        <v>34.57</v>
      </c>
      <c r="F258" s="12">
        <v>43.08</v>
      </c>
      <c r="G258" s="12">
        <v>40.94</v>
      </c>
      <c r="H258" s="12">
        <v>51.01</v>
      </c>
      <c r="I258" s="12">
        <v>75.930000000000007</v>
      </c>
      <c r="J258" s="12">
        <v>69.2</v>
      </c>
      <c r="K258" s="12">
        <v>56.94</v>
      </c>
      <c r="L258" s="12">
        <v>59.510000000000005</v>
      </c>
      <c r="M258" s="12">
        <v>76</v>
      </c>
      <c r="N258" s="12">
        <v>79.5</v>
      </c>
      <c r="O258" s="12">
        <v>84.19</v>
      </c>
      <c r="P258" s="12">
        <v>82</v>
      </c>
      <c r="Q258" s="58">
        <v>66</v>
      </c>
      <c r="R258" s="57">
        <v>61.34</v>
      </c>
      <c r="S258" s="41">
        <v>62</v>
      </c>
      <c r="T258" s="57">
        <f t="shared" si="9"/>
        <v>69</v>
      </c>
      <c r="U258"/>
      <c r="V258" s="12">
        <v>5.94</v>
      </c>
      <c r="W258" s="12">
        <v>8.92</v>
      </c>
      <c r="X258" s="12">
        <v>10.210000000000001</v>
      </c>
      <c r="Y258" s="12">
        <v>10.16</v>
      </c>
      <c r="Z258" s="12">
        <v>11.24</v>
      </c>
      <c r="AA258" s="12">
        <v>12</v>
      </c>
      <c r="AB258" s="12">
        <v>23.139999999999997</v>
      </c>
      <c r="AC258" s="12">
        <v>20.59</v>
      </c>
      <c r="AD258" s="12">
        <v>18.190000000000001</v>
      </c>
      <c r="AE258" s="15">
        <v>19.53</v>
      </c>
      <c r="AF258" s="12">
        <v>16.170000000000002</v>
      </c>
      <c r="AG258" s="12">
        <v>15.739999999999998</v>
      </c>
      <c r="AH258" s="12">
        <v>12.99</v>
      </c>
      <c r="AI258" s="12">
        <v>10.530000000000001</v>
      </c>
      <c r="AJ258" s="58">
        <v>8.8800000000000008</v>
      </c>
      <c r="AK258" s="57">
        <v>13.32</v>
      </c>
      <c r="AL258" s="57">
        <v>13.709999999999999</v>
      </c>
      <c r="AM258" s="57">
        <f t="shared" si="10"/>
        <v>12.3</v>
      </c>
      <c r="AN258">
        <f t="shared" si="11"/>
        <v>1</v>
      </c>
    </row>
    <row r="259" spans="1:40" ht="17.100000000000001" customHeight="1">
      <c r="A259" s="3" t="s">
        <v>601</v>
      </c>
      <c r="B259" s="6" t="s">
        <v>345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58">
        <v>0</v>
      </c>
      <c r="R259" s="57">
        <v>0</v>
      </c>
      <c r="S259" s="41">
        <v>0</v>
      </c>
      <c r="T259" s="57">
        <f t="shared" si="9"/>
        <v>0</v>
      </c>
      <c r="U259"/>
      <c r="V259" s="12">
        <v>0</v>
      </c>
      <c r="W259" s="12">
        <v>0</v>
      </c>
      <c r="X259" s="12">
        <v>0</v>
      </c>
      <c r="Y259" s="12">
        <v>0.37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5">
        <v>2</v>
      </c>
      <c r="AF259" s="12">
        <v>2</v>
      </c>
      <c r="AG259" s="12">
        <v>1</v>
      </c>
      <c r="AH259" s="12">
        <v>0</v>
      </c>
      <c r="AI259" s="12">
        <v>0</v>
      </c>
      <c r="AJ259" s="58">
        <v>0.82</v>
      </c>
      <c r="AK259" s="57">
        <v>0.76</v>
      </c>
      <c r="AL259" s="57">
        <v>1</v>
      </c>
      <c r="AM259" s="57">
        <f t="shared" si="10"/>
        <v>1</v>
      </c>
      <c r="AN259">
        <f t="shared" si="11"/>
        <v>1</v>
      </c>
    </row>
    <row r="260" spans="1:40" ht="17.100000000000001" customHeight="1">
      <c r="A260" s="3" t="s">
        <v>602</v>
      </c>
      <c r="B260" s="6" t="s">
        <v>40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11.12</v>
      </c>
      <c r="M260" s="12">
        <v>36.28</v>
      </c>
      <c r="N260" s="12">
        <v>37.120000000000005</v>
      </c>
      <c r="O260" s="12">
        <v>57.739999999999988</v>
      </c>
      <c r="P260" s="12">
        <v>60.580000000000005</v>
      </c>
      <c r="Q260" s="58">
        <v>94.86999999999999</v>
      </c>
      <c r="R260" s="57">
        <v>72.97</v>
      </c>
      <c r="S260" s="41">
        <v>70</v>
      </c>
      <c r="T260" s="57">
        <f t="shared" si="9"/>
        <v>69.099999999999994</v>
      </c>
      <c r="U260"/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1</v>
      </c>
      <c r="AC260" s="12">
        <v>0</v>
      </c>
      <c r="AD260" s="12">
        <v>1.51</v>
      </c>
      <c r="AE260" s="15">
        <v>5.97</v>
      </c>
      <c r="AF260" s="12">
        <v>14.090000000000002</v>
      </c>
      <c r="AG260" s="12">
        <v>13.910000000000002</v>
      </c>
      <c r="AH260" s="12">
        <v>16.57</v>
      </c>
      <c r="AI260" s="12">
        <v>23.58</v>
      </c>
      <c r="AJ260" s="58">
        <v>24.96</v>
      </c>
      <c r="AK260" s="57">
        <v>19.170000000000002</v>
      </c>
      <c r="AL260" s="57">
        <v>19.77</v>
      </c>
      <c r="AM260" s="57">
        <f t="shared" si="10"/>
        <v>12.1</v>
      </c>
      <c r="AN260">
        <f t="shared" si="11"/>
        <v>1</v>
      </c>
    </row>
    <row r="261" spans="1:40" ht="17.100000000000001" customHeight="1">
      <c r="A261" s="3" t="s">
        <v>603</v>
      </c>
      <c r="B261" s="6" t="s">
        <v>155</v>
      </c>
      <c r="C261" s="12">
        <v>62.4</v>
      </c>
      <c r="D261" s="12">
        <v>89.85</v>
      </c>
      <c r="E261" s="12">
        <v>108.25</v>
      </c>
      <c r="F261" s="12">
        <v>122.61</v>
      </c>
      <c r="G261" s="12">
        <v>114.65</v>
      </c>
      <c r="H261" s="12">
        <v>122.37</v>
      </c>
      <c r="I261" s="12">
        <v>134.93</v>
      </c>
      <c r="J261" s="12">
        <v>146.94</v>
      </c>
      <c r="K261" s="12">
        <v>169.69</v>
      </c>
      <c r="L261" s="12">
        <v>205.73999999999998</v>
      </c>
      <c r="M261" s="12">
        <v>224.25999999999993</v>
      </c>
      <c r="N261" s="12">
        <v>237.83</v>
      </c>
      <c r="O261" s="12">
        <v>235.77999999999997</v>
      </c>
      <c r="P261" s="12">
        <v>248.06</v>
      </c>
      <c r="Q261" s="58">
        <v>243.38</v>
      </c>
      <c r="R261" s="57">
        <v>225.02</v>
      </c>
      <c r="S261" s="41">
        <v>216.45999999999998</v>
      </c>
      <c r="T261" s="57">
        <f t="shared" si="9"/>
        <v>197.9</v>
      </c>
      <c r="U261"/>
      <c r="V261" s="12">
        <v>48.07</v>
      </c>
      <c r="W261" s="12">
        <v>45.02</v>
      </c>
      <c r="X261" s="12">
        <v>39.619999999999997</v>
      </c>
      <c r="Y261" s="12">
        <v>37.39</v>
      </c>
      <c r="Z261" s="12">
        <v>29.23</v>
      </c>
      <c r="AA261" s="12">
        <v>22.21</v>
      </c>
      <c r="AB261" s="12">
        <v>24.650000000000002</v>
      </c>
      <c r="AC261" s="12">
        <v>19.3</v>
      </c>
      <c r="AD261" s="12">
        <v>29.91</v>
      </c>
      <c r="AE261" s="15">
        <v>30.84</v>
      </c>
      <c r="AF261" s="12">
        <v>28.72</v>
      </c>
      <c r="AG261" s="12">
        <v>27.48</v>
      </c>
      <c r="AH261" s="12">
        <v>26.64</v>
      </c>
      <c r="AI261" s="12">
        <v>21.5</v>
      </c>
      <c r="AJ261" s="58">
        <v>33.42</v>
      </c>
      <c r="AK261" s="57">
        <v>29.73</v>
      </c>
      <c r="AL261" s="57">
        <v>25.99</v>
      </c>
      <c r="AM261" s="57">
        <f t="shared" si="10"/>
        <v>34.200000000000003</v>
      </c>
      <c r="AN261">
        <f t="shared" si="11"/>
        <v>1</v>
      </c>
    </row>
    <row r="262" spans="1:40" ht="17.100000000000001" customHeight="1">
      <c r="A262" s="3" t="s">
        <v>604</v>
      </c>
      <c r="B262" s="6" t="s">
        <v>305</v>
      </c>
      <c r="C262" s="12">
        <v>19.14</v>
      </c>
      <c r="D262" s="12">
        <v>19.64</v>
      </c>
      <c r="E262" s="12">
        <v>17.440000000000001</v>
      </c>
      <c r="F262" s="12">
        <v>21.6</v>
      </c>
      <c r="G262" s="12">
        <v>21.79</v>
      </c>
      <c r="H262" s="12">
        <v>21</v>
      </c>
      <c r="I262" s="12">
        <v>20</v>
      </c>
      <c r="J262" s="12">
        <v>27</v>
      </c>
      <c r="K262" s="12">
        <v>19.93</v>
      </c>
      <c r="L262" s="12">
        <v>17.13</v>
      </c>
      <c r="M262" s="12">
        <v>18.38</v>
      </c>
      <c r="N262" s="12">
        <v>19</v>
      </c>
      <c r="O262" s="12">
        <v>26.639999999999997</v>
      </c>
      <c r="P262" s="12">
        <v>30.279999999999998</v>
      </c>
      <c r="Q262" s="58">
        <v>34.5</v>
      </c>
      <c r="R262" s="57">
        <v>43.19</v>
      </c>
      <c r="S262" s="41">
        <v>43</v>
      </c>
      <c r="T262" s="57">
        <f t="shared" si="9"/>
        <v>41.9</v>
      </c>
      <c r="U262"/>
      <c r="V262" s="12">
        <v>0</v>
      </c>
      <c r="W262" s="12">
        <v>1.46</v>
      </c>
      <c r="X262" s="12">
        <v>2</v>
      </c>
      <c r="Y262" s="12">
        <v>0</v>
      </c>
      <c r="Z262" s="12">
        <v>0.72</v>
      </c>
      <c r="AA262" s="12">
        <v>2</v>
      </c>
      <c r="AB262" s="12">
        <v>2.9699999999999998</v>
      </c>
      <c r="AC262" s="12">
        <v>0</v>
      </c>
      <c r="AD262" s="12">
        <v>1</v>
      </c>
      <c r="AE262" s="15">
        <v>0.88</v>
      </c>
      <c r="AF262" s="12">
        <v>2</v>
      </c>
      <c r="AG262" s="12">
        <v>3</v>
      </c>
      <c r="AH262" s="12">
        <v>4</v>
      </c>
      <c r="AI262" s="12">
        <v>4.25</v>
      </c>
      <c r="AJ262" s="58">
        <v>2</v>
      </c>
      <c r="AK262" s="57">
        <v>2</v>
      </c>
      <c r="AL262" s="57">
        <v>2</v>
      </c>
      <c r="AM262" s="57">
        <f t="shared" si="10"/>
        <v>3</v>
      </c>
      <c r="AN262">
        <f t="shared" si="11"/>
        <v>1</v>
      </c>
    </row>
    <row r="263" spans="1:40" ht="17.100000000000001" customHeight="1">
      <c r="A263" s="3" t="s">
        <v>605</v>
      </c>
      <c r="B263" s="6" t="s">
        <v>888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58">
        <v>0</v>
      </c>
      <c r="R263" s="57">
        <v>0</v>
      </c>
      <c r="S263" s="41">
        <v>0</v>
      </c>
      <c r="T263" s="57">
        <f t="shared" si="9"/>
        <v>0</v>
      </c>
      <c r="U263"/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5">
        <v>0</v>
      </c>
      <c r="AF263" s="12">
        <v>0</v>
      </c>
      <c r="AG263" s="12">
        <v>0</v>
      </c>
      <c r="AH263" s="12">
        <v>0</v>
      </c>
      <c r="AI263" s="12">
        <v>0</v>
      </c>
      <c r="AJ263" s="58">
        <v>0</v>
      </c>
      <c r="AK263" s="57">
        <v>0</v>
      </c>
      <c r="AL263" s="57">
        <v>0</v>
      </c>
      <c r="AM263" s="57">
        <f t="shared" si="10"/>
        <v>0</v>
      </c>
      <c r="AN263">
        <f t="shared" si="11"/>
        <v>0</v>
      </c>
    </row>
    <row r="264" spans="1:40" ht="17.100000000000001" customHeight="1">
      <c r="A264" s="3" t="s">
        <v>606</v>
      </c>
      <c r="B264" s="6" t="s">
        <v>889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58">
        <v>0</v>
      </c>
      <c r="R264" s="57">
        <v>0</v>
      </c>
      <c r="S264" s="41">
        <v>0</v>
      </c>
      <c r="T264" s="57">
        <f t="shared" si="9"/>
        <v>0</v>
      </c>
      <c r="U264"/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5">
        <v>0</v>
      </c>
      <c r="AF264" s="12">
        <v>0</v>
      </c>
      <c r="AG264" s="12">
        <v>0</v>
      </c>
      <c r="AH264" s="12">
        <v>0</v>
      </c>
      <c r="AI264" s="12">
        <v>0</v>
      </c>
      <c r="AJ264" s="58">
        <v>0</v>
      </c>
      <c r="AK264" s="57">
        <v>0</v>
      </c>
      <c r="AL264" s="57">
        <v>0</v>
      </c>
      <c r="AM264" s="57">
        <f t="shared" si="10"/>
        <v>0</v>
      </c>
      <c r="AN264">
        <f t="shared" si="11"/>
        <v>0</v>
      </c>
    </row>
    <row r="265" spans="1:40" ht="17.100000000000001" customHeight="1">
      <c r="A265" s="3" t="s">
        <v>607</v>
      </c>
      <c r="B265" s="6" t="s">
        <v>309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58">
        <v>0</v>
      </c>
      <c r="R265" s="57">
        <v>0</v>
      </c>
      <c r="S265" s="41">
        <v>0</v>
      </c>
      <c r="T265" s="57">
        <f t="shared" si="9"/>
        <v>0</v>
      </c>
      <c r="U265"/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0</v>
      </c>
      <c r="AE265" s="15">
        <v>0</v>
      </c>
      <c r="AF265" s="12">
        <v>0</v>
      </c>
      <c r="AG265" s="12">
        <v>0</v>
      </c>
      <c r="AH265" s="12">
        <v>0</v>
      </c>
      <c r="AI265" s="12">
        <v>1</v>
      </c>
      <c r="AJ265" s="58">
        <v>0</v>
      </c>
      <c r="AK265" s="57">
        <v>0</v>
      </c>
      <c r="AL265" s="57">
        <v>1</v>
      </c>
      <c r="AM265" s="57">
        <f t="shared" si="10"/>
        <v>0</v>
      </c>
      <c r="AN265">
        <f>IF(SUM(C265:Q265)+SUM(V265:AJ265)&gt;0,1,0)</f>
        <v>1</v>
      </c>
    </row>
    <row r="266" spans="1:40" ht="17.100000000000001" customHeight="1">
      <c r="A266" s="3" t="s">
        <v>608</v>
      </c>
      <c r="B266" s="6" t="s">
        <v>890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58">
        <v>0</v>
      </c>
      <c r="R266" s="57">
        <v>0</v>
      </c>
      <c r="S266" s="41">
        <v>0</v>
      </c>
      <c r="T266" s="57">
        <f t="shared" ref="T266:T329" si="12">IF(ISNA(VLOOKUP(A266,ftes,3,FALSE)),0,VLOOKUP(A266,ftes,3,FALSE))</f>
        <v>0</v>
      </c>
      <c r="U266"/>
      <c r="V266" s="12">
        <v>0</v>
      </c>
      <c r="W266" s="12">
        <v>0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5">
        <v>0</v>
      </c>
      <c r="AF266" s="12">
        <v>0</v>
      </c>
      <c r="AG266" s="12">
        <v>0</v>
      </c>
      <c r="AH266" s="12">
        <v>0</v>
      </c>
      <c r="AI266" s="12">
        <v>0</v>
      </c>
      <c r="AJ266" s="58">
        <v>0</v>
      </c>
      <c r="AK266" s="57">
        <v>0</v>
      </c>
      <c r="AL266" s="57">
        <v>0</v>
      </c>
      <c r="AM266" s="57">
        <f t="shared" ref="AM266:AM329" si="13">IF(ISNA(VLOOKUP(A266,ftes,5,FALSE)),0,VLOOKUP(A266,ftes,5,FALSE))</f>
        <v>0</v>
      </c>
      <c r="AN266">
        <f t="shared" si="11"/>
        <v>0</v>
      </c>
    </row>
    <row r="267" spans="1:40" ht="17.100000000000001" customHeight="1">
      <c r="A267" s="3" t="s">
        <v>609</v>
      </c>
      <c r="B267" s="6" t="s">
        <v>156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8</v>
      </c>
      <c r="Q267" s="58">
        <v>15.98</v>
      </c>
      <c r="R267" s="57">
        <v>23.84</v>
      </c>
      <c r="S267" s="41">
        <v>35.959999999999994</v>
      </c>
      <c r="T267" s="57">
        <f t="shared" si="12"/>
        <v>64.7</v>
      </c>
      <c r="U267"/>
      <c r="V267" s="12">
        <v>46.45</v>
      </c>
      <c r="W267" s="12">
        <v>54.08</v>
      </c>
      <c r="X267" s="12">
        <v>47.914999999999999</v>
      </c>
      <c r="Y267" s="12">
        <v>42.625</v>
      </c>
      <c r="Z267" s="12">
        <v>38.26</v>
      </c>
      <c r="AA267" s="12">
        <v>39.46</v>
      </c>
      <c r="AB267" s="12">
        <v>39.140000000000008</v>
      </c>
      <c r="AC267" s="12">
        <v>35.549999999999997</v>
      </c>
      <c r="AD267" s="12">
        <v>51.72</v>
      </c>
      <c r="AE267" s="15">
        <v>61.669999999999995</v>
      </c>
      <c r="AF267" s="12">
        <v>73.97999999999999</v>
      </c>
      <c r="AG267" s="12">
        <v>74.459999999999994</v>
      </c>
      <c r="AH267" s="12">
        <v>67.760000000000005</v>
      </c>
      <c r="AI267" s="12">
        <v>81.479999999999976</v>
      </c>
      <c r="AJ267" s="58">
        <v>89.320000000000007</v>
      </c>
      <c r="AK267" s="57">
        <v>93.730000000000018</v>
      </c>
      <c r="AL267" s="57">
        <v>91.440000000000012</v>
      </c>
      <c r="AM267" s="57">
        <f t="shared" si="13"/>
        <v>91.8</v>
      </c>
      <c r="AN267">
        <f t="shared" ref="AN267:AN330" si="14">IF(SUM(C267:Q267)+SUM(V267:AJ267)&gt;0,1,0)</f>
        <v>1</v>
      </c>
    </row>
    <row r="268" spans="1:40" ht="17.100000000000001" customHeight="1">
      <c r="A268" s="3" t="s">
        <v>610</v>
      </c>
      <c r="B268" s="6" t="s">
        <v>891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58">
        <v>0</v>
      </c>
      <c r="R268" s="57">
        <v>0</v>
      </c>
      <c r="S268" s="41">
        <v>0</v>
      </c>
      <c r="T268" s="57">
        <f t="shared" si="12"/>
        <v>0</v>
      </c>
      <c r="U268"/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5">
        <v>0</v>
      </c>
      <c r="AF268" s="12">
        <v>0</v>
      </c>
      <c r="AG268" s="12">
        <v>0</v>
      </c>
      <c r="AH268" s="12">
        <v>0</v>
      </c>
      <c r="AI268" s="12">
        <v>0</v>
      </c>
      <c r="AJ268" s="58">
        <v>0</v>
      </c>
      <c r="AK268" s="57">
        <v>0</v>
      </c>
      <c r="AL268" s="57">
        <v>0</v>
      </c>
      <c r="AM268" s="57">
        <f t="shared" si="13"/>
        <v>0</v>
      </c>
      <c r="AN268">
        <f t="shared" si="14"/>
        <v>0</v>
      </c>
    </row>
    <row r="269" spans="1:40" ht="17.100000000000001" customHeight="1">
      <c r="A269" s="3" t="s">
        <v>611</v>
      </c>
      <c r="B269" s="6" t="s">
        <v>892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58">
        <v>0</v>
      </c>
      <c r="R269" s="57">
        <v>0</v>
      </c>
      <c r="S269" s="41">
        <v>0</v>
      </c>
      <c r="T269" s="57">
        <f t="shared" si="12"/>
        <v>0</v>
      </c>
      <c r="U269"/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5">
        <v>0</v>
      </c>
      <c r="AF269" s="12">
        <v>0</v>
      </c>
      <c r="AG269" s="12">
        <v>0</v>
      </c>
      <c r="AH269" s="12">
        <v>0</v>
      </c>
      <c r="AI269" s="12">
        <v>0</v>
      </c>
      <c r="AJ269" s="58">
        <v>0</v>
      </c>
      <c r="AK269" s="57">
        <v>0</v>
      </c>
      <c r="AL269" s="57">
        <v>0</v>
      </c>
      <c r="AM269" s="57">
        <f t="shared" si="13"/>
        <v>0</v>
      </c>
      <c r="AN269">
        <f t="shared" si="14"/>
        <v>0</v>
      </c>
    </row>
    <row r="270" spans="1:40" ht="17.100000000000001" customHeight="1">
      <c r="A270" s="3" t="s">
        <v>612</v>
      </c>
      <c r="B270" s="6" t="s">
        <v>111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14.96</v>
      </c>
      <c r="I270" s="12">
        <v>23.96</v>
      </c>
      <c r="J270" s="12">
        <v>46.819999999999993</v>
      </c>
      <c r="K270" s="12">
        <v>69.41</v>
      </c>
      <c r="L270" s="12">
        <v>76.3</v>
      </c>
      <c r="M270" s="12">
        <v>82.5</v>
      </c>
      <c r="N270" s="12">
        <v>76.400000000000006</v>
      </c>
      <c r="O270" s="12">
        <v>104.23</v>
      </c>
      <c r="P270" s="12">
        <v>118.75999999999999</v>
      </c>
      <c r="Q270" s="58">
        <v>119.96000000000001</v>
      </c>
      <c r="R270" s="57">
        <v>126.09</v>
      </c>
      <c r="S270" s="41">
        <v>128.83999999999997</v>
      </c>
      <c r="T270" s="57">
        <f t="shared" si="12"/>
        <v>126.1</v>
      </c>
      <c r="U270"/>
      <c r="V270" s="12">
        <v>3.93</v>
      </c>
      <c r="W270" s="12">
        <v>7.59</v>
      </c>
      <c r="X270" s="12">
        <v>13.03</v>
      </c>
      <c r="Y270" s="12">
        <v>28.3</v>
      </c>
      <c r="Z270" s="12">
        <v>36.58</v>
      </c>
      <c r="AA270" s="12">
        <v>30.52</v>
      </c>
      <c r="AB270" s="12">
        <v>42.33</v>
      </c>
      <c r="AC270" s="12">
        <v>55.799999999999983</v>
      </c>
      <c r="AD270" s="12">
        <v>56.81</v>
      </c>
      <c r="AE270" s="15">
        <v>54.120000000000012</v>
      </c>
      <c r="AF270" s="12">
        <v>63.88</v>
      </c>
      <c r="AG270" s="12">
        <v>64.03</v>
      </c>
      <c r="AH270" s="12">
        <v>71.790000000000006</v>
      </c>
      <c r="AI270" s="12">
        <v>71.709999999999994</v>
      </c>
      <c r="AJ270" s="58">
        <v>74.719999999999985</v>
      </c>
      <c r="AK270" s="57">
        <v>78.22</v>
      </c>
      <c r="AL270" s="57">
        <v>57.750000000000007</v>
      </c>
      <c r="AM270" s="57">
        <f t="shared" si="13"/>
        <v>78</v>
      </c>
      <c r="AN270">
        <f t="shared" si="14"/>
        <v>1</v>
      </c>
    </row>
    <row r="271" spans="1:40" ht="17.100000000000001" customHeight="1">
      <c r="A271" s="3" t="s">
        <v>613</v>
      </c>
      <c r="B271" s="6" t="s">
        <v>85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58">
        <v>0</v>
      </c>
      <c r="R271" s="57">
        <v>0</v>
      </c>
      <c r="S271" s="41">
        <v>0</v>
      </c>
      <c r="T271" s="57">
        <f t="shared" si="12"/>
        <v>0</v>
      </c>
      <c r="U271"/>
      <c r="V271" s="12">
        <v>3</v>
      </c>
      <c r="W271" s="12">
        <v>2.875</v>
      </c>
      <c r="X271" s="12">
        <v>3</v>
      </c>
      <c r="Y271" s="12">
        <v>4.46</v>
      </c>
      <c r="Z271" s="12">
        <v>3.11</v>
      </c>
      <c r="AA271" s="12">
        <v>2</v>
      </c>
      <c r="AB271" s="12">
        <v>3.54</v>
      </c>
      <c r="AC271" s="12">
        <v>11.74</v>
      </c>
      <c r="AD271" s="12">
        <v>8</v>
      </c>
      <c r="AE271" s="15">
        <v>8.0399999999999991</v>
      </c>
      <c r="AF271" s="12">
        <v>8.81</v>
      </c>
      <c r="AG271" s="12">
        <v>15.97</v>
      </c>
      <c r="AH271" s="12">
        <v>16.82</v>
      </c>
      <c r="AI271" s="12">
        <v>24.48</v>
      </c>
      <c r="AJ271" s="58">
        <v>35.459999999999994</v>
      </c>
      <c r="AK271" s="57">
        <v>34.069999999999993</v>
      </c>
      <c r="AL271" s="57">
        <v>36.9</v>
      </c>
      <c r="AM271" s="57">
        <f t="shared" si="13"/>
        <v>43.4</v>
      </c>
      <c r="AN271">
        <f t="shared" si="14"/>
        <v>1</v>
      </c>
    </row>
    <row r="272" spans="1:40" ht="17.100000000000001" customHeight="1">
      <c r="A272" s="3" t="s">
        <v>614</v>
      </c>
      <c r="B272" s="6" t="s">
        <v>240</v>
      </c>
      <c r="C272" s="12">
        <v>3.63</v>
      </c>
      <c r="D272" s="12">
        <v>4.3499999999999996</v>
      </c>
      <c r="E272" s="12">
        <v>4</v>
      </c>
      <c r="F272" s="12">
        <v>5.76</v>
      </c>
      <c r="G272" s="12">
        <v>6.37</v>
      </c>
      <c r="H272" s="12">
        <v>4.99</v>
      </c>
      <c r="I272" s="12">
        <v>7</v>
      </c>
      <c r="J272" s="12">
        <v>6</v>
      </c>
      <c r="K272" s="12">
        <v>5</v>
      </c>
      <c r="L272" s="12">
        <v>7.8</v>
      </c>
      <c r="M272" s="12">
        <v>14</v>
      </c>
      <c r="N272" s="12">
        <v>11</v>
      </c>
      <c r="O272" s="12">
        <v>13</v>
      </c>
      <c r="P272" s="12">
        <v>22.02</v>
      </c>
      <c r="Q272" s="58">
        <v>24</v>
      </c>
      <c r="R272" s="57">
        <v>23</v>
      </c>
      <c r="S272" s="41">
        <v>18</v>
      </c>
      <c r="T272" s="57">
        <f t="shared" si="12"/>
        <v>21</v>
      </c>
      <c r="U272"/>
      <c r="V272" s="12">
        <v>9.1</v>
      </c>
      <c r="W272" s="12">
        <v>11</v>
      </c>
      <c r="X272" s="12">
        <v>17.260000000000002</v>
      </c>
      <c r="Y272" s="12">
        <v>15</v>
      </c>
      <c r="Z272" s="12">
        <v>36.1</v>
      </c>
      <c r="AA272" s="12">
        <v>28.25</v>
      </c>
      <c r="AB272" s="12">
        <v>19.97</v>
      </c>
      <c r="AC272" s="12">
        <v>19</v>
      </c>
      <c r="AD272" s="12">
        <v>16.399999999999999</v>
      </c>
      <c r="AE272" s="15">
        <v>25</v>
      </c>
      <c r="AF272" s="12">
        <v>25.48</v>
      </c>
      <c r="AG272" s="12">
        <v>24.15</v>
      </c>
      <c r="AH272" s="12">
        <v>12.1</v>
      </c>
      <c r="AI272" s="12">
        <v>13.21</v>
      </c>
      <c r="AJ272" s="58">
        <v>14</v>
      </c>
      <c r="AK272" s="57">
        <v>9</v>
      </c>
      <c r="AL272" s="57">
        <v>8.07</v>
      </c>
      <c r="AM272" s="57">
        <f t="shared" si="13"/>
        <v>6</v>
      </c>
      <c r="AN272">
        <f t="shared" si="14"/>
        <v>1</v>
      </c>
    </row>
    <row r="273" spans="1:40" ht="17.100000000000001" customHeight="1">
      <c r="A273" s="3" t="s">
        <v>615</v>
      </c>
      <c r="B273" s="6" t="s">
        <v>346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58">
        <v>0</v>
      </c>
      <c r="R273" s="57">
        <v>0</v>
      </c>
      <c r="S273" s="41">
        <v>0</v>
      </c>
      <c r="T273" s="57">
        <f t="shared" si="12"/>
        <v>0</v>
      </c>
      <c r="U273"/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5">
        <v>0.93</v>
      </c>
      <c r="AF273" s="12">
        <v>2.74</v>
      </c>
      <c r="AG273" s="12">
        <v>1.3</v>
      </c>
      <c r="AH273" s="12">
        <v>3.3</v>
      </c>
      <c r="AI273" s="12">
        <v>1.34</v>
      </c>
      <c r="AJ273" s="58">
        <v>2.58</v>
      </c>
      <c r="AK273" s="57">
        <v>3.08</v>
      </c>
      <c r="AL273" s="57">
        <v>1.3900000000000001</v>
      </c>
      <c r="AM273" s="57">
        <f t="shared" si="13"/>
        <v>5.4</v>
      </c>
      <c r="AN273">
        <f t="shared" si="14"/>
        <v>1</v>
      </c>
    </row>
    <row r="274" spans="1:40" ht="17.100000000000001" customHeight="1">
      <c r="A274" s="3" t="s">
        <v>616</v>
      </c>
      <c r="B274" s="6" t="s">
        <v>227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58">
        <v>0</v>
      </c>
      <c r="R274" s="57">
        <v>0</v>
      </c>
      <c r="S274" s="41">
        <v>0</v>
      </c>
      <c r="T274" s="57">
        <f t="shared" si="12"/>
        <v>0</v>
      </c>
      <c r="U274"/>
      <c r="V274" s="12">
        <v>0</v>
      </c>
      <c r="W274" s="12">
        <v>0</v>
      </c>
      <c r="X274" s="12">
        <v>0.71</v>
      </c>
      <c r="Y274" s="12">
        <v>1</v>
      </c>
      <c r="Z274" s="12">
        <v>1</v>
      </c>
      <c r="AA274" s="12">
        <v>0</v>
      </c>
      <c r="AB274" s="12">
        <v>0</v>
      </c>
      <c r="AC274" s="12">
        <v>1</v>
      </c>
      <c r="AD274" s="12">
        <v>2.1</v>
      </c>
      <c r="AE274" s="15">
        <v>1</v>
      </c>
      <c r="AF274" s="12">
        <v>2.81</v>
      </c>
      <c r="AG274" s="12">
        <v>5.3</v>
      </c>
      <c r="AH274" s="12">
        <v>4.24</v>
      </c>
      <c r="AI274" s="12">
        <v>6.7</v>
      </c>
      <c r="AJ274" s="58">
        <v>11.81</v>
      </c>
      <c r="AK274" s="57">
        <v>8.5399999999999991</v>
      </c>
      <c r="AL274" s="57">
        <v>7</v>
      </c>
      <c r="AM274" s="57">
        <f t="shared" si="13"/>
        <v>11.9</v>
      </c>
      <c r="AN274">
        <f t="shared" si="14"/>
        <v>1</v>
      </c>
    </row>
    <row r="275" spans="1:40" ht="17.100000000000001" customHeight="1">
      <c r="A275" s="3" t="s">
        <v>617</v>
      </c>
      <c r="B275" s="6" t="s">
        <v>269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58">
        <v>0</v>
      </c>
      <c r="R275" s="57">
        <v>0</v>
      </c>
      <c r="S275" s="41">
        <v>0</v>
      </c>
      <c r="T275" s="57">
        <f t="shared" si="12"/>
        <v>0</v>
      </c>
      <c r="U275"/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2</v>
      </c>
      <c r="AD275" s="12">
        <v>2</v>
      </c>
      <c r="AE275" s="15">
        <v>0.17</v>
      </c>
      <c r="AF275" s="12">
        <v>0.69</v>
      </c>
      <c r="AG275" s="12">
        <v>3</v>
      </c>
      <c r="AH275" s="12">
        <v>3.0700000000000003</v>
      </c>
      <c r="AI275" s="12">
        <v>1.61</v>
      </c>
      <c r="AJ275" s="58">
        <v>4.13</v>
      </c>
      <c r="AK275" s="57">
        <v>4.88</v>
      </c>
      <c r="AL275" s="57">
        <v>13.889999999999999</v>
      </c>
      <c r="AM275" s="57">
        <f t="shared" si="13"/>
        <v>11</v>
      </c>
      <c r="AN275">
        <f t="shared" si="14"/>
        <v>1</v>
      </c>
    </row>
    <row r="276" spans="1:40" ht="17.100000000000001" customHeight="1">
      <c r="A276" s="3" t="s">
        <v>618</v>
      </c>
      <c r="B276" s="6" t="s">
        <v>893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58">
        <v>0</v>
      </c>
      <c r="R276" s="57">
        <v>0</v>
      </c>
      <c r="S276" s="41">
        <v>0</v>
      </c>
      <c r="T276" s="57">
        <f t="shared" si="12"/>
        <v>0</v>
      </c>
      <c r="U276"/>
      <c r="V276" s="12">
        <v>0</v>
      </c>
      <c r="W276" s="12">
        <v>0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5">
        <v>0</v>
      </c>
      <c r="AF276" s="12">
        <v>0</v>
      </c>
      <c r="AG276" s="12">
        <v>0</v>
      </c>
      <c r="AH276" s="12">
        <v>0</v>
      </c>
      <c r="AI276" s="12">
        <v>0</v>
      </c>
      <c r="AJ276" s="58">
        <v>0</v>
      </c>
      <c r="AK276" s="57">
        <v>0</v>
      </c>
      <c r="AL276" s="57">
        <v>0</v>
      </c>
      <c r="AM276" s="57">
        <f t="shared" si="13"/>
        <v>0</v>
      </c>
      <c r="AN276">
        <f t="shared" si="14"/>
        <v>0</v>
      </c>
    </row>
    <row r="277" spans="1:40" ht="17.100000000000001" customHeight="1">
      <c r="A277" s="3" t="s">
        <v>619</v>
      </c>
      <c r="B277" s="6" t="s">
        <v>894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58">
        <v>0</v>
      </c>
      <c r="R277" s="57">
        <v>0</v>
      </c>
      <c r="S277" s="41">
        <v>0</v>
      </c>
      <c r="T277" s="57">
        <f t="shared" si="12"/>
        <v>0</v>
      </c>
      <c r="U277"/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5">
        <v>0</v>
      </c>
      <c r="AF277" s="12">
        <v>0</v>
      </c>
      <c r="AG277" s="12">
        <v>0</v>
      </c>
      <c r="AH277" s="12">
        <v>0</v>
      </c>
      <c r="AI277" s="12">
        <v>0</v>
      </c>
      <c r="AJ277" s="58">
        <v>0</v>
      </c>
      <c r="AK277" s="57">
        <v>0</v>
      </c>
      <c r="AL277" s="57">
        <v>0</v>
      </c>
      <c r="AM277" s="57">
        <f t="shared" si="13"/>
        <v>0</v>
      </c>
      <c r="AN277">
        <f t="shared" si="14"/>
        <v>0</v>
      </c>
    </row>
    <row r="278" spans="1:40" ht="17.100000000000001" customHeight="1">
      <c r="A278" s="3" t="s">
        <v>620</v>
      </c>
      <c r="B278" s="6" t="s">
        <v>895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58">
        <v>0</v>
      </c>
      <c r="R278" s="57">
        <v>0</v>
      </c>
      <c r="S278" s="41">
        <v>0</v>
      </c>
      <c r="T278" s="57">
        <f t="shared" si="12"/>
        <v>0</v>
      </c>
      <c r="U278"/>
      <c r="V278" s="12">
        <v>1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1.97</v>
      </c>
      <c r="AE278" s="15">
        <v>0</v>
      </c>
      <c r="AF278" s="12">
        <v>0</v>
      </c>
      <c r="AG278" s="12">
        <v>0</v>
      </c>
      <c r="AH278" s="12">
        <v>1</v>
      </c>
      <c r="AI278" s="12">
        <v>0</v>
      </c>
      <c r="AJ278" s="58">
        <v>0</v>
      </c>
      <c r="AK278" s="57">
        <v>0</v>
      </c>
      <c r="AL278" s="57">
        <v>2</v>
      </c>
      <c r="AM278" s="57">
        <f t="shared" si="13"/>
        <v>1</v>
      </c>
      <c r="AN278">
        <f t="shared" si="14"/>
        <v>1</v>
      </c>
    </row>
    <row r="279" spans="1:40" ht="17.100000000000001" customHeight="1">
      <c r="A279" s="3" t="s">
        <v>621</v>
      </c>
      <c r="B279" s="6" t="s">
        <v>896</v>
      </c>
      <c r="C279" s="12">
        <v>66.34</v>
      </c>
      <c r="D279" s="12">
        <v>53.58</v>
      </c>
      <c r="E279" s="12">
        <v>45</v>
      </c>
      <c r="F279" s="12">
        <v>40.340000000000003</v>
      </c>
      <c r="G279" s="12">
        <v>45.03</v>
      </c>
      <c r="H279" s="12">
        <v>48.08</v>
      </c>
      <c r="I279" s="12">
        <v>64.400000000000006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58">
        <v>0</v>
      </c>
      <c r="R279" s="57">
        <v>0</v>
      </c>
      <c r="S279" s="41">
        <v>0</v>
      </c>
      <c r="T279" s="57">
        <f t="shared" si="12"/>
        <v>0</v>
      </c>
      <c r="U279"/>
      <c r="V279" s="12">
        <v>90</v>
      </c>
      <c r="W279" s="12">
        <v>94.45</v>
      </c>
      <c r="X279" s="12">
        <v>91.51</v>
      </c>
      <c r="Y279" s="12">
        <v>94.33</v>
      </c>
      <c r="Z279" s="12">
        <v>106.46</v>
      </c>
      <c r="AA279" s="12">
        <v>120.05</v>
      </c>
      <c r="AB279" s="12">
        <v>106.69</v>
      </c>
      <c r="AC279" s="12">
        <v>0</v>
      </c>
      <c r="AD279" s="12">
        <v>0</v>
      </c>
      <c r="AE279" s="15">
        <v>0</v>
      </c>
      <c r="AF279" s="12">
        <v>0</v>
      </c>
      <c r="AG279" s="12">
        <v>0</v>
      </c>
      <c r="AH279" s="12">
        <v>0</v>
      </c>
      <c r="AI279" s="12">
        <v>0</v>
      </c>
      <c r="AJ279" s="58">
        <v>0</v>
      </c>
      <c r="AK279" s="57">
        <v>0</v>
      </c>
      <c r="AL279" s="57">
        <v>0</v>
      </c>
      <c r="AM279" s="57">
        <f t="shared" si="13"/>
        <v>0</v>
      </c>
      <c r="AN279">
        <f t="shared" si="14"/>
        <v>1</v>
      </c>
    </row>
    <row r="280" spans="1:40" ht="17.100000000000001" customHeight="1">
      <c r="A280" s="3" t="s">
        <v>622</v>
      </c>
      <c r="B280" s="6" t="s">
        <v>242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19.21</v>
      </c>
      <c r="J280" s="12">
        <v>15</v>
      </c>
      <c r="K280" s="12">
        <v>13</v>
      </c>
      <c r="L280" s="12">
        <v>13</v>
      </c>
      <c r="M280" s="12">
        <v>0.81</v>
      </c>
      <c r="N280" s="12">
        <v>0</v>
      </c>
      <c r="O280" s="12">
        <v>27.27</v>
      </c>
      <c r="P280" s="12">
        <v>27</v>
      </c>
      <c r="Q280" s="58">
        <v>25</v>
      </c>
      <c r="R280" s="57">
        <v>24</v>
      </c>
      <c r="S280" s="41">
        <v>23</v>
      </c>
      <c r="T280" s="57">
        <f t="shared" si="12"/>
        <v>22</v>
      </c>
      <c r="U280"/>
      <c r="V280" s="12">
        <v>17.05</v>
      </c>
      <c r="W280" s="12">
        <v>16.46</v>
      </c>
      <c r="X280" s="12">
        <v>10.039999999999999</v>
      </c>
      <c r="Y280" s="12">
        <v>13.72</v>
      </c>
      <c r="Z280" s="12">
        <v>18.48</v>
      </c>
      <c r="AA280" s="12">
        <v>21.2</v>
      </c>
      <c r="AB280" s="12">
        <v>19.48</v>
      </c>
      <c r="AC280" s="12">
        <v>26.32</v>
      </c>
      <c r="AD280" s="12">
        <v>28.610000000000003</v>
      </c>
      <c r="AE280" s="15">
        <v>32.140000000000008</v>
      </c>
      <c r="AF280" s="12">
        <v>38.010000000000005</v>
      </c>
      <c r="AG280" s="12">
        <v>26.689999999999998</v>
      </c>
      <c r="AH280" s="12">
        <v>24.610000000000003</v>
      </c>
      <c r="AI280" s="12">
        <v>32.5</v>
      </c>
      <c r="AJ280" s="58">
        <v>34.269999999999996</v>
      </c>
      <c r="AK280" s="57">
        <v>33.840000000000003</v>
      </c>
      <c r="AL280" s="57">
        <v>41.14</v>
      </c>
      <c r="AM280" s="57">
        <f t="shared" si="13"/>
        <v>43.8</v>
      </c>
      <c r="AN280">
        <f t="shared" si="14"/>
        <v>1</v>
      </c>
    </row>
    <row r="281" spans="1:40" ht="17.100000000000001" customHeight="1">
      <c r="A281" s="3" t="s">
        <v>623</v>
      </c>
      <c r="B281" s="6" t="s">
        <v>66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5</v>
      </c>
      <c r="P281" s="12">
        <v>3</v>
      </c>
      <c r="Q281" s="58">
        <v>11.3</v>
      </c>
      <c r="R281" s="57">
        <v>16</v>
      </c>
      <c r="S281" s="41">
        <v>26</v>
      </c>
      <c r="T281" s="57">
        <f t="shared" si="12"/>
        <v>22.9</v>
      </c>
      <c r="U281"/>
      <c r="V281" s="12">
        <v>5.03</v>
      </c>
      <c r="W281" s="12">
        <v>7.89</v>
      </c>
      <c r="X281" s="12">
        <v>8</v>
      </c>
      <c r="Y281" s="12">
        <v>8</v>
      </c>
      <c r="Z281" s="12">
        <v>7.04</v>
      </c>
      <c r="AA281" s="12">
        <v>4</v>
      </c>
      <c r="AB281" s="12">
        <v>6</v>
      </c>
      <c r="AC281" s="12">
        <v>9</v>
      </c>
      <c r="AD281" s="12">
        <v>7.24</v>
      </c>
      <c r="AE281" s="15">
        <v>11</v>
      </c>
      <c r="AF281" s="12">
        <v>8</v>
      </c>
      <c r="AG281" s="12">
        <v>11.459999999999999</v>
      </c>
      <c r="AH281" s="12">
        <v>9.89</v>
      </c>
      <c r="AI281" s="12">
        <v>13.4</v>
      </c>
      <c r="AJ281" s="58">
        <v>13.97</v>
      </c>
      <c r="AK281" s="57">
        <v>11</v>
      </c>
      <c r="AL281" s="57">
        <v>13</v>
      </c>
      <c r="AM281" s="57">
        <f t="shared" si="13"/>
        <v>14.1</v>
      </c>
      <c r="AN281">
        <f t="shared" si="14"/>
        <v>1</v>
      </c>
    </row>
    <row r="282" spans="1:40" ht="17.100000000000001" customHeight="1">
      <c r="A282" s="3" t="s">
        <v>624</v>
      </c>
      <c r="B282" s="6" t="s">
        <v>134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58">
        <v>0</v>
      </c>
      <c r="R282" s="57">
        <v>0</v>
      </c>
      <c r="S282" s="41">
        <v>0</v>
      </c>
      <c r="T282" s="57">
        <f t="shared" si="12"/>
        <v>0</v>
      </c>
      <c r="U282"/>
      <c r="V282" s="12">
        <v>0</v>
      </c>
      <c r="W282" s="12">
        <v>0</v>
      </c>
      <c r="X282" s="12">
        <v>1.38</v>
      </c>
      <c r="Y282" s="12">
        <v>3</v>
      </c>
      <c r="Z282" s="12">
        <v>5</v>
      </c>
      <c r="AA282" s="12">
        <v>4.5</v>
      </c>
      <c r="AB282" s="12">
        <v>1</v>
      </c>
      <c r="AC282" s="12">
        <v>6.14</v>
      </c>
      <c r="AD282" s="12">
        <v>10</v>
      </c>
      <c r="AE282" s="15">
        <v>8</v>
      </c>
      <c r="AF282" s="12">
        <v>3.51</v>
      </c>
      <c r="AG282" s="12">
        <v>13.68</v>
      </c>
      <c r="AH282" s="12">
        <v>18.91</v>
      </c>
      <c r="AI282" s="12">
        <v>15.81</v>
      </c>
      <c r="AJ282" s="58">
        <v>15.35</v>
      </c>
      <c r="AK282" s="57">
        <v>14</v>
      </c>
      <c r="AL282" s="57">
        <v>22.83</v>
      </c>
      <c r="AM282" s="57">
        <f t="shared" si="13"/>
        <v>28</v>
      </c>
      <c r="AN282">
        <f t="shared" si="14"/>
        <v>1</v>
      </c>
    </row>
    <row r="283" spans="1:40" ht="17.100000000000001" customHeight="1">
      <c r="A283" s="3" t="s">
        <v>625</v>
      </c>
      <c r="B283" s="6" t="s">
        <v>102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58">
        <v>0</v>
      </c>
      <c r="R283" s="57">
        <v>0</v>
      </c>
      <c r="S283" s="41">
        <v>0</v>
      </c>
      <c r="T283" s="57">
        <f t="shared" si="12"/>
        <v>0</v>
      </c>
      <c r="U283"/>
      <c r="V283" s="12">
        <v>1</v>
      </c>
      <c r="W283" s="12">
        <v>0</v>
      </c>
      <c r="X283" s="12">
        <v>0.24</v>
      </c>
      <c r="Y283" s="12">
        <v>0.85</v>
      </c>
      <c r="Z283" s="12">
        <v>1</v>
      </c>
      <c r="AA283" s="12">
        <v>0</v>
      </c>
      <c r="AB283" s="12">
        <v>0</v>
      </c>
      <c r="AC283" s="12">
        <v>0</v>
      </c>
      <c r="AD283" s="12">
        <v>0.99</v>
      </c>
      <c r="AE283" s="15">
        <v>1</v>
      </c>
      <c r="AF283" s="12">
        <v>2.08</v>
      </c>
      <c r="AG283" s="12">
        <v>5</v>
      </c>
      <c r="AH283" s="12">
        <v>5</v>
      </c>
      <c r="AI283" s="12">
        <v>7.7600000000000016</v>
      </c>
      <c r="AJ283" s="58">
        <v>6.29</v>
      </c>
      <c r="AK283" s="57">
        <v>10.77</v>
      </c>
      <c r="AL283" s="57">
        <v>11.9</v>
      </c>
      <c r="AM283" s="57">
        <f t="shared" si="13"/>
        <v>11</v>
      </c>
      <c r="AN283">
        <f t="shared" si="14"/>
        <v>1</v>
      </c>
    </row>
    <row r="284" spans="1:40" ht="17.100000000000001" customHeight="1">
      <c r="A284" s="3" t="s">
        <v>626</v>
      </c>
      <c r="B284" s="6" t="s">
        <v>219</v>
      </c>
      <c r="C284" s="12">
        <v>0</v>
      </c>
      <c r="D284" s="12">
        <v>10</v>
      </c>
      <c r="E284" s="12">
        <v>35</v>
      </c>
      <c r="F284" s="12">
        <v>42</v>
      </c>
      <c r="G284" s="12">
        <v>44</v>
      </c>
      <c r="H284" s="12">
        <v>48</v>
      </c>
      <c r="I284" s="12">
        <v>60</v>
      </c>
      <c r="J284" s="12">
        <v>72.45</v>
      </c>
      <c r="K284" s="12">
        <v>73.87</v>
      </c>
      <c r="L284" s="12">
        <v>65.010000000000005</v>
      </c>
      <c r="M284" s="12">
        <v>65</v>
      </c>
      <c r="N284" s="12">
        <v>70.88</v>
      </c>
      <c r="O284" s="12">
        <v>64.759999999999991</v>
      </c>
      <c r="P284" s="12">
        <v>63.569999999999993</v>
      </c>
      <c r="Q284" s="58">
        <v>56.56</v>
      </c>
      <c r="R284" s="57">
        <v>61</v>
      </c>
      <c r="S284" s="41">
        <v>49.419999999999995</v>
      </c>
      <c r="T284" s="57">
        <f t="shared" si="12"/>
        <v>43.2</v>
      </c>
      <c r="U284"/>
      <c r="V284" s="12">
        <v>3.08</v>
      </c>
      <c r="W284" s="12">
        <v>3</v>
      </c>
      <c r="X284" s="12">
        <v>2.29</v>
      </c>
      <c r="Y284" s="12">
        <v>3.68</v>
      </c>
      <c r="Z284" s="12">
        <v>1.1599999999999999</v>
      </c>
      <c r="AA284" s="12">
        <v>4.68</v>
      </c>
      <c r="AB284" s="12">
        <v>3.36</v>
      </c>
      <c r="AC284" s="12">
        <v>5</v>
      </c>
      <c r="AD284" s="12">
        <v>4.93</v>
      </c>
      <c r="AE284" s="15">
        <v>7</v>
      </c>
      <c r="AF284" s="12">
        <v>11.79</v>
      </c>
      <c r="AG284" s="12">
        <v>9.9499999999999993</v>
      </c>
      <c r="AH284" s="12">
        <v>11.86</v>
      </c>
      <c r="AI284" s="12">
        <v>7.36</v>
      </c>
      <c r="AJ284" s="58">
        <v>10.77</v>
      </c>
      <c r="AK284" s="57">
        <v>10.459999999999999</v>
      </c>
      <c r="AL284" s="57">
        <v>9.14</v>
      </c>
      <c r="AM284" s="57">
        <f t="shared" si="13"/>
        <v>10.9</v>
      </c>
      <c r="AN284">
        <f t="shared" si="14"/>
        <v>1</v>
      </c>
    </row>
    <row r="285" spans="1:40" ht="17.100000000000001" customHeight="1">
      <c r="A285" s="3" t="s">
        <v>627</v>
      </c>
      <c r="B285" s="6" t="s">
        <v>278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58">
        <v>0</v>
      </c>
      <c r="R285" s="57">
        <v>0</v>
      </c>
      <c r="S285" s="41">
        <v>0</v>
      </c>
      <c r="T285" s="57">
        <f t="shared" si="12"/>
        <v>0</v>
      </c>
      <c r="U285"/>
      <c r="V285" s="12">
        <v>0</v>
      </c>
      <c r="W285" s="12">
        <v>0.66</v>
      </c>
      <c r="X285" s="12">
        <v>1</v>
      </c>
      <c r="Y285" s="12">
        <v>0</v>
      </c>
      <c r="Z285" s="12">
        <v>0</v>
      </c>
      <c r="AA285" s="12">
        <v>2.68</v>
      </c>
      <c r="AB285" s="12">
        <v>0</v>
      </c>
      <c r="AC285" s="12">
        <v>2</v>
      </c>
      <c r="AD285" s="12">
        <v>1.55</v>
      </c>
      <c r="AE285" s="15">
        <v>0</v>
      </c>
      <c r="AF285" s="12">
        <v>3.57</v>
      </c>
      <c r="AG285" s="12">
        <v>4.17</v>
      </c>
      <c r="AH285" s="12">
        <v>3.41</v>
      </c>
      <c r="AI285" s="12">
        <v>1</v>
      </c>
      <c r="AJ285" s="58">
        <v>1.1000000000000001</v>
      </c>
      <c r="AK285" s="57">
        <v>1</v>
      </c>
      <c r="AL285" s="57">
        <v>7.5600000000000005</v>
      </c>
      <c r="AM285" s="57">
        <f t="shared" si="13"/>
        <v>7</v>
      </c>
      <c r="AN285">
        <f t="shared" si="14"/>
        <v>1</v>
      </c>
    </row>
    <row r="286" spans="1:40" ht="17.100000000000001" customHeight="1">
      <c r="A286" s="3" t="s">
        <v>628</v>
      </c>
      <c r="B286" s="6" t="s">
        <v>93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7.22</v>
      </c>
      <c r="I286" s="12">
        <v>4.24</v>
      </c>
      <c r="J286" s="12">
        <v>2.12</v>
      </c>
      <c r="K286" s="12">
        <v>0</v>
      </c>
      <c r="L286" s="12">
        <v>5</v>
      </c>
      <c r="M286" s="12">
        <v>6.33</v>
      </c>
      <c r="N286" s="12">
        <v>7.3100000000000005</v>
      </c>
      <c r="O286" s="12">
        <v>5</v>
      </c>
      <c r="P286" s="12">
        <v>5.96</v>
      </c>
      <c r="Q286" s="58">
        <v>4</v>
      </c>
      <c r="R286" s="57">
        <v>6.1400000000000006</v>
      </c>
      <c r="S286" s="41">
        <v>16.12</v>
      </c>
      <c r="T286" s="57">
        <f t="shared" si="12"/>
        <v>13.6</v>
      </c>
      <c r="U286"/>
      <c r="V286" s="12">
        <v>32.979999999999997</v>
      </c>
      <c r="W286" s="12">
        <v>74.680000000000007</v>
      </c>
      <c r="X286" s="12">
        <v>89.34</v>
      </c>
      <c r="Y286" s="12">
        <v>128.22999999999999</v>
      </c>
      <c r="Z286" s="12">
        <v>155.13</v>
      </c>
      <c r="AA286" s="12">
        <v>170.6</v>
      </c>
      <c r="AB286" s="12">
        <v>174.92</v>
      </c>
      <c r="AC286" s="12">
        <v>189.41999999999996</v>
      </c>
      <c r="AD286" s="12">
        <v>189.99</v>
      </c>
      <c r="AE286" s="15">
        <v>224.05</v>
      </c>
      <c r="AF286" s="12">
        <v>232.54</v>
      </c>
      <c r="AG286" s="12">
        <v>262.32999999999993</v>
      </c>
      <c r="AH286" s="12">
        <v>274.1400000000001</v>
      </c>
      <c r="AI286" s="12">
        <v>267.96999999999997</v>
      </c>
      <c r="AJ286" s="58">
        <v>234.54</v>
      </c>
      <c r="AK286" s="57">
        <v>234.09999999999997</v>
      </c>
      <c r="AL286" s="57">
        <v>239.96</v>
      </c>
      <c r="AM286" s="57">
        <f t="shared" si="13"/>
        <v>216.7</v>
      </c>
      <c r="AN286">
        <f t="shared" si="14"/>
        <v>1</v>
      </c>
    </row>
    <row r="287" spans="1:40" ht="17.100000000000001" customHeight="1">
      <c r="A287" s="3" t="s">
        <v>629</v>
      </c>
      <c r="B287" s="6" t="s">
        <v>47</v>
      </c>
      <c r="C287" s="12">
        <v>131.57</v>
      </c>
      <c r="D287" s="12">
        <v>131.6</v>
      </c>
      <c r="E287" s="12">
        <v>125.41</v>
      </c>
      <c r="F287" s="12">
        <v>124.22</v>
      </c>
      <c r="G287" s="12">
        <v>138.82</v>
      </c>
      <c r="H287" s="12">
        <v>140.55000000000001</v>
      </c>
      <c r="I287" s="12">
        <v>149.56999999999996</v>
      </c>
      <c r="J287" s="12">
        <v>140.17999999999998</v>
      </c>
      <c r="K287" s="12">
        <v>164.93000000000004</v>
      </c>
      <c r="L287" s="12">
        <v>178.22000000000006</v>
      </c>
      <c r="M287" s="12">
        <v>168.47000000000006</v>
      </c>
      <c r="N287" s="12">
        <v>162.38999999999999</v>
      </c>
      <c r="O287" s="12">
        <v>174.12</v>
      </c>
      <c r="P287" s="12">
        <v>170.96999999999997</v>
      </c>
      <c r="Q287" s="58">
        <v>172.09</v>
      </c>
      <c r="R287" s="57">
        <v>154.82</v>
      </c>
      <c r="S287" s="41">
        <v>151.47000000000003</v>
      </c>
      <c r="T287" s="57">
        <f t="shared" si="12"/>
        <v>123.5</v>
      </c>
      <c r="U287"/>
      <c r="V287" s="12">
        <v>48.63</v>
      </c>
      <c r="W287" s="12">
        <v>50.17</v>
      </c>
      <c r="X287" s="12">
        <v>59.78</v>
      </c>
      <c r="Y287" s="12">
        <v>72.91</v>
      </c>
      <c r="Z287" s="12">
        <v>91.87</v>
      </c>
      <c r="AA287" s="12">
        <v>98.23</v>
      </c>
      <c r="AB287" s="12">
        <v>89.91</v>
      </c>
      <c r="AC287" s="12">
        <v>107.11000000000003</v>
      </c>
      <c r="AD287" s="12">
        <v>93.21</v>
      </c>
      <c r="AE287" s="15">
        <v>101.57000000000004</v>
      </c>
      <c r="AF287" s="12">
        <v>114.81000000000002</v>
      </c>
      <c r="AG287" s="12">
        <v>113.36000000000003</v>
      </c>
      <c r="AH287" s="12">
        <v>90.69</v>
      </c>
      <c r="AI287" s="12">
        <v>94.02</v>
      </c>
      <c r="AJ287" s="58">
        <v>90.390000000000015</v>
      </c>
      <c r="AK287" s="57">
        <v>90.919999999999987</v>
      </c>
      <c r="AL287" s="57">
        <v>94.690000000000012</v>
      </c>
      <c r="AM287" s="57">
        <f t="shared" si="13"/>
        <v>97.1</v>
      </c>
      <c r="AN287">
        <f t="shared" si="14"/>
        <v>1</v>
      </c>
    </row>
    <row r="288" spans="1:40" ht="17.100000000000001" customHeight="1">
      <c r="A288" s="3" t="s">
        <v>630</v>
      </c>
      <c r="B288" s="6" t="s">
        <v>897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58">
        <v>0</v>
      </c>
      <c r="R288" s="57">
        <v>0</v>
      </c>
      <c r="S288" s="41">
        <v>0</v>
      </c>
      <c r="T288" s="57">
        <f t="shared" si="12"/>
        <v>0</v>
      </c>
      <c r="U288"/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5">
        <v>0</v>
      </c>
      <c r="AF288" s="12">
        <v>0</v>
      </c>
      <c r="AG288" s="12">
        <v>0</v>
      </c>
      <c r="AH288" s="12">
        <v>0</v>
      </c>
      <c r="AI288" s="12">
        <v>0</v>
      </c>
      <c r="AJ288" s="58">
        <v>0</v>
      </c>
      <c r="AK288" s="57">
        <v>0</v>
      </c>
      <c r="AL288" s="57">
        <v>0</v>
      </c>
      <c r="AM288" s="57">
        <f t="shared" si="13"/>
        <v>0</v>
      </c>
      <c r="AN288">
        <f t="shared" si="14"/>
        <v>0</v>
      </c>
    </row>
    <row r="289" spans="1:40" ht="17.100000000000001" customHeight="1">
      <c r="A289" s="3" t="s">
        <v>631</v>
      </c>
      <c r="B289" s="6" t="s">
        <v>898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58">
        <v>0</v>
      </c>
      <c r="R289" s="57">
        <v>0</v>
      </c>
      <c r="S289" s="41">
        <v>0</v>
      </c>
      <c r="T289" s="57">
        <f t="shared" si="12"/>
        <v>0</v>
      </c>
      <c r="U289"/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5">
        <v>0</v>
      </c>
      <c r="AF289" s="12">
        <v>0</v>
      </c>
      <c r="AG289" s="12">
        <v>0</v>
      </c>
      <c r="AH289" s="12">
        <v>0</v>
      </c>
      <c r="AI289" s="12">
        <v>0</v>
      </c>
      <c r="AJ289" s="58">
        <v>0</v>
      </c>
      <c r="AK289" s="57">
        <v>0</v>
      </c>
      <c r="AL289" s="57">
        <v>0</v>
      </c>
      <c r="AM289" s="57">
        <f t="shared" si="13"/>
        <v>0</v>
      </c>
      <c r="AN289">
        <f t="shared" si="14"/>
        <v>0</v>
      </c>
    </row>
    <row r="290" spans="1:40" ht="17.100000000000001" customHeight="1">
      <c r="A290" s="3" t="s">
        <v>632</v>
      </c>
      <c r="B290" s="6" t="s">
        <v>48</v>
      </c>
      <c r="C290" s="12">
        <v>8.74</v>
      </c>
      <c r="D290" s="12">
        <v>5.18</v>
      </c>
      <c r="E290" s="12">
        <v>5.78</v>
      </c>
      <c r="F290" s="12">
        <v>11</v>
      </c>
      <c r="G290" s="12">
        <v>7</v>
      </c>
      <c r="H290" s="12">
        <v>8.7799999999999994</v>
      </c>
      <c r="I290" s="12">
        <v>5</v>
      </c>
      <c r="J290" s="12">
        <v>3.98</v>
      </c>
      <c r="K290" s="12">
        <v>3</v>
      </c>
      <c r="L290" s="12">
        <v>9.5399999999999991</v>
      </c>
      <c r="M290" s="12">
        <v>8.41</v>
      </c>
      <c r="N290" s="12">
        <v>14</v>
      </c>
      <c r="O290" s="12">
        <v>24.880000000000003</v>
      </c>
      <c r="P290" s="12">
        <v>39.159999999999997</v>
      </c>
      <c r="Q290" s="58">
        <v>25.450000000000003</v>
      </c>
      <c r="R290" s="57">
        <v>22</v>
      </c>
      <c r="S290" s="41">
        <v>23</v>
      </c>
      <c r="T290" s="57">
        <f t="shared" si="12"/>
        <v>29</v>
      </c>
      <c r="U290"/>
      <c r="V290" s="12">
        <v>461.84</v>
      </c>
      <c r="W290" s="12">
        <v>521.37</v>
      </c>
      <c r="X290" s="12">
        <v>550.12</v>
      </c>
      <c r="Y290" s="12">
        <v>563.63</v>
      </c>
      <c r="Z290" s="12">
        <v>632.58000000000004</v>
      </c>
      <c r="AA290" s="12">
        <v>645.61500000000001</v>
      </c>
      <c r="AB290" s="12">
        <v>616.1</v>
      </c>
      <c r="AC290" s="12">
        <v>656.2600000000001</v>
      </c>
      <c r="AD290" s="12">
        <v>675.12999999999977</v>
      </c>
      <c r="AE290" s="15">
        <v>712.99</v>
      </c>
      <c r="AF290" s="12">
        <v>746.22</v>
      </c>
      <c r="AG290" s="12">
        <v>757.32000000000016</v>
      </c>
      <c r="AH290" s="12">
        <v>805.08000000000038</v>
      </c>
      <c r="AI290" s="12">
        <v>816.31000000000074</v>
      </c>
      <c r="AJ290" s="58">
        <v>835.58000000000084</v>
      </c>
      <c r="AK290" s="57">
        <v>858.78000000000031</v>
      </c>
      <c r="AL290" s="57">
        <v>878.07000000000039</v>
      </c>
      <c r="AM290" s="57">
        <f t="shared" si="13"/>
        <v>810.5</v>
      </c>
      <c r="AN290">
        <f t="shared" si="14"/>
        <v>1</v>
      </c>
    </row>
    <row r="291" spans="1:40" ht="17.100000000000001" customHeight="1">
      <c r="A291" s="3" t="s">
        <v>633</v>
      </c>
      <c r="B291" s="6" t="s">
        <v>899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58">
        <v>0</v>
      </c>
      <c r="R291" s="57">
        <v>0</v>
      </c>
      <c r="S291" s="41">
        <v>0</v>
      </c>
      <c r="T291" s="57">
        <f t="shared" si="12"/>
        <v>0</v>
      </c>
      <c r="U291"/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5">
        <v>0</v>
      </c>
      <c r="AF291" s="12">
        <v>0</v>
      </c>
      <c r="AG291" s="12">
        <v>0</v>
      </c>
      <c r="AH291" s="12">
        <v>0</v>
      </c>
      <c r="AI291" s="12">
        <v>0</v>
      </c>
      <c r="AJ291" s="58">
        <v>0</v>
      </c>
      <c r="AK291" s="57">
        <v>0</v>
      </c>
      <c r="AL291" s="57">
        <v>0</v>
      </c>
      <c r="AM291" s="57">
        <f t="shared" si="13"/>
        <v>0</v>
      </c>
      <c r="AN291">
        <f t="shared" si="14"/>
        <v>0</v>
      </c>
    </row>
    <row r="292" spans="1:40" ht="17.100000000000001" customHeight="1">
      <c r="A292" s="3" t="s">
        <v>634</v>
      </c>
      <c r="B292" s="6" t="s">
        <v>900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58">
        <v>0</v>
      </c>
      <c r="R292" s="57">
        <v>0</v>
      </c>
      <c r="S292" s="41">
        <v>0</v>
      </c>
      <c r="T292" s="57">
        <f t="shared" si="12"/>
        <v>0</v>
      </c>
      <c r="U292"/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5">
        <v>0</v>
      </c>
      <c r="AF292" s="12">
        <v>0</v>
      </c>
      <c r="AG292" s="12">
        <v>0</v>
      </c>
      <c r="AH292" s="12">
        <v>0</v>
      </c>
      <c r="AI292" s="12">
        <v>0</v>
      </c>
      <c r="AJ292" s="58">
        <v>0</v>
      </c>
      <c r="AK292" s="57">
        <v>0</v>
      </c>
      <c r="AL292" s="57">
        <v>0</v>
      </c>
      <c r="AM292" s="57">
        <f t="shared" si="13"/>
        <v>0</v>
      </c>
      <c r="AN292">
        <f t="shared" si="14"/>
        <v>0</v>
      </c>
    </row>
    <row r="293" spans="1:40" ht="17.100000000000001" customHeight="1">
      <c r="A293" s="3" t="s">
        <v>635</v>
      </c>
      <c r="B293" s="6" t="s">
        <v>157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58">
        <v>0</v>
      </c>
      <c r="R293" s="57">
        <v>0</v>
      </c>
      <c r="S293" s="41">
        <v>0</v>
      </c>
      <c r="T293" s="57">
        <f t="shared" si="12"/>
        <v>0</v>
      </c>
      <c r="U293"/>
      <c r="V293" s="12">
        <v>1</v>
      </c>
      <c r="W293" s="12">
        <v>1</v>
      </c>
      <c r="X293" s="12">
        <v>0</v>
      </c>
      <c r="Y293" s="12">
        <v>0</v>
      </c>
      <c r="Z293" s="12">
        <v>0</v>
      </c>
      <c r="AA293" s="12">
        <v>0</v>
      </c>
      <c r="AB293" s="12">
        <v>1.6099999999999999</v>
      </c>
      <c r="AC293" s="12">
        <v>1</v>
      </c>
      <c r="AD293" s="12">
        <v>1</v>
      </c>
      <c r="AE293" s="15">
        <v>3</v>
      </c>
      <c r="AF293" s="12">
        <v>2.48</v>
      </c>
      <c r="AG293" s="12">
        <v>7.4899999999999993</v>
      </c>
      <c r="AH293" s="12">
        <v>8.0300000000000011</v>
      </c>
      <c r="AI293" s="12">
        <v>7.28</v>
      </c>
      <c r="AJ293" s="58">
        <v>8.16</v>
      </c>
      <c r="AK293" s="57">
        <v>8</v>
      </c>
      <c r="AL293" s="57">
        <v>7.64</v>
      </c>
      <c r="AM293" s="57">
        <f t="shared" si="13"/>
        <v>8.3000000000000007</v>
      </c>
      <c r="AN293">
        <f t="shared" si="14"/>
        <v>1</v>
      </c>
    </row>
    <row r="294" spans="1:40" ht="17.100000000000001" customHeight="1">
      <c r="A294" s="3" t="s">
        <v>636</v>
      </c>
      <c r="B294" s="6" t="s">
        <v>168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58">
        <v>0</v>
      </c>
      <c r="R294" s="57">
        <v>0</v>
      </c>
      <c r="S294" s="41">
        <v>0</v>
      </c>
      <c r="T294" s="57">
        <f t="shared" si="12"/>
        <v>0</v>
      </c>
      <c r="U294"/>
      <c r="V294" s="12">
        <v>0</v>
      </c>
      <c r="W294" s="12">
        <v>1</v>
      </c>
      <c r="X294" s="12">
        <v>4.5</v>
      </c>
      <c r="Y294" s="12">
        <v>5</v>
      </c>
      <c r="Z294" s="12">
        <v>7.28</v>
      </c>
      <c r="AA294" s="12">
        <v>8.81</v>
      </c>
      <c r="AB294" s="12">
        <v>5.1100000000000003</v>
      </c>
      <c r="AC294" s="12">
        <v>6.4500000000000011</v>
      </c>
      <c r="AD294" s="12">
        <v>4.1900000000000004</v>
      </c>
      <c r="AE294" s="15">
        <v>6.28</v>
      </c>
      <c r="AF294" s="12">
        <v>14.09</v>
      </c>
      <c r="AG294" s="12">
        <v>16.630000000000003</v>
      </c>
      <c r="AH294" s="12">
        <v>18.02</v>
      </c>
      <c r="AI294" s="12">
        <v>20.509999999999998</v>
      </c>
      <c r="AJ294" s="58">
        <v>15.170000000000002</v>
      </c>
      <c r="AK294" s="57">
        <v>12.09</v>
      </c>
      <c r="AL294" s="57">
        <v>19.349999999999994</v>
      </c>
      <c r="AM294" s="57">
        <f t="shared" si="13"/>
        <v>29.7</v>
      </c>
      <c r="AN294">
        <f t="shared" si="14"/>
        <v>1</v>
      </c>
    </row>
    <row r="295" spans="1:40" ht="17.100000000000001" customHeight="1">
      <c r="A295" s="3" t="s">
        <v>637</v>
      </c>
      <c r="B295" s="6" t="s">
        <v>901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58">
        <v>0</v>
      </c>
      <c r="R295" s="57">
        <v>0</v>
      </c>
      <c r="S295" s="41">
        <v>0</v>
      </c>
      <c r="T295" s="57">
        <f t="shared" si="12"/>
        <v>0</v>
      </c>
      <c r="U295"/>
      <c r="V295" s="12">
        <v>0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5">
        <v>0</v>
      </c>
      <c r="AF295" s="12">
        <v>0</v>
      </c>
      <c r="AG295" s="12">
        <v>0</v>
      </c>
      <c r="AH295" s="12">
        <v>0</v>
      </c>
      <c r="AI295" s="12">
        <v>0</v>
      </c>
      <c r="AJ295" s="58">
        <v>0</v>
      </c>
      <c r="AK295" s="57">
        <v>0</v>
      </c>
      <c r="AL295" s="57">
        <v>0</v>
      </c>
      <c r="AM295" s="57">
        <f t="shared" si="13"/>
        <v>0</v>
      </c>
      <c r="AN295">
        <f t="shared" si="14"/>
        <v>0</v>
      </c>
    </row>
    <row r="296" spans="1:40" ht="17.100000000000001" customHeight="1">
      <c r="A296" s="3" t="s">
        <v>638</v>
      </c>
      <c r="B296" s="6" t="s">
        <v>86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58">
        <v>0</v>
      </c>
      <c r="R296" s="57">
        <v>0</v>
      </c>
      <c r="S296" s="41">
        <v>0</v>
      </c>
      <c r="T296" s="57">
        <f t="shared" si="12"/>
        <v>0</v>
      </c>
      <c r="U296"/>
      <c r="V296" s="12">
        <v>1</v>
      </c>
      <c r="W296" s="12">
        <v>1.915</v>
      </c>
      <c r="X296" s="12">
        <v>3.92</v>
      </c>
      <c r="Y296" s="12">
        <v>7.4249999999999998</v>
      </c>
      <c r="Z296" s="12">
        <v>9.77</v>
      </c>
      <c r="AA296" s="12">
        <v>15.78</v>
      </c>
      <c r="AB296" s="12">
        <v>18.16</v>
      </c>
      <c r="AC296" s="12">
        <v>6.5299999999999994</v>
      </c>
      <c r="AD296" s="12">
        <v>7.15</v>
      </c>
      <c r="AE296" s="15">
        <v>6.63</v>
      </c>
      <c r="AF296" s="12">
        <v>3.8200000000000003</v>
      </c>
      <c r="AG296" s="12">
        <v>7.01</v>
      </c>
      <c r="AH296" s="12">
        <v>9.2700000000000014</v>
      </c>
      <c r="AI296" s="12">
        <v>11.499999999999998</v>
      </c>
      <c r="AJ296" s="58">
        <v>12.27</v>
      </c>
      <c r="AK296" s="57">
        <v>14.779999999999998</v>
      </c>
      <c r="AL296" s="57">
        <v>17.61</v>
      </c>
      <c r="AM296" s="57">
        <f t="shared" si="13"/>
        <v>10.5</v>
      </c>
      <c r="AN296">
        <f t="shared" si="14"/>
        <v>1</v>
      </c>
    </row>
    <row r="297" spans="1:40" ht="17.100000000000001" customHeight="1">
      <c r="A297" s="3" t="s">
        <v>639</v>
      </c>
      <c r="B297" s="6" t="s">
        <v>270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58">
        <v>0</v>
      </c>
      <c r="R297" s="57">
        <v>0</v>
      </c>
      <c r="S297" s="41">
        <v>0</v>
      </c>
      <c r="T297" s="57">
        <f t="shared" si="12"/>
        <v>0</v>
      </c>
      <c r="U297"/>
      <c r="V297" s="12">
        <v>0</v>
      </c>
      <c r="W297" s="12">
        <v>0</v>
      </c>
      <c r="X297" s="12">
        <v>0</v>
      </c>
      <c r="Y297" s="12">
        <v>2.2599999999999998</v>
      </c>
      <c r="Z297" s="12">
        <v>1</v>
      </c>
      <c r="AA297" s="12">
        <v>1</v>
      </c>
      <c r="AB297" s="12">
        <v>0</v>
      </c>
      <c r="AC297" s="12">
        <v>0.72</v>
      </c>
      <c r="AD297" s="12">
        <v>2</v>
      </c>
      <c r="AE297" s="15">
        <v>2.2999999999999998</v>
      </c>
      <c r="AF297" s="12">
        <v>2.98</v>
      </c>
      <c r="AG297" s="12">
        <v>1.5</v>
      </c>
      <c r="AH297" s="12">
        <v>1.46</v>
      </c>
      <c r="AI297" s="12">
        <v>1.25</v>
      </c>
      <c r="AJ297" s="58">
        <v>1</v>
      </c>
      <c r="AK297" s="57">
        <v>2.62</v>
      </c>
      <c r="AL297" s="57">
        <v>1.05</v>
      </c>
      <c r="AM297" s="57">
        <f t="shared" si="13"/>
        <v>1</v>
      </c>
      <c r="AN297">
        <f t="shared" si="14"/>
        <v>1</v>
      </c>
    </row>
    <row r="298" spans="1:40" ht="17.100000000000001" customHeight="1">
      <c r="A298" s="3" t="s">
        <v>640</v>
      </c>
      <c r="B298" s="6" t="s">
        <v>67</v>
      </c>
      <c r="C298" s="12">
        <v>32.090000000000003</v>
      </c>
      <c r="D298" s="12">
        <v>28.88</v>
      </c>
      <c r="E298" s="12">
        <v>24</v>
      </c>
      <c r="F298" s="12">
        <v>25.71</v>
      </c>
      <c r="G298" s="12">
        <v>31.42</v>
      </c>
      <c r="H298" s="12">
        <v>30.15</v>
      </c>
      <c r="I298" s="12">
        <v>16.22</v>
      </c>
      <c r="J298" s="12">
        <v>24.12</v>
      </c>
      <c r="K298" s="12">
        <v>30.35</v>
      </c>
      <c r="L298" s="12">
        <v>35.700000000000003</v>
      </c>
      <c r="M298" s="12">
        <v>35.769999999999996</v>
      </c>
      <c r="N298" s="12">
        <v>41.51</v>
      </c>
      <c r="O298" s="12">
        <v>46.92</v>
      </c>
      <c r="P298" s="12">
        <v>42.359999999999992</v>
      </c>
      <c r="Q298" s="58">
        <v>44.5</v>
      </c>
      <c r="R298" s="57">
        <v>52.100000000000009</v>
      </c>
      <c r="S298" s="41">
        <v>47.949999999999996</v>
      </c>
      <c r="T298" s="57">
        <f t="shared" si="12"/>
        <v>41.6</v>
      </c>
      <c r="U298"/>
      <c r="V298" s="12">
        <v>5.5</v>
      </c>
      <c r="W298" s="12">
        <v>6</v>
      </c>
      <c r="X298" s="12">
        <v>8.57</v>
      </c>
      <c r="Y298" s="12">
        <v>11.6</v>
      </c>
      <c r="Z298" s="12">
        <v>15.31</v>
      </c>
      <c r="AA298" s="12">
        <v>24.79</v>
      </c>
      <c r="AB298" s="12">
        <v>20.28</v>
      </c>
      <c r="AC298" s="12">
        <v>21</v>
      </c>
      <c r="AD298" s="12">
        <v>18.61</v>
      </c>
      <c r="AE298" s="15">
        <v>17.64</v>
      </c>
      <c r="AF298" s="12">
        <v>18</v>
      </c>
      <c r="AG298" s="12">
        <v>8</v>
      </c>
      <c r="AH298" s="12">
        <v>7.49</v>
      </c>
      <c r="AI298" s="12">
        <v>10.72</v>
      </c>
      <c r="AJ298" s="58">
        <v>14.18</v>
      </c>
      <c r="AK298" s="57">
        <v>13.31</v>
      </c>
      <c r="AL298" s="57">
        <v>19.850000000000001</v>
      </c>
      <c r="AM298" s="57">
        <f t="shared" si="13"/>
        <v>22.1</v>
      </c>
      <c r="AN298">
        <f t="shared" si="14"/>
        <v>1</v>
      </c>
    </row>
    <row r="299" spans="1:40" ht="17.100000000000001" customHeight="1">
      <c r="A299" s="3" t="s">
        <v>641</v>
      </c>
      <c r="B299" s="6" t="s">
        <v>215</v>
      </c>
      <c r="C299" s="12">
        <v>64.56</v>
      </c>
      <c r="D299" s="12">
        <v>58.81</v>
      </c>
      <c r="E299" s="12">
        <v>59.88</v>
      </c>
      <c r="F299" s="12">
        <v>56.83</v>
      </c>
      <c r="G299" s="12">
        <v>54.68</v>
      </c>
      <c r="H299" s="12">
        <v>51.28</v>
      </c>
      <c r="I299" s="12">
        <v>64.28</v>
      </c>
      <c r="J299" s="12">
        <v>65.42</v>
      </c>
      <c r="K299" s="12">
        <v>58</v>
      </c>
      <c r="L299" s="12">
        <v>56.82</v>
      </c>
      <c r="M299" s="12">
        <v>52</v>
      </c>
      <c r="N299" s="12">
        <v>39</v>
      </c>
      <c r="O299" s="12">
        <v>46</v>
      </c>
      <c r="P299" s="12">
        <v>45</v>
      </c>
      <c r="Q299" s="58">
        <v>52</v>
      </c>
      <c r="R299" s="57">
        <v>54.39</v>
      </c>
      <c r="S299" s="41">
        <v>45.11</v>
      </c>
      <c r="T299" s="57">
        <f t="shared" si="12"/>
        <v>30.1</v>
      </c>
      <c r="U299"/>
      <c r="V299" s="12">
        <v>21.51</v>
      </c>
      <c r="W299" s="12">
        <v>24.96</v>
      </c>
      <c r="X299" s="12">
        <v>19.96</v>
      </c>
      <c r="Y299" s="12">
        <v>17.82</v>
      </c>
      <c r="Z299" s="12">
        <v>15.24</v>
      </c>
      <c r="AA299" s="12">
        <v>17.79</v>
      </c>
      <c r="AB299" s="12">
        <v>17.649999999999999</v>
      </c>
      <c r="AC299" s="12">
        <v>12.66</v>
      </c>
      <c r="AD299" s="12">
        <v>11.360000000000001</v>
      </c>
      <c r="AE299" s="15">
        <v>16.760000000000002</v>
      </c>
      <c r="AF299" s="12">
        <v>19.399999999999999</v>
      </c>
      <c r="AG299" s="12">
        <v>17.899999999999999</v>
      </c>
      <c r="AH299" s="12">
        <v>22.31</v>
      </c>
      <c r="AI299" s="12">
        <v>21.049999999999997</v>
      </c>
      <c r="AJ299" s="58">
        <v>24.130000000000003</v>
      </c>
      <c r="AK299" s="57">
        <v>22.529999999999998</v>
      </c>
      <c r="AL299" s="57">
        <v>20.049999999999997</v>
      </c>
      <c r="AM299" s="57">
        <f t="shared" si="13"/>
        <v>26.4</v>
      </c>
      <c r="AN299">
        <f t="shared" si="14"/>
        <v>1</v>
      </c>
    </row>
    <row r="300" spans="1:40" ht="17.100000000000001" customHeight="1">
      <c r="A300" s="3" t="s">
        <v>642</v>
      </c>
      <c r="B300" s="6" t="s">
        <v>158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58">
        <v>0</v>
      </c>
      <c r="R300" s="57">
        <v>0</v>
      </c>
      <c r="S300" s="41">
        <v>0</v>
      </c>
      <c r="T300" s="57">
        <f t="shared" si="12"/>
        <v>0</v>
      </c>
      <c r="U300"/>
      <c r="V300" s="12">
        <v>0</v>
      </c>
      <c r="W300" s="12">
        <v>2.89</v>
      </c>
      <c r="X300" s="12">
        <v>1</v>
      </c>
      <c r="Y300" s="12">
        <v>0.47</v>
      </c>
      <c r="Z300" s="12">
        <v>0</v>
      </c>
      <c r="AA300" s="12">
        <v>0</v>
      </c>
      <c r="AB300" s="12">
        <v>0.89</v>
      </c>
      <c r="AC300" s="12">
        <v>1</v>
      </c>
      <c r="AD300" s="12">
        <v>1</v>
      </c>
      <c r="AE300" s="15">
        <v>1.28</v>
      </c>
      <c r="AF300" s="12">
        <v>1.49</v>
      </c>
      <c r="AG300" s="12">
        <v>5.26</v>
      </c>
      <c r="AH300" s="12">
        <v>9.34</v>
      </c>
      <c r="AI300" s="12">
        <v>10.139999999999999</v>
      </c>
      <c r="AJ300" s="58">
        <v>14.41</v>
      </c>
      <c r="AK300" s="57">
        <v>6.43</v>
      </c>
      <c r="AL300" s="57">
        <v>8.25</v>
      </c>
      <c r="AM300" s="57">
        <f t="shared" si="13"/>
        <v>12.7</v>
      </c>
      <c r="AN300">
        <f t="shared" si="14"/>
        <v>1</v>
      </c>
    </row>
    <row r="301" spans="1:40" ht="17.100000000000001" customHeight="1">
      <c r="A301" s="3" t="s">
        <v>643</v>
      </c>
      <c r="B301" s="6" t="s">
        <v>135</v>
      </c>
      <c r="C301" s="12">
        <v>0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8</v>
      </c>
      <c r="P301" s="12">
        <v>6</v>
      </c>
      <c r="Q301" s="58">
        <v>13</v>
      </c>
      <c r="R301" s="57">
        <v>11.74</v>
      </c>
      <c r="S301" s="41">
        <v>7</v>
      </c>
      <c r="T301" s="57">
        <f t="shared" si="12"/>
        <v>4</v>
      </c>
      <c r="U301"/>
      <c r="V301" s="12">
        <v>2.81</v>
      </c>
      <c r="W301" s="12">
        <v>3</v>
      </c>
      <c r="X301" s="12">
        <v>3</v>
      </c>
      <c r="Y301" s="12">
        <v>3</v>
      </c>
      <c r="Z301" s="12">
        <v>1</v>
      </c>
      <c r="AA301" s="12">
        <v>5</v>
      </c>
      <c r="AB301" s="12">
        <v>3.48</v>
      </c>
      <c r="AC301" s="12">
        <v>3.9</v>
      </c>
      <c r="AD301" s="12">
        <v>4.3100000000000005</v>
      </c>
      <c r="AE301" s="15">
        <v>7.63</v>
      </c>
      <c r="AF301" s="12">
        <v>8.91</v>
      </c>
      <c r="AG301" s="12">
        <v>14</v>
      </c>
      <c r="AH301" s="12">
        <v>28.3</v>
      </c>
      <c r="AI301" s="12">
        <v>28.470000000000002</v>
      </c>
      <c r="AJ301" s="58">
        <v>35.29</v>
      </c>
      <c r="AK301" s="57">
        <v>37.25</v>
      </c>
      <c r="AL301" s="57">
        <v>34.349999999999994</v>
      </c>
      <c r="AM301" s="57">
        <f t="shared" si="13"/>
        <v>37.799999999999997</v>
      </c>
      <c r="AN301">
        <f t="shared" si="14"/>
        <v>1</v>
      </c>
    </row>
    <row r="302" spans="1:40" ht="17.100000000000001" customHeight="1">
      <c r="A302" s="3" t="s">
        <v>644</v>
      </c>
      <c r="B302" s="6" t="s">
        <v>136</v>
      </c>
      <c r="C302" s="12">
        <v>78.010000000000005</v>
      </c>
      <c r="D302" s="12">
        <v>75.06</v>
      </c>
      <c r="E302" s="12">
        <v>88.8</v>
      </c>
      <c r="F302" s="12">
        <v>76.12</v>
      </c>
      <c r="G302" s="12">
        <v>74.959999999999994</v>
      </c>
      <c r="H302" s="12">
        <v>72.680000000000007</v>
      </c>
      <c r="I302" s="12">
        <v>60.3</v>
      </c>
      <c r="J302" s="12">
        <v>60.560000000000009</v>
      </c>
      <c r="K302" s="12">
        <v>82.31</v>
      </c>
      <c r="L302" s="12">
        <v>85.249999999999986</v>
      </c>
      <c r="M302" s="12">
        <v>84.230000000000018</v>
      </c>
      <c r="N302" s="12">
        <v>90.62</v>
      </c>
      <c r="O302" s="12">
        <v>91.47999999999999</v>
      </c>
      <c r="P302" s="12">
        <v>91.589999999999989</v>
      </c>
      <c r="Q302" s="58">
        <v>108.26000000000003</v>
      </c>
      <c r="R302" s="57">
        <v>137.54</v>
      </c>
      <c r="S302" s="41">
        <v>116.88</v>
      </c>
      <c r="T302" s="57">
        <f t="shared" si="12"/>
        <v>104.6</v>
      </c>
      <c r="U302"/>
      <c r="V302" s="12">
        <v>11.5</v>
      </c>
      <c r="W302" s="12">
        <v>16</v>
      </c>
      <c r="X302" s="12">
        <v>23.4</v>
      </c>
      <c r="Y302" s="12">
        <v>46.24</v>
      </c>
      <c r="Z302" s="12">
        <v>48.98</v>
      </c>
      <c r="AA302" s="12">
        <v>40.69</v>
      </c>
      <c r="AB302" s="12">
        <v>43.179999999999993</v>
      </c>
      <c r="AC302" s="12">
        <v>54.36</v>
      </c>
      <c r="AD302" s="12">
        <v>73.239999999999995</v>
      </c>
      <c r="AE302" s="15">
        <v>55.650000000000006</v>
      </c>
      <c r="AF302" s="12">
        <v>69.429999999999993</v>
      </c>
      <c r="AG302" s="12">
        <v>112.57</v>
      </c>
      <c r="AH302" s="12">
        <v>128.44</v>
      </c>
      <c r="AI302" s="12">
        <v>145.44999999999999</v>
      </c>
      <c r="AJ302" s="58">
        <v>156.86000000000001</v>
      </c>
      <c r="AK302" s="57">
        <v>178.94999999999996</v>
      </c>
      <c r="AL302" s="57">
        <v>218.32999999999996</v>
      </c>
      <c r="AM302" s="57">
        <f t="shared" si="13"/>
        <v>225.5</v>
      </c>
      <c r="AN302">
        <f t="shared" si="14"/>
        <v>1</v>
      </c>
    </row>
    <row r="303" spans="1:40" ht="17.100000000000001" customHeight="1">
      <c r="A303" s="3" t="s">
        <v>645</v>
      </c>
      <c r="B303" s="6" t="s">
        <v>902</v>
      </c>
      <c r="C303" s="12">
        <v>0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58">
        <v>0</v>
      </c>
      <c r="R303" s="57">
        <v>0</v>
      </c>
      <c r="S303" s="41">
        <v>0</v>
      </c>
      <c r="T303" s="57">
        <f t="shared" si="12"/>
        <v>0</v>
      </c>
      <c r="U303"/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5">
        <v>0</v>
      </c>
      <c r="AF303" s="12">
        <v>0</v>
      </c>
      <c r="AG303" s="12">
        <v>0</v>
      </c>
      <c r="AH303" s="12">
        <v>0</v>
      </c>
      <c r="AI303" s="12">
        <v>0</v>
      </c>
      <c r="AJ303" s="58">
        <v>0</v>
      </c>
      <c r="AK303" s="57">
        <v>0</v>
      </c>
      <c r="AL303" s="57">
        <v>0</v>
      </c>
      <c r="AM303" s="57">
        <f t="shared" si="13"/>
        <v>0</v>
      </c>
      <c r="AN303">
        <f t="shared" si="14"/>
        <v>0</v>
      </c>
    </row>
    <row r="304" spans="1:40" ht="17.100000000000001" customHeight="1">
      <c r="A304" s="3" t="s">
        <v>646</v>
      </c>
      <c r="B304" s="6" t="s">
        <v>182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58">
        <v>0</v>
      </c>
      <c r="R304" s="57">
        <v>0</v>
      </c>
      <c r="S304" s="41">
        <v>0</v>
      </c>
      <c r="T304" s="57">
        <f t="shared" si="12"/>
        <v>0</v>
      </c>
      <c r="U304"/>
      <c r="V304" s="12">
        <v>3</v>
      </c>
      <c r="W304" s="12">
        <v>1</v>
      </c>
      <c r="X304" s="12">
        <v>0</v>
      </c>
      <c r="Y304" s="12">
        <v>1.1499999999999999</v>
      </c>
      <c r="Z304" s="12">
        <v>1</v>
      </c>
      <c r="AA304" s="12">
        <v>1.5</v>
      </c>
      <c r="AB304" s="12">
        <v>1</v>
      </c>
      <c r="AC304" s="12">
        <v>2.98</v>
      </c>
      <c r="AD304" s="12">
        <v>1</v>
      </c>
      <c r="AE304" s="15">
        <v>3</v>
      </c>
      <c r="AF304" s="12">
        <v>4.0600000000000005</v>
      </c>
      <c r="AG304" s="12">
        <v>6.35</v>
      </c>
      <c r="AH304" s="12">
        <v>11.610000000000001</v>
      </c>
      <c r="AI304" s="12">
        <v>14.690000000000001</v>
      </c>
      <c r="AJ304" s="58">
        <v>11.030000000000001</v>
      </c>
      <c r="AK304" s="57">
        <v>20.360000000000003</v>
      </c>
      <c r="AL304" s="57">
        <v>28.97</v>
      </c>
      <c r="AM304" s="57">
        <f t="shared" si="13"/>
        <v>21.9</v>
      </c>
      <c r="AN304">
        <f t="shared" si="14"/>
        <v>1</v>
      </c>
    </row>
    <row r="305" spans="1:40" ht="17.100000000000001" customHeight="1">
      <c r="A305" s="3" t="s">
        <v>647</v>
      </c>
      <c r="B305" s="6" t="s">
        <v>225</v>
      </c>
      <c r="C305" s="12">
        <v>28.25</v>
      </c>
      <c r="D305" s="12">
        <v>30.21</v>
      </c>
      <c r="E305" s="12">
        <v>35.21</v>
      </c>
      <c r="F305" s="12">
        <v>32.99</v>
      </c>
      <c r="G305" s="12">
        <v>29.08</v>
      </c>
      <c r="H305" s="12">
        <v>43.87</v>
      </c>
      <c r="I305" s="12">
        <v>37.5</v>
      </c>
      <c r="J305" s="12">
        <v>31.880000000000003</v>
      </c>
      <c r="K305" s="12">
        <v>34.590000000000003</v>
      </c>
      <c r="L305" s="12">
        <v>31.87</v>
      </c>
      <c r="M305" s="12">
        <v>21.14</v>
      </c>
      <c r="N305" s="12">
        <v>21.03</v>
      </c>
      <c r="O305" s="12">
        <v>23.25</v>
      </c>
      <c r="P305" s="12">
        <v>16.130000000000003</v>
      </c>
      <c r="Q305" s="58">
        <v>18.77</v>
      </c>
      <c r="R305" s="57">
        <v>10.49</v>
      </c>
      <c r="S305" s="41">
        <v>17.420000000000002</v>
      </c>
      <c r="T305" s="57">
        <f t="shared" si="12"/>
        <v>12.4</v>
      </c>
      <c r="U305"/>
      <c r="V305" s="12">
        <v>23.51</v>
      </c>
      <c r="W305" s="12">
        <v>32.4</v>
      </c>
      <c r="X305" s="12">
        <v>32.86</v>
      </c>
      <c r="Y305" s="12">
        <v>41</v>
      </c>
      <c r="Z305" s="12">
        <v>38.92</v>
      </c>
      <c r="AA305" s="12">
        <v>48.68</v>
      </c>
      <c r="AB305" s="12">
        <v>44.62</v>
      </c>
      <c r="AC305" s="12">
        <v>43.999999999999993</v>
      </c>
      <c r="AD305" s="12">
        <v>45.989999999999995</v>
      </c>
      <c r="AE305" s="15">
        <v>42.48</v>
      </c>
      <c r="AF305" s="12">
        <v>40</v>
      </c>
      <c r="AG305" s="12">
        <v>45.45</v>
      </c>
      <c r="AH305" s="12">
        <v>39.99</v>
      </c>
      <c r="AI305" s="12">
        <v>46.43</v>
      </c>
      <c r="AJ305" s="58">
        <v>40.769999999999996</v>
      </c>
      <c r="AK305" s="57">
        <v>54.55</v>
      </c>
      <c r="AL305" s="57">
        <v>44.91</v>
      </c>
      <c r="AM305" s="57">
        <f t="shared" si="13"/>
        <v>53.4</v>
      </c>
      <c r="AN305">
        <f t="shared" si="14"/>
        <v>1</v>
      </c>
    </row>
    <row r="306" spans="1:40" ht="17.100000000000001" customHeight="1">
      <c r="A306" s="3" t="s">
        <v>648</v>
      </c>
      <c r="B306" s="6" t="s">
        <v>903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58">
        <v>0</v>
      </c>
      <c r="R306" s="57">
        <v>0</v>
      </c>
      <c r="S306" s="41">
        <v>0</v>
      </c>
      <c r="T306" s="57">
        <f t="shared" si="12"/>
        <v>0</v>
      </c>
      <c r="U306"/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5">
        <v>0</v>
      </c>
      <c r="AF306" s="12">
        <v>0</v>
      </c>
      <c r="AG306" s="12">
        <v>0</v>
      </c>
      <c r="AH306" s="12">
        <v>0</v>
      </c>
      <c r="AI306" s="12">
        <v>0</v>
      </c>
      <c r="AJ306" s="58">
        <v>0</v>
      </c>
      <c r="AK306" s="57">
        <v>0</v>
      </c>
      <c r="AL306" s="57">
        <v>0</v>
      </c>
      <c r="AM306" s="57">
        <f t="shared" si="13"/>
        <v>0</v>
      </c>
      <c r="AN306">
        <f t="shared" si="14"/>
        <v>0</v>
      </c>
    </row>
    <row r="307" spans="1:40" ht="17.100000000000001" customHeight="1">
      <c r="A307" s="3" t="s">
        <v>649</v>
      </c>
      <c r="B307" s="6" t="s">
        <v>320</v>
      </c>
      <c r="C307" s="12">
        <v>0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58">
        <v>0</v>
      </c>
      <c r="R307" s="57">
        <v>0</v>
      </c>
      <c r="S307" s="41">
        <v>0</v>
      </c>
      <c r="T307" s="57">
        <f t="shared" si="12"/>
        <v>0</v>
      </c>
      <c r="U307"/>
      <c r="V307" s="12">
        <v>1</v>
      </c>
      <c r="W307" s="12">
        <v>0</v>
      </c>
      <c r="X307" s="12">
        <v>0.5</v>
      </c>
      <c r="Y307" s="12">
        <v>0</v>
      </c>
      <c r="Z307" s="12">
        <v>0</v>
      </c>
      <c r="AA307" s="12">
        <v>1</v>
      </c>
      <c r="AB307" s="12">
        <v>2</v>
      </c>
      <c r="AC307" s="12">
        <v>2</v>
      </c>
      <c r="AD307" s="12">
        <v>1.2</v>
      </c>
      <c r="AE307" s="15">
        <v>0</v>
      </c>
      <c r="AF307" s="12">
        <v>0.71</v>
      </c>
      <c r="AG307" s="12">
        <v>0</v>
      </c>
      <c r="AH307" s="12">
        <v>1</v>
      </c>
      <c r="AI307" s="12">
        <v>1</v>
      </c>
      <c r="AJ307" s="58">
        <v>0</v>
      </c>
      <c r="AK307" s="57">
        <v>1</v>
      </c>
      <c r="AL307" s="57">
        <v>1</v>
      </c>
      <c r="AM307" s="57">
        <f t="shared" si="13"/>
        <v>5.5</v>
      </c>
      <c r="AN307">
        <f t="shared" si="14"/>
        <v>1</v>
      </c>
    </row>
    <row r="308" spans="1:40" ht="17.100000000000001" customHeight="1">
      <c r="A308" s="3" t="s">
        <v>650</v>
      </c>
      <c r="B308" s="6" t="s">
        <v>904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58">
        <v>0</v>
      </c>
      <c r="R308" s="57">
        <v>0</v>
      </c>
      <c r="S308" s="41">
        <v>0</v>
      </c>
      <c r="T308" s="57">
        <f t="shared" si="12"/>
        <v>0</v>
      </c>
      <c r="U308"/>
      <c r="V308" s="12">
        <v>0</v>
      </c>
      <c r="W308" s="12">
        <v>0</v>
      </c>
      <c r="X308" s="12">
        <v>0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5">
        <v>0</v>
      </c>
      <c r="AF308" s="12">
        <v>0</v>
      </c>
      <c r="AG308" s="12">
        <v>0</v>
      </c>
      <c r="AH308" s="12">
        <v>0</v>
      </c>
      <c r="AI308" s="12">
        <v>0</v>
      </c>
      <c r="AJ308" s="58">
        <v>0</v>
      </c>
      <c r="AK308" s="57">
        <v>0</v>
      </c>
      <c r="AL308" s="57">
        <v>0</v>
      </c>
      <c r="AM308" s="57">
        <f t="shared" si="13"/>
        <v>0</v>
      </c>
      <c r="AN308">
        <f t="shared" si="14"/>
        <v>0</v>
      </c>
    </row>
    <row r="309" spans="1:40" ht="17.100000000000001" customHeight="1">
      <c r="A309" s="3" t="s">
        <v>651</v>
      </c>
      <c r="B309" s="6" t="s">
        <v>163</v>
      </c>
      <c r="C309" s="12">
        <v>10.72</v>
      </c>
      <c r="D309" s="12">
        <v>14.3</v>
      </c>
      <c r="E309" s="12">
        <v>20</v>
      </c>
      <c r="F309" s="12">
        <v>29.96</v>
      </c>
      <c r="G309" s="12">
        <v>27.18</v>
      </c>
      <c r="H309" s="12">
        <v>29.99</v>
      </c>
      <c r="I309" s="12">
        <v>24.709999999999997</v>
      </c>
      <c r="J309" s="12">
        <v>29.8</v>
      </c>
      <c r="K309" s="12">
        <v>24.1</v>
      </c>
      <c r="L309" s="12">
        <v>24.04</v>
      </c>
      <c r="M309" s="12">
        <v>19.98</v>
      </c>
      <c r="N309" s="12">
        <v>14.870000000000001</v>
      </c>
      <c r="O309" s="12">
        <v>14.96</v>
      </c>
      <c r="P309" s="12">
        <v>20.059999999999999</v>
      </c>
      <c r="Q309" s="58">
        <v>20.91</v>
      </c>
      <c r="R309" s="57">
        <v>22.54</v>
      </c>
      <c r="S309" s="41">
        <v>20.979999999999997</v>
      </c>
      <c r="T309" s="57">
        <f t="shared" si="12"/>
        <v>19.399999999999999</v>
      </c>
      <c r="U309"/>
      <c r="V309" s="12">
        <v>17.72</v>
      </c>
      <c r="W309" s="12">
        <v>14</v>
      </c>
      <c r="X309" s="12">
        <v>11.09</v>
      </c>
      <c r="Y309" s="12">
        <v>5.76</v>
      </c>
      <c r="Z309" s="12">
        <v>5</v>
      </c>
      <c r="AA309" s="12">
        <v>3</v>
      </c>
      <c r="AB309" s="12">
        <v>4.6400000000000006</v>
      </c>
      <c r="AC309" s="12">
        <v>1.1599999999999999</v>
      </c>
      <c r="AD309" s="12">
        <v>4.17</v>
      </c>
      <c r="AE309" s="15">
        <v>5</v>
      </c>
      <c r="AF309" s="12">
        <v>16.770000000000003</v>
      </c>
      <c r="AG309" s="12">
        <v>23.009999999999998</v>
      </c>
      <c r="AH309" s="12">
        <v>29.62</v>
      </c>
      <c r="AI309" s="12">
        <v>35.400000000000006</v>
      </c>
      <c r="AJ309" s="58">
        <v>38.329999999999991</v>
      </c>
      <c r="AK309" s="57">
        <v>31.75</v>
      </c>
      <c r="AL309" s="57">
        <v>31.630000000000003</v>
      </c>
      <c r="AM309" s="57">
        <f t="shared" si="13"/>
        <v>33.6</v>
      </c>
      <c r="AN309">
        <f t="shared" si="14"/>
        <v>1</v>
      </c>
    </row>
    <row r="310" spans="1:40" ht="17.100000000000001" customHeight="1">
      <c r="A310" s="3" t="s">
        <v>652</v>
      </c>
      <c r="B310" s="6" t="s">
        <v>187</v>
      </c>
      <c r="C310" s="12">
        <v>33.53</v>
      </c>
      <c r="D310" s="12">
        <v>28.5</v>
      </c>
      <c r="E310" s="12">
        <v>27.42</v>
      </c>
      <c r="F310" s="12">
        <v>21.33</v>
      </c>
      <c r="G310" s="12">
        <v>27.28</v>
      </c>
      <c r="H310" s="12">
        <v>28.99</v>
      </c>
      <c r="I310" s="12">
        <v>33.230000000000004</v>
      </c>
      <c r="J310" s="12">
        <v>34</v>
      </c>
      <c r="K310" s="12">
        <v>44.849999999999994</v>
      </c>
      <c r="L310" s="12">
        <v>51.85</v>
      </c>
      <c r="M310" s="12">
        <v>39.64</v>
      </c>
      <c r="N310" s="12">
        <v>42.78</v>
      </c>
      <c r="O310" s="12">
        <v>57.5</v>
      </c>
      <c r="P310" s="12">
        <v>67.789999999999992</v>
      </c>
      <c r="Q310" s="58">
        <v>54.360000000000007</v>
      </c>
      <c r="R310" s="57">
        <v>48.74</v>
      </c>
      <c r="S310" s="41">
        <v>46</v>
      </c>
      <c r="T310" s="57">
        <f t="shared" si="12"/>
        <v>36.9</v>
      </c>
      <c r="U310"/>
      <c r="V310" s="12">
        <v>9.33</v>
      </c>
      <c r="W310" s="12">
        <v>8.1999999999999993</v>
      </c>
      <c r="X310" s="12">
        <v>9</v>
      </c>
      <c r="Y310" s="12">
        <v>10.88</v>
      </c>
      <c r="Z310" s="12">
        <v>7.5</v>
      </c>
      <c r="AA310" s="12">
        <v>6</v>
      </c>
      <c r="AB310" s="12">
        <v>10.76</v>
      </c>
      <c r="AC310" s="12">
        <v>14.58</v>
      </c>
      <c r="AD310" s="12">
        <v>19.04</v>
      </c>
      <c r="AE310" s="15">
        <v>20.71</v>
      </c>
      <c r="AF310" s="12">
        <v>23.309999999999995</v>
      </c>
      <c r="AG310" s="12">
        <v>26.63</v>
      </c>
      <c r="AH310" s="12">
        <v>24.439999999999998</v>
      </c>
      <c r="AI310" s="12">
        <v>24.4</v>
      </c>
      <c r="AJ310" s="58">
        <v>26.040000000000003</v>
      </c>
      <c r="AK310" s="57">
        <v>28.01</v>
      </c>
      <c r="AL310" s="57">
        <v>24.46</v>
      </c>
      <c r="AM310" s="57">
        <f t="shared" si="13"/>
        <v>25</v>
      </c>
      <c r="AN310">
        <f t="shared" si="14"/>
        <v>1</v>
      </c>
    </row>
    <row r="311" spans="1:40" ht="17.100000000000001" customHeight="1">
      <c r="A311" s="3" t="s">
        <v>653</v>
      </c>
      <c r="B311" s="6" t="s">
        <v>262</v>
      </c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58">
        <v>0</v>
      </c>
      <c r="R311" s="57">
        <v>0</v>
      </c>
      <c r="S311" s="41">
        <v>0</v>
      </c>
      <c r="T311" s="57">
        <f t="shared" si="12"/>
        <v>0</v>
      </c>
      <c r="U311"/>
      <c r="V311" s="12">
        <v>4.96</v>
      </c>
      <c r="W311" s="12">
        <v>5</v>
      </c>
      <c r="X311" s="12">
        <v>4.99</v>
      </c>
      <c r="Y311" s="12">
        <v>1</v>
      </c>
      <c r="Z311" s="12">
        <v>3</v>
      </c>
      <c r="AA311" s="12">
        <v>4</v>
      </c>
      <c r="AB311" s="12">
        <v>5</v>
      </c>
      <c r="AC311" s="12">
        <v>7.55</v>
      </c>
      <c r="AD311" s="12">
        <v>12</v>
      </c>
      <c r="AE311" s="15">
        <v>13</v>
      </c>
      <c r="AF311" s="12">
        <v>14</v>
      </c>
      <c r="AG311" s="12">
        <v>13</v>
      </c>
      <c r="AH311" s="12">
        <v>11.35</v>
      </c>
      <c r="AI311" s="12">
        <v>10</v>
      </c>
      <c r="AJ311" s="58">
        <v>11.56</v>
      </c>
      <c r="AK311" s="57">
        <v>10</v>
      </c>
      <c r="AL311" s="57">
        <v>12</v>
      </c>
      <c r="AM311" s="57">
        <f t="shared" si="13"/>
        <v>11.2</v>
      </c>
      <c r="AN311">
        <f t="shared" si="14"/>
        <v>1</v>
      </c>
    </row>
    <row r="312" spans="1:40" ht="17.100000000000001" customHeight="1">
      <c r="A312" s="3" t="s">
        <v>654</v>
      </c>
      <c r="B312" s="6" t="s">
        <v>905</v>
      </c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58">
        <v>0</v>
      </c>
      <c r="R312" s="57">
        <v>0</v>
      </c>
      <c r="S312" s="41">
        <v>0</v>
      </c>
      <c r="T312" s="57">
        <f t="shared" si="12"/>
        <v>0</v>
      </c>
      <c r="U312"/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5">
        <v>0</v>
      </c>
      <c r="AF312" s="12">
        <v>0</v>
      </c>
      <c r="AG312" s="12">
        <v>0</v>
      </c>
      <c r="AH312" s="12">
        <v>0</v>
      </c>
      <c r="AI312" s="12">
        <v>0</v>
      </c>
      <c r="AJ312" s="58">
        <v>0</v>
      </c>
      <c r="AK312" s="57">
        <v>0</v>
      </c>
      <c r="AL312" s="57">
        <v>0</v>
      </c>
      <c r="AM312" s="57">
        <f t="shared" si="13"/>
        <v>0</v>
      </c>
      <c r="AN312">
        <f t="shared" si="14"/>
        <v>0</v>
      </c>
    </row>
    <row r="313" spans="1:40" ht="17.100000000000001" customHeight="1">
      <c r="A313" s="3" t="s">
        <v>655</v>
      </c>
      <c r="B313" s="6" t="s">
        <v>94</v>
      </c>
      <c r="C313" s="12">
        <v>68.515000000000001</v>
      </c>
      <c r="D313" s="12">
        <v>74.575000000000003</v>
      </c>
      <c r="E313" s="12">
        <v>71.295000000000002</v>
      </c>
      <c r="F313" s="12">
        <v>72.180000000000007</v>
      </c>
      <c r="G313" s="12">
        <v>75.33</v>
      </c>
      <c r="H313" s="12">
        <v>73.19</v>
      </c>
      <c r="I313" s="12">
        <v>64.199999999999989</v>
      </c>
      <c r="J313" s="12">
        <v>63.219999999999992</v>
      </c>
      <c r="K313" s="12">
        <v>63.169999999999995</v>
      </c>
      <c r="L313" s="12">
        <v>71.75</v>
      </c>
      <c r="M313" s="12">
        <v>90.930000000000021</v>
      </c>
      <c r="N313" s="12">
        <v>136.07000000000002</v>
      </c>
      <c r="O313" s="12">
        <v>135.32999999999998</v>
      </c>
      <c r="P313" s="12">
        <v>125.64000000000003</v>
      </c>
      <c r="Q313" s="58">
        <v>112.55999999999997</v>
      </c>
      <c r="R313" s="57">
        <v>103.87999999999997</v>
      </c>
      <c r="S313" s="41">
        <v>106.27999999999996</v>
      </c>
      <c r="T313" s="57">
        <f t="shared" si="12"/>
        <v>90.4</v>
      </c>
      <c r="U313"/>
      <c r="V313" s="12">
        <v>231.86500000000001</v>
      </c>
      <c r="W313" s="12">
        <v>245.13</v>
      </c>
      <c r="X313" s="12">
        <v>247.46</v>
      </c>
      <c r="Y313" s="12">
        <v>223.82</v>
      </c>
      <c r="Z313" s="12">
        <v>202.67</v>
      </c>
      <c r="AA313" s="12">
        <v>213.36</v>
      </c>
      <c r="AB313" s="12">
        <v>197.35999999999999</v>
      </c>
      <c r="AC313" s="12">
        <v>175.63</v>
      </c>
      <c r="AD313" s="12">
        <v>178.92</v>
      </c>
      <c r="AE313" s="15">
        <v>180.79999999999998</v>
      </c>
      <c r="AF313" s="12">
        <v>196.93000000000006</v>
      </c>
      <c r="AG313" s="12">
        <v>178.47000000000003</v>
      </c>
      <c r="AH313" s="12">
        <v>190.68000000000004</v>
      </c>
      <c r="AI313" s="12">
        <v>189.64</v>
      </c>
      <c r="AJ313" s="58">
        <v>189.16999999999993</v>
      </c>
      <c r="AK313" s="57">
        <v>168.67000000000007</v>
      </c>
      <c r="AL313" s="57">
        <v>156.44999999999999</v>
      </c>
      <c r="AM313" s="57">
        <f t="shared" si="13"/>
        <v>130.6</v>
      </c>
      <c r="AN313">
        <f t="shared" si="14"/>
        <v>1</v>
      </c>
    </row>
    <row r="314" spans="1:40" ht="17.100000000000001" customHeight="1">
      <c r="A314" s="3" t="s">
        <v>656</v>
      </c>
      <c r="B314" s="6" t="s">
        <v>277</v>
      </c>
      <c r="C314" s="12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58">
        <v>0</v>
      </c>
      <c r="R314" s="57">
        <v>0</v>
      </c>
      <c r="S314" s="41">
        <v>0</v>
      </c>
      <c r="T314" s="57">
        <f t="shared" si="12"/>
        <v>0</v>
      </c>
      <c r="U314"/>
      <c r="V314" s="12">
        <v>0</v>
      </c>
      <c r="W314" s="12">
        <v>0</v>
      </c>
      <c r="X314" s="12">
        <v>1</v>
      </c>
      <c r="Y314" s="12">
        <v>1.79</v>
      </c>
      <c r="Z314" s="12">
        <v>3</v>
      </c>
      <c r="AA314" s="12">
        <v>2</v>
      </c>
      <c r="AB314" s="12">
        <v>1</v>
      </c>
      <c r="AC314" s="12">
        <v>2.69</v>
      </c>
      <c r="AD314" s="12">
        <v>1</v>
      </c>
      <c r="AE314" s="15">
        <v>3.1799999999999997</v>
      </c>
      <c r="AF314" s="12">
        <v>3.75</v>
      </c>
      <c r="AG314" s="12">
        <v>12.450000000000003</v>
      </c>
      <c r="AH314" s="12">
        <v>10.36</v>
      </c>
      <c r="AI314" s="12">
        <v>4</v>
      </c>
      <c r="AJ314" s="58">
        <v>6.55</v>
      </c>
      <c r="AK314" s="57">
        <v>4.75</v>
      </c>
      <c r="AL314" s="57">
        <v>8</v>
      </c>
      <c r="AM314" s="57">
        <f t="shared" si="13"/>
        <v>8.8000000000000007</v>
      </c>
      <c r="AN314">
        <f t="shared" si="14"/>
        <v>1</v>
      </c>
    </row>
    <row r="315" spans="1:40" ht="17.100000000000001" customHeight="1">
      <c r="A315" s="3" t="s">
        <v>657</v>
      </c>
      <c r="B315" s="6" t="s">
        <v>175</v>
      </c>
      <c r="C315" s="12">
        <v>1.52</v>
      </c>
      <c r="D315" s="12">
        <v>2.46</v>
      </c>
      <c r="E315" s="12">
        <v>1.61</v>
      </c>
      <c r="F315" s="12">
        <v>7.21</v>
      </c>
      <c r="G315" s="12">
        <v>4.1900000000000004</v>
      </c>
      <c r="H315" s="12">
        <v>4</v>
      </c>
      <c r="I315" s="12">
        <v>3</v>
      </c>
      <c r="J315" s="12">
        <v>6.88</v>
      </c>
      <c r="K315" s="12">
        <v>7.5599999999999987</v>
      </c>
      <c r="L315" s="12">
        <v>10.879999999999999</v>
      </c>
      <c r="M315" s="12">
        <v>10.219999999999999</v>
      </c>
      <c r="N315" s="12">
        <v>6.17</v>
      </c>
      <c r="O315" s="12">
        <v>8</v>
      </c>
      <c r="P315" s="12">
        <v>10.43</v>
      </c>
      <c r="Q315" s="58">
        <v>7</v>
      </c>
      <c r="R315" s="57">
        <v>2</v>
      </c>
      <c r="S315" s="41">
        <v>2.93</v>
      </c>
      <c r="T315" s="57">
        <f t="shared" si="12"/>
        <v>2.4</v>
      </c>
      <c r="U315"/>
      <c r="V315" s="12">
        <v>1</v>
      </c>
      <c r="W315" s="12">
        <v>2.17</v>
      </c>
      <c r="X315" s="12">
        <v>0.9</v>
      </c>
      <c r="Y315" s="12">
        <v>2.5</v>
      </c>
      <c r="Z315" s="12">
        <v>3.5</v>
      </c>
      <c r="AA315" s="12">
        <v>3</v>
      </c>
      <c r="AB315" s="12">
        <v>5</v>
      </c>
      <c r="AC315" s="12">
        <v>9.64</v>
      </c>
      <c r="AD315" s="12">
        <v>6.5</v>
      </c>
      <c r="AE315" s="15">
        <v>8</v>
      </c>
      <c r="AF315" s="12">
        <v>15</v>
      </c>
      <c r="AG315" s="12">
        <v>14</v>
      </c>
      <c r="AH315" s="12">
        <v>11.69</v>
      </c>
      <c r="AI315" s="12">
        <v>14.26</v>
      </c>
      <c r="AJ315" s="58">
        <v>10.319999999999999</v>
      </c>
      <c r="AK315" s="57">
        <v>10.5</v>
      </c>
      <c r="AL315" s="57">
        <v>7.38</v>
      </c>
      <c r="AM315" s="57">
        <f t="shared" si="13"/>
        <v>14</v>
      </c>
      <c r="AN315">
        <f t="shared" si="14"/>
        <v>1</v>
      </c>
    </row>
    <row r="316" spans="1:40" ht="17.100000000000001" customHeight="1">
      <c r="A316" s="3" t="s">
        <v>658</v>
      </c>
      <c r="B316" s="6" t="s">
        <v>272</v>
      </c>
      <c r="C316" s="12">
        <v>0</v>
      </c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58">
        <v>0</v>
      </c>
      <c r="R316" s="57">
        <v>0</v>
      </c>
      <c r="S316" s="41">
        <v>0</v>
      </c>
      <c r="T316" s="57">
        <f t="shared" si="12"/>
        <v>0</v>
      </c>
      <c r="U316"/>
      <c r="V316" s="12">
        <v>3</v>
      </c>
      <c r="W316" s="12">
        <v>4</v>
      </c>
      <c r="X316" s="12">
        <v>4.3600000000000003</v>
      </c>
      <c r="Y316" s="12">
        <v>4</v>
      </c>
      <c r="Z316" s="12">
        <v>4</v>
      </c>
      <c r="AA316" s="12">
        <v>7</v>
      </c>
      <c r="AB316" s="12">
        <v>7.5</v>
      </c>
      <c r="AC316" s="12">
        <v>9.7000000000000011</v>
      </c>
      <c r="AD316" s="12">
        <v>4</v>
      </c>
      <c r="AE316" s="15">
        <v>3.39</v>
      </c>
      <c r="AF316" s="12">
        <v>8.6999999999999993</v>
      </c>
      <c r="AG316" s="12">
        <v>9.879999999999999</v>
      </c>
      <c r="AH316" s="12">
        <v>14.720000000000002</v>
      </c>
      <c r="AI316" s="12">
        <v>19.39</v>
      </c>
      <c r="AJ316" s="58">
        <v>17.63</v>
      </c>
      <c r="AK316" s="57">
        <v>21.039999999999996</v>
      </c>
      <c r="AL316" s="57">
        <v>22.33</v>
      </c>
      <c r="AM316" s="57">
        <f t="shared" si="13"/>
        <v>20</v>
      </c>
      <c r="AN316">
        <f t="shared" si="14"/>
        <v>1</v>
      </c>
    </row>
    <row r="317" spans="1:40" ht="17.100000000000001" customHeight="1">
      <c r="A317" s="3" t="s">
        <v>659</v>
      </c>
      <c r="B317" s="6" t="s">
        <v>312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58">
        <v>0</v>
      </c>
      <c r="R317" s="57">
        <v>0</v>
      </c>
      <c r="S317" s="41">
        <v>0</v>
      </c>
      <c r="T317" s="57">
        <f t="shared" si="12"/>
        <v>0</v>
      </c>
      <c r="U317"/>
      <c r="V317" s="12">
        <v>4</v>
      </c>
      <c r="W317" s="12">
        <v>7</v>
      </c>
      <c r="X317" s="12">
        <v>5.34</v>
      </c>
      <c r="Y317" s="12">
        <v>2</v>
      </c>
      <c r="Z317" s="12">
        <v>1.91</v>
      </c>
      <c r="AA317" s="12">
        <v>0</v>
      </c>
      <c r="AB317" s="12">
        <v>0</v>
      </c>
      <c r="AC317" s="12">
        <v>1.3499999999999999</v>
      </c>
      <c r="AD317" s="12">
        <v>4.04</v>
      </c>
      <c r="AE317" s="15">
        <v>5</v>
      </c>
      <c r="AF317" s="12">
        <v>4.4799999999999995</v>
      </c>
      <c r="AG317" s="12">
        <v>8.33</v>
      </c>
      <c r="AH317" s="12">
        <v>14.54</v>
      </c>
      <c r="AI317" s="12">
        <v>12.43</v>
      </c>
      <c r="AJ317" s="58">
        <v>23.999999999999996</v>
      </c>
      <c r="AK317" s="57">
        <v>19.650000000000002</v>
      </c>
      <c r="AL317" s="57">
        <v>21.77</v>
      </c>
      <c r="AM317" s="57">
        <f t="shared" si="13"/>
        <v>21.8</v>
      </c>
      <c r="AN317">
        <f t="shared" si="14"/>
        <v>1</v>
      </c>
    </row>
    <row r="318" spans="1:40" ht="17.100000000000001" customHeight="1">
      <c r="A318" s="3" t="s">
        <v>660</v>
      </c>
      <c r="B318" s="6" t="s">
        <v>68</v>
      </c>
      <c r="C318" s="12">
        <v>31.14</v>
      </c>
      <c r="D318" s="12">
        <v>31.01</v>
      </c>
      <c r="E318" s="12">
        <v>32.96</v>
      </c>
      <c r="F318" s="12">
        <v>28.86</v>
      </c>
      <c r="G318" s="12">
        <v>23.56</v>
      </c>
      <c r="H318" s="12">
        <v>39.119999999999997</v>
      </c>
      <c r="I318" s="12">
        <v>38.680000000000007</v>
      </c>
      <c r="J318" s="12">
        <v>38.06</v>
      </c>
      <c r="K318" s="12">
        <v>23.3</v>
      </c>
      <c r="L318" s="12">
        <v>33.11</v>
      </c>
      <c r="M318" s="12">
        <v>36.72</v>
      </c>
      <c r="N318" s="12">
        <v>49.810000000000009</v>
      </c>
      <c r="O318" s="12">
        <v>45.76</v>
      </c>
      <c r="P318" s="12">
        <v>40.229999999999997</v>
      </c>
      <c r="Q318" s="58">
        <v>37.429999999999993</v>
      </c>
      <c r="R318" s="57">
        <v>37.08</v>
      </c>
      <c r="S318" s="41">
        <v>39.480000000000004</v>
      </c>
      <c r="T318" s="57">
        <f t="shared" si="12"/>
        <v>32.700000000000003</v>
      </c>
      <c r="U318"/>
      <c r="V318" s="12">
        <v>142.06</v>
      </c>
      <c r="W318" s="12">
        <v>144.34</v>
      </c>
      <c r="X318" s="12">
        <v>154.71</v>
      </c>
      <c r="Y318" s="12">
        <v>166.39</v>
      </c>
      <c r="Z318" s="12">
        <v>156.1</v>
      </c>
      <c r="AA318" s="12">
        <v>152.77000000000001</v>
      </c>
      <c r="AB318" s="12">
        <v>163.24</v>
      </c>
      <c r="AC318" s="12">
        <v>150.80000000000004</v>
      </c>
      <c r="AD318" s="12">
        <v>144.37000000000003</v>
      </c>
      <c r="AE318" s="15">
        <v>156.91</v>
      </c>
      <c r="AF318" s="12">
        <v>179.71</v>
      </c>
      <c r="AG318" s="12">
        <v>183.72</v>
      </c>
      <c r="AH318" s="12">
        <v>165.29</v>
      </c>
      <c r="AI318" s="12">
        <v>174.75000000000003</v>
      </c>
      <c r="AJ318" s="58">
        <v>188.90000000000003</v>
      </c>
      <c r="AK318" s="57">
        <v>197.70000000000002</v>
      </c>
      <c r="AL318" s="57">
        <v>179.95</v>
      </c>
      <c r="AM318" s="57">
        <f t="shared" si="13"/>
        <v>179.9</v>
      </c>
      <c r="AN318">
        <f t="shared" si="14"/>
        <v>1</v>
      </c>
    </row>
    <row r="319" spans="1:40" ht="17.100000000000001" customHeight="1">
      <c r="A319" s="3" t="s">
        <v>661</v>
      </c>
      <c r="B319" s="6" t="s">
        <v>112</v>
      </c>
      <c r="C319" s="12">
        <v>1</v>
      </c>
      <c r="D319" s="12">
        <v>11</v>
      </c>
      <c r="E319" s="12">
        <v>16.25</v>
      </c>
      <c r="F319" s="12">
        <v>28.02</v>
      </c>
      <c r="G319" s="12">
        <v>39.33</v>
      </c>
      <c r="H319" s="12">
        <v>38.24</v>
      </c>
      <c r="I319" s="12">
        <v>47.695</v>
      </c>
      <c r="J319" s="12">
        <v>33.92</v>
      </c>
      <c r="K319" s="12">
        <v>39.359999999999978</v>
      </c>
      <c r="L319" s="12">
        <v>35.139999999999993</v>
      </c>
      <c r="M319" s="12">
        <v>36.499999999999986</v>
      </c>
      <c r="N319" s="12">
        <v>26.95</v>
      </c>
      <c r="O319" s="12">
        <v>41.640000000000008</v>
      </c>
      <c r="P319" s="12">
        <v>48.9</v>
      </c>
      <c r="Q319" s="58">
        <v>57.93</v>
      </c>
      <c r="R319" s="57">
        <v>66.969999999999985</v>
      </c>
      <c r="S319" s="41">
        <v>66.27</v>
      </c>
      <c r="T319" s="57">
        <f t="shared" si="12"/>
        <v>63.1</v>
      </c>
      <c r="U319"/>
      <c r="V319" s="12">
        <v>6.3</v>
      </c>
      <c r="W319" s="12">
        <v>8.07</v>
      </c>
      <c r="X319" s="12">
        <v>7.12</v>
      </c>
      <c r="Y319" s="12">
        <v>14.69</v>
      </c>
      <c r="Z319" s="12">
        <v>14.37</v>
      </c>
      <c r="AA319" s="12">
        <v>21.81</v>
      </c>
      <c r="AB319" s="12">
        <v>31.57</v>
      </c>
      <c r="AC319" s="12">
        <v>43.45</v>
      </c>
      <c r="AD319" s="12">
        <v>61.7</v>
      </c>
      <c r="AE319" s="15">
        <v>117.62999999999998</v>
      </c>
      <c r="AF319" s="12">
        <v>159.79</v>
      </c>
      <c r="AG319" s="12">
        <v>185.13000000000002</v>
      </c>
      <c r="AH319" s="12">
        <v>193.04000000000002</v>
      </c>
      <c r="AI319" s="12">
        <v>213.69</v>
      </c>
      <c r="AJ319" s="58">
        <v>254.02</v>
      </c>
      <c r="AK319" s="57">
        <v>224.52000000000004</v>
      </c>
      <c r="AL319" s="57">
        <v>221.09</v>
      </c>
      <c r="AM319" s="57">
        <f t="shared" si="13"/>
        <v>225.2</v>
      </c>
      <c r="AN319">
        <f t="shared" si="14"/>
        <v>1</v>
      </c>
    </row>
    <row r="320" spans="1:40" ht="17.100000000000001" customHeight="1">
      <c r="A320" s="3" t="s">
        <v>662</v>
      </c>
      <c r="B320" s="6" t="s">
        <v>906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58">
        <v>0</v>
      </c>
      <c r="R320" s="57">
        <v>0</v>
      </c>
      <c r="S320" s="41">
        <v>0</v>
      </c>
      <c r="T320" s="57">
        <f t="shared" si="12"/>
        <v>0</v>
      </c>
      <c r="U320"/>
      <c r="V320" s="12">
        <v>0.99</v>
      </c>
      <c r="W320" s="12">
        <v>1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5">
        <v>0</v>
      </c>
      <c r="AF320" s="12">
        <v>0</v>
      </c>
      <c r="AG320" s="12">
        <v>0</v>
      </c>
      <c r="AH320" s="12">
        <v>0</v>
      </c>
      <c r="AI320" s="12">
        <v>0</v>
      </c>
      <c r="AJ320" s="58">
        <v>0</v>
      </c>
      <c r="AK320" s="57">
        <v>0</v>
      </c>
      <c r="AL320" s="57">
        <v>0</v>
      </c>
      <c r="AM320" s="57">
        <f t="shared" si="13"/>
        <v>0</v>
      </c>
      <c r="AN320">
        <f t="shared" si="14"/>
        <v>1</v>
      </c>
    </row>
    <row r="321" spans="1:40" ht="17.100000000000001" customHeight="1">
      <c r="A321" s="3" t="s">
        <v>663</v>
      </c>
      <c r="B321" s="6" t="s">
        <v>907</v>
      </c>
      <c r="C321" s="12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58">
        <v>0</v>
      </c>
      <c r="R321" s="57">
        <v>0</v>
      </c>
      <c r="S321" s="41">
        <v>0</v>
      </c>
      <c r="T321" s="57">
        <f t="shared" si="12"/>
        <v>0</v>
      </c>
      <c r="U321"/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5">
        <v>0</v>
      </c>
      <c r="AF321" s="12">
        <v>0</v>
      </c>
      <c r="AG321" s="12">
        <v>0</v>
      </c>
      <c r="AH321" s="12">
        <v>0</v>
      </c>
      <c r="AI321" s="12">
        <v>0</v>
      </c>
      <c r="AJ321" s="58">
        <v>0</v>
      </c>
      <c r="AK321" s="57">
        <v>0</v>
      </c>
      <c r="AL321" s="57">
        <v>0</v>
      </c>
      <c r="AM321" s="57">
        <f t="shared" si="13"/>
        <v>0</v>
      </c>
      <c r="AN321">
        <f t="shared" si="14"/>
        <v>0</v>
      </c>
    </row>
    <row r="322" spans="1:40" ht="17.100000000000001" customHeight="1">
      <c r="A322" s="3" t="s">
        <v>664</v>
      </c>
      <c r="B322" s="6" t="s">
        <v>908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58">
        <v>0</v>
      </c>
      <c r="R322" s="57">
        <v>0</v>
      </c>
      <c r="S322" s="41">
        <v>0</v>
      </c>
      <c r="T322" s="57">
        <f t="shared" si="12"/>
        <v>0</v>
      </c>
      <c r="U322"/>
      <c r="V322" s="12">
        <v>0</v>
      </c>
      <c r="W322" s="12">
        <v>0</v>
      </c>
      <c r="X322" s="12">
        <v>1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5">
        <v>0</v>
      </c>
      <c r="AF322" s="12">
        <v>0</v>
      </c>
      <c r="AG322" s="12">
        <v>0</v>
      </c>
      <c r="AH322" s="12">
        <v>0</v>
      </c>
      <c r="AI322" s="12">
        <v>0</v>
      </c>
      <c r="AJ322" s="58">
        <v>0</v>
      </c>
      <c r="AK322" s="57">
        <v>0</v>
      </c>
      <c r="AL322" s="57">
        <v>0</v>
      </c>
      <c r="AM322" s="57">
        <f t="shared" si="13"/>
        <v>0</v>
      </c>
      <c r="AN322">
        <f t="shared" si="14"/>
        <v>1</v>
      </c>
    </row>
    <row r="323" spans="1:40" ht="17.100000000000001" customHeight="1">
      <c r="A323" s="3" t="s">
        <v>665</v>
      </c>
      <c r="B323" s="6" t="s">
        <v>285</v>
      </c>
      <c r="C323" s="12">
        <v>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58">
        <v>0</v>
      </c>
      <c r="R323" s="57">
        <v>0</v>
      </c>
      <c r="S323" s="41">
        <v>0</v>
      </c>
      <c r="T323" s="57">
        <f t="shared" si="12"/>
        <v>0</v>
      </c>
      <c r="U323"/>
      <c r="V323" s="12">
        <v>4</v>
      </c>
      <c r="W323" s="12">
        <v>3</v>
      </c>
      <c r="X323" s="12">
        <v>1</v>
      </c>
      <c r="Y323" s="12">
        <v>0</v>
      </c>
      <c r="Z323" s="12">
        <v>0</v>
      </c>
      <c r="AA323" s="12">
        <v>0</v>
      </c>
      <c r="AB323" s="12">
        <v>0</v>
      </c>
      <c r="AC323" s="12">
        <v>1</v>
      </c>
      <c r="AD323" s="12">
        <v>0</v>
      </c>
      <c r="AE323" s="15">
        <v>0.76</v>
      </c>
      <c r="AF323" s="12">
        <v>4.51</v>
      </c>
      <c r="AG323" s="12">
        <v>8.32</v>
      </c>
      <c r="AH323" s="12">
        <v>8.3800000000000008</v>
      </c>
      <c r="AI323" s="12">
        <v>10.5</v>
      </c>
      <c r="AJ323" s="58">
        <v>14.709999999999999</v>
      </c>
      <c r="AK323" s="57">
        <v>12.33</v>
      </c>
      <c r="AL323" s="57">
        <v>22.680000000000003</v>
      </c>
      <c r="AM323" s="57">
        <f t="shared" si="13"/>
        <v>23.7</v>
      </c>
      <c r="AN323">
        <f t="shared" si="14"/>
        <v>1</v>
      </c>
    </row>
    <row r="324" spans="1:40" ht="17.100000000000001" customHeight="1">
      <c r="A324" s="3" t="s">
        <v>666</v>
      </c>
      <c r="B324" s="6" t="s">
        <v>286</v>
      </c>
      <c r="C324" s="12">
        <v>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58">
        <v>0</v>
      </c>
      <c r="R324" s="57">
        <v>0</v>
      </c>
      <c r="S324" s="41">
        <v>0</v>
      </c>
      <c r="T324" s="57">
        <f t="shared" si="12"/>
        <v>0</v>
      </c>
      <c r="U324"/>
      <c r="V324" s="12">
        <v>0</v>
      </c>
      <c r="W324" s="12">
        <v>1</v>
      </c>
      <c r="X324" s="12">
        <v>2</v>
      </c>
      <c r="Y324" s="12">
        <v>2.88</v>
      </c>
      <c r="Z324" s="12">
        <v>0</v>
      </c>
      <c r="AA324" s="12">
        <v>1</v>
      </c>
      <c r="AB324" s="12">
        <v>1</v>
      </c>
      <c r="AC324" s="12">
        <v>0.55000000000000004</v>
      </c>
      <c r="AD324" s="12">
        <v>2</v>
      </c>
      <c r="AE324" s="15">
        <v>2.79</v>
      </c>
      <c r="AF324" s="12">
        <v>1</v>
      </c>
      <c r="AG324" s="12">
        <v>3.95</v>
      </c>
      <c r="AH324" s="12">
        <v>3.38</v>
      </c>
      <c r="AI324" s="12">
        <v>4.0999999999999996</v>
      </c>
      <c r="AJ324" s="58">
        <v>2.3499999999999996</v>
      </c>
      <c r="AK324" s="57">
        <v>1</v>
      </c>
      <c r="AL324" s="57">
        <v>0.76</v>
      </c>
      <c r="AM324" s="57">
        <f t="shared" si="13"/>
        <v>1</v>
      </c>
      <c r="AN324">
        <f t="shared" si="14"/>
        <v>1</v>
      </c>
    </row>
    <row r="325" spans="1:40" ht="17.100000000000001" customHeight="1">
      <c r="A325" s="3" t="s">
        <v>667</v>
      </c>
      <c r="B325" s="6" t="s">
        <v>95</v>
      </c>
      <c r="C325" s="12">
        <v>3.41</v>
      </c>
      <c r="D325" s="12">
        <v>14.54</v>
      </c>
      <c r="E325" s="12">
        <v>16.739999999999998</v>
      </c>
      <c r="F325" s="12">
        <v>15.86</v>
      </c>
      <c r="G325" s="12">
        <v>19.309999999999999</v>
      </c>
      <c r="H325" s="12">
        <v>25.99</v>
      </c>
      <c r="I325" s="12">
        <v>26.700000000000003</v>
      </c>
      <c r="J325" s="12">
        <v>23.98</v>
      </c>
      <c r="K325" s="12">
        <v>28.599999999999998</v>
      </c>
      <c r="L325" s="12">
        <v>28.32</v>
      </c>
      <c r="M325" s="12">
        <v>28.019999999999996</v>
      </c>
      <c r="N325" s="12">
        <v>28.67</v>
      </c>
      <c r="O325" s="12">
        <v>24.23</v>
      </c>
      <c r="P325" s="12">
        <v>26.220000000000002</v>
      </c>
      <c r="Q325" s="58">
        <v>25.75</v>
      </c>
      <c r="R325" s="57">
        <v>24.11</v>
      </c>
      <c r="S325" s="41">
        <v>12.58</v>
      </c>
      <c r="T325" s="57">
        <f t="shared" si="12"/>
        <v>13.2</v>
      </c>
      <c r="U325"/>
      <c r="V325" s="12">
        <v>48.75</v>
      </c>
      <c r="W325" s="12">
        <v>41.9</v>
      </c>
      <c r="X325" s="12">
        <v>45.33</v>
      </c>
      <c r="Y325" s="12">
        <v>51.01</v>
      </c>
      <c r="Z325" s="12">
        <v>57.89</v>
      </c>
      <c r="AA325" s="12">
        <v>62.46</v>
      </c>
      <c r="AB325" s="12">
        <v>76.300000000000011</v>
      </c>
      <c r="AC325" s="12">
        <v>91.75</v>
      </c>
      <c r="AD325" s="12">
        <v>114.95000000000002</v>
      </c>
      <c r="AE325" s="15">
        <v>129.43</v>
      </c>
      <c r="AF325" s="12">
        <v>119.86000000000001</v>
      </c>
      <c r="AG325" s="12">
        <v>113.26</v>
      </c>
      <c r="AH325" s="12">
        <v>132.41999999999996</v>
      </c>
      <c r="AI325" s="12">
        <v>139.41999999999999</v>
      </c>
      <c r="AJ325" s="58">
        <v>140.32000000000002</v>
      </c>
      <c r="AK325" s="57">
        <v>157.98999999999992</v>
      </c>
      <c r="AL325" s="57">
        <v>169.92</v>
      </c>
      <c r="AM325" s="57">
        <f t="shared" si="13"/>
        <v>168.6</v>
      </c>
      <c r="AN325">
        <f t="shared" si="14"/>
        <v>1</v>
      </c>
    </row>
    <row r="326" spans="1:40" ht="17.100000000000001" customHeight="1">
      <c r="A326" s="3" t="s">
        <v>668</v>
      </c>
      <c r="B326" s="6" t="s">
        <v>287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58">
        <v>0</v>
      </c>
      <c r="R326" s="57">
        <v>0</v>
      </c>
      <c r="S326" s="41">
        <v>0</v>
      </c>
      <c r="T326" s="57">
        <f t="shared" si="12"/>
        <v>0</v>
      </c>
      <c r="U326"/>
      <c r="V326" s="12">
        <v>1</v>
      </c>
      <c r="W326" s="12">
        <v>0</v>
      </c>
      <c r="X326" s="12">
        <v>0</v>
      </c>
      <c r="Y326" s="12">
        <v>0.28000000000000003</v>
      </c>
      <c r="Z326" s="12">
        <v>0</v>
      </c>
      <c r="AA326" s="12">
        <v>0</v>
      </c>
      <c r="AB326" s="12">
        <v>0.59000000000000008</v>
      </c>
      <c r="AC326" s="12">
        <v>0</v>
      </c>
      <c r="AD326" s="12">
        <v>1.8</v>
      </c>
      <c r="AE326" s="15">
        <v>1.54</v>
      </c>
      <c r="AF326" s="12">
        <v>1</v>
      </c>
      <c r="AG326" s="12">
        <v>0.11</v>
      </c>
      <c r="AH326" s="12">
        <v>2.06</v>
      </c>
      <c r="AI326" s="12">
        <v>1.96</v>
      </c>
      <c r="AJ326" s="58">
        <v>0.92</v>
      </c>
      <c r="AK326" s="57">
        <v>1</v>
      </c>
      <c r="AL326" s="57">
        <v>2</v>
      </c>
      <c r="AM326" s="57">
        <f t="shared" si="13"/>
        <v>3.9</v>
      </c>
      <c r="AN326">
        <f t="shared" si="14"/>
        <v>1</v>
      </c>
    </row>
    <row r="327" spans="1:40" ht="17.100000000000001" customHeight="1">
      <c r="A327" s="3" t="s">
        <v>669</v>
      </c>
      <c r="B327" s="6" t="s">
        <v>301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58">
        <v>0</v>
      </c>
      <c r="R327" s="57">
        <v>2</v>
      </c>
      <c r="S327" s="41">
        <v>2</v>
      </c>
      <c r="T327" s="57">
        <f t="shared" si="12"/>
        <v>2</v>
      </c>
      <c r="U327"/>
      <c r="V327" s="12">
        <v>5.36</v>
      </c>
      <c r="W327" s="12">
        <v>5</v>
      </c>
      <c r="X327" s="12">
        <v>2.75</v>
      </c>
      <c r="Y327" s="12">
        <v>8.59</v>
      </c>
      <c r="Z327" s="12">
        <v>14.92</v>
      </c>
      <c r="AA327" s="12">
        <v>12.33</v>
      </c>
      <c r="AB327" s="12">
        <v>10.15</v>
      </c>
      <c r="AC327" s="12">
        <v>10.54</v>
      </c>
      <c r="AD327" s="12">
        <v>7.53</v>
      </c>
      <c r="AE327" s="15">
        <v>10.53</v>
      </c>
      <c r="AF327" s="12">
        <v>12.99</v>
      </c>
      <c r="AG327" s="12">
        <v>10.02</v>
      </c>
      <c r="AH327" s="12">
        <v>7.98</v>
      </c>
      <c r="AI327" s="12">
        <v>14.53</v>
      </c>
      <c r="AJ327" s="58">
        <v>16.670000000000002</v>
      </c>
      <c r="AK327" s="57">
        <v>13.569999999999999</v>
      </c>
      <c r="AL327" s="57">
        <v>12.67</v>
      </c>
      <c r="AM327" s="57">
        <f t="shared" si="13"/>
        <v>20.7</v>
      </c>
      <c r="AN327">
        <f t="shared" si="14"/>
        <v>1</v>
      </c>
    </row>
    <row r="328" spans="1:40" ht="17.100000000000001" customHeight="1">
      <c r="A328" s="3" t="s">
        <v>670</v>
      </c>
      <c r="B328" s="6" t="s">
        <v>909</v>
      </c>
      <c r="C328" s="12">
        <v>0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58">
        <v>0</v>
      </c>
      <c r="R328" s="57">
        <v>0</v>
      </c>
      <c r="S328" s="41">
        <v>0</v>
      </c>
      <c r="T328" s="57">
        <f t="shared" si="12"/>
        <v>0</v>
      </c>
      <c r="U328"/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5">
        <v>0</v>
      </c>
      <c r="AF328" s="12">
        <v>0</v>
      </c>
      <c r="AG328" s="12">
        <v>0</v>
      </c>
      <c r="AH328" s="12">
        <v>0</v>
      </c>
      <c r="AI328" s="12">
        <v>0</v>
      </c>
      <c r="AJ328" s="58">
        <v>0</v>
      </c>
      <c r="AK328" s="57">
        <v>0</v>
      </c>
      <c r="AL328" s="57">
        <v>0</v>
      </c>
      <c r="AM328" s="57">
        <f t="shared" si="13"/>
        <v>0</v>
      </c>
      <c r="AN328">
        <f t="shared" si="14"/>
        <v>0</v>
      </c>
    </row>
    <row r="329" spans="1:40" ht="17.100000000000001" customHeight="1">
      <c r="A329" s="3" t="s">
        <v>671</v>
      </c>
      <c r="B329" s="6" t="s">
        <v>910</v>
      </c>
      <c r="C329" s="12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58">
        <v>0</v>
      </c>
      <c r="R329" s="57">
        <v>0</v>
      </c>
      <c r="S329" s="41">
        <v>0</v>
      </c>
      <c r="T329" s="57">
        <f t="shared" si="12"/>
        <v>0</v>
      </c>
      <c r="U329"/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5">
        <v>0</v>
      </c>
      <c r="AF329" s="12">
        <v>0</v>
      </c>
      <c r="AG329" s="12">
        <v>0</v>
      </c>
      <c r="AH329" s="12">
        <v>0</v>
      </c>
      <c r="AI329" s="12">
        <v>0</v>
      </c>
      <c r="AJ329" s="58">
        <v>0</v>
      </c>
      <c r="AK329" s="57">
        <v>0</v>
      </c>
      <c r="AL329" s="57">
        <v>0</v>
      </c>
      <c r="AM329" s="57">
        <f t="shared" si="13"/>
        <v>0</v>
      </c>
      <c r="AN329">
        <f t="shared" si="14"/>
        <v>0</v>
      </c>
    </row>
    <row r="330" spans="1:40" ht="17.100000000000001" customHeight="1">
      <c r="A330" s="3" t="s">
        <v>672</v>
      </c>
      <c r="B330" s="6" t="s">
        <v>255</v>
      </c>
      <c r="C330" s="12">
        <v>0</v>
      </c>
      <c r="D330" s="12">
        <v>0</v>
      </c>
      <c r="E330" s="12">
        <v>13.52</v>
      </c>
      <c r="F330" s="12">
        <v>14.5</v>
      </c>
      <c r="G330" s="12">
        <v>20.5</v>
      </c>
      <c r="H330" s="12">
        <v>16.61</v>
      </c>
      <c r="I330" s="12">
        <v>27.5</v>
      </c>
      <c r="J330" s="12">
        <v>26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58">
        <v>0</v>
      </c>
      <c r="R330" s="57">
        <v>0</v>
      </c>
      <c r="S330" s="41">
        <v>0</v>
      </c>
      <c r="T330" s="57">
        <f t="shared" ref="T330:T393" si="15">IF(ISNA(VLOOKUP(A330,ftes,3,FALSE)),0,VLOOKUP(A330,ftes,3,FALSE))</f>
        <v>0</v>
      </c>
      <c r="U330"/>
      <c r="V330" s="12">
        <v>0.55000000000000004</v>
      </c>
      <c r="W330" s="12">
        <v>4.93</v>
      </c>
      <c r="X330" s="12">
        <v>3.24</v>
      </c>
      <c r="Y330" s="12">
        <v>2.4550000000000001</v>
      </c>
      <c r="Z330" s="12">
        <v>5.59</v>
      </c>
      <c r="AA330" s="12">
        <v>3</v>
      </c>
      <c r="AB330" s="12">
        <v>2</v>
      </c>
      <c r="AC330" s="12">
        <v>10.56</v>
      </c>
      <c r="AD330" s="12">
        <v>10.62</v>
      </c>
      <c r="AE330" s="15">
        <v>11.440000000000001</v>
      </c>
      <c r="AF330" s="12">
        <v>12.22</v>
      </c>
      <c r="AG330" s="12">
        <v>6.52</v>
      </c>
      <c r="AH330" s="12">
        <v>12.09</v>
      </c>
      <c r="AI330" s="12">
        <v>17.100000000000001</v>
      </c>
      <c r="AJ330" s="58">
        <v>8.6300000000000008</v>
      </c>
      <c r="AK330" s="57">
        <v>13.1</v>
      </c>
      <c r="AL330" s="57">
        <v>21.76</v>
      </c>
      <c r="AM330" s="57">
        <f t="shared" ref="AM330:AM393" si="16">IF(ISNA(VLOOKUP(A330,ftes,5,FALSE)),0,VLOOKUP(A330,ftes,5,FALSE))</f>
        <v>18.600000000000001</v>
      </c>
      <c r="AN330">
        <f t="shared" si="14"/>
        <v>1</v>
      </c>
    </row>
    <row r="331" spans="1:40" ht="17.100000000000001" customHeight="1">
      <c r="A331" s="3" t="s">
        <v>673</v>
      </c>
      <c r="B331" s="6" t="s">
        <v>205</v>
      </c>
      <c r="C331" s="12">
        <v>97.69</v>
      </c>
      <c r="D331" s="12">
        <v>98.704999999999998</v>
      </c>
      <c r="E331" s="12">
        <v>93.64</v>
      </c>
      <c r="F331" s="12">
        <v>86.93</v>
      </c>
      <c r="G331" s="12">
        <v>94</v>
      </c>
      <c r="H331" s="12">
        <v>85.49</v>
      </c>
      <c r="I331" s="12">
        <v>95.44</v>
      </c>
      <c r="J331" s="12">
        <v>119.44</v>
      </c>
      <c r="K331" s="12">
        <v>114</v>
      </c>
      <c r="L331" s="12">
        <v>158.11000000000001</v>
      </c>
      <c r="M331" s="12">
        <v>152.79000000000002</v>
      </c>
      <c r="N331" s="12">
        <v>161.24</v>
      </c>
      <c r="O331" s="12">
        <v>166.31</v>
      </c>
      <c r="P331" s="12">
        <v>138.98000000000002</v>
      </c>
      <c r="Q331" s="58">
        <v>128.06</v>
      </c>
      <c r="R331" s="57">
        <v>117.03</v>
      </c>
      <c r="S331" s="41">
        <v>120.48</v>
      </c>
      <c r="T331" s="57">
        <f t="shared" si="15"/>
        <v>114.4</v>
      </c>
      <c r="U331"/>
      <c r="V331" s="12">
        <v>6.5</v>
      </c>
      <c r="W331" s="12">
        <v>5.5</v>
      </c>
      <c r="X331" s="12">
        <v>11.37</v>
      </c>
      <c r="Y331" s="12">
        <v>15.25</v>
      </c>
      <c r="Z331" s="12">
        <v>18.34</v>
      </c>
      <c r="AA331" s="12">
        <v>25</v>
      </c>
      <c r="AB331" s="12">
        <v>25.97</v>
      </c>
      <c r="AC331" s="12">
        <v>26.68</v>
      </c>
      <c r="AD331" s="12">
        <v>40.81</v>
      </c>
      <c r="AE331" s="15">
        <v>42.839999999999996</v>
      </c>
      <c r="AF331" s="12">
        <v>36.96</v>
      </c>
      <c r="AG331" s="12">
        <v>31.95</v>
      </c>
      <c r="AH331" s="12">
        <v>32.22</v>
      </c>
      <c r="AI331" s="12">
        <v>28.95</v>
      </c>
      <c r="AJ331" s="58">
        <v>32.67</v>
      </c>
      <c r="AK331" s="57">
        <v>28.48</v>
      </c>
      <c r="AL331" s="57">
        <v>33.770000000000003</v>
      </c>
      <c r="AM331" s="57">
        <f t="shared" si="16"/>
        <v>35.299999999999997</v>
      </c>
      <c r="AN331">
        <f t="shared" ref="AN331:AN394" si="17">IF(SUM(C331:Q331)+SUM(V331:AJ331)&gt;0,1,0)</f>
        <v>1</v>
      </c>
    </row>
    <row r="332" spans="1:40" ht="17.100000000000001" customHeight="1">
      <c r="A332" s="3" t="s">
        <v>674</v>
      </c>
      <c r="B332" s="6" t="s">
        <v>169</v>
      </c>
      <c r="C332" s="12">
        <v>91.9</v>
      </c>
      <c r="D332" s="12">
        <v>133.91999999999999</v>
      </c>
      <c r="E332" s="12">
        <v>155.52000000000001</v>
      </c>
      <c r="F332" s="12">
        <v>169.38</v>
      </c>
      <c r="G332" s="12">
        <v>169.78</v>
      </c>
      <c r="H332" s="12">
        <v>173.13499999999999</v>
      </c>
      <c r="I332" s="12">
        <v>173.44</v>
      </c>
      <c r="J332" s="12">
        <v>189.35</v>
      </c>
      <c r="K332" s="12">
        <v>223.51000000000002</v>
      </c>
      <c r="L332" s="12">
        <v>215.39000000000004</v>
      </c>
      <c r="M332" s="12">
        <v>229.93000000000006</v>
      </c>
      <c r="N332" s="12">
        <v>246.23</v>
      </c>
      <c r="O332" s="12">
        <v>220.66000000000003</v>
      </c>
      <c r="P332" s="12">
        <v>228</v>
      </c>
      <c r="Q332" s="58">
        <v>258.81</v>
      </c>
      <c r="R332" s="57">
        <v>264.05</v>
      </c>
      <c r="S332" s="41">
        <v>276.13</v>
      </c>
      <c r="T332" s="57">
        <f t="shared" si="15"/>
        <v>265.8</v>
      </c>
      <c r="U332"/>
      <c r="V332" s="12">
        <v>1.44</v>
      </c>
      <c r="W332" s="12">
        <v>1</v>
      </c>
      <c r="X332" s="12">
        <v>3</v>
      </c>
      <c r="Y332" s="12">
        <v>7.29</v>
      </c>
      <c r="Z332" s="12">
        <v>5.18</v>
      </c>
      <c r="AA332" s="12">
        <v>5</v>
      </c>
      <c r="AB332" s="12">
        <v>4.9399999999999995</v>
      </c>
      <c r="AC332" s="12">
        <v>5.73</v>
      </c>
      <c r="AD332" s="12">
        <v>4</v>
      </c>
      <c r="AE332" s="15">
        <v>4.75</v>
      </c>
      <c r="AF332" s="12">
        <v>9.1199999999999992</v>
      </c>
      <c r="AG332" s="12">
        <v>7.44</v>
      </c>
      <c r="AH332" s="12">
        <v>13.959999999999999</v>
      </c>
      <c r="AI332" s="12">
        <v>14.44</v>
      </c>
      <c r="AJ332" s="58">
        <v>14.08</v>
      </c>
      <c r="AK332" s="57">
        <v>15.94</v>
      </c>
      <c r="AL332" s="57">
        <v>15.35</v>
      </c>
      <c r="AM332" s="57">
        <f t="shared" si="16"/>
        <v>8.8000000000000007</v>
      </c>
      <c r="AN332">
        <f t="shared" si="17"/>
        <v>1</v>
      </c>
    </row>
    <row r="333" spans="1:40" ht="17.100000000000001" customHeight="1">
      <c r="A333" s="3" t="s">
        <v>675</v>
      </c>
      <c r="B333" s="6" t="s">
        <v>318</v>
      </c>
      <c r="C333" s="12">
        <v>0</v>
      </c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58">
        <v>0</v>
      </c>
      <c r="R333" s="57">
        <v>0</v>
      </c>
      <c r="S333" s="41">
        <v>0</v>
      </c>
      <c r="T333" s="57">
        <f t="shared" si="15"/>
        <v>0</v>
      </c>
      <c r="U333"/>
      <c r="V333" s="12">
        <v>2.74</v>
      </c>
      <c r="W333" s="12">
        <v>4</v>
      </c>
      <c r="X333" s="12">
        <v>2</v>
      </c>
      <c r="Y333" s="12">
        <v>3.91</v>
      </c>
      <c r="Z333" s="12">
        <v>3</v>
      </c>
      <c r="AA333" s="12">
        <v>4</v>
      </c>
      <c r="AB333" s="12">
        <v>3</v>
      </c>
      <c r="AC333" s="12">
        <v>3</v>
      </c>
      <c r="AD333" s="12">
        <v>4.9600000000000009</v>
      </c>
      <c r="AE333" s="15">
        <v>3.52</v>
      </c>
      <c r="AF333" s="12">
        <v>8.33</v>
      </c>
      <c r="AG333" s="12">
        <v>11.049999999999999</v>
      </c>
      <c r="AH333" s="12">
        <v>12</v>
      </c>
      <c r="AI333" s="12">
        <v>16</v>
      </c>
      <c r="AJ333" s="58">
        <v>11</v>
      </c>
      <c r="AK333" s="57">
        <v>11.24</v>
      </c>
      <c r="AL333" s="57">
        <v>17.2</v>
      </c>
      <c r="AM333" s="57">
        <f t="shared" si="16"/>
        <v>15</v>
      </c>
      <c r="AN333">
        <f t="shared" si="17"/>
        <v>1</v>
      </c>
    </row>
    <row r="334" spans="1:40" ht="17.100000000000001" customHeight="1">
      <c r="A334" s="3" t="s">
        <v>676</v>
      </c>
      <c r="B334" s="6" t="s">
        <v>49</v>
      </c>
      <c r="C334" s="12">
        <v>41.93</v>
      </c>
      <c r="D334" s="12">
        <v>40.229999999999997</v>
      </c>
      <c r="E334" s="12">
        <v>39.04</v>
      </c>
      <c r="F334" s="12">
        <v>50.44</v>
      </c>
      <c r="G334" s="12">
        <v>64.650000000000006</v>
      </c>
      <c r="H334" s="12">
        <v>55.43</v>
      </c>
      <c r="I334" s="12">
        <v>77.59999999999998</v>
      </c>
      <c r="J334" s="12">
        <v>91.250000000000014</v>
      </c>
      <c r="K334" s="12">
        <v>106.00999999999999</v>
      </c>
      <c r="L334" s="12">
        <v>122.03999999999999</v>
      </c>
      <c r="M334" s="12">
        <v>136.07</v>
      </c>
      <c r="N334" s="12">
        <v>129.81</v>
      </c>
      <c r="O334" s="12">
        <v>139.39999999999998</v>
      </c>
      <c r="P334" s="12">
        <v>134.69</v>
      </c>
      <c r="Q334" s="58">
        <v>126.82999999999998</v>
      </c>
      <c r="R334" s="57">
        <v>111.64</v>
      </c>
      <c r="S334" s="41">
        <v>120.66999999999997</v>
      </c>
      <c r="T334" s="57">
        <f t="shared" si="15"/>
        <v>150.5</v>
      </c>
      <c r="U334"/>
      <c r="V334" s="12">
        <v>69.88</v>
      </c>
      <c r="W334" s="12">
        <v>78.45</v>
      </c>
      <c r="X334" s="12">
        <v>72.650000000000006</v>
      </c>
      <c r="Y334" s="12">
        <v>59.17</v>
      </c>
      <c r="Z334" s="12">
        <v>53.49</v>
      </c>
      <c r="AA334" s="12">
        <v>55.78</v>
      </c>
      <c r="AB334" s="12">
        <v>59.81</v>
      </c>
      <c r="AC334" s="12">
        <v>81</v>
      </c>
      <c r="AD334" s="12">
        <v>80.660000000000025</v>
      </c>
      <c r="AE334" s="15">
        <v>90.62</v>
      </c>
      <c r="AF334" s="12">
        <v>97.839999999999989</v>
      </c>
      <c r="AG334" s="12">
        <v>133.95999999999995</v>
      </c>
      <c r="AH334" s="12">
        <v>145.50000000000003</v>
      </c>
      <c r="AI334" s="12">
        <v>166.62999999999997</v>
      </c>
      <c r="AJ334" s="58">
        <v>170.3599999999999</v>
      </c>
      <c r="AK334" s="57">
        <v>166.73000000000002</v>
      </c>
      <c r="AL334" s="57">
        <v>190.98999999999995</v>
      </c>
      <c r="AM334" s="57">
        <f t="shared" si="16"/>
        <v>161.9</v>
      </c>
      <c r="AN334">
        <f t="shared" si="17"/>
        <v>1</v>
      </c>
    </row>
    <row r="335" spans="1:40" ht="17.100000000000001" customHeight="1">
      <c r="A335" s="3" t="s">
        <v>677</v>
      </c>
      <c r="B335" s="6" t="s">
        <v>188</v>
      </c>
      <c r="C335" s="12">
        <v>11.25</v>
      </c>
      <c r="D335" s="12">
        <v>8</v>
      </c>
      <c r="E335" s="12">
        <v>7</v>
      </c>
      <c r="F335" s="12">
        <v>10</v>
      </c>
      <c r="G335" s="12">
        <v>12</v>
      </c>
      <c r="H335" s="12">
        <v>24.64</v>
      </c>
      <c r="I335" s="12">
        <v>35</v>
      </c>
      <c r="J335" s="12">
        <v>52</v>
      </c>
      <c r="K335" s="12">
        <v>63.71</v>
      </c>
      <c r="L335" s="12">
        <v>70.319999999999993</v>
      </c>
      <c r="M335" s="12">
        <v>64.44</v>
      </c>
      <c r="N335" s="12">
        <v>68.490000000000009</v>
      </c>
      <c r="O335" s="12">
        <v>77</v>
      </c>
      <c r="P335" s="12">
        <v>72</v>
      </c>
      <c r="Q335" s="58">
        <v>68</v>
      </c>
      <c r="R335" s="57">
        <v>67.760000000000005</v>
      </c>
      <c r="S335" s="41">
        <v>64</v>
      </c>
      <c r="T335" s="57">
        <f t="shared" si="15"/>
        <v>60</v>
      </c>
      <c r="U335"/>
      <c r="V335" s="12">
        <v>4.82</v>
      </c>
      <c r="W335" s="12">
        <v>2</v>
      </c>
      <c r="X335" s="12">
        <v>2</v>
      </c>
      <c r="Y335" s="12">
        <v>4</v>
      </c>
      <c r="Z335" s="12">
        <v>3</v>
      </c>
      <c r="AA335" s="12">
        <v>4.58</v>
      </c>
      <c r="AB335" s="12">
        <v>5</v>
      </c>
      <c r="AC335" s="12">
        <v>4</v>
      </c>
      <c r="AD335" s="12">
        <v>6.3900000000000006</v>
      </c>
      <c r="AE335" s="15">
        <v>5.66</v>
      </c>
      <c r="AF335" s="12">
        <v>5</v>
      </c>
      <c r="AG335" s="12">
        <v>12.51</v>
      </c>
      <c r="AH335" s="12">
        <v>9.2100000000000009</v>
      </c>
      <c r="AI335" s="12">
        <v>11.03</v>
      </c>
      <c r="AJ335" s="58">
        <v>10.510000000000002</v>
      </c>
      <c r="AK335" s="57">
        <v>8.9799999999999986</v>
      </c>
      <c r="AL335" s="57">
        <v>18.549999999999997</v>
      </c>
      <c r="AM335" s="57">
        <f t="shared" si="16"/>
        <v>17.8</v>
      </c>
      <c r="AN335">
        <f t="shared" si="17"/>
        <v>1</v>
      </c>
    </row>
    <row r="336" spans="1:40" ht="17.100000000000001" customHeight="1">
      <c r="A336" s="3" t="s">
        <v>678</v>
      </c>
      <c r="B336" s="6" t="s">
        <v>291</v>
      </c>
      <c r="C336" s="12">
        <v>0</v>
      </c>
      <c r="D336" s="12">
        <v>0</v>
      </c>
      <c r="E336" s="12">
        <v>0</v>
      </c>
      <c r="F336" s="12">
        <v>0</v>
      </c>
      <c r="G336" s="12">
        <v>3</v>
      </c>
      <c r="H336" s="12">
        <v>5</v>
      </c>
      <c r="I336" s="12">
        <v>4.1400000000000006</v>
      </c>
      <c r="J336" s="12">
        <v>5</v>
      </c>
      <c r="K336" s="12">
        <v>12.09</v>
      </c>
      <c r="L336" s="12">
        <v>13</v>
      </c>
      <c r="M336" s="12">
        <v>16</v>
      </c>
      <c r="N336" s="12">
        <v>18.600000000000001</v>
      </c>
      <c r="O336" s="12">
        <v>20.47</v>
      </c>
      <c r="P336" s="12">
        <v>15</v>
      </c>
      <c r="Q336" s="58">
        <v>20.84</v>
      </c>
      <c r="R336" s="57">
        <v>23</v>
      </c>
      <c r="S336" s="41">
        <v>21</v>
      </c>
      <c r="T336" s="57">
        <f t="shared" si="15"/>
        <v>22</v>
      </c>
      <c r="U336"/>
      <c r="V336" s="12">
        <v>3</v>
      </c>
      <c r="W336" s="12">
        <v>3</v>
      </c>
      <c r="X336" s="12">
        <v>5</v>
      </c>
      <c r="Y336" s="12">
        <v>5</v>
      </c>
      <c r="Z336" s="12">
        <v>9</v>
      </c>
      <c r="AA336" s="12">
        <v>7.03</v>
      </c>
      <c r="AB336" s="12">
        <v>3</v>
      </c>
      <c r="AC336" s="12">
        <v>3</v>
      </c>
      <c r="AD336" s="12">
        <v>2</v>
      </c>
      <c r="AE336" s="15">
        <v>3</v>
      </c>
      <c r="AF336" s="12">
        <v>5</v>
      </c>
      <c r="AG336" s="12">
        <v>7</v>
      </c>
      <c r="AH336" s="12">
        <v>7.84</v>
      </c>
      <c r="AI336" s="12">
        <v>7.11</v>
      </c>
      <c r="AJ336" s="58">
        <v>6.79</v>
      </c>
      <c r="AK336" s="57">
        <v>5</v>
      </c>
      <c r="AL336" s="57">
        <v>3.58</v>
      </c>
      <c r="AM336" s="57">
        <f t="shared" si="16"/>
        <v>5</v>
      </c>
      <c r="AN336">
        <f t="shared" si="17"/>
        <v>1</v>
      </c>
    </row>
    <row r="337" spans="1:40" ht="17.100000000000001" customHeight="1">
      <c r="A337" s="3" t="s">
        <v>679</v>
      </c>
      <c r="B337" s="6" t="s">
        <v>911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58">
        <v>0</v>
      </c>
      <c r="R337" s="57">
        <v>0</v>
      </c>
      <c r="S337" s="41">
        <v>0</v>
      </c>
      <c r="T337" s="57">
        <f t="shared" si="15"/>
        <v>0</v>
      </c>
      <c r="U337"/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5">
        <v>0</v>
      </c>
      <c r="AF337" s="12">
        <v>0</v>
      </c>
      <c r="AG337" s="12">
        <v>0</v>
      </c>
      <c r="AH337" s="12">
        <v>0</v>
      </c>
      <c r="AI337" s="12">
        <v>0</v>
      </c>
      <c r="AJ337" s="58">
        <v>0</v>
      </c>
      <c r="AK337" s="57">
        <v>0</v>
      </c>
      <c r="AL337" s="57">
        <v>0</v>
      </c>
      <c r="AM337" s="57">
        <f t="shared" si="16"/>
        <v>0</v>
      </c>
      <c r="AN337">
        <f t="shared" si="17"/>
        <v>0</v>
      </c>
    </row>
    <row r="338" spans="1:40" ht="17.100000000000001" customHeight="1">
      <c r="A338" s="3" t="s">
        <v>680</v>
      </c>
      <c r="B338" s="6" t="s">
        <v>912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58">
        <v>0</v>
      </c>
      <c r="R338" s="57">
        <v>0</v>
      </c>
      <c r="S338" s="41">
        <v>0</v>
      </c>
      <c r="T338" s="57">
        <f t="shared" si="15"/>
        <v>0</v>
      </c>
      <c r="U338"/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5">
        <v>0</v>
      </c>
      <c r="AF338" s="12">
        <v>0</v>
      </c>
      <c r="AG338" s="12">
        <v>0</v>
      </c>
      <c r="AH338" s="12">
        <v>0</v>
      </c>
      <c r="AI338" s="12">
        <v>0</v>
      </c>
      <c r="AJ338" s="58">
        <v>0</v>
      </c>
      <c r="AK338" s="57">
        <v>0</v>
      </c>
      <c r="AL338" s="57">
        <v>0</v>
      </c>
      <c r="AM338" s="57">
        <f t="shared" si="16"/>
        <v>0</v>
      </c>
      <c r="AN338">
        <f t="shared" si="17"/>
        <v>0</v>
      </c>
    </row>
    <row r="339" spans="1:40" ht="17.100000000000001" customHeight="1">
      <c r="A339" s="3" t="s">
        <v>681</v>
      </c>
      <c r="B339" s="6" t="s">
        <v>288</v>
      </c>
      <c r="C339" s="12">
        <v>0</v>
      </c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58">
        <v>0</v>
      </c>
      <c r="R339" s="57">
        <v>0</v>
      </c>
      <c r="S339" s="41">
        <v>0</v>
      </c>
      <c r="T339" s="57">
        <f t="shared" si="15"/>
        <v>0</v>
      </c>
      <c r="U339"/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0.68</v>
      </c>
      <c r="AD339" s="12">
        <v>0</v>
      </c>
      <c r="AE339" s="15">
        <v>0</v>
      </c>
      <c r="AF339" s="12">
        <v>0</v>
      </c>
      <c r="AG339" s="12">
        <v>3</v>
      </c>
      <c r="AH339" s="12">
        <v>3.53</v>
      </c>
      <c r="AI339" s="12">
        <v>4</v>
      </c>
      <c r="AJ339" s="58">
        <v>5</v>
      </c>
      <c r="AK339" s="57">
        <v>2.5</v>
      </c>
      <c r="AL339" s="57">
        <v>3</v>
      </c>
      <c r="AM339" s="57">
        <f t="shared" si="16"/>
        <v>1.2</v>
      </c>
      <c r="AN339">
        <f t="shared" si="17"/>
        <v>1</v>
      </c>
    </row>
    <row r="340" spans="1:40" ht="17.100000000000001" customHeight="1">
      <c r="A340" s="3" t="s">
        <v>682</v>
      </c>
      <c r="B340" s="6" t="s">
        <v>137</v>
      </c>
      <c r="C340" s="12">
        <v>18.71</v>
      </c>
      <c r="D340" s="12">
        <v>15</v>
      </c>
      <c r="E340" s="12">
        <v>19.8</v>
      </c>
      <c r="F340" s="12">
        <v>20</v>
      </c>
      <c r="G340" s="12">
        <v>11.81</v>
      </c>
      <c r="H340" s="12">
        <v>6</v>
      </c>
      <c r="I340" s="12">
        <v>3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1</v>
      </c>
      <c r="Q340" s="58">
        <v>7</v>
      </c>
      <c r="R340" s="57">
        <v>7.5600000000000005</v>
      </c>
      <c r="S340" s="41">
        <v>4</v>
      </c>
      <c r="T340" s="57">
        <f t="shared" si="15"/>
        <v>2.9</v>
      </c>
      <c r="U340"/>
      <c r="V340" s="12">
        <v>0.79</v>
      </c>
      <c r="W340" s="12">
        <v>1.08</v>
      </c>
      <c r="X340" s="12">
        <v>2</v>
      </c>
      <c r="Y340" s="12">
        <v>2</v>
      </c>
      <c r="Z340" s="12">
        <v>0</v>
      </c>
      <c r="AA340" s="12">
        <v>3.32</v>
      </c>
      <c r="AB340" s="12">
        <v>6.07</v>
      </c>
      <c r="AC340" s="12">
        <v>2.37</v>
      </c>
      <c r="AD340" s="12">
        <v>10.870000000000001</v>
      </c>
      <c r="AE340" s="15">
        <v>8</v>
      </c>
      <c r="AF340" s="12">
        <v>9.2000000000000011</v>
      </c>
      <c r="AG340" s="12">
        <v>14.01</v>
      </c>
      <c r="AH340" s="12">
        <v>43.24</v>
      </c>
      <c r="AI340" s="12">
        <v>53.010000000000005</v>
      </c>
      <c r="AJ340" s="58">
        <v>62.249999999999993</v>
      </c>
      <c r="AK340" s="57">
        <v>79.199999999999974</v>
      </c>
      <c r="AL340" s="57">
        <v>95.77000000000001</v>
      </c>
      <c r="AM340" s="57">
        <f t="shared" si="16"/>
        <v>96.1</v>
      </c>
      <c r="AN340">
        <f t="shared" si="17"/>
        <v>1</v>
      </c>
    </row>
    <row r="341" spans="1:40" ht="17.100000000000001" customHeight="1">
      <c r="A341" s="3" t="s">
        <v>683</v>
      </c>
      <c r="B341" s="6" t="s">
        <v>50</v>
      </c>
      <c r="C341" s="12">
        <v>1</v>
      </c>
      <c r="D341" s="12">
        <v>45.1</v>
      </c>
      <c r="E341" s="12">
        <v>73.349999999999994</v>
      </c>
      <c r="F341" s="12">
        <v>100.75</v>
      </c>
      <c r="G341" s="12">
        <v>108.8</v>
      </c>
      <c r="H341" s="12">
        <v>119.52500000000001</v>
      </c>
      <c r="I341" s="12">
        <v>123.05000000000003</v>
      </c>
      <c r="J341" s="12">
        <v>122.88</v>
      </c>
      <c r="K341" s="12">
        <v>108.31</v>
      </c>
      <c r="L341" s="12">
        <v>106.52000000000001</v>
      </c>
      <c r="M341" s="12">
        <v>112.25999999999999</v>
      </c>
      <c r="N341" s="12">
        <v>108.1</v>
      </c>
      <c r="O341" s="12">
        <v>97.5</v>
      </c>
      <c r="P341" s="12">
        <v>96.82</v>
      </c>
      <c r="Q341" s="58">
        <v>72.77</v>
      </c>
      <c r="R341" s="57">
        <v>54.54</v>
      </c>
      <c r="S341" s="41">
        <v>44</v>
      </c>
      <c r="T341" s="57">
        <f t="shared" si="15"/>
        <v>39.9</v>
      </c>
      <c r="U341"/>
      <c r="V341" s="12">
        <v>33.18</v>
      </c>
      <c r="W341" s="12">
        <v>24.45</v>
      </c>
      <c r="X341" s="12">
        <v>26.83</v>
      </c>
      <c r="Y341" s="12">
        <v>15.79</v>
      </c>
      <c r="Z341" s="12">
        <v>18.23</v>
      </c>
      <c r="AA341" s="12">
        <v>19.89</v>
      </c>
      <c r="AB341" s="12">
        <v>21.68</v>
      </c>
      <c r="AC341" s="12">
        <v>34.690000000000005</v>
      </c>
      <c r="AD341" s="12">
        <v>24.380000000000003</v>
      </c>
      <c r="AE341" s="15">
        <v>28.09</v>
      </c>
      <c r="AF341" s="12">
        <v>37.25</v>
      </c>
      <c r="AG341" s="12">
        <v>42.06</v>
      </c>
      <c r="AH341" s="12">
        <v>43.109999999999992</v>
      </c>
      <c r="AI341" s="12">
        <v>45.91</v>
      </c>
      <c r="AJ341" s="58">
        <v>53.679999999999986</v>
      </c>
      <c r="AK341" s="57">
        <v>31.319999999999997</v>
      </c>
      <c r="AL341" s="57">
        <v>41.51</v>
      </c>
      <c r="AM341" s="57">
        <f t="shared" si="16"/>
        <v>30.4</v>
      </c>
      <c r="AN341">
        <f t="shared" si="17"/>
        <v>1</v>
      </c>
    </row>
    <row r="342" spans="1:40" ht="17.100000000000001" customHeight="1">
      <c r="A342" s="3" t="s">
        <v>684</v>
      </c>
      <c r="B342" s="6" t="s">
        <v>913</v>
      </c>
      <c r="C342" s="12">
        <v>0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0</v>
      </c>
      <c r="Q342" s="58">
        <v>0</v>
      </c>
      <c r="R342" s="57">
        <v>0</v>
      </c>
      <c r="S342" s="41">
        <v>0</v>
      </c>
      <c r="T342" s="57">
        <f t="shared" si="15"/>
        <v>0</v>
      </c>
      <c r="U342"/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5">
        <v>0</v>
      </c>
      <c r="AF342" s="12">
        <v>0</v>
      </c>
      <c r="AG342" s="12">
        <v>0</v>
      </c>
      <c r="AH342" s="12">
        <v>0</v>
      </c>
      <c r="AI342" s="12">
        <v>0</v>
      </c>
      <c r="AJ342" s="58">
        <v>0</v>
      </c>
      <c r="AK342" s="57">
        <v>0</v>
      </c>
      <c r="AL342" s="57">
        <v>0</v>
      </c>
      <c r="AM342" s="57">
        <f t="shared" si="16"/>
        <v>0</v>
      </c>
      <c r="AN342">
        <f t="shared" si="17"/>
        <v>0</v>
      </c>
    </row>
    <row r="343" spans="1:40" ht="17.100000000000001" customHeight="1">
      <c r="A343" s="3" t="s">
        <v>685</v>
      </c>
      <c r="B343" s="6" t="s">
        <v>914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58">
        <v>0</v>
      </c>
      <c r="R343" s="57">
        <v>0</v>
      </c>
      <c r="S343" s="41">
        <v>0</v>
      </c>
      <c r="T343" s="57">
        <f t="shared" si="15"/>
        <v>0</v>
      </c>
      <c r="U343"/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5">
        <v>0</v>
      </c>
      <c r="AF343" s="12">
        <v>0</v>
      </c>
      <c r="AG343" s="12">
        <v>0</v>
      </c>
      <c r="AH343" s="12">
        <v>0</v>
      </c>
      <c r="AI343" s="12">
        <v>0</v>
      </c>
      <c r="AJ343" s="58">
        <v>0</v>
      </c>
      <c r="AK343" s="57">
        <v>0</v>
      </c>
      <c r="AL343" s="57">
        <v>0</v>
      </c>
      <c r="AM343" s="57">
        <f t="shared" si="16"/>
        <v>0</v>
      </c>
      <c r="AN343">
        <f t="shared" si="17"/>
        <v>0</v>
      </c>
    </row>
    <row r="344" spans="1:40" ht="17.100000000000001" customHeight="1">
      <c r="A344" s="3" t="s">
        <v>686</v>
      </c>
      <c r="B344" s="6" t="s">
        <v>347</v>
      </c>
      <c r="C344" s="12">
        <v>0</v>
      </c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58">
        <v>0</v>
      </c>
      <c r="R344" s="57">
        <v>0</v>
      </c>
      <c r="S344" s="41">
        <v>0</v>
      </c>
      <c r="T344" s="57">
        <f t="shared" si="15"/>
        <v>0</v>
      </c>
      <c r="U344"/>
      <c r="V344" s="12">
        <v>0</v>
      </c>
      <c r="W344" s="12">
        <v>0</v>
      </c>
      <c r="X344" s="12">
        <v>1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5">
        <v>0</v>
      </c>
      <c r="AF344" s="12">
        <v>0.19</v>
      </c>
      <c r="AG344" s="12">
        <v>0</v>
      </c>
      <c r="AH344" s="12">
        <v>1.32</v>
      </c>
      <c r="AI344" s="12">
        <v>1</v>
      </c>
      <c r="AJ344" s="58">
        <v>1.3800000000000001</v>
      </c>
      <c r="AK344" s="57">
        <v>2</v>
      </c>
      <c r="AL344" s="57">
        <v>2.9699999999999998</v>
      </c>
      <c r="AM344" s="57">
        <f t="shared" si="16"/>
        <v>12.8</v>
      </c>
      <c r="AN344">
        <f t="shared" si="17"/>
        <v>1</v>
      </c>
    </row>
    <row r="345" spans="1:40" ht="17.100000000000001" customHeight="1">
      <c r="A345" s="3" t="s">
        <v>687</v>
      </c>
      <c r="B345" s="6" t="s">
        <v>103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58">
        <v>0</v>
      </c>
      <c r="R345" s="57">
        <v>0</v>
      </c>
      <c r="S345" s="41">
        <v>0</v>
      </c>
      <c r="T345" s="57">
        <f t="shared" si="15"/>
        <v>0</v>
      </c>
      <c r="U345"/>
      <c r="V345" s="12">
        <v>1</v>
      </c>
      <c r="W345" s="12">
        <v>1</v>
      </c>
      <c r="X345" s="12">
        <v>1.52</v>
      </c>
      <c r="Y345" s="12">
        <v>0.48</v>
      </c>
      <c r="Z345" s="12">
        <v>1</v>
      </c>
      <c r="AA345" s="12">
        <v>0</v>
      </c>
      <c r="AB345" s="12">
        <v>1</v>
      </c>
      <c r="AC345" s="12">
        <v>4.4800000000000004</v>
      </c>
      <c r="AD345" s="12">
        <v>3.86</v>
      </c>
      <c r="AE345" s="15">
        <v>5.99</v>
      </c>
      <c r="AF345" s="12">
        <v>13.94</v>
      </c>
      <c r="AG345" s="12">
        <v>19.21</v>
      </c>
      <c r="AH345" s="12">
        <v>26.450000000000003</v>
      </c>
      <c r="AI345" s="12">
        <v>42.379999999999995</v>
      </c>
      <c r="AJ345" s="58">
        <v>44.309999999999995</v>
      </c>
      <c r="AK345" s="57">
        <v>25.82</v>
      </c>
      <c r="AL345" s="57">
        <v>37.359999999999992</v>
      </c>
      <c r="AM345" s="57">
        <f t="shared" si="16"/>
        <v>38.4</v>
      </c>
      <c r="AN345">
        <f t="shared" si="17"/>
        <v>1</v>
      </c>
    </row>
    <row r="346" spans="1:40" ht="17.100000000000001" customHeight="1">
      <c r="A346" s="3" t="s">
        <v>688</v>
      </c>
      <c r="B346" s="6" t="s">
        <v>209</v>
      </c>
      <c r="C346" s="12">
        <v>9.92</v>
      </c>
      <c r="D346" s="12">
        <v>14</v>
      </c>
      <c r="E346" s="12">
        <v>17.27</v>
      </c>
      <c r="F346" s="12">
        <v>29.76</v>
      </c>
      <c r="G346" s="12">
        <v>42.74</v>
      </c>
      <c r="H346" s="12">
        <v>46</v>
      </c>
      <c r="I346" s="12">
        <v>48.900000000000006</v>
      </c>
      <c r="J346" s="12">
        <v>47.18</v>
      </c>
      <c r="K346" s="12">
        <v>51.330000000000013</v>
      </c>
      <c r="L346" s="12">
        <v>50.68</v>
      </c>
      <c r="M346" s="12">
        <v>48.91</v>
      </c>
      <c r="N346" s="12">
        <v>44.86</v>
      </c>
      <c r="O346" s="12">
        <v>38.58</v>
      </c>
      <c r="P346" s="12">
        <v>42.19</v>
      </c>
      <c r="Q346" s="58">
        <v>43</v>
      </c>
      <c r="R346" s="57">
        <v>42.160000000000004</v>
      </c>
      <c r="S346" s="41">
        <v>32.19</v>
      </c>
      <c r="T346" s="57">
        <f t="shared" si="15"/>
        <v>36.700000000000003</v>
      </c>
      <c r="U346"/>
      <c r="V346" s="12">
        <v>10.199999999999999</v>
      </c>
      <c r="W346" s="12">
        <v>11.15</v>
      </c>
      <c r="X346" s="12">
        <v>9.51</v>
      </c>
      <c r="Y346" s="12">
        <v>10</v>
      </c>
      <c r="Z346" s="12">
        <v>12.6</v>
      </c>
      <c r="AA346" s="12">
        <v>14.12</v>
      </c>
      <c r="AB346" s="12">
        <v>9</v>
      </c>
      <c r="AC346" s="12">
        <v>14.559999999999999</v>
      </c>
      <c r="AD346" s="12">
        <v>12.469999999999997</v>
      </c>
      <c r="AE346" s="15">
        <v>12.79</v>
      </c>
      <c r="AF346" s="12">
        <v>11.32</v>
      </c>
      <c r="AG346" s="12">
        <v>5</v>
      </c>
      <c r="AH346" s="12">
        <v>7.77</v>
      </c>
      <c r="AI346" s="12">
        <v>11.809999999999999</v>
      </c>
      <c r="AJ346" s="58">
        <v>8.9400000000000013</v>
      </c>
      <c r="AK346" s="57">
        <v>7</v>
      </c>
      <c r="AL346" s="57">
        <v>5</v>
      </c>
      <c r="AM346" s="57">
        <f t="shared" si="16"/>
        <v>4</v>
      </c>
      <c r="AN346">
        <f t="shared" si="17"/>
        <v>1</v>
      </c>
    </row>
    <row r="347" spans="1:40" ht="17.100000000000001" customHeight="1">
      <c r="A347" s="3" t="s">
        <v>689</v>
      </c>
      <c r="B347" s="6" t="s">
        <v>915</v>
      </c>
      <c r="C347" s="12">
        <v>0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58">
        <v>0</v>
      </c>
      <c r="R347" s="57">
        <v>0</v>
      </c>
      <c r="S347" s="41">
        <v>0</v>
      </c>
      <c r="T347" s="57">
        <f t="shared" si="15"/>
        <v>0</v>
      </c>
      <c r="U347"/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5">
        <v>0</v>
      </c>
      <c r="AF347" s="12">
        <v>0</v>
      </c>
      <c r="AG347" s="12">
        <v>0</v>
      </c>
      <c r="AH347" s="12">
        <v>0</v>
      </c>
      <c r="AI347" s="12">
        <v>0</v>
      </c>
      <c r="AJ347" s="58">
        <v>0</v>
      </c>
      <c r="AK347" s="57">
        <v>0</v>
      </c>
      <c r="AL347" s="57">
        <v>0</v>
      </c>
      <c r="AM347" s="57">
        <f t="shared" si="16"/>
        <v>0</v>
      </c>
      <c r="AN347">
        <f t="shared" si="17"/>
        <v>0</v>
      </c>
    </row>
    <row r="348" spans="1:40" ht="17.100000000000001" customHeight="1">
      <c r="A348" s="3" t="s">
        <v>690</v>
      </c>
      <c r="B348" s="6" t="s">
        <v>916</v>
      </c>
      <c r="C348" s="12">
        <v>0</v>
      </c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58">
        <v>0</v>
      </c>
      <c r="R348" s="57">
        <v>0</v>
      </c>
      <c r="S348" s="41">
        <v>0</v>
      </c>
      <c r="T348" s="57">
        <f t="shared" si="15"/>
        <v>0</v>
      </c>
      <c r="U348"/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5">
        <v>0</v>
      </c>
      <c r="AF348" s="12">
        <v>0</v>
      </c>
      <c r="AG348" s="12">
        <v>0</v>
      </c>
      <c r="AH348" s="12">
        <v>0</v>
      </c>
      <c r="AI348" s="12">
        <v>0</v>
      </c>
      <c r="AJ348" s="58">
        <v>0</v>
      </c>
      <c r="AK348" s="57">
        <v>0</v>
      </c>
      <c r="AL348" s="57">
        <v>0</v>
      </c>
      <c r="AM348" s="57">
        <f t="shared" si="16"/>
        <v>0</v>
      </c>
      <c r="AN348">
        <f t="shared" si="17"/>
        <v>0</v>
      </c>
    </row>
    <row r="349" spans="1:40" ht="17.100000000000001" customHeight="1">
      <c r="A349" s="3" t="s">
        <v>691</v>
      </c>
      <c r="B349" s="6" t="s">
        <v>210</v>
      </c>
      <c r="C349" s="12">
        <v>42.05</v>
      </c>
      <c r="D349" s="12">
        <v>42.52</v>
      </c>
      <c r="E349" s="12">
        <v>28.3</v>
      </c>
      <c r="F349" s="12">
        <v>19.309999999999999</v>
      </c>
      <c r="G349" s="12">
        <v>21</v>
      </c>
      <c r="H349" s="12">
        <v>13.16</v>
      </c>
      <c r="I349" s="12">
        <v>11.89</v>
      </c>
      <c r="J349" s="12">
        <v>11</v>
      </c>
      <c r="K349" s="12">
        <v>4</v>
      </c>
      <c r="L349" s="12">
        <v>2</v>
      </c>
      <c r="M349" s="12">
        <v>11.85</v>
      </c>
      <c r="N349" s="12">
        <v>18.41</v>
      </c>
      <c r="O349" s="12">
        <v>19.18</v>
      </c>
      <c r="P349" s="12">
        <v>22</v>
      </c>
      <c r="Q349" s="58">
        <v>16.630000000000003</v>
      </c>
      <c r="R349" s="57">
        <v>14</v>
      </c>
      <c r="S349" s="41">
        <v>10.1</v>
      </c>
      <c r="T349" s="57">
        <f t="shared" si="15"/>
        <v>12</v>
      </c>
      <c r="U349"/>
      <c r="V349" s="12">
        <v>7</v>
      </c>
      <c r="W349" s="12">
        <v>11.79</v>
      </c>
      <c r="X349" s="12">
        <v>11.05</v>
      </c>
      <c r="Y349" s="12">
        <v>10.56</v>
      </c>
      <c r="Z349" s="12">
        <v>10.52</v>
      </c>
      <c r="AA349" s="12">
        <v>12</v>
      </c>
      <c r="AB349" s="12">
        <v>17</v>
      </c>
      <c r="AC349" s="12">
        <v>18</v>
      </c>
      <c r="AD349" s="12">
        <v>26.29</v>
      </c>
      <c r="AE349" s="15">
        <v>22.1</v>
      </c>
      <c r="AF349" s="12">
        <v>20.69</v>
      </c>
      <c r="AG349" s="12">
        <v>17.189999999999998</v>
      </c>
      <c r="AH349" s="12">
        <v>18.329999999999998</v>
      </c>
      <c r="AI349" s="12">
        <v>15</v>
      </c>
      <c r="AJ349" s="58">
        <v>13.79</v>
      </c>
      <c r="AK349" s="57">
        <v>14.13</v>
      </c>
      <c r="AL349" s="57">
        <v>14.49</v>
      </c>
      <c r="AM349" s="57">
        <f t="shared" si="16"/>
        <v>11.5</v>
      </c>
      <c r="AN349">
        <f t="shared" si="17"/>
        <v>1</v>
      </c>
    </row>
    <row r="350" spans="1:40" ht="17.100000000000001" customHeight="1">
      <c r="A350" s="3" t="s">
        <v>692</v>
      </c>
      <c r="B350" s="6" t="s">
        <v>194</v>
      </c>
      <c r="C350" s="12">
        <v>71.3</v>
      </c>
      <c r="D350" s="12">
        <v>58.76</v>
      </c>
      <c r="E350" s="12">
        <v>51.16</v>
      </c>
      <c r="F350" s="12">
        <v>50.32</v>
      </c>
      <c r="G350" s="12">
        <v>55</v>
      </c>
      <c r="H350" s="12">
        <v>41.72</v>
      </c>
      <c r="I350" s="12">
        <v>35</v>
      </c>
      <c r="J350" s="12">
        <v>33.56</v>
      </c>
      <c r="K350" s="12">
        <v>41</v>
      </c>
      <c r="L350" s="12">
        <v>38.879999999999995</v>
      </c>
      <c r="M350" s="12">
        <v>42.1</v>
      </c>
      <c r="N350" s="12">
        <v>31.92</v>
      </c>
      <c r="O350" s="12">
        <v>35.08</v>
      </c>
      <c r="P350" s="12">
        <v>35</v>
      </c>
      <c r="Q350" s="58">
        <v>0</v>
      </c>
      <c r="R350" s="57">
        <v>0</v>
      </c>
      <c r="S350" s="41">
        <v>0</v>
      </c>
      <c r="T350" s="57">
        <f t="shared" si="15"/>
        <v>0</v>
      </c>
      <c r="U350"/>
      <c r="V350" s="12">
        <v>1.29</v>
      </c>
      <c r="W350" s="12">
        <v>1</v>
      </c>
      <c r="X350" s="12">
        <v>3.19</v>
      </c>
      <c r="Y350" s="12">
        <v>3</v>
      </c>
      <c r="Z350" s="12">
        <v>2.68</v>
      </c>
      <c r="AA350" s="12">
        <v>5.9</v>
      </c>
      <c r="AB350" s="12">
        <v>2.93</v>
      </c>
      <c r="AC350" s="12">
        <v>4.04</v>
      </c>
      <c r="AD350" s="12">
        <v>4.33</v>
      </c>
      <c r="AE350" s="15">
        <v>4.76</v>
      </c>
      <c r="AF350" s="12">
        <v>4.53</v>
      </c>
      <c r="AG350" s="12">
        <v>2</v>
      </c>
      <c r="AH350" s="12">
        <v>3.7600000000000002</v>
      </c>
      <c r="AI350" s="12">
        <v>6.08</v>
      </c>
      <c r="AJ350" s="58">
        <v>0</v>
      </c>
      <c r="AK350" s="57">
        <v>0</v>
      </c>
      <c r="AL350" s="57">
        <v>0</v>
      </c>
      <c r="AM350" s="57">
        <f t="shared" si="16"/>
        <v>0</v>
      </c>
      <c r="AN350">
        <f t="shared" si="17"/>
        <v>1</v>
      </c>
    </row>
    <row r="351" spans="1:40" ht="17.100000000000001" customHeight="1">
      <c r="A351" s="3" t="s">
        <v>693</v>
      </c>
      <c r="B351" s="6" t="s">
        <v>337</v>
      </c>
      <c r="C351" s="12">
        <v>0</v>
      </c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58">
        <v>0</v>
      </c>
      <c r="R351" s="57">
        <v>0</v>
      </c>
      <c r="S351" s="41">
        <v>0</v>
      </c>
      <c r="T351" s="57">
        <f t="shared" si="15"/>
        <v>0</v>
      </c>
      <c r="U351"/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0.74</v>
      </c>
      <c r="AC351" s="12">
        <v>1</v>
      </c>
      <c r="AD351" s="12">
        <v>3</v>
      </c>
      <c r="AE351" s="15">
        <v>2</v>
      </c>
      <c r="AF351" s="12">
        <v>1.9</v>
      </c>
      <c r="AG351" s="12">
        <v>1.08</v>
      </c>
      <c r="AH351" s="12">
        <v>2.78</v>
      </c>
      <c r="AI351" s="12">
        <v>3.6700000000000004</v>
      </c>
      <c r="AJ351" s="58">
        <v>8.0399999999999991</v>
      </c>
      <c r="AK351" s="57">
        <v>3.1400000000000006</v>
      </c>
      <c r="AL351" s="57">
        <v>8</v>
      </c>
      <c r="AM351" s="57">
        <f t="shared" si="16"/>
        <v>5.5</v>
      </c>
      <c r="AN351">
        <f t="shared" si="17"/>
        <v>1</v>
      </c>
    </row>
    <row r="352" spans="1:40" ht="17.100000000000001" customHeight="1">
      <c r="A352" s="3" t="s">
        <v>694</v>
      </c>
      <c r="B352" s="6" t="s">
        <v>234</v>
      </c>
      <c r="C352" s="12">
        <v>21.38</v>
      </c>
      <c r="D352" s="12">
        <v>18.670000000000002</v>
      </c>
      <c r="E352" s="12">
        <v>21.25</v>
      </c>
      <c r="F352" s="12">
        <v>18.559999999999999</v>
      </c>
      <c r="G352" s="12">
        <v>17.03</v>
      </c>
      <c r="H352" s="12">
        <v>18.68</v>
      </c>
      <c r="I352" s="12">
        <v>24.64</v>
      </c>
      <c r="J352" s="12">
        <v>30.799999999999994</v>
      </c>
      <c r="K352" s="12">
        <v>29.22</v>
      </c>
      <c r="L352" s="12">
        <v>26.830000000000002</v>
      </c>
      <c r="M352" s="12">
        <v>39.42</v>
      </c>
      <c r="N352" s="12">
        <v>29</v>
      </c>
      <c r="O352" s="12">
        <v>47.13</v>
      </c>
      <c r="P352" s="12">
        <v>54.88</v>
      </c>
      <c r="Q352" s="58">
        <v>57.05</v>
      </c>
      <c r="R352" s="57">
        <v>65.41</v>
      </c>
      <c r="S352" s="41">
        <v>51.220000000000006</v>
      </c>
      <c r="T352" s="57">
        <f t="shared" si="15"/>
        <v>41.3</v>
      </c>
      <c r="U352"/>
      <c r="V352" s="12">
        <v>106.59</v>
      </c>
      <c r="W352" s="12">
        <v>120.535</v>
      </c>
      <c r="X352" s="12">
        <v>128.94</v>
      </c>
      <c r="Y352" s="12">
        <v>134.565</v>
      </c>
      <c r="Z352" s="12">
        <v>112.57</v>
      </c>
      <c r="AA352" s="12">
        <v>130.93</v>
      </c>
      <c r="AB352" s="12">
        <v>132.94</v>
      </c>
      <c r="AC352" s="12">
        <v>142.17000000000004</v>
      </c>
      <c r="AD352" s="12">
        <v>146.72999999999996</v>
      </c>
      <c r="AE352" s="15">
        <v>127.66</v>
      </c>
      <c r="AF352" s="12">
        <v>127.05999999999996</v>
      </c>
      <c r="AG352" s="12">
        <v>140.28000000000006</v>
      </c>
      <c r="AH352" s="12">
        <v>147.41999999999999</v>
      </c>
      <c r="AI352" s="12">
        <v>151.97999999999999</v>
      </c>
      <c r="AJ352" s="58">
        <v>152.70000000000005</v>
      </c>
      <c r="AK352" s="57">
        <v>157.93</v>
      </c>
      <c r="AL352" s="57">
        <v>140.36000000000004</v>
      </c>
      <c r="AM352" s="57">
        <f t="shared" si="16"/>
        <v>129.1</v>
      </c>
      <c r="AN352">
        <f t="shared" si="17"/>
        <v>1</v>
      </c>
    </row>
    <row r="353" spans="1:40" ht="17.100000000000001" customHeight="1">
      <c r="A353" s="3" t="s">
        <v>695</v>
      </c>
      <c r="B353" s="6" t="s">
        <v>348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58">
        <v>0</v>
      </c>
      <c r="R353" s="57">
        <v>0</v>
      </c>
      <c r="S353" s="41">
        <v>0</v>
      </c>
      <c r="T353" s="57">
        <f t="shared" si="15"/>
        <v>0</v>
      </c>
      <c r="U353"/>
      <c r="V353" s="12">
        <v>0</v>
      </c>
      <c r="W353" s="12">
        <v>1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4.09</v>
      </c>
      <c r="AD353" s="12">
        <v>3.19</v>
      </c>
      <c r="AE353" s="15">
        <v>3</v>
      </c>
      <c r="AF353" s="12">
        <v>3</v>
      </c>
      <c r="AG353" s="12">
        <v>3.8</v>
      </c>
      <c r="AH353" s="12">
        <v>3.73</v>
      </c>
      <c r="AI353" s="12">
        <v>0</v>
      </c>
      <c r="AJ353" s="58">
        <v>2.44</v>
      </c>
      <c r="AK353" s="57">
        <v>2.9</v>
      </c>
      <c r="AL353" s="57">
        <v>3</v>
      </c>
      <c r="AM353" s="57">
        <f t="shared" si="16"/>
        <v>10.3</v>
      </c>
      <c r="AN353">
        <f t="shared" si="17"/>
        <v>1</v>
      </c>
    </row>
    <row r="354" spans="1:40" ht="17.100000000000001" customHeight="1">
      <c r="A354" s="3" t="s">
        <v>696</v>
      </c>
      <c r="B354" s="6" t="s">
        <v>917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58">
        <v>0</v>
      </c>
      <c r="R354" s="57">
        <v>0</v>
      </c>
      <c r="S354" s="41">
        <v>0</v>
      </c>
      <c r="T354" s="57">
        <f t="shared" si="15"/>
        <v>0</v>
      </c>
      <c r="U354"/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5">
        <v>0</v>
      </c>
      <c r="AF354" s="12">
        <v>0</v>
      </c>
      <c r="AG354" s="12">
        <v>0</v>
      </c>
      <c r="AH354" s="12">
        <v>0</v>
      </c>
      <c r="AI354" s="12">
        <v>0</v>
      </c>
      <c r="AJ354" s="58">
        <v>0</v>
      </c>
      <c r="AK354" s="57">
        <v>0</v>
      </c>
      <c r="AL354" s="57">
        <v>0</v>
      </c>
      <c r="AM354" s="57">
        <f t="shared" si="16"/>
        <v>0</v>
      </c>
      <c r="AN354">
        <f t="shared" si="17"/>
        <v>0</v>
      </c>
    </row>
    <row r="355" spans="1:40" ht="17.100000000000001" customHeight="1">
      <c r="A355" s="3" t="s">
        <v>697</v>
      </c>
      <c r="B355" s="6" t="s">
        <v>311</v>
      </c>
      <c r="C355" s="12">
        <v>48.74</v>
      </c>
      <c r="D355" s="12">
        <v>35.65</v>
      </c>
      <c r="E355" s="12">
        <v>31.82</v>
      </c>
      <c r="F355" s="12">
        <v>33.4</v>
      </c>
      <c r="G355" s="12">
        <v>32.020000000000003</v>
      </c>
      <c r="H355" s="12">
        <v>31.53</v>
      </c>
      <c r="I355" s="12">
        <v>28.97</v>
      </c>
      <c r="J355" s="12">
        <v>30</v>
      </c>
      <c r="K355" s="12">
        <v>25.04</v>
      </c>
      <c r="L355" s="12">
        <v>24.3</v>
      </c>
      <c r="M355" s="12">
        <v>12</v>
      </c>
      <c r="N355" s="12">
        <v>16</v>
      </c>
      <c r="O355" s="12">
        <v>12</v>
      </c>
      <c r="P355" s="12">
        <v>4</v>
      </c>
      <c r="Q355" s="58">
        <v>0</v>
      </c>
      <c r="R355" s="57">
        <v>0</v>
      </c>
      <c r="S355" s="41">
        <v>0</v>
      </c>
      <c r="T355" s="57">
        <f t="shared" si="15"/>
        <v>0</v>
      </c>
      <c r="U355"/>
      <c r="V355" s="12">
        <v>0</v>
      </c>
      <c r="W355" s="12">
        <v>0</v>
      </c>
      <c r="X355" s="12">
        <v>0</v>
      </c>
      <c r="Y355" s="12">
        <v>0</v>
      </c>
      <c r="Z355" s="12">
        <v>1</v>
      </c>
      <c r="AA355" s="12">
        <v>0</v>
      </c>
      <c r="AB355" s="12">
        <v>1</v>
      </c>
      <c r="AC355" s="12">
        <v>4.01</v>
      </c>
      <c r="AD355" s="12">
        <v>2</v>
      </c>
      <c r="AE355" s="15">
        <v>2.63</v>
      </c>
      <c r="AF355" s="12">
        <v>1.71</v>
      </c>
      <c r="AG355" s="12">
        <v>3.8499999999999996</v>
      </c>
      <c r="AH355" s="12">
        <v>3.43</v>
      </c>
      <c r="AI355" s="12">
        <v>6.03</v>
      </c>
      <c r="AJ355" s="58">
        <v>9.1700000000000017</v>
      </c>
      <c r="AK355" s="57">
        <v>5.43</v>
      </c>
      <c r="AL355" s="57">
        <v>7.1000000000000005</v>
      </c>
      <c r="AM355" s="57">
        <f t="shared" si="16"/>
        <v>3.3</v>
      </c>
      <c r="AN355">
        <f t="shared" si="17"/>
        <v>1</v>
      </c>
    </row>
    <row r="356" spans="1:40" ht="17.100000000000001" customHeight="1">
      <c r="A356" s="3" t="s">
        <v>698</v>
      </c>
      <c r="B356" s="6" t="s">
        <v>183</v>
      </c>
      <c r="C356" s="12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58">
        <v>0</v>
      </c>
      <c r="R356" s="57">
        <v>0</v>
      </c>
      <c r="S356" s="41">
        <v>0</v>
      </c>
      <c r="T356" s="57">
        <f t="shared" si="15"/>
        <v>0</v>
      </c>
      <c r="U356"/>
      <c r="V356" s="12">
        <v>0.95</v>
      </c>
      <c r="W356" s="12">
        <v>0</v>
      </c>
      <c r="X356" s="12">
        <v>1</v>
      </c>
      <c r="Y356" s="12">
        <v>1</v>
      </c>
      <c r="Z356" s="12">
        <v>1</v>
      </c>
      <c r="AA356" s="12">
        <v>0</v>
      </c>
      <c r="AB356" s="12">
        <v>3.7199999999999998</v>
      </c>
      <c r="AC356" s="12">
        <v>9.0300000000000011</v>
      </c>
      <c r="AD356" s="12">
        <v>9</v>
      </c>
      <c r="AE356" s="15">
        <v>8.11</v>
      </c>
      <c r="AF356" s="12">
        <v>12.18</v>
      </c>
      <c r="AG356" s="12">
        <v>16.020000000000003</v>
      </c>
      <c r="AH356" s="12">
        <v>25.2</v>
      </c>
      <c r="AI356" s="12">
        <v>18.11</v>
      </c>
      <c r="AJ356" s="58">
        <v>14.330000000000004</v>
      </c>
      <c r="AK356" s="57">
        <v>20.979999999999997</v>
      </c>
      <c r="AL356" s="57">
        <v>20.629999999999995</v>
      </c>
      <c r="AM356" s="57">
        <f t="shared" si="16"/>
        <v>19.8</v>
      </c>
      <c r="AN356">
        <f t="shared" si="17"/>
        <v>1</v>
      </c>
    </row>
    <row r="357" spans="1:40" ht="17.100000000000001" customHeight="1">
      <c r="A357" s="3" t="s">
        <v>699</v>
      </c>
      <c r="B357" s="6" t="s">
        <v>87</v>
      </c>
      <c r="C357" s="12">
        <v>0</v>
      </c>
      <c r="D357" s="12">
        <v>0</v>
      </c>
      <c r="E357" s="12">
        <v>0</v>
      </c>
      <c r="F357" s="12">
        <v>17.23</v>
      </c>
      <c r="G357" s="12">
        <v>66.53</v>
      </c>
      <c r="H357" s="12">
        <v>75.290000000000006</v>
      </c>
      <c r="I357" s="12">
        <v>64.170000000000016</v>
      </c>
      <c r="J357" s="12">
        <v>86.39</v>
      </c>
      <c r="K357" s="12">
        <v>140.22</v>
      </c>
      <c r="L357" s="12">
        <v>85.160000000000011</v>
      </c>
      <c r="M357" s="12">
        <v>66.81</v>
      </c>
      <c r="N357" s="12">
        <v>69.150000000000006</v>
      </c>
      <c r="O357" s="12">
        <v>85.110000000000014</v>
      </c>
      <c r="P357" s="12">
        <v>95.889999999999986</v>
      </c>
      <c r="Q357" s="58">
        <v>90.13</v>
      </c>
      <c r="R357" s="57">
        <v>90.6</v>
      </c>
      <c r="S357" s="41">
        <v>111.81</v>
      </c>
      <c r="T357" s="57">
        <f t="shared" si="15"/>
        <v>93.3</v>
      </c>
      <c r="U357"/>
      <c r="V357" s="12">
        <v>209.03</v>
      </c>
      <c r="W357" s="12">
        <v>240.75</v>
      </c>
      <c r="X357" s="12">
        <v>262.7</v>
      </c>
      <c r="Y357" s="12">
        <v>295.8</v>
      </c>
      <c r="Z357" s="12">
        <v>341.2</v>
      </c>
      <c r="AA357" s="12">
        <v>342.58</v>
      </c>
      <c r="AB357" s="12">
        <v>355.22</v>
      </c>
      <c r="AC357" s="12">
        <v>406.83</v>
      </c>
      <c r="AD357" s="12">
        <v>418.14999999999992</v>
      </c>
      <c r="AE357" s="15">
        <v>483.92999999999995</v>
      </c>
      <c r="AF357" s="12">
        <v>465.13000000000011</v>
      </c>
      <c r="AG357" s="12">
        <v>473.96000000000009</v>
      </c>
      <c r="AH357" s="12">
        <v>501.90000000000043</v>
      </c>
      <c r="AI357" s="12">
        <v>491.42000000000019</v>
      </c>
      <c r="AJ357" s="58">
        <v>492.7600000000001</v>
      </c>
      <c r="AK357" s="57">
        <v>498.39000000000004</v>
      </c>
      <c r="AL357" s="57">
        <v>511.16</v>
      </c>
      <c r="AM357" s="57">
        <f t="shared" si="16"/>
        <v>512.4</v>
      </c>
      <c r="AN357">
        <f t="shared" si="17"/>
        <v>1</v>
      </c>
    </row>
    <row r="358" spans="1:40" ht="17.100000000000001" customHeight="1">
      <c r="A358" s="3" t="s">
        <v>700</v>
      </c>
      <c r="B358" s="6" t="s">
        <v>220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5.37</v>
      </c>
      <c r="O358" s="12">
        <v>14.76</v>
      </c>
      <c r="P358" s="12">
        <v>15</v>
      </c>
      <c r="Q358" s="58">
        <v>18.620000000000005</v>
      </c>
      <c r="R358" s="57">
        <v>20.5</v>
      </c>
      <c r="S358" s="41">
        <v>14.22</v>
      </c>
      <c r="T358" s="57">
        <f t="shared" si="15"/>
        <v>14.5</v>
      </c>
      <c r="U358"/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5">
        <v>0</v>
      </c>
      <c r="AF358" s="12">
        <v>0</v>
      </c>
      <c r="AG358" s="12">
        <v>54.339999999999996</v>
      </c>
      <c r="AH358" s="12">
        <v>40.81</v>
      </c>
      <c r="AI358" s="12">
        <v>40</v>
      </c>
      <c r="AJ358" s="58">
        <v>36.130000000000003</v>
      </c>
      <c r="AK358" s="57">
        <v>31.289999999999996</v>
      </c>
      <c r="AL358" s="57">
        <v>27</v>
      </c>
      <c r="AM358" s="57">
        <f t="shared" si="16"/>
        <v>31.4</v>
      </c>
      <c r="AN358">
        <f t="shared" si="17"/>
        <v>1</v>
      </c>
    </row>
    <row r="359" spans="1:40" ht="17.100000000000001" customHeight="1">
      <c r="A359" s="3" t="s">
        <v>701</v>
      </c>
      <c r="B359" s="6" t="s">
        <v>273</v>
      </c>
      <c r="C359" s="12">
        <v>0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58">
        <v>0</v>
      </c>
      <c r="R359" s="57">
        <v>0</v>
      </c>
      <c r="S359" s="41">
        <v>0</v>
      </c>
      <c r="T359" s="57">
        <f t="shared" si="15"/>
        <v>0</v>
      </c>
      <c r="U359"/>
      <c r="V359" s="12">
        <v>2.17</v>
      </c>
      <c r="W359" s="12">
        <v>3</v>
      </c>
      <c r="X359" s="12">
        <v>2</v>
      </c>
      <c r="Y359" s="12">
        <v>4</v>
      </c>
      <c r="Z359" s="12">
        <v>4</v>
      </c>
      <c r="AA359" s="12">
        <v>3.5</v>
      </c>
      <c r="AB359" s="12">
        <v>2</v>
      </c>
      <c r="AC359" s="12">
        <v>2.5</v>
      </c>
      <c r="AD359" s="12">
        <v>3.49</v>
      </c>
      <c r="AE359" s="15">
        <v>5.0600000000000005</v>
      </c>
      <c r="AF359" s="12">
        <v>4</v>
      </c>
      <c r="AG359" s="12">
        <v>4.17</v>
      </c>
      <c r="AH359" s="12">
        <v>4.3600000000000003</v>
      </c>
      <c r="AI359" s="12">
        <v>1.5</v>
      </c>
      <c r="AJ359" s="58">
        <v>0.48</v>
      </c>
      <c r="AK359" s="57">
        <v>0</v>
      </c>
      <c r="AL359" s="57">
        <v>0.73</v>
      </c>
      <c r="AM359" s="57">
        <f t="shared" si="16"/>
        <v>1.6</v>
      </c>
      <c r="AN359">
        <f t="shared" si="17"/>
        <v>1</v>
      </c>
    </row>
    <row r="360" spans="1:40" ht="17.100000000000001" customHeight="1">
      <c r="A360" s="3" t="s">
        <v>702</v>
      </c>
      <c r="B360" s="6" t="s">
        <v>918</v>
      </c>
      <c r="C360" s="12">
        <v>0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58">
        <v>0</v>
      </c>
      <c r="R360" s="57">
        <v>0</v>
      </c>
      <c r="S360" s="41">
        <v>0</v>
      </c>
      <c r="T360" s="57">
        <f t="shared" si="15"/>
        <v>0</v>
      </c>
      <c r="U360"/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5">
        <v>0</v>
      </c>
      <c r="AF360" s="12">
        <v>0</v>
      </c>
      <c r="AG360" s="12">
        <v>0</v>
      </c>
      <c r="AH360" s="12">
        <v>0</v>
      </c>
      <c r="AI360" s="12">
        <v>0</v>
      </c>
      <c r="AJ360" s="58">
        <v>0</v>
      </c>
      <c r="AK360" s="57">
        <v>0</v>
      </c>
      <c r="AL360" s="57">
        <v>0</v>
      </c>
      <c r="AM360" s="57">
        <f t="shared" si="16"/>
        <v>0</v>
      </c>
      <c r="AN360">
        <f t="shared" si="17"/>
        <v>0</v>
      </c>
    </row>
    <row r="361" spans="1:40" ht="17.100000000000001" customHeight="1">
      <c r="A361" s="3" t="s">
        <v>703</v>
      </c>
      <c r="B361" s="6" t="s">
        <v>919</v>
      </c>
      <c r="C361" s="12">
        <v>0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58">
        <v>0</v>
      </c>
      <c r="R361" s="57">
        <v>0</v>
      </c>
      <c r="S361" s="41">
        <v>0</v>
      </c>
      <c r="T361" s="57">
        <f t="shared" si="15"/>
        <v>0</v>
      </c>
      <c r="U361"/>
      <c r="V361" s="12">
        <v>9.32</v>
      </c>
      <c r="W361" s="12">
        <v>11.73</v>
      </c>
      <c r="X361" s="12">
        <v>18.2</v>
      </c>
      <c r="Y361" s="12">
        <v>11.55</v>
      </c>
      <c r="Z361" s="12">
        <v>11.89</v>
      </c>
      <c r="AA361" s="12">
        <v>9.61</v>
      </c>
      <c r="AB361" s="12">
        <v>4.2100000000000009</v>
      </c>
      <c r="AC361" s="12">
        <v>3.1</v>
      </c>
      <c r="AD361" s="12">
        <v>2</v>
      </c>
      <c r="AE361" s="15">
        <v>2</v>
      </c>
      <c r="AF361" s="12">
        <v>4.8</v>
      </c>
      <c r="AG361" s="12">
        <v>5</v>
      </c>
      <c r="AH361" s="12">
        <v>6</v>
      </c>
      <c r="AI361" s="12">
        <v>0</v>
      </c>
      <c r="AJ361" s="58">
        <v>0</v>
      </c>
      <c r="AK361" s="57">
        <v>0</v>
      </c>
      <c r="AL361" s="57">
        <v>0</v>
      </c>
      <c r="AM361" s="57">
        <f t="shared" si="16"/>
        <v>0</v>
      </c>
      <c r="AN361">
        <f t="shared" si="17"/>
        <v>1</v>
      </c>
    </row>
    <row r="362" spans="1:40" ht="17.100000000000001" customHeight="1">
      <c r="A362" s="3" t="s">
        <v>704</v>
      </c>
      <c r="B362" s="6" t="s">
        <v>920</v>
      </c>
      <c r="C362" s="12">
        <v>0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58">
        <v>0</v>
      </c>
      <c r="R362" s="57">
        <v>0</v>
      </c>
      <c r="S362" s="41">
        <v>0</v>
      </c>
      <c r="T362" s="57">
        <f t="shared" si="15"/>
        <v>0</v>
      </c>
      <c r="U362"/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5">
        <v>0</v>
      </c>
      <c r="AF362" s="12">
        <v>0</v>
      </c>
      <c r="AG362" s="12">
        <v>0</v>
      </c>
      <c r="AH362" s="12">
        <v>0</v>
      </c>
      <c r="AI362" s="12">
        <v>0</v>
      </c>
      <c r="AJ362" s="58">
        <v>0</v>
      </c>
      <c r="AK362" s="57">
        <v>0</v>
      </c>
      <c r="AL362" s="57">
        <v>0</v>
      </c>
      <c r="AM362" s="57">
        <f t="shared" si="16"/>
        <v>0</v>
      </c>
      <c r="AN362">
        <f t="shared" si="17"/>
        <v>0</v>
      </c>
    </row>
    <row r="363" spans="1:40" ht="17.100000000000001" customHeight="1">
      <c r="A363" s="3" t="s">
        <v>705</v>
      </c>
      <c r="B363" s="6" t="s">
        <v>249</v>
      </c>
      <c r="C363" s="12">
        <v>3</v>
      </c>
      <c r="D363" s="12">
        <v>53.5</v>
      </c>
      <c r="E363" s="12">
        <v>70.69</v>
      </c>
      <c r="F363" s="12">
        <v>70</v>
      </c>
      <c r="G363" s="12">
        <v>63.66</v>
      </c>
      <c r="H363" s="12">
        <v>44.78</v>
      </c>
      <c r="I363" s="12">
        <v>36</v>
      </c>
      <c r="J363" s="12">
        <v>33.35</v>
      </c>
      <c r="K363" s="12">
        <v>39</v>
      </c>
      <c r="L363" s="12">
        <v>38.299999999999997</v>
      </c>
      <c r="M363" s="12">
        <v>42.5</v>
      </c>
      <c r="N363" s="12">
        <v>39</v>
      </c>
      <c r="O363" s="12">
        <v>33.5</v>
      </c>
      <c r="P363" s="12">
        <v>27.5</v>
      </c>
      <c r="Q363" s="58">
        <v>23.85</v>
      </c>
      <c r="R363" s="57">
        <v>17</v>
      </c>
      <c r="S363" s="41">
        <v>15.5</v>
      </c>
      <c r="T363" s="57">
        <f t="shared" si="15"/>
        <v>13</v>
      </c>
      <c r="U363"/>
      <c r="V363" s="12">
        <v>8.82</v>
      </c>
      <c r="W363" s="12">
        <v>6.01</v>
      </c>
      <c r="X363" s="12">
        <v>3.72</v>
      </c>
      <c r="Y363" s="12">
        <v>4.4000000000000004</v>
      </c>
      <c r="Z363" s="12">
        <v>3.9</v>
      </c>
      <c r="AA363" s="12">
        <v>0.31</v>
      </c>
      <c r="AB363" s="12">
        <v>0.34</v>
      </c>
      <c r="AC363" s="12">
        <v>3.12</v>
      </c>
      <c r="AD363" s="12">
        <v>9.3800000000000008</v>
      </c>
      <c r="AE363" s="15">
        <v>6</v>
      </c>
      <c r="AF363" s="12">
        <v>14.290000000000001</v>
      </c>
      <c r="AG363" s="12">
        <v>14.27</v>
      </c>
      <c r="AH363" s="12">
        <v>16.61</v>
      </c>
      <c r="AI363" s="12">
        <v>14.42</v>
      </c>
      <c r="AJ363" s="58">
        <v>11.559999999999999</v>
      </c>
      <c r="AK363" s="57">
        <v>11.110000000000001</v>
      </c>
      <c r="AL363" s="57">
        <v>11.000000000000002</v>
      </c>
      <c r="AM363" s="57">
        <f t="shared" si="16"/>
        <v>12.3</v>
      </c>
      <c r="AN363">
        <f t="shared" si="17"/>
        <v>1</v>
      </c>
    </row>
    <row r="364" spans="1:40" ht="17.100000000000001" customHeight="1">
      <c r="A364" s="3" t="s">
        <v>706</v>
      </c>
      <c r="B364" s="6" t="s">
        <v>801</v>
      </c>
      <c r="C364" s="12">
        <v>45.08</v>
      </c>
      <c r="D364" s="12">
        <v>53.86</v>
      </c>
      <c r="E364" s="12">
        <v>53.58</v>
      </c>
      <c r="F364" s="12">
        <v>59.92</v>
      </c>
      <c r="G364" s="12">
        <v>83.72</v>
      </c>
      <c r="H364" s="12">
        <v>77.81</v>
      </c>
      <c r="I364" s="12">
        <v>65.859999999999985</v>
      </c>
      <c r="J364" s="12">
        <v>58.320000000000007</v>
      </c>
      <c r="K364" s="12">
        <v>59.72</v>
      </c>
      <c r="L364" s="12">
        <v>66.48</v>
      </c>
      <c r="M364" s="12">
        <v>58.20000000000001</v>
      </c>
      <c r="N364" s="12">
        <v>54.550000000000004</v>
      </c>
      <c r="O364" s="12">
        <v>44.73</v>
      </c>
      <c r="P364" s="12">
        <v>38.589999999999996</v>
      </c>
      <c r="Q364" s="58">
        <v>38.300000000000004</v>
      </c>
      <c r="R364" s="57">
        <v>38.139999999999993</v>
      </c>
      <c r="S364" s="41">
        <v>44.67</v>
      </c>
      <c r="T364" s="57">
        <f t="shared" si="15"/>
        <v>32.4</v>
      </c>
      <c r="U364"/>
      <c r="V364" s="12">
        <v>28.61</v>
      </c>
      <c r="W364" s="12">
        <v>32.200000000000003</v>
      </c>
      <c r="X364" s="12">
        <v>41.52</v>
      </c>
      <c r="Y364" s="12">
        <v>34.49</v>
      </c>
      <c r="Z364" s="12">
        <v>38.58</v>
      </c>
      <c r="AA364" s="12">
        <v>39.11</v>
      </c>
      <c r="AB364" s="12">
        <v>53.12</v>
      </c>
      <c r="AC364" s="12">
        <v>58.589999999999996</v>
      </c>
      <c r="AD364" s="12">
        <v>56.920000000000009</v>
      </c>
      <c r="AE364" s="15">
        <v>69.13000000000001</v>
      </c>
      <c r="AF364" s="12">
        <v>79.36999999999999</v>
      </c>
      <c r="AG364" s="12">
        <v>79.16</v>
      </c>
      <c r="AH364" s="12">
        <v>73.16</v>
      </c>
      <c r="AI364" s="12">
        <v>119.99</v>
      </c>
      <c r="AJ364" s="58">
        <v>142.18000000000004</v>
      </c>
      <c r="AK364" s="57">
        <v>138.44</v>
      </c>
      <c r="AL364" s="57">
        <v>140.08000000000004</v>
      </c>
      <c r="AM364" s="57">
        <f t="shared" si="16"/>
        <v>147.1</v>
      </c>
      <c r="AN364">
        <f t="shared" si="17"/>
        <v>1</v>
      </c>
    </row>
    <row r="365" spans="1:40" ht="17.100000000000001" customHeight="1">
      <c r="A365" s="3" t="s">
        <v>707</v>
      </c>
      <c r="B365" s="6" t="s">
        <v>117</v>
      </c>
      <c r="C365" s="12">
        <v>100.41</v>
      </c>
      <c r="D365" s="12">
        <v>100.41</v>
      </c>
      <c r="E365" s="12">
        <v>108.4</v>
      </c>
      <c r="F365" s="12">
        <v>93.3</v>
      </c>
      <c r="G365" s="12">
        <v>71.13</v>
      </c>
      <c r="H365" s="12">
        <v>72.36</v>
      </c>
      <c r="I365" s="12">
        <v>68.13</v>
      </c>
      <c r="J365" s="12">
        <v>78</v>
      </c>
      <c r="K365" s="12">
        <v>92.29</v>
      </c>
      <c r="L365" s="12">
        <v>104.46</v>
      </c>
      <c r="M365" s="12">
        <v>88.46</v>
      </c>
      <c r="N365" s="12">
        <v>69.400000000000006</v>
      </c>
      <c r="O365" s="12">
        <v>70.58</v>
      </c>
      <c r="P365" s="12">
        <v>86</v>
      </c>
      <c r="Q365" s="58">
        <v>102</v>
      </c>
      <c r="R365" s="57">
        <v>102</v>
      </c>
      <c r="S365" s="41">
        <v>108.92</v>
      </c>
      <c r="T365" s="57">
        <f t="shared" si="15"/>
        <v>106.8</v>
      </c>
      <c r="U365"/>
      <c r="V365" s="12">
        <v>18.260000000000002</v>
      </c>
      <c r="W365" s="12">
        <v>17.809999999999999</v>
      </c>
      <c r="X365" s="12">
        <v>12.73</v>
      </c>
      <c r="Y365" s="12">
        <v>15.41</v>
      </c>
      <c r="Z365" s="12">
        <v>12.04</v>
      </c>
      <c r="AA365" s="12">
        <v>16.27</v>
      </c>
      <c r="AB365" s="12">
        <v>19.799999999999997</v>
      </c>
      <c r="AC365" s="12">
        <v>18.78</v>
      </c>
      <c r="AD365" s="12">
        <v>21.1</v>
      </c>
      <c r="AE365" s="15">
        <v>23.91</v>
      </c>
      <c r="AF365" s="12">
        <v>35.239999999999995</v>
      </c>
      <c r="AG365" s="12">
        <v>34.470000000000006</v>
      </c>
      <c r="AH365" s="12">
        <v>29.7</v>
      </c>
      <c r="AI365" s="12">
        <v>25.540000000000003</v>
      </c>
      <c r="AJ365" s="58">
        <v>16.25</v>
      </c>
      <c r="AK365" s="57">
        <v>21.43</v>
      </c>
      <c r="AL365" s="57">
        <v>19.53</v>
      </c>
      <c r="AM365" s="57">
        <f t="shared" si="16"/>
        <v>18</v>
      </c>
      <c r="AN365">
        <f t="shared" si="17"/>
        <v>1</v>
      </c>
    </row>
    <row r="366" spans="1:40" ht="17.100000000000001" customHeight="1">
      <c r="A366" s="3" t="s">
        <v>708</v>
      </c>
      <c r="B366" s="6" t="s">
        <v>69</v>
      </c>
      <c r="C366" s="12">
        <v>53.33</v>
      </c>
      <c r="D366" s="12">
        <v>57.965000000000003</v>
      </c>
      <c r="E366" s="12">
        <v>61.36</v>
      </c>
      <c r="F366" s="12">
        <v>74.150000000000006</v>
      </c>
      <c r="G366" s="12">
        <v>61.49</v>
      </c>
      <c r="H366" s="12">
        <v>58.46</v>
      </c>
      <c r="I366" s="12">
        <v>46.14</v>
      </c>
      <c r="J366" s="12">
        <v>51.910000000000004</v>
      </c>
      <c r="K366" s="12">
        <v>88.25</v>
      </c>
      <c r="L366" s="12">
        <v>119.43</v>
      </c>
      <c r="M366" s="12">
        <v>147.49</v>
      </c>
      <c r="N366" s="12">
        <v>200.22</v>
      </c>
      <c r="O366" s="12">
        <v>185.76999999999998</v>
      </c>
      <c r="P366" s="12">
        <v>165.6</v>
      </c>
      <c r="Q366" s="58">
        <v>138.25</v>
      </c>
      <c r="R366" s="57">
        <v>117.12</v>
      </c>
      <c r="S366" s="41">
        <v>80.31</v>
      </c>
      <c r="T366" s="57">
        <f t="shared" si="15"/>
        <v>81</v>
      </c>
      <c r="U366"/>
      <c r="V366" s="12">
        <v>44.06</v>
      </c>
      <c r="W366" s="12">
        <v>36.770000000000003</v>
      </c>
      <c r="X366" s="12">
        <v>37.229999999999997</v>
      </c>
      <c r="Y366" s="12">
        <v>33.54</v>
      </c>
      <c r="Z366" s="12">
        <v>31.3</v>
      </c>
      <c r="AA366" s="12">
        <v>52.71</v>
      </c>
      <c r="AB366" s="12">
        <v>50.709999999999987</v>
      </c>
      <c r="AC366" s="12">
        <v>56.830000000000005</v>
      </c>
      <c r="AD366" s="12">
        <v>42.86</v>
      </c>
      <c r="AE366" s="15">
        <v>54.57</v>
      </c>
      <c r="AF366" s="12">
        <v>54.170000000000016</v>
      </c>
      <c r="AG366" s="12">
        <v>60.95</v>
      </c>
      <c r="AH366" s="12">
        <v>67.339999999999989</v>
      </c>
      <c r="AI366" s="12">
        <v>60.639999999999993</v>
      </c>
      <c r="AJ366" s="58">
        <v>60.669999999999995</v>
      </c>
      <c r="AK366" s="57">
        <v>54.800000000000004</v>
      </c>
      <c r="AL366" s="57">
        <v>61.83</v>
      </c>
      <c r="AM366" s="57">
        <f t="shared" si="16"/>
        <v>63.3</v>
      </c>
      <c r="AN366">
        <f t="shared" si="17"/>
        <v>1</v>
      </c>
    </row>
    <row r="367" spans="1:40" ht="17.100000000000001" customHeight="1">
      <c r="A367" s="3" t="s">
        <v>709</v>
      </c>
      <c r="B367" s="6" t="s">
        <v>235</v>
      </c>
      <c r="C367" s="12">
        <v>17.93</v>
      </c>
      <c r="D367" s="12">
        <v>25.29</v>
      </c>
      <c r="E367" s="12">
        <v>38.729999999999997</v>
      </c>
      <c r="F367" s="12">
        <v>39.729999999999997</v>
      </c>
      <c r="G367" s="12">
        <v>38.950000000000003</v>
      </c>
      <c r="H367" s="12">
        <v>57.24</v>
      </c>
      <c r="I367" s="12">
        <v>43.84</v>
      </c>
      <c r="J367" s="12">
        <v>42.239999999999995</v>
      </c>
      <c r="K367" s="12">
        <v>45.73</v>
      </c>
      <c r="L367" s="12">
        <v>39.100000000000009</v>
      </c>
      <c r="M367" s="12">
        <v>58.019999999999996</v>
      </c>
      <c r="N367" s="12">
        <v>66.070000000000007</v>
      </c>
      <c r="O367" s="12">
        <v>73.03</v>
      </c>
      <c r="P367" s="12">
        <v>65.510000000000005</v>
      </c>
      <c r="Q367" s="58">
        <v>56.58</v>
      </c>
      <c r="R367" s="57">
        <v>62.730000000000004</v>
      </c>
      <c r="S367" s="41">
        <v>44.879999999999995</v>
      </c>
      <c r="T367" s="57">
        <f t="shared" si="15"/>
        <v>39.4</v>
      </c>
      <c r="U367"/>
      <c r="V367" s="12">
        <v>130.14500000000001</v>
      </c>
      <c r="W367" s="12">
        <v>186.3</v>
      </c>
      <c r="X367" s="12">
        <v>248.28</v>
      </c>
      <c r="Y367" s="12">
        <v>286.5</v>
      </c>
      <c r="Z367" s="12">
        <v>281.17</v>
      </c>
      <c r="AA367" s="12">
        <v>308.41500000000002</v>
      </c>
      <c r="AB367" s="12">
        <v>338.45</v>
      </c>
      <c r="AC367" s="12">
        <v>327.76</v>
      </c>
      <c r="AD367" s="12">
        <v>300.45999999999998</v>
      </c>
      <c r="AE367" s="15">
        <v>335.29000000000008</v>
      </c>
      <c r="AF367" s="12">
        <v>359.92000000000007</v>
      </c>
      <c r="AG367" s="12">
        <v>364.54000000000008</v>
      </c>
      <c r="AH367" s="12">
        <v>358.80999999999995</v>
      </c>
      <c r="AI367" s="12">
        <v>353.06999999999994</v>
      </c>
      <c r="AJ367" s="58">
        <v>343.51</v>
      </c>
      <c r="AK367" s="57">
        <v>319.31999999999988</v>
      </c>
      <c r="AL367" s="57">
        <v>292.15999999999991</v>
      </c>
      <c r="AM367" s="57">
        <f t="shared" si="16"/>
        <v>251.9</v>
      </c>
      <c r="AN367">
        <f t="shared" si="17"/>
        <v>1</v>
      </c>
    </row>
    <row r="368" spans="1:40" ht="17.100000000000001" customHeight="1">
      <c r="A368" s="3" t="s">
        <v>710</v>
      </c>
      <c r="B368" s="6" t="s">
        <v>803</v>
      </c>
      <c r="C368" s="12"/>
      <c r="D368" s="12"/>
      <c r="E368" s="12"/>
      <c r="F368" s="12"/>
      <c r="G368" s="12"/>
      <c r="H368" s="12"/>
      <c r="I368" s="12">
        <v>0</v>
      </c>
      <c r="J368" s="12">
        <v>141.07999999999998</v>
      </c>
      <c r="K368" s="12">
        <v>122.05000000000001</v>
      </c>
      <c r="L368" s="12">
        <v>109.87999999999997</v>
      </c>
      <c r="M368" s="12">
        <v>119.33999999999997</v>
      </c>
      <c r="N368" s="12">
        <v>135.34</v>
      </c>
      <c r="O368" s="12">
        <v>126.39000000000001</v>
      </c>
      <c r="P368" s="12">
        <v>126.47000000000001</v>
      </c>
      <c r="Q368" s="58">
        <v>128.47999999999999</v>
      </c>
      <c r="R368" s="57">
        <v>133</v>
      </c>
      <c r="S368" s="41">
        <v>116.46</v>
      </c>
      <c r="T368" s="57">
        <f t="shared" si="15"/>
        <v>105.4</v>
      </c>
      <c r="U368"/>
      <c r="V368" s="12"/>
      <c r="W368" s="12"/>
      <c r="X368" s="12"/>
      <c r="Y368" s="12"/>
      <c r="Z368" s="12"/>
      <c r="AA368" s="12"/>
      <c r="AB368" s="12">
        <v>0</v>
      </c>
      <c r="AC368" s="12">
        <v>142.45999999999998</v>
      </c>
      <c r="AD368" s="12">
        <v>127.47</v>
      </c>
      <c r="AE368" s="15">
        <v>139.68999999999997</v>
      </c>
      <c r="AF368" s="12">
        <v>124.83999999999999</v>
      </c>
      <c r="AG368" s="12">
        <v>127.73999999999998</v>
      </c>
      <c r="AH368" s="12">
        <v>115.58999999999997</v>
      </c>
      <c r="AI368" s="12">
        <v>119.75999999999999</v>
      </c>
      <c r="AJ368" s="58">
        <v>109.01</v>
      </c>
      <c r="AK368" s="57">
        <v>100.57000000000001</v>
      </c>
      <c r="AL368" s="57">
        <v>108.80000000000001</v>
      </c>
      <c r="AM368" s="57">
        <f t="shared" si="16"/>
        <v>123.6</v>
      </c>
      <c r="AN368">
        <f t="shared" si="17"/>
        <v>1</v>
      </c>
    </row>
    <row r="369" spans="1:40" ht="17.100000000000001" customHeight="1">
      <c r="A369" s="3" t="s">
        <v>711</v>
      </c>
      <c r="B369" s="6" t="s">
        <v>259</v>
      </c>
      <c r="C369" s="12">
        <v>204.8</v>
      </c>
      <c r="D369" s="12">
        <v>250.27</v>
      </c>
      <c r="E369" s="12">
        <v>288.31</v>
      </c>
      <c r="F369" s="12">
        <v>279.02999999999997</v>
      </c>
      <c r="G369" s="12">
        <v>262.3</v>
      </c>
      <c r="H369" s="12">
        <v>275.12</v>
      </c>
      <c r="I369" s="12">
        <v>269.12</v>
      </c>
      <c r="J369" s="12">
        <v>275.52</v>
      </c>
      <c r="K369" s="12">
        <v>287.59000000000003</v>
      </c>
      <c r="L369" s="12">
        <v>288.22000000000003</v>
      </c>
      <c r="M369" s="12">
        <v>241.93999999999997</v>
      </c>
      <c r="N369" s="12">
        <v>225.2</v>
      </c>
      <c r="O369" s="12">
        <v>211</v>
      </c>
      <c r="P369" s="12">
        <v>201.48</v>
      </c>
      <c r="Q369" s="58">
        <v>227.42000000000002</v>
      </c>
      <c r="R369" s="57">
        <v>240.42000000000002</v>
      </c>
      <c r="S369" s="41">
        <v>256.6400000000001</v>
      </c>
      <c r="T369" s="57">
        <f t="shared" si="15"/>
        <v>260.10000000000002</v>
      </c>
      <c r="U369"/>
      <c r="V369" s="12">
        <v>129.65</v>
      </c>
      <c r="W369" s="12">
        <v>103.36</v>
      </c>
      <c r="X369" s="12">
        <v>100.27</v>
      </c>
      <c r="Y369" s="12">
        <v>104.64</v>
      </c>
      <c r="Z369" s="12">
        <v>125.35</v>
      </c>
      <c r="AA369" s="12">
        <v>126.5</v>
      </c>
      <c r="AB369" s="12">
        <v>120.50999999999999</v>
      </c>
      <c r="AC369" s="12">
        <v>110.47</v>
      </c>
      <c r="AD369" s="12">
        <v>99.14</v>
      </c>
      <c r="AE369" s="15">
        <v>99.960000000000008</v>
      </c>
      <c r="AF369" s="12">
        <v>102.88</v>
      </c>
      <c r="AG369" s="12">
        <v>103.19</v>
      </c>
      <c r="AH369" s="12">
        <v>112.58</v>
      </c>
      <c r="AI369" s="12">
        <v>106.27000000000004</v>
      </c>
      <c r="AJ369" s="58">
        <v>106.38000000000001</v>
      </c>
      <c r="AK369" s="57">
        <v>88.11</v>
      </c>
      <c r="AL369" s="57">
        <v>80.849999999999994</v>
      </c>
      <c r="AM369" s="57">
        <f t="shared" si="16"/>
        <v>81.5</v>
      </c>
      <c r="AN369">
        <f t="shared" si="17"/>
        <v>1</v>
      </c>
    </row>
    <row r="370" spans="1:40" ht="17.100000000000001" customHeight="1">
      <c r="A370" s="3" t="s">
        <v>712</v>
      </c>
      <c r="B370" s="6" t="s">
        <v>206</v>
      </c>
      <c r="C370" s="12">
        <v>84.35</v>
      </c>
      <c r="D370" s="12">
        <v>90.45</v>
      </c>
      <c r="E370" s="12">
        <v>97.58</v>
      </c>
      <c r="F370" s="12">
        <v>86.95</v>
      </c>
      <c r="G370" s="12">
        <v>93.31</v>
      </c>
      <c r="H370" s="12">
        <v>78.760000000000005</v>
      </c>
      <c r="I370" s="12">
        <v>72.83</v>
      </c>
      <c r="J370" s="12">
        <v>83.12</v>
      </c>
      <c r="K370" s="12">
        <v>85.12</v>
      </c>
      <c r="L370" s="12">
        <v>110.71000000000001</v>
      </c>
      <c r="M370" s="12">
        <v>93.44</v>
      </c>
      <c r="N370" s="12">
        <v>90</v>
      </c>
      <c r="O370" s="12">
        <v>93.33</v>
      </c>
      <c r="P370" s="12">
        <v>78.430000000000007</v>
      </c>
      <c r="Q370" s="58">
        <v>78.190000000000012</v>
      </c>
      <c r="R370" s="57">
        <v>103.38</v>
      </c>
      <c r="S370" s="41">
        <v>98.36</v>
      </c>
      <c r="T370" s="57">
        <f t="shared" si="15"/>
        <v>85.9</v>
      </c>
      <c r="U370"/>
      <c r="V370" s="12">
        <v>17.64</v>
      </c>
      <c r="W370" s="12">
        <v>18.18</v>
      </c>
      <c r="X370" s="12">
        <v>18.39</v>
      </c>
      <c r="Y370" s="12">
        <v>21.77</v>
      </c>
      <c r="Z370" s="12">
        <v>28.27</v>
      </c>
      <c r="AA370" s="12">
        <v>28.05</v>
      </c>
      <c r="AB370" s="12">
        <v>31.319999999999997</v>
      </c>
      <c r="AC370" s="12">
        <v>35.44</v>
      </c>
      <c r="AD370" s="12">
        <v>36</v>
      </c>
      <c r="AE370" s="15">
        <v>37.44</v>
      </c>
      <c r="AF370" s="12">
        <v>31.99</v>
      </c>
      <c r="AG370" s="12">
        <v>27.689999999999998</v>
      </c>
      <c r="AH370" s="12">
        <v>22.78</v>
      </c>
      <c r="AI370" s="12">
        <v>16.02</v>
      </c>
      <c r="AJ370" s="58">
        <v>14.879999999999999</v>
      </c>
      <c r="AK370" s="57">
        <v>26.81</v>
      </c>
      <c r="AL370" s="57">
        <v>36.51</v>
      </c>
      <c r="AM370" s="57">
        <f t="shared" si="16"/>
        <v>28.9</v>
      </c>
      <c r="AN370">
        <f t="shared" si="17"/>
        <v>1</v>
      </c>
    </row>
    <row r="371" spans="1:40" ht="17.100000000000001" customHeight="1">
      <c r="A371" s="3" t="s">
        <v>713</v>
      </c>
      <c r="B371" s="6" t="s">
        <v>127</v>
      </c>
      <c r="C371" s="12">
        <v>28.035</v>
      </c>
      <c r="D371" s="12">
        <v>34.020000000000003</v>
      </c>
      <c r="E371" s="12">
        <v>32.479999999999997</v>
      </c>
      <c r="F371" s="12">
        <v>36.18</v>
      </c>
      <c r="G371" s="12">
        <v>38.435000000000002</v>
      </c>
      <c r="H371" s="12">
        <v>32.08</v>
      </c>
      <c r="I371" s="12">
        <v>32.970000000000006</v>
      </c>
      <c r="J371" s="12">
        <v>22.41</v>
      </c>
      <c r="K371" s="12">
        <v>20.759999999999998</v>
      </c>
      <c r="L371" s="12">
        <v>29.5</v>
      </c>
      <c r="M371" s="12">
        <v>39.47</v>
      </c>
      <c r="N371" s="12">
        <v>45.800000000000011</v>
      </c>
      <c r="O371" s="12">
        <v>56.02</v>
      </c>
      <c r="P371" s="12">
        <v>56.819999999999993</v>
      </c>
      <c r="Q371" s="58">
        <v>47.999999999999993</v>
      </c>
      <c r="R371" s="57">
        <v>46.12</v>
      </c>
      <c r="S371" s="41">
        <v>44</v>
      </c>
      <c r="T371" s="57">
        <f t="shared" si="15"/>
        <v>42</v>
      </c>
      <c r="U371"/>
      <c r="V371" s="12">
        <v>25.65</v>
      </c>
      <c r="W371" s="12">
        <v>27.79</v>
      </c>
      <c r="X371" s="12">
        <v>28.64</v>
      </c>
      <c r="Y371" s="12">
        <v>46.33</v>
      </c>
      <c r="Z371" s="12">
        <v>43.01</v>
      </c>
      <c r="AA371" s="12">
        <v>39.19</v>
      </c>
      <c r="AB371" s="12">
        <v>44.83</v>
      </c>
      <c r="AC371" s="12">
        <v>51.639999999999993</v>
      </c>
      <c r="AD371" s="12">
        <v>73.410000000000011</v>
      </c>
      <c r="AE371" s="15">
        <v>78.12</v>
      </c>
      <c r="AF371" s="12">
        <v>79.809999999999988</v>
      </c>
      <c r="AG371" s="12">
        <v>90.539999999999992</v>
      </c>
      <c r="AH371" s="12">
        <v>108.72000000000001</v>
      </c>
      <c r="AI371" s="12">
        <v>100.61999999999999</v>
      </c>
      <c r="AJ371" s="58">
        <v>97.330000000000013</v>
      </c>
      <c r="AK371" s="57">
        <v>115.37</v>
      </c>
      <c r="AL371" s="57">
        <v>108.73999999999998</v>
      </c>
      <c r="AM371" s="57">
        <f t="shared" si="16"/>
        <v>98.7</v>
      </c>
      <c r="AN371">
        <f t="shared" si="17"/>
        <v>1</v>
      </c>
    </row>
    <row r="372" spans="1:40" ht="17.100000000000001" customHeight="1">
      <c r="A372" s="3" t="s">
        <v>714</v>
      </c>
      <c r="B372" s="6" t="s">
        <v>113</v>
      </c>
      <c r="C372" s="12">
        <v>0</v>
      </c>
      <c r="D372" s="12">
        <v>0</v>
      </c>
      <c r="E372" s="12">
        <v>27.92</v>
      </c>
      <c r="F372" s="12">
        <v>64.7</v>
      </c>
      <c r="G372" s="12">
        <v>77.37</v>
      </c>
      <c r="H372" s="12">
        <v>52.24</v>
      </c>
      <c r="I372" s="12">
        <v>57.52</v>
      </c>
      <c r="J372" s="12">
        <v>55.49</v>
      </c>
      <c r="K372" s="12">
        <v>45.16</v>
      </c>
      <c r="L372" s="12">
        <v>40</v>
      </c>
      <c r="M372" s="12">
        <v>28.82</v>
      </c>
      <c r="N372" s="12">
        <v>28.09</v>
      </c>
      <c r="O372" s="12">
        <v>29.490000000000002</v>
      </c>
      <c r="P372" s="12">
        <v>36.799999999999997</v>
      </c>
      <c r="Q372" s="58">
        <v>35</v>
      </c>
      <c r="R372" s="57">
        <v>35.010000000000005</v>
      </c>
      <c r="S372" s="41">
        <v>28.970000000000002</v>
      </c>
      <c r="T372" s="57">
        <f t="shared" si="15"/>
        <v>40.6</v>
      </c>
      <c r="U372"/>
      <c r="V372" s="12">
        <v>55.09</v>
      </c>
      <c r="W372" s="12">
        <v>89.25</v>
      </c>
      <c r="X372" s="12">
        <v>115.91</v>
      </c>
      <c r="Y372" s="12">
        <v>103.8</v>
      </c>
      <c r="Z372" s="12">
        <v>112.16</v>
      </c>
      <c r="AA372" s="12">
        <v>108.755</v>
      </c>
      <c r="AB372" s="12">
        <v>105.96</v>
      </c>
      <c r="AC372" s="12">
        <v>119.46000000000001</v>
      </c>
      <c r="AD372" s="12">
        <v>147.11000000000001</v>
      </c>
      <c r="AE372" s="15">
        <v>148.31000000000003</v>
      </c>
      <c r="AF372" s="12">
        <v>162.88</v>
      </c>
      <c r="AG372" s="12">
        <v>155.88</v>
      </c>
      <c r="AH372" s="12">
        <v>136.96</v>
      </c>
      <c r="AI372" s="12">
        <v>129.48000000000002</v>
      </c>
      <c r="AJ372" s="58">
        <v>165.17000000000002</v>
      </c>
      <c r="AK372" s="57">
        <v>175.61999999999998</v>
      </c>
      <c r="AL372" s="57">
        <v>179.82000000000002</v>
      </c>
      <c r="AM372" s="57">
        <f t="shared" si="16"/>
        <v>171.6</v>
      </c>
      <c r="AN372">
        <f t="shared" si="17"/>
        <v>1</v>
      </c>
    </row>
    <row r="373" spans="1:40" ht="17.100000000000001" customHeight="1">
      <c r="A373" s="3" t="s">
        <v>715</v>
      </c>
      <c r="B373" s="6" t="s">
        <v>250</v>
      </c>
      <c r="C373" s="12">
        <v>19.420000000000002</v>
      </c>
      <c r="D373" s="12">
        <v>12.48</v>
      </c>
      <c r="E373" s="12">
        <v>17.32</v>
      </c>
      <c r="F373" s="12">
        <v>18.91</v>
      </c>
      <c r="G373" s="12">
        <v>19</v>
      </c>
      <c r="H373" s="12">
        <v>20.47</v>
      </c>
      <c r="I373" s="12">
        <v>15.14</v>
      </c>
      <c r="J373" s="12">
        <v>15.24</v>
      </c>
      <c r="K373" s="12">
        <v>13.36</v>
      </c>
      <c r="L373" s="12">
        <v>13.9</v>
      </c>
      <c r="M373" s="12">
        <v>20.22</v>
      </c>
      <c r="N373" s="12">
        <v>23.58</v>
      </c>
      <c r="O373" s="12">
        <v>22.28</v>
      </c>
      <c r="P373" s="12">
        <v>20</v>
      </c>
      <c r="Q373" s="58">
        <v>19.779999999999998</v>
      </c>
      <c r="R373" s="57">
        <v>20.059999999999999</v>
      </c>
      <c r="S373" s="41">
        <v>15</v>
      </c>
      <c r="T373" s="57">
        <f t="shared" si="15"/>
        <v>18.399999999999999</v>
      </c>
      <c r="U373"/>
      <c r="V373" s="12">
        <v>20.14</v>
      </c>
      <c r="W373" s="12">
        <v>27.23</v>
      </c>
      <c r="X373" s="12">
        <v>14.34</v>
      </c>
      <c r="Y373" s="12">
        <v>9.93</v>
      </c>
      <c r="Z373" s="12">
        <v>9.81</v>
      </c>
      <c r="AA373" s="12">
        <v>6</v>
      </c>
      <c r="AB373" s="12">
        <v>9.16</v>
      </c>
      <c r="AC373" s="12">
        <v>9.42</v>
      </c>
      <c r="AD373" s="12">
        <v>8</v>
      </c>
      <c r="AE373" s="15">
        <v>5.3900000000000006</v>
      </c>
      <c r="AF373" s="12">
        <v>9.26</v>
      </c>
      <c r="AG373" s="12">
        <v>11</v>
      </c>
      <c r="AH373" s="12">
        <v>14.099999999999998</v>
      </c>
      <c r="AI373" s="12">
        <v>15.22</v>
      </c>
      <c r="AJ373" s="58">
        <v>15.38</v>
      </c>
      <c r="AK373" s="57">
        <v>14.84</v>
      </c>
      <c r="AL373" s="57">
        <v>13.34</v>
      </c>
      <c r="AM373" s="57">
        <f t="shared" si="16"/>
        <v>9</v>
      </c>
      <c r="AN373">
        <f t="shared" si="17"/>
        <v>1</v>
      </c>
    </row>
    <row r="374" spans="1:40" ht="17.100000000000001" customHeight="1">
      <c r="A374" s="3" t="s">
        <v>716</v>
      </c>
      <c r="B374" s="6" t="s">
        <v>195</v>
      </c>
      <c r="C374" s="12">
        <v>101.79</v>
      </c>
      <c r="D374" s="12">
        <v>86.8</v>
      </c>
      <c r="E374" s="12">
        <v>85.89</v>
      </c>
      <c r="F374" s="12">
        <v>77.03</v>
      </c>
      <c r="G374" s="12">
        <v>84.23</v>
      </c>
      <c r="H374" s="12">
        <v>102.01</v>
      </c>
      <c r="I374" s="12">
        <v>105.28999999999999</v>
      </c>
      <c r="J374" s="12">
        <v>123.77999999999999</v>
      </c>
      <c r="K374" s="12">
        <v>129.11000000000001</v>
      </c>
      <c r="L374" s="12">
        <v>130.20999999999998</v>
      </c>
      <c r="M374" s="12">
        <v>152.82000000000002</v>
      </c>
      <c r="N374" s="12">
        <v>162.89000000000001</v>
      </c>
      <c r="O374" s="12">
        <v>167.75000000000006</v>
      </c>
      <c r="P374" s="12">
        <v>182.59</v>
      </c>
      <c r="Q374" s="58">
        <v>197.08</v>
      </c>
      <c r="R374" s="57">
        <v>217.76999999999995</v>
      </c>
      <c r="S374" s="41">
        <v>208.39999999999998</v>
      </c>
      <c r="T374" s="57">
        <f t="shared" si="15"/>
        <v>196.1</v>
      </c>
      <c r="U374"/>
      <c r="V374" s="12">
        <v>110.29</v>
      </c>
      <c r="W374" s="12">
        <v>128.85</v>
      </c>
      <c r="X374" s="12">
        <v>135.26</v>
      </c>
      <c r="Y374" s="12">
        <v>146.5</v>
      </c>
      <c r="Z374" s="12">
        <v>157.04</v>
      </c>
      <c r="AA374" s="12">
        <v>132.91999999999999</v>
      </c>
      <c r="AB374" s="12">
        <v>139.73000000000002</v>
      </c>
      <c r="AC374" s="12">
        <v>140.81</v>
      </c>
      <c r="AD374" s="12">
        <v>134.62</v>
      </c>
      <c r="AE374" s="15">
        <v>133.24</v>
      </c>
      <c r="AF374" s="12">
        <v>147.78999999999996</v>
      </c>
      <c r="AG374" s="12">
        <v>167.41999999999996</v>
      </c>
      <c r="AH374" s="12">
        <v>184.07</v>
      </c>
      <c r="AI374" s="12">
        <v>180.98999999999995</v>
      </c>
      <c r="AJ374" s="58">
        <v>184.53999999999996</v>
      </c>
      <c r="AK374" s="57">
        <v>180.77</v>
      </c>
      <c r="AL374" s="57">
        <v>195.00000000000006</v>
      </c>
      <c r="AM374" s="57">
        <f t="shared" si="16"/>
        <v>167.4</v>
      </c>
      <c r="AN374">
        <f t="shared" si="17"/>
        <v>1</v>
      </c>
    </row>
    <row r="375" spans="1:40" ht="17.100000000000001" customHeight="1">
      <c r="A375" s="3" t="s">
        <v>717</v>
      </c>
      <c r="B375" s="6" t="s">
        <v>236</v>
      </c>
      <c r="C375" s="12">
        <v>0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58">
        <v>0</v>
      </c>
      <c r="R375" s="57">
        <v>0</v>
      </c>
      <c r="S375" s="41">
        <v>0</v>
      </c>
      <c r="T375" s="57">
        <f t="shared" si="15"/>
        <v>0</v>
      </c>
      <c r="U375"/>
      <c r="V375" s="12">
        <v>0</v>
      </c>
      <c r="W375" s="12">
        <v>1</v>
      </c>
      <c r="X375" s="12">
        <v>0</v>
      </c>
      <c r="Y375" s="12">
        <v>0</v>
      </c>
      <c r="Z375" s="12">
        <v>1.82</v>
      </c>
      <c r="AA375" s="12">
        <v>1</v>
      </c>
      <c r="AB375" s="12">
        <v>2</v>
      </c>
      <c r="AC375" s="12">
        <v>1</v>
      </c>
      <c r="AD375" s="12">
        <v>2.68</v>
      </c>
      <c r="AE375" s="15">
        <v>2.36</v>
      </c>
      <c r="AF375" s="12">
        <v>0</v>
      </c>
      <c r="AG375" s="12">
        <v>1.88</v>
      </c>
      <c r="AH375" s="12">
        <v>4.53</v>
      </c>
      <c r="AI375" s="12">
        <v>7.1300000000000008</v>
      </c>
      <c r="AJ375" s="58">
        <v>2</v>
      </c>
      <c r="AK375" s="57">
        <v>5.18</v>
      </c>
      <c r="AL375" s="57">
        <v>1</v>
      </c>
      <c r="AM375" s="57">
        <f t="shared" si="16"/>
        <v>1.7</v>
      </c>
      <c r="AN375">
        <f t="shared" si="17"/>
        <v>1</v>
      </c>
    </row>
    <row r="376" spans="1:40" ht="17.100000000000001" customHeight="1">
      <c r="A376" s="3" t="s">
        <v>718</v>
      </c>
      <c r="B376" s="6" t="s">
        <v>114</v>
      </c>
      <c r="C376" s="12">
        <v>87.32</v>
      </c>
      <c r="D376" s="12">
        <v>94.655000000000001</v>
      </c>
      <c r="E376" s="12">
        <v>70.8</v>
      </c>
      <c r="F376" s="12">
        <v>84.54</v>
      </c>
      <c r="G376" s="12">
        <v>77.23</v>
      </c>
      <c r="H376" s="12">
        <v>80.19</v>
      </c>
      <c r="I376" s="12">
        <v>79.639999999999986</v>
      </c>
      <c r="J376" s="12">
        <v>96.669999999999973</v>
      </c>
      <c r="K376" s="12">
        <v>99.13000000000001</v>
      </c>
      <c r="L376" s="12">
        <v>84.689999999999984</v>
      </c>
      <c r="M376" s="12">
        <v>102.25</v>
      </c>
      <c r="N376" s="12">
        <v>121.98</v>
      </c>
      <c r="O376" s="12">
        <v>132.85000000000002</v>
      </c>
      <c r="P376" s="12">
        <v>146.88</v>
      </c>
      <c r="Q376" s="58">
        <v>110.4</v>
      </c>
      <c r="R376" s="57">
        <v>99</v>
      </c>
      <c r="S376" s="41">
        <v>96.830000000000013</v>
      </c>
      <c r="T376" s="57">
        <f t="shared" si="15"/>
        <v>103.4</v>
      </c>
      <c r="U376"/>
      <c r="V376" s="12">
        <v>85.61</v>
      </c>
      <c r="W376" s="12">
        <v>119.63</v>
      </c>
      <c r="X376" s="12">
        <v>140.88</v>
      </c>
      <c r="Y376" s="12">
        <v>170.56</v>
      </c>
      <c r="Z376" s="12">
        <v>221.94</v>
      </c>
      <c r="AA376" s="12">
        <v>257.26</v>
      </c>
      <c r="AB376" s="12">
        <v>305.65999999999997</v>
      </c>
      <c r="AC376" s="12">
        <v>321.18999999999988</v>
      </c>
      <c r="AD376" s="12">
        <v>335.54</v>
      </c>
      <c r="AE376" s="15">
        <v>345.80999999999995</v>
      </c>
      <c r="AF376" s="12">
        <v>356.41000000000008</v>
      </c>
      <c r="AG376" s="12">
        <v>352.82000000000022</v>
      </c>
      <c r="AH376" s="12">
        <v>368.31999999999994</v>
      </c>
      <c r="AI376" s="12">
        <v>371.21999999999991</v>
      </c>
      <c r="AJ376" s="58">
        <v>387.27999999999986</v>
      </c>
      <c r="AK376" s="57">
        <v>423.90999999999997</v>
      </c>
      <c r="AL376" s="57">
        <v>387.34000000000003</v>
      </c>
      <c r="AM376" s="57">
        <f t="shared" si="16"/>
        <v>384.5</v>
      </c>
      <c r="AN376">
        <f t="shared" si="17"/>
        <v>1</v>
      </c>
    </row>
    <row r="377" spans="1:40" ht="17.100000000000001" customHeight="1">
      <c r="A377" s="3" t="s">
        <v>719</v>
      </c>
      <c r="B377" s="6" t="s">
        <v>138</v>
      </c>
      <c r="C377" s="12">
        <v>0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10</v>
      </c>
      <c r="O377" s="12">
        <v>17.97</v>
      </c>
      <c r="P377" s="12">
        <v>17</v>
      </c>
      <c r="Q377" s="58">
        <v>22</v>
      </c>
      <c r="R377" s="57">
        <v>18</v>
      </c>
      <c r="S377" s="41">
        <v>25</v>
      </c>
      <c r="T377" s="57">
        <f t="shared" si="15"/>
        <v>20</v>
      </c>
      <c r="U377"/>
      <c r="V377" s="12">
        <v>5.22</v>
      </c>
      <c r="W377" s="12">
        <v>5.57</v>
      </c>
      <c r="X377" s="12">
        <v>6.59</v>
      </c>
      <c r="Y377" s="12">
        <v>3.37</v>
      </c>
      <c r="Z377" s="12">
        <v>3.48</v>
      </c>
      <c r="AA377" s="12">
        <v>9.61</v>
      </c>
      <c r="AB377" s="12">
        <v>5.38</v>
      </c>
      <c r="AC377" s="12">
        <v>5.62</v>
      </c>
      <c r="AD377" s="12">
        <v>13.49</v>
      </c>
      <c r="AE377" s="15">
        <v>9.8600000000000012</v>
      </c>
      <c r="AF377" s="12">
        <v>17.720000000000002</v>
      </c>
      <c r="AG377" s="12">
        <v>24.790000000000003</v>
      </c>
      <c r="AH377" s="12">
        <v>31.17</v>
      </c>
      <c r="AI377" s="12">
        <v>28.180000000000003</v>
      </c>
      <c r="AJ377" s="58">
        <v>35.06</v>
      </c>
      <c r="AK377" s="57">
        <v>40.889999999999993</v>
      </c>
      <c r="AL377" s="57">
        <v>51.800000000000011</v>
      </c>
      <c r="AM377" s="57">
        <f t="shared" si="16"/>
        <v>52.8</v>
      </c>
      <c r="AN377">
        <f t="shared" si="17"/>
        <v>1</v>
      </c>
    </row>
    <row r="378" spans="1:40" ht="17.100000000000001" customHeight="1">
      <c r="A378" s="3" t="s">
        <v>720</v>
      </c>
      <c r="B378" s="6" t="s">
        <v>284</v>
      </c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58">
        <v>0</v>
      </c>
      <c r="R378" s="57">
        <v>0</v>
      </c>
      <c r="S378" s="41">
        <v>0</v>
      </c>
      <c r="T378" s="57">
        <f t="shared" si="15"/>
        <v>0</v>
      </c>
      <c r="U378"/>
      <c r="V378" s="12">
        <v>2</v>
      </c>
      <c r="W378" s="12">
        <v>0</v>
      </c>
      <c r="X378" s="12">
        <v>0</v>
      </c>
      <c r="Y378" s="12">
        <v>1</v>
      </c>
      <c r="Z378" s="12">
        <v>2</v>
      </c>
      <c r="AA378" s="12">
        <v>2</v>
      </c>
      <c r="AB378" s="12">
        <v>3.5</v>
      </c>
      <c r="AC378" s="12">
        <v>3</v>
      </c>
      <c r="AD378" s="12">
        <v>2.76</v>
      </c>
      <c r="AE378" s="15">
        <v>2</v>
      </c>
      <c r="AF378" s="12">
        <v>4.3100000000000005</v>
      </c>
      <c r="AG378" s="12">
        <v>5.43</v>
      </c>
      <c r="AH378" s="12">
        <v>3.19</v>
      </c>
      <c r="AI378" s="12">
        <v>4.4000000000000004</v>
      </c>
      <c r="AJ378" s="58">
        <v>2.0699999999999998</v>
      </c>
      <c r="AK378" s="57">
        <v>1.48</v>
      </c>
      <c r="AL378" s="57">
        <v>1</v>
      </c>
      <c r="AM378" s="57">
        <f t="shared" si="16"/>
        <v>0.6</v>
      </c>
      <c r="AN378">
        <f t="shared" si="17"/>
        <v>1</v>
      </c>
    </row>
    <row r="379" spans="1:40" ht="17.100000000000001" customHeight="1">
      <c r="A379" s="3" t="s">
        <v>721</v>
      </c>
      <c r="B379" s="6" t="s">
        <v>796</v>
      </c>
      <c r="C379" s="12">
        <v>4</v>
      </c>
      <c r="D379" s="12">
        <v>8.34</v>
      </c>
      <c r="E379" s="12">
        <v>4.2</v>
      </c>
      <c r="F379" s="12">
        <v>38.21</v>
      </c>
      <c r="G379" s="12">
        <v>55.4</v>
      </c>
      <c r="H379" s="12">
        <v>69.2</v>
      </c>
      <c r="I379" s="12">
        <v>101.99000000000001</v>
      </c>
      <c r="J379" s="12">
        <v>109.46</v>
      </c>
      <c r="K379" s="12">
        <v>118.28999999999999</v>
      </c>
      <c r="L379" s="12">
        <v>141.80000000000001</v>
      </c>
      <c r="M379" s="12">
        <v>136.45000000000002</v>
      </c>
      <c r="N379" s="12">
        <v>144.54000000000002</v>
      </c>
      <c r="O379" s="12">
        <v>154.54</v>
      </c>
      <c r="P379" s="12">
        <v>166.32999999999998</v>
      </c>
      <c r="Q379" s="58">
        <v>146.95999999999998</v>
      </c>
      <c r="R379" s="57">
        <v>158.91</v>
      </c>
      <c r="S379" s="41">
        <v>163.46</v>
      </c>
      <c r="T379" s="57">
        <f t="shared" si="15"/>
        <v>159.6</v>
      </c>
      <c r="U379"/>
      <c r="V379" s="12">
        <v>5.99</v>
      </c>
      <c r="W379" s="12">
        <v>14.41</v>
      </c>
      <c r="X379" s="12">
        <v>14.33</v>
      </c>
      <c r="Y379" s="12">
        <v>19.309999999999999</v>
      </c>
      <c r="Z379" s="12">
        <v>22.09</v>
      </c>
      <c r="AA379" s="12">
        <v>30</v>
      </c>
      <c r="AB379" s="12">
        <v>36.47</v>
      </c>
      <c r="AC379" s="12">
        <v>37.22</v>
      </c>
      <c r="AD379" s="12">
        <v>43.529999999999994</v>
      </c>
      <c r="AE379" s="15">
        <v>42.14</v>
      </c>
      <c r="AF379" s="12">
        <v>40.949999999999989</v>
      </c>
      <c r="AG379" s="12">
        <v>56.080000000000005</v>
      </c>
      <c r="AH379" s="12">
        <v>47.580000000000005</v>
      </c>
      <c r="AI379" s="12">
        <v>53.819999999999993</v>
      </c>
      <c r="AJ379" s="58">
        <v>52.690000000000012</v>
      </c>
      <c r="AK379" s="57">
        <v>58.95</v>
      </c>
      <c r="AL379" s="57">
        <v>58.879999999999995</v>
      </c>
      <c r="AM379" s="57">
        <f t="shared" si="16"/>
        <v>53</v>
      </c>
      <c r="AN379">
        <f t="shared" si="17"/>
        <v>1</v>
      </c>
    </row>
    <row r="380" spans="1:40" ht="17.100000000000001" customHeight="1">
      <c r="A380" s="3" t="s">
        <v>722</v>
      </c>
      <c r="B380" s="6" t="s">
        <v>115</v>
      </c>
      <c r="C380" s="12">
        <v>70.7</v>
      </c>
      <c r="D380" s="12">
        <v>101.01</v>
      </c>
      <c r="E380" s="12">
        <v>119.57</v>
      </c>
      <c r="F380" s="12">
        <v>151.52000000000001</v>
      </c>
      <c r="G380" s="12">
        <v>182.53</v>
      </c>
      <c r="H380" s="12">
        <v>202.27</v>
      </c>
      <c r="I380" s="12">
        <v>241.02999999999997</v>
      </c>
      <c r="J380" s="12">
        <v>252.16</v>
      </c>
      <c r="K380" s="12">
        <v>274.36</v>
      </c>
      <c r="L380" s="12">
        <v>286.58</v>
      </c>
      <c r="M380" s="12">
        <v>266.25999999999993</v>
      </c>
      <c r="N380" s="12">
        <v>279.53999999999996</v>
      </c>
      <c r="O380" s="12">
        <v>300.17000000000007</v>
      </c>
      <c r="P380" s="12">
        <v>348.92</v>
      </c>
      <c r="Q380" s="58">
        <v>314.71000000000134</v>
      </c>
      <c r="R380" s="57">
        <v>290.91000000000014</v>
      </c>
      <c r="S380" s="41">
        <v>262.44</v>
      </c>
      <c r="T380" s="57">
        <f t="shared" si="15"/>
        <v>233.4</v>
      </c>
      <c r="U380"/>
      <c r="V380" s="12">
        <v>64.14</v>
      </c>
      <c r="W380" s="12">
        <v>58.19</v>
      </c>
      <c r="X380" s="12">
        <v>56.38</v>
      </c>
      <c r="Y380" s="12">
        <v>52.68</v>
      </c>
      <c r="Z380" s="12">
        <v>49.35</v>
      </c>
      <c r="AA380" s="12">
        <v>47.59</v>
      </c>
      <c r="AB380" s="12">
        <v>35.51</v>
      </c>
      <c r="AC380" s="12">
        <v>31.769999999999996</v>
      </c>
      <c r="AD380" s="12">
        <v>35.970000000000006</v>
      </c>
      <c r="AE380" s="15">
        <v>25.89</v>
      </c>
      <c r="AF380" s="12">
        <v>35.700000000000003</v>
      </c>
      <c r="AG380" s="12">
        <v>32.26</v>
      </c>
      <c r="AH380" s="12">
        <v>27.38</v>
      </c>
      <c r="AI380" s="12">
        <v>37.669999999999995</v>
      </c>
      <c r="AJ380" s="58">
        <v>30.85</v>
      </c>
      <c r="AK380" s="57">
        <v>40.359999999999992</v>
      </c>
      <c r="AL380" s="57">
        <v>44.7</v>
      </c>
      <c r="AM380" s="57">
        <f t="shared" si="16"/>
        <v>53.3</v>
      </c>
      <c r="AN380">
        <f t="shared" si="17"/>
        <v>1</v>
      </c>
    </row>
    <row r="381" spans="1:40" ht="17.100000000000001" customHeight="1">
      <c r="A381" s="3" t="s">
        <v>723</v>
      </c>
      <c r="B381" s="6" t="s">
        <v>804</v>
      </c>
      <c r="C381" s="12">
        <v>42.19</v>
      </c>
      <c r="D381" s="12">
        <v>36.54</v>
      </c>
      <c r="E381" s="12">
        <v>33.090000000000003</v>
      </c>
      <c r="F381" s="12">
        <v>31.38</v>
      </c>
      <c r="G381" s="12">
        <v>25.38</v>
      </c>
      <c r="H381" s="12">
        <v>19</v>
      </c>
      <c r="I381" s="12">
        <v>17.64</v>
      </c>
      <c r="J381" s="12">
        <v>15.5</v>
      </c>
      <c r="K381" s="12">
        <v>19.36</v>
      </c>
      <c r="L381" s="12">
        <v>19.62</v>
      </c>
      <c r="M381" s="12">
        <v>16</v>
      </c>
      <c r="N381" s="12">
        <v>15</v>
      </c>
      <c r="O381" s="12">
        <v>17</v>
      </c>
      <c r="P381" s="12">
        <v>20.5</v>
      </c>
      <c r="Q381" s="58">
        <v>16.399999999999999</v>
      </c>
      <c r="R381" s="57">
        <v>16.8</v>
      </c>
      <c r="S381" s="41">
        <v>19</v>
      </c>
      <c r="T381" s="57">
        <f t="shared" si="15"/>
        <v>17.5</v>
      </c>
      <c r="U381"/>
      <c r="V381" s="12">
        <v>38.619999999999997</v>
      </c>
      <c r="W381" s="12">
        <v>43.98</v>
      </c>
      <c r="X381" s="12">
        <v>45.04</v>
      </c>
      <c r="Y381" s="12">
        <v>40.44</v>
      </c>
      <c r="Z381" s="12">
        <v>44.34</v>
      </c>
      <c r="AA381" s="12">
        <v>45.43</v>
      </c>
      <c r="AB381" s="12">
        <v>50.510000000000005</v>
      </c>
      <c r="AC381" s="12">
        <v>50.47</v>
      </c>
      <c r="AD381" s="12">
        <v>53.91</v>
      </c>
      <c r="AE381" s="15">
        <v>49.67</v>
      </c>
      <c r="AF381" s="12">
        <v>52.989999999999995</v>
      </c>
      <c r="AG381" s="12">
        <v>44.91</v>
      </c>
      <c r="AH381" s="12">
        <v>47.04</v>
      </c>
      <c r="AI381" s="12">
        <v>44.49</v>
      </c>
      <c r="AJ381" s="58">
        <v>43.01</v>
      </c>
      <c r="AK381" s="57">
        <v>48.43</v>
      </c>
      <c r="AL381" s="57">
        <v>38.85</v>
      </c>
      <c r="AM381" s="57">
        <f t="shared" si="16"/>
        <v>47.1</v>
      </c>
      <c r="AN381">
        <f t="shared" si="17"/>
        <v>1</v>
      </c>
    </row>
    <row r="382" spans="1:40" ht="17.100000000000001" customHeight="1">
      <c r="A382" s="3" t="s">
        <v>724</v>
      </c>
      <c r="B382" s="6" t="s">
        <v>139</v>
      </c>
      <c r="C382" s="12">
        <v>0</v>
      </c>
      <c r="D382" s="12">
        <v>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1</v>
      </c>
      <c r="K382" s="12">
        <v>22.139999999999997</v>
      </c>
      <c r="L382" s="12">
        <v>22.139999999999997</v>
      </c>
      <c r="M382" s="12">
        <v>21.28</v>
      </c>
      <c r="N382" s="12">
        <v>40.97</v>
      </c>
      <c r="O382" s="12">
        <v>45.370000000000005</v>
      </c>
      <c r="P382" s="12">
        <v>54.099999999999994</v>
      </c>
      <c r="Q382" s="58">
        <v>69.450000000000017</v>
      </c>
      <c r="R382" s="57">
        <v>62.95</v>
      </c>
      <c r="S382" s="41">
        <v>63</v>
      </c>
      <c r="T382" s="57">
        <f t="shared" si="15"/>
        <v>63</v>
      </c>
      <c r="U382"/>
      <c r="V382" s="12">
        <v>8.4</v>
      </c>
      <c r="W382" s="12">
        <v>4.41</v>
      </c>
      <c r="X382" s="12">
        <v>5.82</v>
      </c>
      <c r="Y382" s="12">
        <v>3</v>
      </c>
      <c r="Z382" s="12">
        <v>3</v>
      </c>
      <c r="AA382" s="12">
        <v>6.82</v>
      </c>
      <c r="AB382" s="12">
        <v>4.57</v>
      </c>
      <c r="AC382" s="12">
        <v>8.620000000000001</v>
      </c>
      <c r="AD382" s="12">
        <v>13.26</v>
      </c>
      <c r="AE382" s="15">
        <v>15.41</v>
      </c>
      <c r="AF382" s="12">
        <v>27.98</v>
      </c>
      <c r="AG382" s="12">
        <v>27.250000000000004</v>
      </c>
      <c r="AH382" s="12">
        <v>42.310000000000009</v>
      </c>
      <c r="AI382" s="12">
        <v>39.479999999999997</v>
      </c>
      <c r="AJ382" s="58">
        <v>45.51</v>
      </c>
      <c r="AK382" s="57">
        <v>47.889999999999993</v>
      </c>
      <c r="AL382" s="57">
        <v>59.719999999999992</v>
      </c>
      <c r="AM382" s="57">
        <f t="shared" si="16"/>
        <v>67.900000000000006</v>
      </c>
      <c r="AN382">
        <f t="shared" si="17"/>
        <v>1</v>
      </c>
    </row>
    <row r="383" spans="1:40" ht="17.100000000000001" customHeight="1">
      <c r="A383" s="3" t="s">
        <v>725</v>
      </c>
      <c r="B383" s="6" t="s">
        <v>118</v>
      </c>
      <c r="C383" s="12">
        <v>74.62</v>
      </c>
      <c r="D383" s="12">
        <v>76.42</v>
      </c>
      <c r="E383" s="12">
        <v>71.67</v>
      </c>
      <c r="F383" s="12">
        <v>84.5</v>
      </c>
      <c r="G383" s="12">
        <v>104.25</v>
      </c>
      <c r="H383" s="12">
        <v>124.92</v>
      </c>
      <c r="I383" s="12">
        <v>124.37000000000002</v>
      </c>
      <c r="J383" s="12">
        <v>115.50999999999999</v>
      </c>
      <c r="K383" s="12">
        <v>125.85000000000001</v>
      </c>
      <c r="L383" s="12">
        <v>128.44</v>
      </c>
      <c r="M383" s="12">
        <v>120.59000000000002</v>
      </c>
      <c r="N383" s="12">
        <v>129.17000000000002</v>
      </c>
      <c r="O383" s="12">
        <v>149.66</v>
      </c>
      <c r="P383" s="12">
        <v>165.12</v>
      </c>
      <c r="Q383" s="58">
        <v>173.94</v>
      </c>
      <c r="R383" s="57">
        <v>178.19</v>
      </c>
      <c r="S383" s="41">
        <v>176.95</v>
      </c>
      <c r="T383" s="57">
        <f t="shared" si="15"/>
        <v>171.4</v>
      </c>
      <c r="U383"/>
      <c r="V383" s="12">
        <v>36.06</v>
      </c>
      <c r="W383" s="12">
        <v>30.19</v>
      </c>
      <c r="X383" s="12">
        <v>20.64</v>
      </c>
      <c r="Y383" s="12">
        <v>26.61</v>
      </c>
      <c r="Z383" s="12">
        <v>23.94</v>
      </c>
      <c r="AA383" s="12">
        <v>22.08</v>
      </c>
      <c r="AB383" s="12">
        <v>27.229999999999997</v>
      </c>
      <c r="AC383" s="12">
        <v>31.799999999999997</v>
      </c>
      <c r="AD383" s="12">
        <v>38.269999999999996</v>
      </c>
      <c r="AE383" s="15">
        <v>48.03</v>
      </c>
      <c r="AF383" s="12">
        <v>46.620000000000005</v>
      </c>
      <c r="AG383" s="12">
        <v>55.09</v>
      </c>
      <c r="AH383" s="12">
        <v>40.620000000000005</v>
      </c>
      <c r="AI383" s="12">
        <v>41.960000000000008</v>
      </c>
      <c r="AJ383" s="58">
        <v>38.01</v>
      </c>
      <c r="AK383" s="57">
        <v>40.909999999999997</v>
      </c>
      <c r="AL383" s="57">
        <v>37.39</v>
      </c>
      <c r="AM383" s="57">
        <f t="shared" si="16"/>
        <v>31.8</v>
      </c>
      <c r="AN383">
        <f t="shared" si="17"/>
        <v>1</v>
      </c>
    </row>
    <row r="384" spans="1:40" ht="17.100000000000001" customHeight="1">
      <c r="A384" s="3" t="s">
        <v>726</v>
      </c>
      <c r="B384" s="6" t="s">
        <v>221</v>
      </c>
      <c r="C384" s="12">
        <v>38.42</v>
      </c>
      <c r="D384" s="12">
        <v>50.83</v>
      </c>
      <c r="E384" s="12">
        <v>47.68</v>
      </c>
      <c r="F384" s="12">
        <v>53.45</v>
      </c>
      <c r="G384" s="12">
        <v>36.86</v>
      </c>
      <c r="H384" s="12">
        <v>37.49</v>
      </c>
      <c r="I384" s="12">
        <v>26.56</v>
      </c>
      <c r="J384" s="12">
        <v>26.53</v>
      </c>
      <c r="K384" s="12">
        <v>28.800000000000004</v>
      </c>
      <c r="L384" s="12">
        <v>27.939999999999998</v>
      </c>
      <c r="M384" s="12">
        <v>26</v>
      </c>
      <c r="N384" s="12">
        <v>45.8</v>
      </c>
      <c r="O384" s="12">
        <v>48.720000000000006</v>
      </c>
      <c r="P384" s="12">
        <v>45.059999999999995</v>
      </c>
      <c r="Q384" s="58">
        <v>44.95</v>
      </c>
      <c r="R384" s="57">
        <v>47.73</v>
      </c>
      <c r="S384" s="41">
        <v>60.88</v>
      </c>
      <c r="T384" s="57">
        <f t="shared" si="15"/>
        <v>51.7</v>
      </c>
      <c r="U384"/>
      <c r="V384" s="12">
        <v>99.784999999999997</v>
      </c>
      <c r="W384" s="12">
        <v>86.69</v>
      </c>
      <c r="X384" s="12">
        <v>81.64</v>
      </c>
      <c r="Y384" s="12">
        <v>81.86</v>
      </c>
      <c r="Z384" s="12">
        <v>81.14</v>
      </c>
      <c r="AA384" s="12">
        <v>79.69</v>
      </c>
      <c r="AB384" s="12">
        <v>79.390000000000015</v>
      </c>
      <c r="AC384" s="12">
        <v>88.710000000000008</v>
      </c>
      <c r="AD384" s="12">
        <v>95.32</v>
      </c>
      <c r="AE384" s="15">
        <v>106.99</v>
      </c>
      <c r="AF384" s="12">
        <v>123.27999999999999</v>
      </c>
      <c r="AG384" s="12">
        <v>73.02</v>
      </c>
      <c r="AH384" s="12">
        <v>96.92</v>
      </c>
      <c r="AI384" s="12">
        <v>94.249999999999986</v>
      </c>
      <c r="AJ384" s="58">
        <v>91.670000000000016</v>
      </c>
      <c r="AK384" s="57">
        <v>92.839999999999989</v>
      </c>
      <c r="AL384" s="57">
        <v>84.16</v>
      </c>
      <c r="AM384" s="57">
        <f t="shared" si="16"/>
        <v>84.8</v>
      </c>
      <c r="AN384">
        <f t="shared" si="17"/>
        <v>1</v>
      </c>
    </row>
    <row r="385" spans="1:40" ht="17.100000000000001" customHeight="1">
      <c r="A385" s="3" t="s">
        <v>727</v>
      </c>
      <c r="B385" s="6" t="s">
        <v>237</v>
      </c>
      <c r="C385" s="12">
        <v>31.43</v>
      </c>
      <c r="D385" s="12">
        <v>24.8</v>
      </c>
      <c r="E385" s="12">
        <v>35.299999999999997</v>
      </c>
      <c r="F385" s="12">
        <v>31.15</v>
      </c>
      <c r="G385" s="12">
        <v>40</v>
      </c>
      <c r="H385" s="12">
        <v>35.869999999999997</v>
      </c>
      <c r="I385" s="12">
        <v>36.49</v>
      </c>
      <c r="J385" s="12">
        <v>37</v>
      </c>
      <c r="K385" s="12">
        <v>36.56</v>
      </c>
      <c r="L385" s="12">
        <v>55.94</v>
      </c>
      <c r="M385" s="12">
        <v>55</v>
      </c>
      <c r="N385" s="12">
        <v>44.87</v>
      </c>
      <c r="O385" s="12">
        <v>30.689999999999998</v>
      </c>
      <c r="P385" s="12">
        <v>23</v>
      </c>
      <c r="Q385" s="58">
        <v>19</v>
      </c>
      <c r="R385" s="57">
        <v>17</v>
      </c>
      <c r="S385" s="41">
        <v>12.6</v>
      </c>
      <c r="T385" s="57">
        <f t="shared" si="15"/>
        <v>9</v>
      </c>
      <c r="U385"/>
      <c r="V385" s="12">
        <v>18.73</v>
      </c>
      <c r="W385" s="12">
        <v>18.64</v>
      </c>
      <c r="X385" s="12">
        <v>19.63</v>
      </c>
      <c r="Y385" s="12">
        <v>15.87</v>
      </c>
      <c r="Z385" s="12">
        <v>16.45</v>
      </c>
      <c r="AA385" s="12">
        <v>18.2</v>
      </c>
      <c r="AB385" s="12">
        <v>22.66</v>
      </c>
      <c r="AC385" s="12">
        <v>13.51</v>
      </c>
      <c r="AD385" s="12">
        <v>12.809999999999999</v>
      </c>
      <c r="AE385" s="15">
        <v>13.28</v>
      </c>
      <c r="AF385" s="12">
        <v>15.4</v>
      </c>
      <c r="AG385" s="12">
        <v>23.98</v>
      </c>
      <c r="AH385" s="12">
        <v>25.540000000000003</v>
      </c>
      <c r="AI385" s="12">
        <v>26.179999999999996</v>
      </c>
      <c r="AJ385" s="58">
        <v>26.049999999999997</v>
      </c>
      <c r="AK385" s="57">
        <v>28.94</v>
      </c>
      <c r="AL385" s="57">
        <v>27.180000000000003</v>
      </c>
      <c r="AM385" s="57">
        <f t="shared" si="16"/>
        <v>22.3</v>
      </c>
      <c r="AN385">
        <f t="shared" si="17"/>
        <v>1</v>
      </c>
    </row>
    <row r="386" spans="1:40" ht="17.100000000000001" customHeight="1">
      <c r="A386" s="3" t="s">
        <v>728</v>
      </c>
      <c r="B386" s="6" t="s">
        <v>70</v>
      </c>
      <c r="C386" s="12">
        <v>66.849999999999994</v>
      </c>
      <c r="D386" s="12">
        <v>66.97</v>
      </c>
      <c r="E386" s="12">
        <v>74.45</v>
      </c>
      <c r="F386" s="12">
        <v>64.66</v>
      </c>
      <c r="G386" s="12">
        <v>88.49</v>
      </c>
      <c r="H386" s="12">
        <v>99.4</v>
      </c>
      <c r="I386" s="12">
        <v>103.64999999999999</v>
      </c>
      <c r="J386" s="12">
        <v>88.81</v>
      </c>
      <c r="K386" s="12">
        <v>96.149999999999991</v>
      </c>
      <c r="L386" s="12">
        <v>97.43</v>
      </c>
      <c r="M386" s="12">
        <v>106.04</v>
      </c>
      <c r="N386" s="12">
        <v>94.81</v>
      </c>
      <c r="O386" s="12">
        <v>103.92</v>
      </c>
      <c r="P386" s="12">
        <v>109.06</v>
      </c>
      <c r="Q386" s="58">
        <v>95.219999999999956</v>
      </c>
      <c r="R386" s="57">
        <v>82.92</v>
      </c>
      <c r="S386" s="41">
        <v>71.45</v>
      </c>
      <c r="T386" s="57">
        <f t="shared" si="15"/>
        <v>66.3</v>
      </c>
      <c r="U386"/>
      <c r="V386" s="12">
        <v>109.46</v>
      </c>
      <c r="W386" s="12">
        <v>135.44</v>
      </c>
      <c r="X386" s="12">
        <v>150.12</v>
      </c>
      <c r="Y386" s="12">
        <v>157.69</v>
      </c>
      <c r="Z386" s="12">
        <v>172.59</v>
      </c>
      <c r="AA386" s="12">
        <v>189.35</v>
      </c>
      <c r="AB386" s="12">
        <v>187.86</v>
      </c>
      <c r="AC386" s="12">
        <v>177</v>
      </c>
      <c r="AD386" s="12">
        <v>191.19999999999996</v>
      </c>
      <c r="AE386" s="15">
        <v>194.99000000000004</v>
      </c>
      <c r="AF386" s="12">
        <v>225.35</v>
      </c>
      <c r="AG386" s="12">
        <v>239.12000000000003</v>
      </c>
      <c r="AH386" s="12">
        <v>221.12000000000003</v>
      </c>
      <c r="AI386" s="12">
        <v>234.01000000000005</v>
      </c>
      <c r="AJ386" s="58">
        <v>254.9</v>
      </c>
      <c r="AK386" s="57">
        <v>239.21000000000006</v>
      </c>
      <c r="AL386" s="57">
        <v>205.12999999999997</v>
      </c>
      <c r="AM386" s="57">
        <f t="shared" si="16"/>
        <v>205.5</v>
      </c>
      <c r="AN386">
        <f t="shared" si="17"/>
        <v>1</v>
      </c>
    </row>
    <row r="387" spans="1:40" ht="17.100000000000001" customHeight="1">
      <c r="A387" s="3" t="s">
        <v>729</v>
      </c>
      <c r="B387" s="6" t="s">
        <v>159</v>
      </c>
      <c r="C387" s="12">
        <v>100</v>
      </c>
      <c r="D387" s="12">
        <v>109.31</v>
      </c>
      <c r="E387" s="12">
        <v>101</v>
      </c>
      <c r="F387" s="12">
        <v>116.57</v>
      </c>
      <c r="G387" s="12">
        <v>117.93</v>
      </c>
      <c r="H387" s="12">
        <v>101</v>
      </c>
      <c r="I387" s="12">
        <v>106.25999999999999</v>
      </c>
      <c r="J387" s="12">
        <v>96.37</v>
      </c>
      <c r="K387" s="12">
        <v>109.27000000000001</v>
      </c>
      <c r="L387" s="12">
        <v>110.72</v>
      </c>
      <c r="M387" s="12">
        <v>97.95</v>
      </c>
      <c r="N387" s="12">
        <v>90</v>
      </c>
      <c r="O387" s="12">
        <v>70.039999999999992</v>
      </c>
      <c r="P387" s="12">
        <v>46.280000000000008</v>
      </c>
      <c r="Q387" s="58">
        <v>78.37</v>
      </c>
      <c r="R387" s="57">
        <v>99.140000000000015</v>
      </c>
      <c r="S387" s="41">
        <v>88.3</v>
      </c>
      <c r="T387" s="57">
        <f t="shared" si="15"/>
        <v>76.5</v>
      </c>
      <c r="U387"/>
      <c r="V387" s="12">
        <v>8.1</v>
      </c>
      <c r="W387" s="12">
        <v>6.7</v>
      </c>
      <c r="X387" s="12">
        <v>10.35</v>
      </c>
      <c r="Y387" s="12">
        <v>6.335</v>
      </c>
      <c r="Z387" s="12">
        <v>2.2200000000000002</v>
      </c>
      <c r="AA387" s="12">
        <v>4</v>
      </c>
      <c r="AB387" s="12">
        <v>2.5900000000000003</v>
      </c>
      <c r="AC387" s="12">
        <v>4.8600000000000003</v>
      </c>
      <c r="AD387" s="12">
        <v>4.93</v>
      </c>
      <c r="AE387" s="15">
        <v>3</v>
      </c>
      <c r="AF387" s="12">
        <v>6.32</v>
      </c>
      <c r="AG387" s="12">
        <v>9.0299999999999994</v>
      </c>
      <c r="AH387" s="12">
        <v>16.189999999999998</v>
      </c>
      <c r="AI387" s="12">
        <v>14.200000000000001</v>
      </c>
      <c r="AJ387" s="58">
        <v>6.9700000000000006</v>
      </c>
      <c r="AK387" s="57">
        <v>17.13</v>
      </c>
      <c r="AL387" s="57">
        <v>15.82</v>
      </c>
      <c r="AM387" s="57">
        <f t="shared" si="16"/>
        <v>19.8</v>
      </c>
      <c r="AN387">
        <f t="shared" si="17"/>
        <v>1</v>
      </c>
    </row>
    <row r="388" spans="1:40" ht="17.100000000000001" customHeight="1">
      <c r="A388" s="3" t="s">
        <v>730</v>
      </c>
      <c r="B388" s="6" t="s">
        <v>119</v>
      </c>
      <c r="C388" s="12">
        <v>67</v>
      </c>
      <c r="D388" s="12">
        <v>64.959999999999994</v>
      </c>
      <c r="E388" s="12">
        <v>81.400000000000006</v>
      </c>
      <c r="F388" s="12">
        <v>92.09</v>
      </c>
      <c r="G388" s="12">
        <v>96.85</v>
      </c>
      <c r="H388" s="12">
        <v>108.36</v>
      </c>
      <c r="I388" s="12">
        <v>119</v>
      </c>
      <c r="J388" s="12">
        <v>124.45</v>
      </c>
      <c r="K388" s="12">
        <v>120.83</v>
      </c>
      <c r="L388" s="12">
        <v>121.91</v>
      </c>
      <c r="M388" s="12">
        <v>119.47</v>
      </c>
      <c r="N388" s="12">
        <v>111.35</v>
      </c>
      <c r="O388" s="12">
        <v>116.62</v>
      </c>
      <c r="P388" s="12">
        <v>108.53999999999999</v>
      </c>
      <c r="Q388" s="58">
        <v>114.81</v>
      </c>
      <c r="R388" s="57">
        <v>102.36</v>
      </c>
      <c r="S388" s="41">
        <v>98.02</v>
      </c>
      <c r="T388" s="57">
        <f t="shared" si="15"/>
        <v>97.6</v>
      </c>
      <c r="U388"/>
      <c r="V388" s="12">
        <v>7.12</v>
      </c>
      <c r="W388" s="12">
        <v>4.84</v>
      </c>
      <c r="X388" s="12">
        <v>7.02</v>
      </c>
      <c r="Y388" s="12">
        <v>7.12</v>
      </c>
      <c r="Z388" s="12">
        <v>11.03</v>
      </c>
      <c r="AA388" s="12">
        <v>12.93</v>
      </c>
      <c r="AB388" s="12">
        <v>12.38</v>
      </c>
      <c r="AC388" s="12">
        <v>9.92</v>
      </c>
      <c r="AD388" s="12">
        <v>4.82</v>
      </c>
      <c r="AE388" s="15">
        <v>7.6400000000000006</v>
      </c>
      <c r="AF388" s="12">
        <v>11.040000000000001</v>
      </c>
      <c r="AG388" s="12">
        <v>11.53</v>
      </c>
      <c r="AH388" s="12">
        <v>21.81</v>
      </c>
      <c r="AI388" s="12">
        <v>31.540000000000003</v>
      </c>
      <c r="AJ388" s="58">
        <v>35.330000000000005</v>
      </c>
      <c r="AK388" s="57">
        <v>29.93</v>
      </c>
      <c r="AL388" s="57">
        <v>39.729999999999997</v>
      </c>
      <c r="AM388" s="57">
        <f t="shared" si="16"/>
        <v>40.200000000000003</v>
      </c>
      <c r="AN388">
        <f t="shared" si="17"/>
        <v>1</v>
      </c>
    </row>
    <row r="389" spans="1:40" ht="17.100000000000001" customHeight="1">
      <c r="A389" s="3" t="s">
        <v>731</v>
      </c>
      <c r="B389" s="6" t="s">
        <v>222</v>
      </c>
      <c r="C389" s="12">
        <v>109.65</v>
      </c>
      <c r="D389" s="12">
        <v>117.19</v>
      </c>
      <c r="E389" s="12">
        <v>106.66</v>
      </c>
      <c r="F389" s="12">
        <v>102.23</v>
      </c>
      <c r="G389" s="12">
        <v>105.11</v>
      </c>
      <c r="H389" s="12">
        <v>114.63</v>
      </c>
      <c r="I389" s="12">
        <v>117.21000000000001</v>
      </c>
      <c r="J389" s="12">
        <v>112.85</v>
      </c>
      <c r="K389" s="12">
        <v>104.25000000000001</v>
      </c>
      <c r="L389" s="12">
        <v>119.23000000000002</v>
      </c>
      <c r="M389" s="12">
        <v>107.78999999999998</v>
      </c>
      <c r="N389" s="12">
        <v>97.35</v>
      </c>
      <c r="O389" s="12">
        <v>102.56999999999998</v>
      </c>
      <c r="P389" s="12">
        <v>103.79</v>
      </c>
      <c r="Q389" s="58">
        <v>131.01999999999998</v>
      </c>
      <c r="R389" s="57">
        <v>130.63</v>
      </c>
      <c r="S389" s="41">
        <v>125.78</v>
      </c>
      <c r="T389" s="57">
        <f t="shared" si="15"/>
        <v>142.6</v>
      </c>
      <c r="U389"/>
      <c r="V389" s="12">
        <v>69.69</v>
      </c>
      <c r="W389" s="12">
        <v>75.209999999999994</v>
      </c>
      <c r="X389" s="12">
        <v>79.25</v>
      </c>
      <c r="Y389" s="12">
        <v>70.8</v>
      </c>
      <c r="Z389" s="12">
        <v>66.55</v>
      </c>
      <c r="AA389" s="12">
        <v>61.72</v>
      </c>
      <c r="AB389" s="12">
        <v>56.03</v>
      </c>
      <c r="AC389" s="12">
        <v>50.24</v>
      </c>
      <c r="AD389" s="12">
        <v>50.65</v>
      </c>
      <c r="AE389" s="15">
        <v>65.900000000000006</v>
      </c>
      <c r="AF389" s="12">
        <v>63.44</v>
      </c>
      <c r="AG389" s="12">
        <v>63.040000000000006</v>
      </c>
      <c r="AH389" s="12">
        <v>72.769999999999968</v>
      </c>
      <c r="AI389" s="12">
        <v>69.249999999999986</v>
      </c>
      <c r="AJ389" s="58">
        <v>66.66</v>
      </c>
      <c r="AK389" s="57">
        <v>65.040000000000006</v>
      </c>
      <c r="AL389" s="57">
        <v>70.52000000000001</v>
      </c>
      <c r="AM389" s="57">
        <f t="shared" si="16"/>
        <v>60</v>
      </c>
      <c r="AN389">
        <f t="shared" si="17"/>
        <v>1</v>
      </c>
    </row>
    <row r="390" spans="1:40" ht="17.100000000000001" customHeight="1">
      <c r="A390" s="3" t="s">
        <v>732</v>
      </c>
      <c r="B390" s="6" t="s">
        <v>196</v>
      </c>
      <c r="C390" s="12">
        <v>10.130000000000001</v>
      </c>
      <c r="D390" s="12">
        <v>10.35</v>
      </c>
      <c r="E390" s="12">
        <v>12.64</v>
      </c>
      <c r="F390" s="12">
        <v>11.99</v>
      </c>
      <c r="G390" s="12">
        <v>13.72</v>
      </c>
      <c r="H390" s="12">
        <v>10.67</v>
      </c>
      <c r="I390" s="12">
        <v>8.75</v>
      </c>
      <c r="J390" s="12">
        <v>9.26</v>
      </c>
      <c r="K390" s="12">
        <v>6.3699999999999992</v>
      </c>
      <c r="L390" s="12">
        <v>8.6699999999999982</v>
      </c>
      <c r="M390" s="12">
        <v>13.790000000000001</v>
      </c>
      <c r="N390" s="12">
        <v>15.75</v>
      </c>
      <c r="O390" s="12">
        <v>33.44</v>
      </c>
      <c r="P390" s="12">
        <v>27.5</v>
      </c>
      <c r="Q390" s="58">
        <v>26</v>
      </c>
      <c r="R390" s="57">
        <v>21.28</v>
      </c>
      <c r="S390" s="41">
        <v>16.009999999999998</v>
      </c>
      <c r="T390" s="57">
        <f t="shared" si="15"/>
        <v>15.2</v>
      </c>
      <c r="U390"/>
      <c r="V390" s="12">
        <v>23.32</v>
      </c>
      <c r="W390" s="12">
        <v>25.58</v>
      </c>
      <c r="X390" s="12">
        <v>17.079999999999998</v>
      </c>
      <c r="Y390" s="12">
        <v>10.98</v>
      </c>
      <c r="Z390" s="12">
        <v>13.01</v>
      </c>
      <c r="AA390" s="12">
        <v>15.18</v>
      </c>
      <c r="AB390" s="12">
        <v>14.69</v>
      </c>
      <c r="AC390" s="12">
        <v>16.34</v>
      </c>
      <c r="AD390" s="12">
        <v>18.729999999999997</v>
      </c>
      <c r="AE390" s="15">
        <v>15.5</v>
      </c>
      <c r="AF390" s="12">
        <v>20.509999999999998</v>
      </c>
      <c r="AG390" s="12">
        <v>24.91</v>
      </c>
      <c r="AH390" s="12">
        <v>30.13</v>
      </c>
      <c r="AI390" s="12">
        <v>20.59</v>
      </c>
      <c r="AJ390" s="58">
        <v>23.77</v>
      </c>
      <c r="AK390" s="57">
        <v>15</v>
      </c>
      <c r="AL390" s="57">
        <v>26</v>
      </c>
      <c r="AM390" s="57">
        <f t="shared" si="16"/>
        <v>34.1</v>
      </c>
      <c r="AN390">
        <f t="shared" si="17"/>
        <v>1</v>
      </c>
    </row>
    <row r="391" spans="1:40" ht="17.100000000000001" customHeight="1">
      <c r="A391" s="3" t="s">
        <v>733</v>
      </c>
      <c r="B391" s="6" t="s">
        <v>128</v>
      </c>
      <c r="C391" s="12">
        <v>0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58">
        <v>0</v>
      </c>
      <c r="R391" s="57">
        <v>0</v>
      </c>
      <c r="S391" s="41">
        <v>0</v>
      </c>
      <c r="T391" s="57">
        <f t="shared" si="15"/>
        <v>0</v>
      </c>
      <c r="U391"/>
      <c r="V391" s="12">
        <v>11.35</v>
      </c>
      <c r="W391" s="12">
        <v>8.64</v>
      </c>
      <c r="X391" s="12">
        <v>9.44</v>
      </c>
      <c r="Y391" s="12">
        <v>12.87</v>
      </c>
      <c r="Z391" s="12">
        <v>11.41</v>
      </c>
      <c r="AA391" s="12">
        <v>11.68</v>
      </c>
      <c r="AB391" s="12">
        <v>9</v>
      </c>
      <c r="AC391" s="12">
        <v>9.58</v>
      </c>
      <c r="AD391" s="12">
        <v>11.219999999999999</v>
      </c>
      <c r="AE391" s="15">
        <v>9</v>
      </c>
      <c r="AF391" s="12">
        <v>12.14</v>
      </c>
      <c r="AG391" s="12">
        <v>16.709999999999997</v>
      </c>
      <c r="AH391" s="12">
        <v>16.04</v>
      </c>
      <c r="AI391" s="12">
        <v>22.06</v>
      </c>
      <c r="AJ391" s="58">
        <v>20.22</v>
      </c>
      <c r="AK391" s="57">
        <v>21.830000000000002</v>
      </c>
      <c r="AL391" s="57">
        <v>18.309999999999999</v>
      </c>
      <c r="AM391" s="57">
        <f t="shared" si="16"/>
        <v>14</v>
      </c>
      <c r="AN391">
        <f t="shared" si="17"/>
        <v>1</v>
      </c>
    </row>
    <row r="392" spans="1:40" ht="17.100000000000001" customHeight="1">
      <c r="A392" s="3" t="s">
        <v>734</v>
      </c>
      <c r="B392" s="6" t="s">
        <v>289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58">
        <v>0</v>
      </c>
      <c r="R392" s="57">
        <v>0</v>
      </c>
      <c r="S392" s="41">
        <v>0</v>
      </c>
      <c r="T392" s="57">
        <f t="shared" si="15"/>
        <v>0</v>
      </c>
      <c r="U392"/>
      <c r="V392" s="12">
        <v>1</v>
      </c>
      <c r="W392" s="12">
        <v>1</v>
      </c>
      <c r="X392" s="12">
        <v>0</v>
      </c>
      <c r="Y392" s="12">
        <v>0</v>
      </c>
      <c r="Z392" s="12">
        <v>3</v>
      </c>
      <c r="AA392" s="12">
        <v>4</v>
      </c>
      <c r="AB392" s="12">
        <v>1</v>
      </c>
      <c r="AC392" s="12">
        <v>1</v>
      </c>
      <c r="AD392" s="12">
        <v>3</v>
      </c>
      <c r="AE392" s="15">
        <v>0</v>
      </c>
      <c r="AF392" s="12">
        <v>0</v>
      </c>
      <c r="AG392" s="12">
        <v>2.14</v>
      </c>
      <c r="AH392" s="12">
        <v>3.54</v>
      </c>
      <c r="AI392" s="12">
        <v>2.4900000000000002</v>
      </c>
      <c r="AJ392" s="58">
        <v>2.46</v>
      </c>
      <c r="AK392" s="57">
        <v>1.46</v>
      </c>
      <c r="AL392" s="57">
        <v>3.97</v>
      </c>
      <c r="AM392" s="57">
        <f t="shared" si="16"/>
        <v>3</v>
      </c>
      <c r="AN392">
        <f t="shared" si="17"/>
        <v>1</v>
      </c>
    </row>
    <row r="393" spans="1:40" ht="17.100000000000001" customHeight="1">
      <c r="A393" s="3" t="s">
        <v>735</v>
      </c>
      <c r="B393" s="6" t="s">
        <v>800</v>
      </c>
      <c r="C393" s="12">
        <v>149.72</v>
      </c>
      <c r="D393" s="12">
        <v>144.05000000000001</v>
      </c>
      <c r="E393" s="12">
        <v>143.87</v>
      </c>
      <c r="F393" s="12">
        <v>147</v>
      </c>
      <c r="G393" s="12">
        <v>138.71</v>
      </c>
      <c r="H393" s="12">
        <v>121</v>
      </c>
      <c r="I393" s="12">
        <v>119</v>
      </c>
      <c r="J393" s="12">
        <v>109</v>
      </c>
      <c r="K393" s="12">
        <v>96</v>
      </c>
      <c r="L393" s="12">
        <v>79</v>
      </c>
      <c r="M393" s="12">
        <v>71</v>
      </c>
      <c r="N393" s="12">
        <v>71</v>
      </c>
      <c r="O393" s="12">
        <v>65.67</v>
      </c>
      <c r="P393" s="12">
        <v>59</v>
      </c>
      <c r="Q393" s="58">
        <v>52</v>
      </c>
      <c r="R393" s="57">
        <v>53.44</v>
      </c>
      <c r="S393" s="41">
        <v>38</v>
      </c>
      <c r="T393" s="57">
        <f t="shared" si="15"/>
        <v>47</v>
      </c>
      <c r="U393"/>
      <c r="V393" s="12">
        <v>36</v>
      </c>
      <c r="W393" s="12">
        <v>29.3</v>
      </c>
      <c r="X393" s="12">
        <v>30.33</v>
      </c>
      <c r="Y393" s="12">
        <v>22.074999999999999</v>
      </c>
      <c r="Z393" s="12">
        <v>13.52</v>
      </c>
      <c r="AA393" s="12">
        <v>13.2</v>
      </c>
      <c r="AB393" s="12">
        <v>10</v>
      </c>
      <c r="AC393" s="12">
        <v>7.5900000000000007</v>
      </c>
      <c r="AD393" s="12">
        <v>9.18</v>
      </c>
      <c r="AE393" s="15">
        <v>11.46</v>
      </c>
      <c r="AF393" s="12">
        <v>10.4</v>
      </c>
      <c r="AG393" s="12">
        <v>9.6400000000000023</v>
      </c>
      <c r="AH393" s="12">
        <v>8.67</v>
      </c>
      <c r="AI393" s="12">
        <v>9.9500000000000011</v>
      </c>
      <c r="AJ393" s="58">
        <v>13.61</v>
      </c>
      <c r="AK393" s="57">
        <v>15.13</v>
      </c>
      <c r="AL393" s="57">
        <v>15.74</v>
      </c>
      <c r="AM393" s="57">
        <f t="shared" si="16"/>
        <v>14.3</v>
      </c>
      <c r="AN393">
        <f t="shared" si="17"/>
        <v>1</v>
      </c>
    </row>
    <row r="394" spans="1:40" ht="17.100000000000001" customHeight="1">
      <c r="A394" s="3" t="s">
        <v>736</v>
      </c>
      <c r="B394" s="6" t="s">
        <v>349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58">
        <v>0</v>
      </c>
      <c r="R394" s="57">
        <v>0</v>
      </c>
      <c r="S394" s="41">
        <v>0</v>
      </c>
      <c r="T394" s="57">
        <f t="shared" ref="T394:T450" si="18">IF(ISNA(VLOOKUP(A394,ftes,3,FALSE)),0,VLOOKUP(A394,ftes,3,FALSE))</f>
        <v>0</v>
      </c>
      <c r="U394"/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5">
        <v>0</v>
      </c>
      <c r="AF394" s="12">
        <v>0.04</v>
      </c>
      <c r="AG394" s="12">
        <v>2.48</v>
      </c>
      <c r="AH394" s="12">
        <v>2.2999999999999998</v>
      </c>
      <c r="AI394" s="12">
        <v>3.24</v>
      </c>
      <c r="AJ394" s="58">
        <v>0.75</v>
      </c>
      <c r="AK394" s="57">
        <v>2.5300000000000002</v>
      </c>
      <c r="AL394" s="57">
        <v>5.3100000000000005</v>
      </c>
      <c r="AM394" s="57">
        <f t="shared" ref="AM394:AM450" si="19">IF(ISNA(VLOOKUP(A394,ftes,5,FALSE)),0,VLOOKUP(A394,ftes,5,FALSE))</f>
        <v>3</v>
      </c>
      <c r="AN394">
        <f t="shared" si="17"/>
        <v>1</v>
      </c>
    </row>
    <row r="395" spans="1:40" ht="17.100000000000001" customHeight="1">
      <c r="A395" s="3" t="s">
        <v>737</v>
      </c>
      <c r="B395" s="6" t="s">
        <v>160</v>
      </c>
      <c r="C395" s="12">
        <v>0</v>
      </c>
      <c r="D395" s="12">
        <v>0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58">
        <v>0</v>
      </c>
      <c r="R395" s="57">
        <v>0</v>
      </c>
      <c r="S395" s="41">
        <v>10.79</v>
      </c>
      <c r="T395" s="57">
        <f t="shared" si="18"/>
        <v>11.7</v>
      </c>
      <c r="U395"/>
      <c r="V395" s="12">
        <v>7</v>
      </c>
      <c r="W395" s="12">
        <v>8</v>
      </c>
      <c r="X395" s="12">
        <v>5</v>
      </c>
      <c r="Y395" s="12">
        <v>3.44</v>
      </c>
      <c r="Z395" s="12">
        <v>4.37</v>
      </c>
      <c r="AA395" s="12">
        <v>3.62</v>
      </c>
      <c r="AB395" s="12">
        <v>3</v>
      </c>
      <c r="AC395" s="12">
        <v>2</v>
      </c>
      <c r="AD395" s="12">
        <v>3.89</v>
      </c>
      <c r="AE395" s="15">
        <v>2.5499999999999998</v>
      </c>
      <c r="AF395" s="12">
        <v>0</v>
      </c>
      <c r="AG395" s="12">
        <v>3</v>
      </c>
      <c r="AH395" s="12">
        <v>6.51</v>
      </c>
      <c r="AI395" s="12">
        <v>6.96</v>
      </c>
      <c r="AJ395" s="58">
        <v>10.38</v>
      </c>
      <c r="AK395" s="57">
        <v>10.549999999999999</v>
      </c>
      <c r="AL395" s="57">
        <v>13.739999999999998</v>
      </c>
      <c r="AM395" s="57">
        <f t="shared" si="19"/>
        <v>12.2</v>
      </c>
      <c r="AN395">
        <f t="shared" ref="AN395:AN450" si="20">IF(SUM(C395:Q395)+SUM(V395:AJ395)&gt;0,1,0)</f>
        <v>1</v>
      </c>
    </row>
    <row r="396" spans="1:40" ht="17.100000000000001" customHeight="1">
      <c r="A396" s="3" t="s">
        <v>738</v>
      </c>
      <c r="B396" s="6" t="s">
        <v>88</v>
      </c>
      <c r="C396" s="12">
        <v>171.78</v>
      </c>
      <c r="D396" s="12">
        <v>174.79</v>
      </c>
      <c r="E396" s="12">
        <v>152.32499999999999</v>
      </c>
      <c r="F396" s="12">
        <v>145.36500000000001</v>
      </c>
      <c r="G396" s="12">
        <v>137.68</v>
      </c>
      <c r="H396" s="12">
        <v>142.56</v>
      </c>
      <c r="I396" s="12">
        <v>127.77499999999999</v>
      </c>
      <c r="J396" s="12">
        <v>115.80999999999999</v>
      </c>
      <c r="K396" s="12">
        <v>119.17000000000002</v>
      </c>
      <c r="L396" s="12">
        <v>138.13</v>
      </c>
      <c r="M396" s="12">
        <v>139.26000000000002</v>
      </c>
      <c r="N396" s="12">
        <v>143.26</v>
      </c>
      <c r="O396" s="12">
        <v>158.73000000000002</v>
      </c>
      <c r="P396" s="12">
        <v>155.82999999999998</v>
      </c>
      <c r="Q396" s="58">
        <v>166.97</v>
      </c>
      <c r="R396" s="57">
        <v>149.76999999999998</v>
      </c>
      <c r="S396" s="41">
        <v>132.17000000000002</v>
      </c>
      <c r="T396" s="57">
        <f t="shared" si="18"/>
        <v>123.6</v>
      </c>
      <c r="U396"/>
      <c r="V396" s="12">
        <v>38.534999999999997</v>
      </c>
      <c r="W396" s="12">
        <v>42.5</v>
      </c>
      <c r="X396" s="12">
        <v>42.045000000000002</v>
      </c>
      <c r="Y396" s="12">
        <v>32.299999999999997</v>
      </c>
      <c r="Z396" s="12">
        <v>29.2</v>
      </c>
      <c r="AA396" s="12">
        <v>34.86</v>
      </c>
      <c r="AB396" s="12">
        <v>54.455000000000005</v>
      </c>
      <c r="AC396" s="12">
        <v>60.599999999999994</v>
      </c>
      <c r="AD396" s="12">
        <v>59.970000000000006</v>
      </c>
      <c r="AE396" s="15">
        <v>70.61</v>
      </c>
      <c r="AF396" s="12">
        <v>59.089999999999989</v>
      </c>
      <c r="AG396" s="12">
        <v>54.35</v>
      </c>
      <c r="AH396" s="12">
        <v>60.26</v>
      </c>
      <c r="AI396" s="12">
        <v>56.430000000000007</v>
      </c>
      <c r="AJ396" s="58">
        <v>55.49</v>
      </c>
      <c r="AK396" s="57">
        <v>56.180000000000007</v>
      </c>
      <c r="AL396" s="57">
        <v>52.699999999999996</v>
      </c>
      <c r="AM396" s="57">
        <f t="shared" si="19"/>
        <v>47.6</v>
      </c>
      <c r="AN396">
        <f t="shared" si="20"/>
        <v>1</v>
      </c>
    </row>
    <row r="397" spans="1:40" ht="17.100000000000001" customHeight="1">
      <c r="A397" s="3" t="s">
        <v>739</v>
      </c>
      <c r="B397" s="6" t="s">
        <v>797</v>
      </c>
      <c r="C397" s="12"/>
      <c r="D397" s="12"/>
      <c r="E397" s="12"/>
      <c r="F397" s="12"/>
      <c r="G397" s="12"/>
      <c r="H397" s="12"/>
      <c r="I397" s="12"/>
      <c r="J397" s="12">
        <v>0</v>
      </c>
      <c r="K397" s="12">
        <v>254.80000000000004</v>
      </c>
      <c r="L397" s="12">
        <v>237.81999999999996</v>
      </c>
      <c r="M397" s="12">
        <v>271.62999999999994</v>
      </c>
      <c r="N397" s="12">
        <v>257.12</v>
      </c>
      <c r="O397" s="12">
        <v>239.24999999999997</v>
      </c>
      <c r="P397" s="12">
        <v>245.33999999999997</v>
      </c>
      <c r="Q397" s="58">
        <v>258.22000000000003</v>
      </c>
      <c r="R397" s="57">
        <v>269.36999999999995</v>
      </c>
      <c r="S397" s="41">
        <v>250.60000000000005</v>
      </c>
      <c r="T397" s="57">
        <f t="shared" si="18"/>
        <v>256.5</v>
      </c>
      <c r="U397"/>
      <c r="V397" s="12"/>
      <c r="W397" s="12"/>
      <c r="X397" s="12"/>
      <c r="Y397" s="12"/>
      <c r="Z397" s="12"/>
      <c r="AA397" s="12"/>
      <c r="AB397" s="12"/>
      <c r="AC397" s="12">
        <v>0</v>
      </c>
      <c r="AD397" s="12">
        <v>193.95000000000002</v>
      </c>
      <c r="AE397" s="15">
        <v>189.94</v>
      </c>
      <c r="AF397" s="12">
        <v>180.51</v>
      </c>
      <c r="AG397" s="12">
        <v>197.07</v>
      </c>
      <c r="AH397" s="12">
        <v>211.51000000000005</v>
      </c>
      <c r="AI397" s="12">
        <v>223.06</v>
      </c>
      <c r="AJ397" s="58">
        <v>177.45999999999981</v>
      </c>
      <c r="AK397" s="57">
        <v>162.82000000000002</v>
      </c>
      <c r="AL397" s="57">
        <v>152</v>
      </c>
      <c r="AM397" s="57">
        <f t="shared" si="19"/>
        <v>121.5</v>
      </c>
      <c r="AN397">
        <f t="shared" si="20"/>
        <v>1</v>
      </c>
    </row>
    <row r="398" spans="1:40" ht="17.100000000000001" customHeight="1">
      <c r="A398" s="3" t="s">
        <v>740</v>
      </c>
      <c r="B398" s="6" t="s">
        <v>197</v>
      </c>
      <c r="C398" s="12">
        <v>52.9</v>
      </c>
      <c r="D398" s="12">
        <v>49.55</v>
      </c>
      <c r="E398" s="12">
        <v>56.64</v>
      </c>
      <c r="F398" s="12">
        <v>54.22</v>
      </c>
      <c r="G398" s="12">
        <v>58.05</v>
      </c>
      <c r="H398" s="12">
        <v>55.12</v>
      </c>
      <c r="I398" s="12">
        <v>59.92</v>
      </c>
      <c r="J398" s="12">
        <v>64</v>
      </c>
      <c r="K398" s="12">
        <v>65.39</v>
      </c>
      <c r="L398" s="12">
        <v>58.47</v>
      </c>
      <c r="M398" s="12">
        <v>61.430000000000007</v>
      </c>
      <c r="N398" s="12">
        <v>62.639999999999993</v>
      </c>
      <c r="O398" s="12">
        <v>60.14</v>
      </c>
      <c r="P398" s="12">
        <v>58.67</v>
      </c>
      <c r="Q398" s="58">
        <v>97.2</v>
      </c>
      <c r="R398" s="57">
        <v>83.36</v>
      </c>
      <c r="S398" s="41">
        <v>69.510000000000005</v>
      </c>
      <c r="T398" s="57">
        <f t="shared" si="18"/>
        <v>75.599999999999994</v>
      </c>
      <c r="U398"/>
      <c r="V398" s="12">
        <v>12.68</v>
      </c>
      <c r="W398" s="12">
        <v>16.39</v>
      </c>
      <c r="X398" s="12">
        <v>20.61</v>
      </c>
      <c r="Y398" s="12">
        <v>20.190000000000001</v>
      </c>
      <c r="Z398" s="12">
        <v>12.87</v>
      </c>
      <c r="AA398" s="12">
        <v>18.11</v>
      </c>
      <c r="AB398" s="12">
        <v>19.29</v>
      </c>
      <c r="AC398" s="12">
        <v>17.09</v>
      </c>
      <c r="AD398" s="12">
        <v>16.3</v>
      </c>
      <c r="AE398" s="15">
        <v>20.53</v>
      </c>
      <c r="AF398" s="12">
        <v>18.830000000000002</v>
      </c>
      <c r="AG398" s="12">
        <v>22.509999999999998</v>
      </c>
      <c r="AH398" s="12">
        <v>32.25</v>
      </c>
      <c r="AI398" s="12">
        <v>27.049999999999997</v>
      </c>
      <c r="AJ398" s="58">
        <v>44.03</v>
      </c>
      <c r="AK398" s="57">
        <v>45.25</v>
      </c>
      <c r="AL398" s="57">
        <v>44.43</v>
      </c>
      <c r="AM398" s="57">
        <f t="shared" si="19"/>
        <v>42</v>
      </c>
      <c r="AN398">
        <f t="shared" si="20"/>
        <v>1</v>
      </c>
    </row>
    <row r="399" spans="1:40" ht="17.100000000000001" customHeight="1">
      <c r="A399" s="3" t="s">
        <v>741</v>
      </c>
      <c r="B399" s="6" t="s">
        <v>198</v>
      </c>
      <c r="C399" s="12">
        <v>79.88</v>
      </c>
      <c r="D399" s="12">
        <v>93.27</v>
      </c>
      <c r="E399" s="12">
        <v>77.98</v>
      </c>
      <c r="F399" s="12">
        <v>71.61</v>
      </c>
      <c r="G399" s="12">
        <v>77.790000000000006</v>
      </c>
      <c r="H399" s="12">
        <v>98.5</v>
      </c>
      <c r="I399" s="12">
        <v>91.65</v>
      </c>
      <c r="J399" s="12">
        <v>86.08</v>
      </c>
      <c r="K399" s="12">
        <v>86.59</v>
      </c>
      <c r="L399" s="12">
        <v>82.789999999999992</v>
      </c>
      <c r="M399" s="12">
        <v>73.989999999999981</v>
      </c>
      <c r="N399" s="12">
        <v>90.320000000000007</v>
      </c>
      <c r="O399" s="12">
        <v>95.67</v>
      </c>
      <c r="P399" s="12">
        <v>91.839999999999989</v>
      </c>
      <c r="Q399" s="58">
        <v>78.7</v>
      </c>
      <c r="R399" s="57">
        <v>56.56</v>
      </c>
      <c r="S399" s="41">
        <v>70.149999999999977</v>
      </c>
      <c r="T399" s="57">
        <f t="shared" si="18"/>
        <v>84.5</v>
      </c>
      <c r="U399"/>
      <c r="V399" s="12">
        <v>62.82</v>
      </c>
      <c r="W399" s="12">
        <v>55.11</v>
      </c>
      <c r="X399" s="12">
        <v>61.23</v>
      </c>
      <c r="Y399" s="12">
        <v>70.81</v>
      </c>
      <c r="Z399" s="12">
        <v>60.87</v>
      </c>
      <c r="AA399" s="12">
        <v>69.680000000000007</v>
      </c>
      <c r="AB399" s="12">
        <v>69.14</v>
      </c>
      <c r="AC399" s="12">
        <v>69.109999999999985</v>
      </c>
      <c r="AD399" s="12">
        <v>63.240000000000009</v>
      </c>
      <c r="AE399" s="15">
        <v>80.199999999999989</v>
      </c>
      <c r="AF399" s="12">
        <v>71.23</v>
      </c>
      <c r="AG399" s="12">
        <v>73.830000000000013</v>
      </c>
      <c r="AH399" s="12">
        <v>98.259999999999991</v>
      </c>
      <c r="AI399" s="12">
        <v>96.439999999999984</v>
      </c>
      <c r="AJ399" s="58">
        <v>99.689999999999984</v>
      </c>
      <c r="AK399" s="57">
        <v>99.120000000000019</v>
      </c>
      <c r="AL399" s="57">
        <v>101.00000000000001</v>
      </c>
      <c r="AM399" s="57">
        <f t="shared" si="19"/>
        <v>105.3</v>
      </c>
      <c r="AN399">
        <f t="shared" si="20"/>
        <v>1</v>
      </c>
    </row>
    <row r="400" spans="1:40" ht="17.100000000000001" customHeight="1">
      <c r="A400" s="3" t="s">
        <v>742</v>
      </c>
      <c r="B400" s="6" t="s">
        <v>71</v>
      </c>
      <c r="C400" s="12">
        <v>75.715000000000003</v>
      </c>
      <c r="D400" s="12">
        <v>98.36</v>
      </c>
      <c r="E400" s="12">
        <v>109.46</v>
      </c>
      <c r="F400" s="12">
        <v>114.11499999999999</v>
      </c>
      <c r="G400" s="12">
        <v>111.74</v>
      </c>
      <c r="H400" s="12">
        <v>130.05500000000001</v>
      </c>
      <c r="I400" s="12">
        <v>130.40000000000003</v>
      </c>
      <c r="J400" s="12">
        <v>144.41</v>
      </c>
      <c r="K400" s="12">
        <v>141.54999999999995</v>
      </c>
      <c r="L400" s="12">
        <v>152.57000000000008</v>
      </c>
      <c r="M400" s="12">
        <v>150.20999999999998</v>
      </c>
      <c r="N400" s="12">
        <v>185.68</v>
      </c>
      <c r="O400" s="12">
        <v>201.33999999999995</v>
      </c>
      <c r="P400" s="12">
        <v>217.12</v>
      </c>
      <c r="Q400" s="58">
        <v>243.08</v>
      </c>
      <c r="R400" s="57">
        <v>235.49</v>
      </c>
      <c r="S400" s="41">
        <v>189.14999999999998</v>
      </c>
      <c r="T400" s="57">
        <f t="shared" si="18"/>
        <v>177.5</v>
      </c>
      <c r="U400"/>
      <c r="V400" s="12">
        <v>68.569999999999993</v>
      </c>
      <c r="W400" s="12">
        <v>71.025000000000006</v>
      </c>
      <c r="X400" s="12">
        <v>79.13</v>
      </c>
      <c r="Y400" s="12">
        <v>91.25</v>
      </c>
      <c r="Z400" s="12">
        <v>91.97</v>
      </c>
      <c r="AA400" s="12">
        <v>99.88</v>
      </c>
      <c r="AB400" s="12">
        <v>100.73000000000002</v>
      </c>
      <c r="AC400" s="12">
        <v>111.33000000000001</v>
      </c>
      <c r="AD400" s="12">
        <v>105.42</v>
      </c>
      <c r="AE400" s="15">
        <v>127</v>
      </c>
      <c r="AF400" s="12">
        <v>139.24000000000004</v>
      </c>
      <c r="AG400" s="12">
        <v>141.63999999999993</v>
      </c>
      <c r="AH400" s="12">
        <v>136.22999999999999</v>
      </c>
      <c r="AI400" s="12">
        <v>121.67</v>
      </c>
      <c r="AJ400" s="58">
        <v>143.41</v>
      </c>
      <c r="AK400" s="57">
        <v>125.16999999999997</v>
      </c>
      <c r="AL400" s="57">
        <v>105.63000000000001</v>
      </c>
      <c r="AM400" s="57">
        <f t="shared" si="19"/>
        <v>112</v>
      </c>
      <c r="AN400">
        <f t="shared" si="20"/>
        <v>1</v>
      </c>
    </row>
    <row r="401" spans="1:40" ht="17.100000000000001" customHeight="1">
      <c r="A401" s="3" t="s">
        <v>743</v>
      </c>
      <c r="B401" s="6" t="s">
        <v>140</v>
      </c>
      <c r="C401" s="12">
        <v>27</v>
      </c>
      <c r="D401" s="12">
        <v>37.880000000000003</v>
      </c>
      <c r="E401" s="12">
        <v>52.95</v>
      </c>
      <c r="F401" s="12">
        <v>70.27</v>
      </c>
      <c r="G401" s="12">
        <v>101.875</v>
      </c>
      <c r="H401" s="12">
        <v>126.78</v>
      </c>
      <c r="I401" s="12">
        <v>190.66000000000003</v>
      </c>
      <c r="J401" s="12">
        <v>206.85</v>
      </c>
      <c r="K401" s="12">
        <v>218.51</v>
      </c>
      <c r="L401" s="12">
        <v>194.78</v>
      </c>
      <c r="M401" s="12">
        <v>166.60000000000002</v>
      </c>
      <c r="N401" s="12">
        <v>134.37</v>
      </c>
      <c r="O401" s="12">
        <v>106.9</v>
      </c>
      <c r="P401" s="12">
        <v>87.33</v>
      </c>
      <c r="Q401" s="58">
        <v>63.269999999999996</v>
      </c>
      <c r="R401" s="57">
        <v>51</v>
      </c>
      <c r="S401" s="41">
        <v>31</v>
      </c>
      <c r="T401" s="57">
        <f t="shared" si="18"/>
        <v>24</v>
      </c>
      <c r="U401"/>
      <c r="V401" s="12">
        <v>71.594999999999999</v>
      </c>
      <c r="W401" s="12">
        <v>57.89</v>
      </c>
      <c r="X401" s="12">
        <v>66.540000000000006</v>
      </c>
      <c r="Y401" s="12">
        <v>77.63</v>
      </c>
      <c r="Z401" s="12">
        <v>91.49</v>
      </c>
      <c r="AA401" s="12">
        <v>65.59</v>
      </c>
      <c r="AB401" s="12">
        <v>54.07</v>
      </c>
      <c r="AC401" s="12">
        <v>60.95</v>
      </c>
      <c r="AD401" s="12">
        <v>74.379999999999981</v>
      </c>
      <c r="AE401" s="15">
        <v>80.420000000000016</v>
      </c>
      <c r="AF401" s="12">
        <v>75.890000000000015</v>
      </c>
      <c r="AG401" s="12">
        <v>69.38000000000001</v>
      </c>
      <c r="AH401" s="12">
        <v>64.69</v>
      </c>
      <c r="AI401" s="12">
        <v>58.199999999999996</v>
      </c>
      <c r="AJ401" s="58">
        <v>55.430000000000007</v>
      </c>
      <c r="AK401" s="57">
        <v>60.080000000000005</v>
      </c>
      <c r="AL401" s="57">
        <v>62.210000000000008</v>
      </c>
      <c r="AM401" s="57">
        <f t="shared" si="19"/>
        <v>64.8</v>
      </c>
      <c r="AN401">
        <f t="shared" si="20"/>
        <v>1</v>
      </c>
    </row>
    <row r="402" spans="1:40" ht="17.100000000000001" customHeight="1">
      <c r="A402" s="3" t="s">
        <v>744</v>
      </c>
      <c r="B402" s="6" t="s">
        <v>72</v>
      </c>
      <c r="C402" s="12">
        <v>12.52</v>
      </c>
      <c r="D402" s="12">
        <v>11.34</v>
      </c>
      <c r="E402" s="12">
        <v>17.39</v>
      </c>
      <c r="F402" s="12">
        <v>12.43</v>
      </c>
      <c r="G402" s="12">
        <v>12.24</v>
      </c>
      <c r="H402" s="12">
        <v>13.74</v>
      </c>
      <c r="I402" s="12">
        <v>14.58</v>
      </c>
      <c r="J402" s="12">
        <v>17.61</v>
      </c>
      <c r="K402" s="12">
        <v>18</v>
      </c>
      <c r="L402" s="12">
        <v>17.680000000000003</v>
      </c>
      <c r="M402" s="12">
        <v>26.4</v>
      </c>
      <c r="N402" s="12">
        <v>26.96</v>
      </c>
      <c r="O402" s="12">
        <v>29.759999999999998</v>
      </c>
      <c r="P402" s="12">
        <v>33.67</v>
      </c>
      <c r="Q402" s="58">
        <v>34.599999999999994</v>
      </c>
      <c r="R402" s="57">
        <v>29</v>
      </c>
      <c r="S402" s="41">
        <v>28.990000000000002</v>
      </c>
      <c r="T402" s="57">
        <f t="shared" si="18"/>
        <v>26.9</v>
      </c>
      <c r="U402"/>
      <c r="V402" s="12">
        <v>13.7</v>
      </c>
      <c r="W402" s="12">
        <v>12.77</v>
      </c>
      <c r="X402" s="12">
        <v>17.36</v>
      </c>
      <c r="Y402" s="12">
        <v>12.08</v>
      </c>
      <c r="Z402" s="12">
        <v>8</v>
      </c>
      <c r="AA402" s="12">
        <v>9.4700000000000006</v>
      </c>
      <c r="AB402" s="12">
        <v>11.680000000000001</v>
      </c>
      <c r="AC402" s="12">
        <v>11.89</v>
      </c>
      <c r="AD402" s="12">
        <v>10.61</v>
      </c>
      <c r="AE402" s="15">
        <v>5.12</v>
      </c>
      <c r="AF402" s="12">
        <v>9.18</v>
      </c>
      <c r="AG402" s="12">
        <v>12.63</v>
      </c>
      <c r="AH402" s="12">
        <v>5.1100000000000003</v>
      </c>
      <c r="AI402" s="12">
        <v>5.39</v>
      </c>
      <c r="AJ402" s="58">
        <v>7.9600000000000009</v>
      </c>
      <c r="AK402" s="57">
        <v>9</v>
      </c>
      <c r="AL402" s="57">
        <v>10.940000000000001</v>
      </c>
      <c r="AM402" s="57">
        <f t="shared" si="19"/>
        <v>9.5</v>
      </c>
      <c r="AN402">
        <f t="shared" si="20"/>
        <v>1</v>
      </c>
    </row>
    <row r="403" spans="1:40" ht="17.100000000000001" customHeight="1">
      <c r="A403" s="3" t="s">
        <v>745</v>
      </c>
      <c r="B403" s="6" t="s">
        <v>256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58">
        <v>0</v>
      </c>
      <c r="R403" s="57">
        <v>0</v>
      </c>
      <c r="S403" s="41">
        <v>0</v>
      </c>
      <c r="T403" s="57">
        <f t="shared" si="18"/>
        <v>0</v>
      </c>
      <c r="U403"/>
      <c r="V403" s="12">
        <v>5.34</v>
      </c>
      <c r="W403" s="12">
        <v>6</v>
      </c>
      <c r="X403" s="12">
        <v>5.26</v>
      </c>
      <c r="Y403" s="12">
        <v>9.02</v>
      </c>
      <c r="Z403" s="12">
        <v>9.67</v>
      </c>
      <c r="AA403" s="12">
        <v>9.2799999999999994</v>
      </c>
      <c r="AB403" s="12">
        <v>3.2800000000000002</v>
      </c>
      <c r="AC403" s="12">
        <v>1.6600000000000001</v>
      </c>
      <c r="AD403" s="12">
        <v>6.63</v>
      </c>
      <c r="AE403" s="15">
        <v>3</v>
      </c>
      <c r="AF403" s="12">
        <v>3.6599999999999997</v>
      </c>
      <c r="AG403" s="12">
        <v>5.34</v>
      </c>
      <c r="AH403" s="12">
        <v>10.34</v>
      </c>
      <c r="AI403" s="12">
        <v>11.96</v>
      </c>
      <c r="AJ403" s="58">
        <v>10.600000000000001</v>
      </c>
      <c r="AK403" s="57">
        <v>8.26</v>
      </c>
      <c r="AL403" s="57">
        <v>14.41</v>
      </c>
      <c r="AM403" s="57">
        <f t="shared" si="19"/>
        <v>15.6</v>
      </c>
      <c r="AN403">
        <f t="shared" si="20"/>
        <v>1</v>
      </c>
    </row>
    <row r="404" spans="1:40" ht="17.100000000000001" customHeight="1">
      <c r="A404" s="3" t="s">
        <v>746</v>
      </c>
      <c r="B404" s="6" t="s">
        <v>189</v>
      </c>
      <c r="C404" s="12">
        <v>39.39</v>
      </c>
      <c r="D404" s="12">
        <v>44.27</v>
      </c>
      <c r="E404" s="12">
        <v>45.045000000000002</v>
      </c>
      <c r="F404" s="12">
        <v>46.24</v>
      </c>
      <c r="G404" s="12">
        <v>51.42</v>
      </c>
      <c r="H404" s="12">
        <v>62.04</v>
      </c>
      <c r="I404" s="12">
        <v>74.535000000000025</v>
      </c>
      <c r="J404" s="12">
        <v>80.709999999999994</v>
      </c>
      <c r="K404" s="12">
        <v>77.240000000000009</v>
      </c>
      <c r="L404" s="12">
        <v>77.770000000000039</v>
      </c>
      <c r="M404" s="12">
        <v>76.849999999999994</v>
      </c>
      <c r="N404" s="12">
        <v>87.059999999999988</v>
      </c>
      <c r="O404" s="12">
        <v>86.79</v>
      </c>
      <c r="P404" s="12">
        <v>81.419999999999987</v>
      </c>
      <c r="Q404" s="58">
        <v>80.699999999999989</v>
      </c>
      <c r="R404" s="57">
        <v>81.13000000000001</v>
      </c>
      <c r="S404" s="41">
        <v>71.169999999999987</v>
      </c>
      <c r="T404" s="57">
        <f t="shared" si="18"/>
        <v>63</v>
      </c>
      <c r="U404"/>
      <c r="V404" s="12">
        <v>68.3</v>
      </c>
      <c r="W404" s="12">
        <v>61.61</v>
      </c>
      <c r="X404" s="12">
        <v>61.25</v>
      </c>
      <c r="Y404" s="12">
        <v>69.47</v>
      </c>
      <c r="Z404" s="12">
        <v>65.47</v>
      </c>
      <c r="AA404" s="12">
        <v>61.59</v>
      </c>
      <c r="AB404" s="12">
        <v>62.36</v>
      </c>
      <c r="AC404" s="12">
        <v>65.77000000000001</v>
      </c>
      <c r="AD404" s="12">
        <v>79.97</v>
      </c>
      <c r="AE404" s="15">
        <v>101.05</v>
      </c>
      <c r="AF404" s="12">
        <v>90.98</v>
      </c>
      <c r="AG404" s="12">
        <v>94.63000000000001</v>
      </c>
      <c r="AH404" s="12">
        <v>97.360000000000014</v>
      </c>
      <c r="AI404" s="12">
        <v>86.609999999999985</v>
      </c>
      <c r="AJ404" s="58">
        <v>81.889999999999986</v>
      </c>
      <c r="AK404" s="57">
        <v>78.790000000000006</v>
      </c>
      <c r="AL404" s="57">
        <v>66.930000000000007</v>
      </c>
      <c r="AM404" s="57">
        <f t="shared" si="19"/>
        <v>61.9</v>
      </c>
      <c r="AN404">
        <f t="shared" si="20"/>
        <v>1</v>
      </c>
    </row>
    <row r="405" spans="1:40" ht="17.100000000000001" customHeight="1">
      <c r="A405" s="3" t="s">
        <v>747</v>
      </c>
      <c r="B405" s="6" t="s">
        <v>164</v>
      </c>
      <c r="C405" s="12">
        <v>0</v>
      </c>
      <c r="D405" s="12">
        <v>0</v>
      </c>
      <c r="E405" s="12">
        <v>0</v>
      </c>
      <c r="F405" s="12">
        <v>0</v>
      </c>
      <c r="G405" s="12">
        <v>0</v>
      </c>
      <c r="H405" s="12">
        <v>14.78</v>
      </c>
      <c r="I405" s="12">
        <v>29.86</v>
      </c>
      <c r="J405" s="12">
        <v>50.12</v>
      </c>
      <c r="K405" s="12">
        <v>70.760000000000005</v>
      </c>
      <c r="L405" s="12">
        <v>93.779999999999987</v>
      </c>
      <c r="M405" s="12">
        <v>82.5</v>
      </c>
      <c r="N405" s="12">
        <v>72.849999999999994</v>
      </c>
      <c r="O405" s="12">
        <v>68.59</v>
      </c>
      <c r="P405" s="12">
        <v>114.85</v>
      </c>
      <c r="Q405" s="58">
        <v>119.52000000000001</v>
      </c>
      <c r="R405" s="57">
        <v>97.719999999999985</v>
      </c>
      <c r="S405" s="41">
        <v>98.13</v>
      </c>
      <c r="T405" s="57">
        <f t="shared" si="18"/>
        <v>101.2</v>
      </c>
      <c r="U405"/>
      <c r="V405" s="12">
        <v>1</v>
      </c>
      <c r="W405" s="12">
        <v>4.0199999999999996</v>
      </c>
      <c r="X405" s="12">
        <v>4.13</v>
      </c>
      <c r="Y405" s="12">
        <v>5.72</v>
      </c>
      <c r="Z405" s="12">
        <v>4</v>
      </c>
      <c r="AA405" s="12">
        <v>2.62</v>
      </c>
      <c r="AB405" s="12">
        <v>6.48</v>
      </c>
      <c r="AC405" s="12">
        <v>3.55</v>
      </c>
      <c r="AD405" s="12">
        <v>4.57</v>
      </c>
      <c r="AE405" s="15">
        <v>4.7299999999999995</v>
      </c>
      <c r="AF405" s="12">
        <v>6.55</v>
      </c>
      <c r="AG405" s="12">
        <v>7.82</v>
      </c>
      <c r="AH405" s="12">
        <v>10.669999999999998</v>
      </c>
      <c r="AI405" s="12">
        <v>13.04</v>
      </c>
      <c r="AJ405" s="58">
        <v>11.700000000000001</v>
      </c>
      <c r="AK405" s="57">
        <v>11.389999999999999</v>
      </c>
      <c r="AL405" s="57">
        <v>10.430000000000001</v>
      </c>
      <c r="AM405" s="57">
        <f t="shared" si="19"/>
        <v>17.5</v>
      </c>
      <c r="AN405">
        <f t="shared" si="20"/>
        <v>1</v>
      </c>
    </row>
    <row r="406" spans="1:40" ht="17.100000000000001" customHeight="1">
      <c r="A406" s="3" t="s">
        <v>748</v>
      </c>
      <c r="B406" s="6" t="s">
        <v>55</v>
      </c>
      <c r="C406" s="12">
        <v>92.055000000000007</v>
      </c>
      <c r="D406" s="12">
        <v>92.12</v>
      </c>
      <c r="E406" s="12">
        <v>87.9</v>
      </c>
      <c r="F406" s="12">
        <v>92.61</v>
      </c>
      <c r="G406" s="12">
        <v>103.5</v>
      </c>
      <c r="H406" s="12">
        <v>128.99</v>
      </c>
      <c r="I406" s="12">
        <v>147.07499999999999</v>
      </c>
      <c r="J406" s="12">
        <v>155.75</v>
      </c>
      <c r="K406" s="12">
        <v>177.25</v>
      </c>
      <c r="L406" s="12">
        <v>158.26999999999998</v>
      </c>
      <c r="M406" s="12">
        <v>126.55000000000001</v>
      </c>
      <c r="N406" s="12">
        <v>108.53999999999999</v>
      </c>
      <c r="O406" s="12">
        <v>87.710000000000008</v>
      </c>
      <c r="P406" s="12">
        <v>73.67</v>
      </c>
      <c r="Q406" s="58">
        <v>59.17</v>
      </c>
      <c r="R406" s="57">
        <v>43.56</v>
      </c>
      <c r="S406" s="41">
        <v>27.7</v>
      </c>
      <c r="T406" s="57">
        <f t="shared" si="18"/>
        <v>18</v>
      </c>
      <c r="U406"/>
      <c r="V406" s="12">
        <v>34.659999999999997</v>
      </c>
      <c r="W406" s="12">
        <v>31.89</v>
      </c>
      <c r="X406" s="12">
        <v>45.13</v>
      </c>
      <c r="Y406" s="12">
        <v>47.22</v>
      </c>
      <c r="Z406" s="12">
        <v>45.64</v>
      </c>
      <c r="AA406" s="12">
        <v>45.31</v>
      </c>
      <c r="AB406" s="12">
        <v>41.370000000000005</v>
      </c>
      <c r="AC406" s="12">
        <v>45.179999999999986</v>
      </c>
      <c r="AD406" s="12">
        <v>43.05</v>
      </c>
      <c r="AE406" s="15">
        <v>38.58</v>
      </c>
      <c r="AF406" s="12">
        <v>37.15</v>
      </c>
      <c r="AG406" s="12">
        <v>28.94</v>
      </c>
      <c r="AH406" s="12">
        <v>33.900000000000006</v>
      </c>
      <c r="AI406" s="12">
        <v>28.47</v>
      </c>
      <c r="AJ406" s="58">
        <v>38.69</v>
      </c>
      <c r="AK406" s="57">
        <v>41.210000000000008</v>
      </c>
      <c r="AL406" s="57">
        <v>37.58</v>
      </c>
      <c r="AM406" s="57">
        <f t="shared" si="19"/>
        <v>37.299999999999997</v>
      </c>
      <c r="AN406">
        <f t="shared" si="20"/>
        <v>1</v>
      </c>
    </row>
    <row r="407" spans="1:40" ht="17.100000000000001" customHeight="1">
      <c r="A407" s="3" t="s">
        <v>749</v>
      </c>
      <c r="B407" s="6" t="s">
        <v>213</v>
      </c>
      <c r="C407" s="12">
        <v>75.42</v>
      </c>
      <c r="D407" s="12">
        <v>96.27</v>
      </c>
      <c r="E407" s="12">
        <v>123.56</v>
      </c>
      <c r="F407" s="12">
        <v>126.85</v>
      </c>
      <c r="G407" s="12">
        <v>188.45</v>
      </c>
      <c r="H407" s="12">
        <v>191.53</v>
      </c>
      <c r="I407" s="12">
        <v>185.35000000000002</v>
      </c>
      <c r="J407" s="12">
        <v>179.11999999999998</v>
      </c>
      <c r="K407" s="12">
        <v>168.76999999999998</v>
      </c>
      <c r="L407" s="12">
        <v>168.05</v>
      </c>
      <c r="M407" s="12">
        <v>171.10999999999999</v>
      </c>
      <c r="N407" s="12">
        <v>152.85</v>
      </c>
      <c r="O407" s="12">
        <v>145.57</v>
      </c>
      <c r="P407" s="12">
        <v>131.80000000000001</v>
      </c>
      <c r="Q407" s="58">
        <v>115.35</v>
      </c>
      <c r="R407" s="57">
        <v>86.56</v>
      </c>
      <c r="S407" s="41">
        <v>62</v>
      </c>
      <c r="T407" s="57">
        <f t="shared" si="18"/>
        <v>62.9</v>
      </c>
      <c r="U407"/>
      <c r="V407" s="12">
        <v>34.82</v>
      </c>
      <c r="W407" s="12">
        <v>33.409999999999997</v>
      </c>
      <c r="X407" s="12">
        <v>33.79</v>
      </c>
      <c r="Y407" s="12">
        <v>26.1</v>
      </c>
      <c r="Z407" s="12">
        <v>24.1</v>
      </c>
      <c r="AA407" s="12">
        <v>30.56</v>
      </c>
      <c r="AB407" s="12">
        <v>32.049999999999997</v>
      </c>
      <c r="AC407" s="12">
        <v>26.46</v>
      </c>
      <c r="AD407" s="12">
        <v>30.65</v>
      </c>
      <c r="AE407" s="15">
        <v>32.93</v>
      </c>
      <c r="AF407" s="12">
        <v>48.080000000000005</v>
      </c>
      <c r="AG407" s="12">
        <v>47.9</v>
      </c>
      <c r="AH407" s="12">
        <v>53.860000000000007</v>
      </c>
      <c r="AI407" s="12">
        <v>63.480000000000004</v>
      </c>
      <c r="AJ407" s="58">
        <v>68.960000000000008</v>
      </c>
      <c r="AK407" s="57">
        <v>60.269999999999996</v>
      </c>
      <c r="AL407" s="57">
        <v>50.19</v>
      </c>
      <c r="AM407" s="57">
        <f t="shared" si="19"/>
        <v>56.9</v>
      </c>
      <c r="AN407">
        <f t="shared" si="20"/>
        <v>1</v>
      </c>
    </row>
    <row r="408" spans="1:40" ht="17.100000000000001" customHeight="1">
      <c r="A408" s="3" t="s">
        <v>750</v>
      </c>
      <c r="B408" s="6" t="s">
        <v>184</v>
      </c>
      <c r="C408" s="12">
        <v>312.60000000000002</v>
      </c>
      <c r="D408" s="12">
        <v>344.6</v>
      </c>
      <c r="E408" s="12">
        <v>394.62</v>
      </c>
      <c r="F408" s="12">
        <v>428.18</v>
      </c>
      <c r="G408" s="12">
        <v>408.33</v>
      </c>
      <c r="H408" s="12">
        <v>404.86</v>
      </c>
      <c r="I408" s="12">
        <v>373.36</v>
      </c>
      <c r="J408" s="12">
        <v>346.91000000000014</v>
      </c>
      <c r="K408" s="12">
        <v>308.08</v>
      </c>
      <c r="L408" s="12">
        <v>330.94000000000005</v>
      </c>
      <c r="M408" s="12">
        <v>345.84999999999991</v>
      </c>
      <c r="N408" s="12">
        <v>325.26</v>
      </c>
      <c r="O408" s="12">
        <v>309.17999999999989</v>
      </c>
      <c r="P408" s="12">
        <v>294.00000000000006</v>
      </c>
      <c r="Q408" s="58">
        <v>288.50999999999993</v>
      </c>
      <c r="R408" s="57">
        <v>312.94999999999993</v>
      </c>
      <c r="S408" s="41">
        <v>282.16999999999996</v>
      </c>
      <c r="T408" s="57">
        <f t="shared" si="18"/>
        <v>285.89999999999998</v>
      </c>
      <c r="U408"/>
      <c r="V408" s="12">
        <v>45.18</v>
      </c>
      <c r="W408" s="12">
        <v>54.44</v>
      </c>
      <c r="X408" s="12">
        <v>73.765000000000001</v>
      </c>
      <c r="Y408" s="12">
        <v>71.8</v>
      </c>
      <c r="Z408" s="12">
        <v>69.39</v>
      </c>
      <c r="AA408" s="12">
        <v>86.74</v>
      </c>
      <c r="AB408" s="12">
        <v>95.110000000000014</v>
      </c>
      <c r="AC408" s="12">
        <v>81.650000000000006</v>
      </c>
      <c r="AD408" s="12">
        <v>97.04</v>
      </c>
      <c r="AE408" s="15">
        <v>94.56</v>
      </c>
      <c r="AF408" s="12">
        <v>95.389999999999986</v>
      </c>
      <c r="AG408" s="12">
        <v>110.18000000000005</v>
      </c>
      <c r="AH408" s="12">
        <v>101.43000000000004</v>
      </c>
      <c r="AI408" s="12">
        <v>95.5</v>
      </c>
      <c r="AJ408" s="58">
        <v>111.44</v>
      </c>
      <c r="AK408" s="57">
        <v>93.5</v>
      </c>
      <c r="AL408" s="57">
        <v>84.86999999999999</v>
      </c>
      <c r="AM408" s="57">
        <f t="shared" si="19"/>
        <v>55</v>
      </c>
      <c r="AN408">
        <f t="shared" si="20"/>
        <v>1</v>
      </c>
    </row>
    <row r="409" spans="1:40" ht="17.100000000000001" customHeight="1">
      <c r="A409" s="3" t="s">
        <v>751</v>
      </c>
      <c r="B409" s="6" t="s">
        <v>238</v>
      </c>
      <c r="C409" s="12">
        <v>26.98</v>
      </c>
      <c r="D409" s="12">
        <v>37.57</v>
      </c>
      <c r="E409" s="12">
        <v>44.31</v>
      </c>
      <c r="F409" s="12">
        <v>62.65</v>
      </c>
      <c r="G409" s="12">
        <v>84.98</v>
      </c>
      <c r="H409" s="12">
        <v>114.86</v>
      </c>
      <c r="I409" s="12">
        <v>160.48000000000002</v>
      </c>
      <c r="J409" s="12">
        <v>167.52</v>
      </c>
      <c r="K409" s="12">
        <v>186.37999999999997</v>
      </c>
      <c r="L409" s="12">
        <v>189.14999999999998</v>
      </c>
      <c r="M409" s="12">
        <v>222.35999999999987</v>
      </c>
      <c r="N409" s="12">
        <v>245.66</v>
      </c>
      <c r="O409" s="12">
        <v>216.97999999999996</v>
      </c>
      <c r="P409" s="12">
        <v>239.37999999999997</v>
      </c>
      <c r="Q409" s="58">
        <v>260.90000000000009</v>
      </c>
      <c r="R409" s="57">
        <v>118.02</v>
      </c>
      <c r="S409" s="41">
        <v>116.81000000000002</v>
      </c>
      <c r="T409" s="57">
        <f t="shared" si="18"/>
        <v>96.1</v>
      </c>
      <c r="U409"/>
      <c r="V409" s="12">
        <v>91.2</v>
      </c>
      <c r="W409" s="12">
        <v>101.87</v>
      </c>
      <c r="X409" s="12">
        <v>113.58</v>
      </c>
      <c r="Y409" s="12">
        <v>111.16</v>
      </c>
      <c r="Z409" s="12">
        <v>103.51</v>
      </c>
      <c r="AA409" s="12">
        <v>96.63</v>
      </c>
      <c r="AB409" s="12">
        <v>84.749999999999986</v>
      </c>
      <c r="AC409" s="12">
        <v>72.83</v>
      </c>
      <c r="AD409" s="12">
        <v>67.98</v>
      </c>
      <c r="AE409" s="15">
        <v>59.919999999999995</v>
      </c>
      <c r="AF409" s="12">
        <v>60.26</v>
      </c>
      <c r="AG409" s="12">
        <v>54.050000000000004</v>
      </c>
      <c r="AH409" s="12">
        <v>65.39</v>
      </c>
      <c r="AI409" s="12">
        <v>62.370000000000005</v>
      </c>
      <c r="AJ409" s="58">
        <v>69.980000000000018</v>
      </c>
      <c r="AK409" s="57">
        <v>71.329999999999984</v>
      </c>
      <c r="AL409" s="57">
        <v>72.859999999999985</v>
      </c>
      <c r="AM409" s="57">
        <f t="shared" si="19"/>
        <v>76.400000000000006</v>
      </c>
      <c r="AN409">
        <f t="shared" si="20"/>
        <v>1</v>
      </c>
    </row>
    <row r="410" spans="1:40" ht="17.100000000000001" customHeight="1">
      <c r="A410" s="3" t="s">
        <v>752</v>
      </c>
      <c r="B410" s="6" t="s">
        <v>218</v>
      </c>
      <c r="C410" s="12">
        <v>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58">
        <v>0</v>
      </c>
      <c r="R410" s="57">
        <v>0</v>
      </c>
      <c r="S410" s="41">
        <v>0</v>
      </c>
      <c r="T410" s="57">
        <f t="shared" si="18"/>
        <v>1</v>
      </c>
      <c r="U410"/>
      <c r="V410" s="12">
        <v>2</v>
      </c>
      <c r="W410" s="12">
        <v>2</v>
      </c>
      <c r="X410" s="12">
        <v>0</v>
      </c>
      <c r="Y410" s="12">
        <v>3.32</v>
      </c>
      <c r="Z410" s="12">
        <v>0.84</v>
      </c>
      <c r="AA410" s="12">
        <v>0</v>
      </c>
      <c r="AB410" s="12">
        <v>1.9</v>
      </c>
      <c r="AC410" s="12">
        <v>2.68</v>
      </c>
      <c r="AD410" s="12">
        <v>2</v>
      </c>
      <c r="AE410" s="15">
        <v>3</v>
      </c>
      <c r="AF410" s="12">
        <v>2.4</v>
      </c>
      <c r="AG410" s="12">
        <v>6.9799999999999995</v>
      </c>
      <c r="AH410" s="12">
        <v>9.33</v>
      </c>
      <c r="AI410" s="12">
        <v>10.870000000000001</v>
      </c>
      <c r="AJ410" s="58">
        <v>16.970000000000002</v>
      </c>
      <c r="AK410" s="57">
        <v>13.43</v>
      </c>
      <c r="AL410" s="57">
        <v>16.170000000000002</v>
      </c>
      <c r="AM410" s="57">
        <f t="shared" si="19"/>
        <v>16.899999999999999</v>
      </c>
      <c r="AN410">
        <f t="shared" si="20"/>
        <v>1</v>
      </c>
    </row>
    <row r="411" spans="1:40" ht="17.100000000000001" customHeight="1">
      <c r="A411" s="3" t="s">
        <v>753</v>
      </c>
      <c r="B411" s="6" t="s">
        <v>802</v>
      </c>
      <c r="C411" s="12"/>
      <c r="D411" s="12"/>
      <c r="E411" s="12"/>
      <c r="F411" s="12"/>
      <c r="G411" s="12"/>
      <c r="H411" s="12"/>
      <c r="I411" s="12">
        <v>0</v>
      </c>
      <c r="J411" s="12">
        <v>0</v>
      </c>
      <c r="K411" s="12">
        <v>0</v>
      </c>
      <c r="L411" s="12">
        <v>0</v>
      </c>
      <c r="M411" s="12">
        <v>23.519999999999996</v>
      </c>
      <c r="N411" s="12">
        <v>50.86</v>
      </c>
      <c r="O411" s="12">
        <v>54.92</v>
      </c>
      <c r="P411" s="12">
        <v>50.94</v>
      </c>
      <c r="Q411" s="58">
        <v>66</v>
      </c>
      <c r="R411" s="57">
        <v>58.44</v>
      </c>
      <c r="S411" s="41">
        <v>49.21</v>
      </c>
      <c r="T411" s="57">
        <f t="shared" si="18"/>
        <v>61.8</v>
      </c>
      <c r="U411"/>
      <c r="V411" s="12"/>
      <c r="W411" s="12"/>
      <c r="X411" s="12"/>
      <c r="Y411" s="12"/>
      <c r="Z411" s="12"/>
      <c r="AA411" s="12"/>
      <c r="AB411" s="12">
        <v>0</v>
      </c>
      <c r="AC411" s="12">
        <v>10.49</v>
      </c>
      <c r="AD411" s="12">
        <v>11.010000000000002</v>
      </c>
      <c r="AE411" s="15">
        <v>8.58</v>
      </c>
      <c r="AF411" s="12">
        <v>7.51</v>
      </c>
      <c r="AG411" s="12">
        <v>6.5</v>
      </c>
      <c r="AH411" s="12">
        <v>8.44</v>
      </c>
      <c r="AI411" s="12">
        <v>11.91</v>
      </c>
      <c r="AJ411" s="58">
        <v>20.869999999999997</v>
      </c>
      <c r="AK411" s="57">
        <v>34.83</v>
      </c>
      <c r="AL411" s="57">
        <v>34.4</v>
      </c>
      <c r="AM411" s="57">
        <f t="shared" si="19"/>
        <v>29.6</v>
      </c>
      <c r="AN411">
        <f t="shared" si="20"/>
        <v>1</v>
      </c>
    </row>
    <row r="412" spans="1:40" ht="17.100000000000001" customHeight="1">
      <c r="A412" s="3" t="s">
        <v>754</v>
      </c>
      <c r="B412" s="6" t="s">
        <v>260</v>
      </c>
      <c r="C412" s="12">
        <v>128.35</v>
      </c>
      <c r="D412" s="12">
        <v>106.39</v>
      </c>
      <c r="E412" s="12">
        <v>95.69</v>
      </c>
      <c r="F412" s="12">
        <v>98.05</v>
      </c>
      <c r="G412" s="12">
        <v>131.71</v>
      </c>
      <c r="H412" s="12">
        <v>139.47</v>
      </c>
      <c r="I412" s="12">
        <v>140.94</v>
      </c>
      <c r="J412" s="12">
        <v>124.43</v>
      </c>
      <c r="K412" s="12">
        <v>121.72000000000001</v>
      </c>
      <c r="L412" s="12">
        <v>122.5</v>
      </c>
      <c r="M412" s="12">
        <v>123.58999999999997</v>
      </c>
      <c r="N412" s="12">
        <v>121.53</v>
      </c>
      <c r="O412" s="12">
        <v>126.96999999999998</v>
      </c>
      <c r="P412" s="12">
        <v>111.24000000000001</v>
      </c>
      <c r="Q412" s="58">
        <v>104.17000000000002</v>
      </c>
      <c r="R412" s="57">
        <v>89.36999999999999</v>
      </c>
      <c r="S412" s="41">
        <v>78.149999999999991</v>
      </c>
      <c r="T412" s="57">
        <f t="shared" si="18"/>
        <v>86.1</v>
      </c>
      <c r="U412"/>
      <c r="V412" s="12">
        <v>114.69</v>
      </c>
      <c r="W412" s="12">
        <v>144.81</v>
      </c>
      <c r="X412" s="12">
        <v>173.19</v>
      </c>
      <c r="Y412" s="12">
        <v>165.26</v>
      </c>
      <c r="Z412" s="12">
        <v>155.32</v>
      </c>
      <c r="AA412" s="12">
        <v>165.25</v>
      </c>
      <c r="AB412" s="12">
        <v>148.20999999999998</v>
      </c>
      <c r="AC412" s="12">
        <v>140.30000000000001</v>
      </c>
      <c r="AD412" s="12">
        <v>145.13999999999999</v>
      </c>
      <c r="AE412" s="15">
        <v>151.98000000000002</v>
      </c>
      <c r="AF412" s="12">
        <v>133.21</v>
      </c>
      <c r="AG412" s="12">
        <v>113.74000000000001</v>
      </c>
      <c r="AH412" s="12">
        <v>101.04</v>
      </c>
      <c r="AI412" s="12">
        <v>107.77000000000001</v>
      </c>
      <c r="AJ412" s="58">
        <v>113.54</v>
      </c>
      <c r="AK412" s="57">
        <v>119.92999999999999</v>
      </c>
      <c r="AL412" s="57">
        <v>131.23000000000002</v>
      </c>
      <c r="AM412" s="57">
        <f t="shared" si="19"/>
        <v>138.5</v>
      </c>
      <c r="AN412">
        <f t="shared" si="20"/>
        <v>1</v>
      </c>
    </row>
    <row r="413" spans="1:40" ht="17.100000000000001" customHeight="1">
      <c r="A413" s="3" t="s">
        <v>755</v>
      </c>
      <c r="B413" s="6" t="s">
        <v>794</v>
      </c>
      <c r="C413" s="12">
        <v>83.02</v>
      </c>
      <c r="D413" s="12">
        <v>78.7</v>
      </c>
      <c r="E413" s="12">
        <v>62.65</v>
      </c>
      <c r="F413" s="12">
        <v>59.5</v>
      </c>
      <c r="G413" s="12">
        <v>65.61</v>
      </c>
      <c r="H413" s="12">
        <v>78.05</v>
      </c>
      <c r="I413" s="12">
        <v>83.850000000000023</v>
      </c>
      <c r="J413" s="12">
        <v>92.839999999999989</v>
      </c>
      <c r="K413" s="12">
        <v>88.69</v>
      </c>
      <c r="L413" s="12">
        <v>105.8</v>
      </c>
      <c r="M413" s="12">
        <v>102.59</v>
      </c>
      <c r="N413" s="12">
        <v>127.05999999999999</v>
      </c>
      <c r="O413" s="12">
        <v>122.35999999999999</v>
      </c>
      <c r="P413" s="12">
        <v>128.24</v>
      </c>
      <c r="Q413" s="58">
        <v>133.08999999999997</v>
      </c>
      <c r="R413" s="57">
        <v>131.04000000000002</v>
      </c>
      <c r="S413" s="41">
        <v>136.49</v>
      </c>
      <c r="T413" s="57">
        <f t="shared" si="18"/>
        <v>118.9</v>
      </c>
      <c r="U413"/>
      <c r="V413" s="12">
        <v>22.5</v>
      </c>
      <c r="W413" s="12">
        <v>22.37</v>
      </c>
      <c r="X413" s="12">
        <v>21.25</v>
      </c>
      <c r="Y413" s="12">
        <v>29.1</v>
      </c>
      <c r="Z413" s="12">
        <v>29.7</v>
      </c>
      <c r="AA413" s="12">
        <v>30</v>
      </c>
      <c r="AB413" s="12">
        <v>38.880000000000003</v>
      </c>
      <c r="AC413" s="12">
        <v>40.479999999999997</v>
      </c>
      <c r="AD413" s="12">
        <v>63.43</v>
      </c>
      <c r="AE413" s="15">
        <v>60.65</v>
      </c>
      <c r="AF413" s="12">
        <v>52</v>
      </c>
      <c r="AG413" s="12">
        <v>51.75</v>
      </c>
      <c r="AH413" s="12">
        <v>46.089999999999996</v>
      </c>
      <c r="AI413" s="12">
        <v>47.88</v>
      </c>
      <c r="AJ413" s="58">
        <v>49.000000000000007</v>
      </c>
      <c r="AK413" s="57">
        <v>51.25</v>
      </c>
      <c r="AL413" s="57">
        <v>47.73</v>
      </c>
      <c r="AM413" s="57">
        <f t="shared" si="19"/>
        <v>57.6</v>
      </c>
      <c r="AN413">
        <f t="shared" si="20"/>
        <v>1</v>
      </c>
    </row>
    <row r="414" spans="1:40" ht="17.100000000000001" customHeight="1">
      <c r="A414" s="3" t="s">
        <v>756</v>
      </c>
      <c r="B414" s="6" t="s">
        <v>795</v>
      </c>
      <c r="C414" s="12">
        <v>74.430000000000007</v>
      </c>
      <c r="D414" s="12">
        <v>85.02</v>
      </c>
      <c r="E414" s="12">
        <v>119.05</v>
      </c>
      <c r="F414" s="12">
        <v>110.17</v>
      </c>
      <c r="G414" s="12">
        <v>114.86</v>
      </c>
      <c r="H414" s="12">
        <v>94.75</v>
      </c>
      <c r="I414" s="12">
        <v>106.43</v>
      </c>
      <c r="J414" s="12">
        <v>94.39</v>
      </c>
      <c r="K414" s="12">
        <v>82.789999999999992</v>
      </c>
      <c r="L414" s="12">
        <v>64.260000000000005</v>
      </c>
      <c r="M414" s="12">
        <v>54.51</v>
      </c>
      <c r="N414" s="12">
        <v>44.199999999999996</v>
      </c>
      <c r="O414" s="12">
        <v>40.620000000000005</v>
      </c>
      <c r="P414" s="12">
        <v>52.629999999999988</v>
      </c>
      <c r="Q414" s="58">
        <v>61.779999999999994</v>
      </c>
      <c r="R414" s="57">
        <v>66.2</v>
      </c>
      <c r="S414" s="41">
        <v>59.18</v>
      </c>
      <c r="T414" s="57">
        <f t="shared" si="18"/>
        <v>61.9</v>
      </c>
      <c r="U414"/>
      <c r="V414" s="12">
        <v>53.19</v>
      </c>
      <c r="W414" s="12">
        <v>54.51</v>
      </c>
      <c r="X414" s="12">
        <v>53.55</v>
      </c>
      <c r="Y414" s="12">
        <v>63.21</v>
      </c>
      <c r="Z414" s="12">
        <v>85.1</v>
      </c>
      <c r="AA414" s="12">
        <v>103.575</v>
      </c>
      <c r="AB414" s="12">
        <v>118.32000000000001</v>
      </c>
      <c r="AC414" s="12">
        <v>114.97</v>
      </c>
      <c r="AD414" s="12">
        <v>132.66999999999999</v>
      </c>
      <c r="AE414" s="15">
        <v>146.07999999999998</v>
      </c>
      <c r="AF414" s="12">
        <v>188.68</v>
      </c>
      <c r="AG414" s="12">
        <v>210.14999999999998</v>
      </c>
      <c r="AH414" s="12">
        <v>209.99999999999997</v>
      </c>
      <c r="AI414" s="12">
        <v>209.56000000000003</v>
      </c>
      <c r="AJ414" s="58">
        <v>194.13000000000002</v>
      </c>
      <c r="AK414" s="57">
        <v>178.88000000000002</v>
      </c>
      <c r="AL414" s="57">
        <v>163.36999999999995</v>
      </c>
      <c r="AM414" s="57">
        <f t="shared" si="19"/>
        <v>151.80000000000001</v>
      </c>
      <c r="AN414">
        <f t="shared" si="20"/>
        <v>1</v>
      </c>
    </row>
    <row r="415" spans="1:40" ht="17.100000000000001" customHeight="1">
      <c r="A415" s="3" t="s">
        <v>757</v>
      </c>
      <c r="B415" s="6" t="s">
        <v>243</v>
      </c>
      <c r="C415" s="12">
        <v>77.81</v>
      </c>
      <c r="D415" s="12">
        <v>102.83</v>
      </c>
      <c r="E415" s="12">
        <v>107.59</v>
      </c>
      <c r="F415" s="12">
        <v>111.11</v>
      </c>
      <c r="G415" s="12">
        <v>116.02</v>
      </c>
      <c r="H415" s="12">
        <v>130.69999999999999</v>
      </c>
      <c r="I415" s="12">
        <v>136.16000000000003</v>
      </c>
      <c r="J415" s="12">
        <v>136.45999999999998</v>
      </c>
      <c r="K415" s="12">
        <v>172.57000000000002</v>
      </c>
      <c r="L415" s="12">
        <v>159.68999999999997</v>
      </c>
      <c r="M415" s="12">
        <v>162.22999999999999</v>
      </c>
      <c r="N415" s="12">
        <v>157.76999999999998</v>
      </c>
      <c r="O415" s="12">
        <v>176.34</v>
      </c>
      <c r="P415" s="12">
        <v>172.87000000000003</v>
      </c>
      <c r="Q415" s="58">
        <v>183.87000000000003</v>
      </c>
      <c r="R415" s="57">
        <v>197.19</v>
      </c>
      <c r="S415" s="41">
        <v>208</v>
      </c>
      <c r="T415" s="57">
        <f t="shared" si="18"/>
        <v>222.3</v>
      </c>
      <c r="U415"/>
      <c r="V415" s="12">
        <v>22.17</v>
      </c>
      <c r="W415" s="12">
        <v>20.6</v>
      </c>
      <c r="X415" s="12">
        <v>22.29</v>
      </c>
      <c r="Y415" s="12">
        <v>20.94</v>
      </c>
      <c r="Z415" s="12">
        <v>17.68</v>
      </c>
      <c r="AA415" s="12">
        <v>19.02</v>
      </c>
      <c r="AB415" s="12">
        <v>17.049999999999997</v>
      </c>
      <c r="AC415" s="12">
        <v>16.04</v>
      </c>
      <c r="AD415" s="12">
        <v>19.190000000000001</v>
      </c>
      <c r="AE415" s="15">
        <v>20.639999999999997</v>
      </c>
      <c r="AF415" s="12">
        <v>29.2</v>
      </c>
      <c r="AG415" s="12">
        <v>25.490000000000002</v>
      </c>
      <c r="AH415" s="12">
        <v>16.100000000000001</v>
      </c>
      <c r="AI415" s="12">
        <v>24.309999999999995</v>
      </c>
      <c r="AJ415" s="58">
        <v>25.969999999999995</v>
      </c>
      <c r="AK415" s="57">
        <v>35.150000000000006</v>
      </c>
      <c r="AL415" s="57">
        <v>37.9</v>
      </c>
      <c r="AM415" s="57">
        <f t="shared" si="19"/>
        <v>33.5</v>
      </c>
      <c r="AN415">
        <f t="shared" si="20"/>
        <v>1</v>
      </c>
    </row>
    <row r="416" spans="1:40" ht="17.100000000000001" customHeight="1">
      <c r="A416" s="3" t="s">
        <v>758</v>
      </c>
      <c r="B416" s="6" t="s">
        <v>56</v>
      </c>
      <c r="C416" s="12">
        <v>140.16999999999999</v>
      </c>
      <c r="D416" s="12">
        <v>126.065</v>
      </c>
      <c r="E416" s="12">
        <v>116.38500000000001</v>
      </c>
      <c r="F416" s="12">
        <v>143.63499999999999</v>
      </c>
      <c r="G416" s="12">
        <v>139.12</v>
      </c>
      <c r="H416" s="12">
        <v>148.22499999999999</v>
      </c>
      <c r="I416" s="12">
        <v>162.57000000000005</v>
      </c>
      <c r="J416" s="12">
        <v>164.77000000000004</v>
      </c>
      <c r="K416" s="12">
        <v>162.43</v>
      </c>
      <c r="L416" s="12">
        <v>178.60999999999999</v>
      </c>
      <c r="M416" s="12">
        <v>181.52999999999994</v>
      </c>
      <c r="N416" s="12">
        <v>156.34</v>
      </c>
      <c r="O416" s="12">
        <v>143.16999999999999</v>
      </c>
      <c r="P416" s="12">
        <v>130.19999999999999</v>
      </c>
      <c r="Q416" s="58">
        <v>116.3</v>
      </c>
      <c r="R416" s="57">
        <v>97.410000000000011</v>
      </c>
      <c r="S416" s="41">
        <v>96</v>
      </c>
      <c r="T416" s="57">
        <f t="shared" si="18"/>
        <v>98.1</v>
      </c>
      <c r="U416"/>
      <c r="V416" s="12">
        <v>186.01</v>
      </c>
      <c r="W416" s="12">
        <v>201.255</v>
      </c>
      <c r="X416" s="12">
        <v>267.22000000000003</v>
      </c>
      <c r="Y416" s="12">
        <v>265.26</v>
      </c>
      <c r="Z416" s="12">
        <v>270.02</v>
      </c>
      <c r="AA416" s="12">
        <v>244.69</v>
      </c>
      <c r="AB416" s="12">
        <v>220.14000000000001</v>
      </c>
      <c r="AC416" s="12">
        <v>197.76999999999998</v>
      </c>
      <c r="AD416" s="12">
        <v>161.57</v>
      </c>
      <c r="AE416" s="15">
        <v>125.34</v>
      </c>
      <c r="AF416" s="12">
        <v>97.70999999999998</v>
      </c>
      <c r="AG416" s="12">
        <v>84</v>
      </c>
      <c r="AH416" s="12">
        <v>73.180000000000007</v>
      </c>
      <c r="AI416" s="12">
        <v>56.899999999999984</v>
      </c>
      <c r="AJ416" s="58">
        <v>84.829999999999984</v>
      </c>
      <c r="AK416" s="57">
        <v>98.740000000000009</v>
      </c>
      <c r="AL416" s="57">
        <v>96.6</v>
      </c>
      <c r="AM416" s="57">
        <f t="shared" si="19"/>
        <v>109.6</v>
      </c>
      <c r="AN416">
        <f t="shared" si="20"/>
        <v>1</v>
      </c>
    </row>
    <row r="417" spans="1:40" ht="17.100000000000001" customHeight="1">
      <c r="A417" s="3" t="s">
        <v>759</v>
      </c>
      <c r="B417" s="6" t="s">
        <v>226</v>
      </c>
      <c r="C417" s="12">
        <v>31</v>
      </c>
      <c r="D417" s="12">
        <v>31</v>
      </c>
      <c r="E417" s="12">
        <v>30.3</v>
      </c>
      <c r="F417" s="12">
        <v>30</v>
      </c>
      <c r="G417" s="12">
        <v>32.200000000000003</v>
      </c>
      <c r="H417" s="12">
        <v>36</v>
      </c>
      <c r="I417" s="12">
        <v>37.89</v>
      </c>
      <c r="J417" s="12">
        <v>45.499999999999993</v>
      </c>
      <c r="K417" s="12">
        <v>42</v>
      </c>
      <c r="L417" s="12">
        <v>45.269999999999996</v>
      </c>
      <c r="M417" s="12">
        <v>51</v>
      </c>
      <c r="N417" s="12">
        <v>56</v>
      </c>
      <c r="O417" s="12">
        <v>55.779999999999994</v>
      </c>
      <c r="P417" s="12">
        <v>59.7</v>
      </c>
      <c r="Q417" s="58">
        <v>53.769999999999996</v>
      </c>
      <c r="R417" s="57">
        <v>63.34</v>
      </c>
      <c r="S417" s="41">
        <v>55</v>
      </c>
      <c r="T417" s="57">
        <f t="shared" si="18"/>
        <v>54.8</v>
      </c>
      <c r="U417"/>
      <c r="V417" s="12">
        <v>17.3</v>
      </c>
      <c r="W417" s="12">
        <v>15.39</v>
      </c>
      <c r="X417" s="12">
        <v>23.21</v>
      </c>
      <c r="Y417" s="12">
        <v>16.73</v>
      </c>
      <c r="Z417" s="12">
        <v>20.85</v>
      </c>
      <c r="AA417" s="12">
        <v>35.39</v>
      </c>
      <c r="AB417" s="12">
        <v>30.95</v>
      </c>
      <c r="AC417" s="12">
        <v>21.81</v>
      </c>
      <c r="AD417" s="12">
        <v>19.36</v>
      </c>
      <c r="AE417" s="15">
        <v>16.809999999999999</v>
      </c>
      <c r="AF417" s="12">
        <v>16.36</v>
      </c>
      <c r="AG417" s="12">
        <v>10.94</v>
      </c>
      <c r="AH417" s="12">
        <v>19.66</v>
      </c>
      <c r="AI417" s="12">
        <v>15.170000000000002</v>
      </c>
      <c r="AJ417" s="58">
        <v>18.16</v>
      </c>
      <c r="AK417" s="57">
        <v>12</v>
      </c>
      <c r="AL417" s="57">
        <v>17.739999999999998</v>
      </c>
      <c r="AM417" s="57">
        <f t="shared" si="19"/>
        <v>13.4</v>
      </c>
      <c r="AN417">
        <f t="shared" si="20"/>
        <v>1</v>
      </c>
    </row>
    <row r="418" spans="1:40" ht="17.100000000000001" customHeight="1">
      <c r="A418" s="3" t="s">
        <v>760</v>
      </c>
      <c r="B418" s="6" t="s">
        <v>96</v>
      </c>
      <c r="C418" s="12">
        <v>43.52</v>
      </c>
      <c r="D418" s="12">
        <v>57.305</v>
      </c>
      <c r="E418" s="12">
        <v>63.58</v>
      </c>
      <c r="F418" s="12">
        <v>89.965000000000003</v>
      </c>
      <c r="G418" s="12">
        <v>108.4</v>
      </c>
      <c r="H418" s="12">
        <v>138.05000000000001</v>
      </c>
      <c r="I418" s="12">
        <v>189.16499999999996</v>
      </c>
      <c r="J418" s="12">
        <v>194.57000000000002</v>
      </c>
      <c r="K418" s="12">
        <v>240.55999999999997</v>
      </c>
      <c r="L418" s="12">
        <v>236.89999999999998</v>
      </c>
      <c r="M418" s="12">
        <v>203.84</v>
      </c>
      <c r="N418" s="12">
        <v>174</v>
      </c>
      <c r="O418" s="12">
        <v>145.30000000000001</v>
      </c>
      <c r="P418" s="12">
        <v>112.14999999999999</v>
      </c>
      <c r="Q418" s="58">
        <v>89.22</v>
      </c>
      <c r="R418" s="57">
        <v>71</v>
      </c>
      <c r="S418" s="41">
        <v>60</v>
      </c>
      <c r="T418" s="57">
        <f t="shared" si="18"/>
        <v>45.2</v>
      </c>
      <c r="U418"/>
      <c r="V418" s="12">
        <v>88.41</v>
      </c>
      <c r="W418" s="12">
        <v>88.84</v>
      </c>
      <c r="X418" s="12">
        <v>102.34</v>
      </c>
      <c r="Y418" s="12">
        <v>113.07</v>
      </c>
      <c r="Z418" s="12">
        <v>116.28</v>
      </c>
      <c r="AA418" s="12">
        <v>102.61</v>
      </c>
      <c r="AB418" s="12">
        <v>95.8</v>
      </c>
      <c r="AC418" s="12">
        <v>92.729999999999976</v>
      </c>
      <c r="AD418" s="12">
        <v>108.71</v>
      </c>
      <c r="AE418" s="15">
        <v>95.27000000000001</v>
      </c>
      <c r="AF418" s="12">
        <v>103.88000000000002</v>
      </c>
      <c r="AG418" s="12">
        <v>111.87</v>
      </c>
      <c r="AH418" s="12">
        <v>114.65000000000003</v>
      </c>
      <c r="AI418" s="12">
        <v>111.83999999999999</v>
      </c>
      <c r="AJ418" s="58">
        <v>118.11999999999999</v>
      </c>
      <c r="AK418" s="57">
        <v>106.36999999999999</v>
      </c>
      <c r="AL418" s="57">
        <v>162.40000000000009</v>
      </c>
      <c r="AM418" s="57">
        <f t="shared" si="19"/>
        <v>118.6</v>
      </c>
      <c r="AN418">
        <f t="shared" si="20"/>
        <v>1</v>
      </c>
    </row>
    <row r="419" spans="1:40" ht="17.100000000000001" customHeight="1">
      <c r="A419" s="3" t="s">
        <v>761</v>
      </c>
      <c r="B419" s="6" t="s">
        <v>176</v>
      </c>
      <c r="C419" s="12">
        <v>32.82</v>
      </c>
      <c r="D419" s="12">
        <v>56.63</v>
      </c>
      <c r="E419" s="12">
        <v>69.23</v>
      </c>
      <c r="F419" s="12">
        <v>95.55</v>
      </c>
      <c r="G419" s="12">
        <v>104.94</v>
      </c>
      <c r="H419" s="12">
        <v>113.34</v>
      </c>
      <c r="I419" s="12">
        <v>120.44999999999997</v>
      </c>
      <c r="J419" s="12">
        <v>119.90000000000003</v>
      </c>
      <c r="K419" s="12">
        <v>142.33000000000001</v>
      </c>
      <c r="L419" s="12">
        <v>176.25000000000003</v>
      </c>
      <c r="M419" s="12">
        <v>186.26</v>
      </c>
      <c r="N419" s="12">
        <v>193.33999999999997</v>
      </c>
      <c r="O419" s="12">
        <v>177.97</v>
      </c>
      <c r="P419" s="12">
        <v>173.9</v>
      </c>
      <c r="Q419" s="58">
        <v>160.78</v>
      </c>
      <c r="R419" s="57">
        <v>145.35</v>
      </c>
      <c r="S419" s="41">
        <v>145.14999999999998</v>
      </c>
      <c r="T419" s="57">
        <f t="shared" si="18"/>
        <v>164</v>
      </c>
      <c r="U419"/>
      <c r="V419" s="12">
        <v>105.54</v>
      </c>
      <c r="W419" s="12">
        <v>109.76</v>
      </c>
      <c r="X419" s="12">
        <v>102.63</v>
      </c>
      <c r="Y419" s="12">
        <v>101.25</v>
      </c>
      <c r="Z419" s="12">
        <v>88.87</v>
      </c>
      <c r="AA419" s="12">
        <v>89.78</v>
      </c>
      <c r="AB419" s="12">
        <v>108.57000000000001</v>
      </c>
      <c r="AC419" s="12">
        <v>109.43</v>
      </c>
      <c r="AD419" s="12">
        <v>109.13999999999999</v>
      </c>
      <c r="AE419" s="15">
        <v>95.140000000000015</v>
      </c>
      <c r="AF419" s="12">
        <v>84.18</v>
      </c>
      <c r="AG419" s="12">
        <v>90.170000000000016</v>
      </c>
      <c r="AH419" s="12">
        <v>106.71</v>
      </c>
      <c r="AI419" s="12">
        <v>76.990000000000023</v>
      </c>
      <c r="AJ419" s="58">
        <v>82.980000000000018</v>
      </c>
      <c r="AK419" s="57">
        <v>110.66999999999999</v>
      </c>
      <c r="AL419" s="57">
        <v>103.17999999999999</v>
      </c>
      <c r="AM419" s="57">
        <f t="shared" si="19"/>
        <v>106.5</v>
      </c>
      <c r="AN419">
        <f t="shared" si="20"/>
        <v>1</v>
      </c>
    </row>
    <row r="420" spans="1:40" ht="17.100000000000001" customHeight="1">
      <c r="A420" s="3" t="s">
        <v>762</v>
      </c>
      <c r="B420" s="6" t="s">
        <v>170</v>
      </c>
      <c r="C420" s="12">
        <v>0</v>
      </c>
      <c r="D420" s="12">
        <v>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6</v>
      </c>
      <c r="M420" s="12">
        <v>15.7</v>
      </c>
      <c r="N420" s="12">
        <v>29.76</v>
      </c>
      <c r="O420" s="12">
        <v>38.68</v>
      </c>
      <c r="P420" s="12">
        <v>57.79</v>
      </c>
      <c r="Q420" s="58">
        <v>53.209999999999994</v>
      </c>
      <c r="R420" s="57">
        <v>52.55</v>
      </c>
      <c r="S420" s="41">
        <v>48.030000000000008</v>
      </c>
      <c r="T420" s="57">
        <f t="shared" si="18"/>
        <v>56.4</v>
      </c>
      <c r="U420"/>
      <c r="V420" s="12">
        <v>1</v>
      </c>
      <c r="W420" s="12">
        <v>0</v>
      </c>
      <c r="X420" s="12">
        <v>0</v>
      </c>
      <c r="Y420" s="12">
        <v>2</v>
      </c>
      <c r="Z420" s="12">
        <v>0</v>
      </c>
      <c r="AA420" s="12">
        <v>0</v>
      </c>
      <c r="AB420" s="12">
        <v>2</v>
      </c>
      <c r="AC420" s="12">
        <v>2</v>
      </c>
      <c r="AD420" s="12">
        <v>4.5</v>
      </c>
      <c r="AE420" s="15">
        <v>6.79</v>
      </c>
      <c r="AF420" s="12">
        <v>16.02</v>
      </c>
      <c r="AG420" s="12">
        <v>17.78</v>
      </c>
      <c r="AH420" s="12">
        <v>8.5200000000000014</v>
      </c>
      <c r="AI420" s="12">
        <v>8.19</v>
      </c>
      <c r="AJ420" s="58">
        <v>24.33</v>
      </c>
      <c r="AK420" s="57">
        <v>33.659999999999997</v>
      </c>
      <c r="AL420" s="57">
        <v>36.149999999999991</v>
      </c>
      <c r="AM420" s="57">
        <f t="shared" si="19"/>
        <v>28.8</v>
      </c>
      <c r="AN420">
        <f t="shared" si="20"/>
        <v>1</v>
      </c>
    </row>
    <row r="421" spans="1:40" ht="17.100000000000001" customHeight="1">
      <c r="A421" s="3" t="s">
        <v>763</v>
      </c>
      <c r="B421" s="6" t="s">
        <v>325</v>
      </c>
      <c r="C421" s="12">
        <v>0</v>
      </c>
      <c r="D421" s="12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58">
        <v>0</v>
      </c>
      <c r="R421" s="57">
        <v>0</v>
      </c>
      <c r="S421" s="41">
        <v>0</v>
      </c>
      <c r="T421" s="57">
        <f t="shared" si="18"/>
        <v>0</v>
      </c>
      <c r="U421"/>
      <c r="V421" s="12">
        <v>1.22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0</v>
      </c>
      <c r="AD421" s="12">
        <v>1.53</v>
      </c>
      <c r="AE421" s="15">
        <v>1</v>
      </c>
      <c r="AF421" s="12">
        <v>2</v>
      </c>
      <c r="AG421" s="12">
        <v>0</v>
      </c>
      <c r="AH421" s="12">
        <v>0</v>
      </c>
      <c r="AI421" s="12">
        <v>1</v>
      </c>
      <c r="AJ421" s="58">
        <v>1</v>
      </c>
      <c r="AK421" s="57">
        <v>1</v>
      </c>
      <c r="AL421" s="57">
        <v>0</v>
      </c>
      <c r="AM421" s="57">
        <f t="shared" si="19"/>
        <v>0</v>
      </c>
      <c r="AN421">
        <f t="shared" si="20"/>
        <v>1</v>
      </c>
    </row>
    <row r="422" spans="1:40" ht="17.100000000000001" customHeight="1">
      <c r="A422" s="3" t="s">
        <v>764</v>
      </c>
      <c r="B422" s="6" t="s">
        <v>279</v>
      </c>
      <c r="C422" s="12">
        <v>0</v>
      </c>
      <c r="D422" s="12">
        <v>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58">
        <v>0</v>
      </c>
      <c r="R422" s="57">
        <v>0</v>
      </c>
      <c r="S422" s="41">
        <v>0</v>
      </c>
      <c r="T422" s="57">
        <f t="shared" si="18"/>
        <v>0</v>
      </c>
      <c r="U422"/>
      <c r="V422" s="12">
        <v>0</v>
      </c>
      <c r="W422" s="12">
        <v>2</v>
      </c>
      <c r="X422" s="12">
        <v>2.4300000000000002</v>
      </c>
      <c r="Y422" s="12">
        <v>2</v>
      </c>
      <c r="Z422" s="12">
        <v>1.88</v>
      </c>
      <c r="AA422" s="12">
        <v>2</v>
      </c>
      <c r="AB422" s="12">
        <v>2</v>
      </c>
      <c r="AC422" s="12">
        <v>0</v>
      </c>
      <c r="AD422" s="12">
        <v>0</v>
      </c>
      <c r="AE422" s="15">
        <v>0</v>
      </c>
      <c r="AF422" s="12">
        <v>0</v>
      </c>
      <c r="AG422" s="12">
        <v>0</v>
      </c>
      <c r="AH422" s="12">
        <v>4</v>
      </c>
      <c r="AI422" s="12">
        <v>4</v>
      </c>
      <c r="AJ422" s="58">
        <v>0</v>
      </c>
      <c r="AK422" s="57">
        <v>2</v>
      </c>
      <c r="AL422" s="57">
        <v>1</v>
      </c>
      <c r="AM422" s="57">
        <f t="shared" si="19"/>
        <v>1</v>
      </c>
      <c r="AN422">
        <f t="shared" si="20"/>
        <v>1</v>
      </c>
    </row>
    <row r="423" spans="1:40" ht="17.100000000000001" customHeight="1">
      <c r="A423" s="3" t="s">
        <v>765</v>
      </c>
      <c r="B423" s="6" t="s">
        <v>921</v>
      </c>
      <c r="C423" s="12">
        <v>0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58">
        <v>0</v>
      </c>
      <c r="R423" s="57">
        <v>0</v>
      </c>
      <c r="S423" s="41">
        <v>0</v>
      </c>
      <c r="T423" s="57">
        <f t="shared" si="18"/>
        <v>0</v>
      </c>
      <c r="U423"/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1</v>
      </c>
      <c r="AD423" s="12">
        <v>1</v>
      </c>
      <c r="AE423" s="15">
        <v>0.63</v>
      </c>
      <c r="AF423" s="12">
        <v>1</v>
      </c>
      <c r="AG423" s="12">
        <v>0</v>
      </c>
      <c r="AH423" s="12">
        <v>0</v>
      </c>
      <c r="AI423" s="12">
        <v>0</v>
      </c>
      <c r="AJ423" s="58">
        <v>0</v>
      </c>
      <c r="AK423" s="57">
        <v>0</v>
      </c>
      <c r="AL423" s="57">
        <v>0</v>
      </c>
      <c r="AM423" s="57">
        <f t="shared" si="19"/>
        <v>1</v>
      </c>
      <c r="AN423">
        <f t="shared" si="20"/>
        <v>1</v>
      </c>
    </row>
    <row r="424" spans="1:40" ht="17.100000000000001" customHeight="1">
      <c r="A424" s="3" t="s">
        <v>766</v>
      </c>
      <c r="B424" s="6" t="s">
        <v>228</v>
      </c>
      <c r="C424" s="12">
        <v>0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58">
        <v>0</v>
      </c>
      <c r="R424" s="57">
        <v>0</v>
      </c>
      <c r="S424" s="41">
        <v>0</v>
      </c>
      <c r="T424" s="57">
        <f t="shared" si="18"/>
        <v>0</v>
      </c>
      <c r="U424"/>
      <c r="V424" s="12">
        <v>0</v>
      </c>
      <c r="W424" s="12">
        <v>1</v>
      </c>
      <c r="X424" s="12">
        <v>0.53</v>
      </c>
      <c r="Y424" s="12">
        <v>0</v>
      </c>
      <c r="Z424" s="12">
        <v>0</v>
      </c>
      <c r="AA424" s="12">
        <v>2</v>
      </c>
      <c r="AB424" s="12">
        <v>2</v>
      </c>
      <c r="AC424" s="12">
        <v>3</v>
      </c>
      <c r="AD424" s="12">
        <v>4</v>
      </c>
      <c r="AE424" s="15">
        <v>4.42</v>
      </c>
      <c r="AF424" s="12">
        <v>5.3599999999999994</v>
      </c>
      <c r="AG424" s="12">
        <v>6.83</v>
      </c>
      <c r="AH424" s="12">
        <v>11.69</v>
      </c>
      <c r="AI424" s="12">
        <v>12.76</v>
      </c>
      <c r="AJ424" s="58">
        <v>14.66</v>
      </c>
      <c r="AK424" s="57">
        <v>15</v>
      </c>
      <c r="AL424" s="57">
        <v>14.71</v>
      </c>
      <c r="AM424" s="57">
        <f t="shared" si="19"/>
        <v>14.4</v>
      </c>
      <c r="AN424">
        <f t="shared" si="20"/>
        <v>1</v>
      </c>
    </row>
    <row r="425" spans="1:40" ht="17.100000000000001" customHeight="1">
      <c r="A425" s="3" t="s">
        <v>767</v>
      </c>
      <c r="B425" s="6" t="s">
        <v>231</v>
      </c>
      <c r="C425" s="12">
        <v>0</v>
      </c>
      <c r="D425" s="12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58">
        <v>0</v>
      </c>
      <c r="R425" s="57">
        <v>0</v>
      </c>
      <c r="S425" s="41">
        <v>0</v>
      </c>
      <c r="T425" s="57">
        <f t="shared" si="18"/>
        <v>0</v>
      </c>
      <c r="U425"/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5">
        <v>0</v>
      </c>
      <c r="AF425" s="12">
        <v>2</v>
      </c>
      <c r="AG425" s="12">
        <v>3.7800000000000002</v>
      </c>
      <c r="AH425" s="12">
        <v>2.88</v>
      </c>
      <c r="AI425" s="12">
        <v>3</v>
      </c>
      <c r="AJ425" s="58">
        <v>4</v>
      </c>
      <c r="AK425" s="57">
        <v>10.239999999999998</v>
      </c>
      <c r="AL425" s="57">
        <v>7</v>
      </c>
      <c r="AM425" s="57">
        <f t="shared" si="19"/>
        <v>2.9</v>
      </c>
      <c r="AN425">
        <f t="shared" si="20"/>
        <v>1</v>
      </c>
    </row>
    <row r="426" spans="1:40" ht="17.100000000000001" customHeight="1">
      <c r="A426" s="3" t="s">
        <v>768</v>
      </c>
      <c r="B426" s="6" t="s">
        <v>241</v>
      </c>
      <c r="C426" s="12">
        <v>7.72</v>
      </c>
      <c r="D426" s="12">
        <v>3.46</v>
      </c>
      <c r="E426" s="12">
        <v>7.64</v>
      </c>
      <c r="F426" s="12">
        <v>3.57</v>
      </c>
      <c r="G426" s="12">
        <v>0</v>
      </c>
      <c r="H426" s="12">
        <v>5.5</v>
      </c>
      <c r="I426" s="12">
        <v>4.63</v>
      </c>
      <c r="J426" s="12">
        <v>5.84</v>
      </c>
      <c r="K426" s="12">
        <v>7.73</v>
      </c>
      <c r="L426" s="12">
        <v>8.93</v>
      </c>
      <c r="M426" s="12">
        <v>2</v>
      </c>
      <c r="N426" s="12">
        <v>1</v>
      </c>
      <c r="O426" s="12">
        <v>0</v>
      </c>
      <c r="P426" s="12">
        <v>0</v>
      </c>
      <c r="Q426" s="58">
        <v>0</v>
      </c>
      <c r="R426" s="57">
        <v>0</v>
      </c>
      <c r="S426" s="41">
        <v>0</v>
      </c>
      <c r="T426" s="57">
        <f t="shared" si="18"/>
        <v>0</v>
      </c>
      <c r="U426"/>
      <c r="V426" s="12">
        <v>9.19</v>
      </c>
      <c r="W426" s="12">
        <v>7.19</v>
      </c>
      <c r="X426" s="12">
        <v>6.6</v>
      </c>
      <c r="Y426" s="12">
        <v>5.18</v>
      </c>
      <c r="Z426" s="12">
        <v>3.14</v>
      </c>
      <c r="AA426" s="12">
        <v>4.62</v>
      </c>
      <c r="AB426" s="12">
        <v>2</v>
      </c>
      <c r="AC426" s="12">
        <v>5.5500000000000007</v>
      </c>
      <c r="AD426" s="12">
        <v>2.2799999999999998</v>
      </c>
      <c r="AE426" s="15">
        <v>15.61</v>
      </c>
      <c r="AF426" s="12">
        <v>16.990000000000002</v>
      </c>
      <c r="AG426" s="12">
        <v>21.240000000000002</v>
      </c>
      <c r="AH426" s="12">
        <v>16.689999999999998</v>
      </c>
      <c r="AI426" s="12">
        <v>8</v>
      </c>
      <c r="AJ426" s="58">
        <v>6.78</v>
      </c>
      <c r="AK426" s="57">
        <v>7.45</v>
      </c>
      <c r="AL426" s="57">
        <v>12</v>
      </c>
      <c r="AM426" s="57">
        <f t="shared" si="19"/>
        <v>8.3000000000000007</v>
      </c>
      <c r="AN426">
        <f t="shared" si="20"/>
        <v>1</v>
      </c>
    </row>
    <row r="427" spans="1:40" ht="17.100000000000001" customHeight="1">
      <c r="A427" s="3" t="s">
        <v>769</v>
      </c>
      <c r="B427" s="6" t="s">
        <v>315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58">
        <v>0</v>
      </c>
      <c r="R427" s="57">
        <v>0</v>
      </c>
      <c r="S427" s="41">
        <v>0</v>
      </c>
      <c r="T427" s="57">
        <f t="shared" si="18"/>
        <v>0</v>
      </c>
      <c r="U427"/>
      <c r="V427" s="12">
        <v>4.72</v>
      </c>
      <c r="W427" s="12">
        <v>4.79</v>
      </c>
      <c r="X427" s="12">
        <v>4.93</v>
      </c>
      <c r="Y427" s="12">
        <v>3.96</v>
      </c>
      <c r="Z427" s="12">
        <v>2.5099999999999998</v>
      </c>
      <c r="AA427" s="12">
        <v>1</v>
      </c>
      <c r="AB427" s="12">
        <v>3.06</v>
      </c>
      <c r="AC427" s="12">
        <v>2</v>
      </c>
      <c r="AD427" s="12">
        <v>1</v>
      </c>
      <c r="AE427" s="15">
        <v>1</v>
      </c>
      <c r="AF427" s="12">
        <v>2.38</v>
      </c>
      <c r="AG427" s="12">
        <v>1.52</v>
      </c>
      <c r="AH427" s="12">
        <v>0.72</v>
      </c>
      <c r="AI427" s="12">
        <v>0.78</v>
      </c>
      <c r="AJ427" s="58">
        <v>2.3199999999999998</v>
      </c>
      <c r="AK427" s="57">
        <v>4.76</v>
      </c>
      <c r="AL427" s="57">
        <v>5.16</v>
      </c>
      <c r="AM427" s="57">
        <f t="shared" si="19"/>
        <v>0</v>
      </c>
      <c r="AN427">
        <f t="shared" si="20"/>
        <v>1</v>
      </c>
    </row>
    <row r="428" spans="1:40" ht="17.100000000000001" customHeight="1">
      <c r="A428" s="3" t="s">
        <v>770</v>
      </c>
      <c r="B428" s="6" t="s">
        <v>229</v>
      </c>
      <c r="C428" s="12">
        <v>0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58">
        <v>0</v>
      </c>
      <c r="R428" s="57">
        <v>0</v>
      </c>
      <c r="S428" s="41">
        <v>0</v>
      </c>
      <c r="T428" s="57">
        <f t="shared" si="18"/>
        <v>0</v>
      </c>
      <c r="U428"/>
      <c r="V428" s="12">
        <v>0</v>
      </c>
      <c r="W428" s="12">
        <v>0</v>
      </c>
      <c r="X428" s="12">
        <v>0</v>
      </c>
      <c r="Y428" s="12">
        <v>0</v>
      </c>
      <c r="Z428" s="12">
        <v>0.7</v>
      </c>
      <c r="AA428" s="12">
        <v>3</v>
      </c>
      <c r="AB428" s="12">
        <v>0</v>
      </c>
      <c r="AC428" s="12">
        <v>1</v>
      </c>
      <c r="AD428" s="12">
        <v>1</v>
      </c>
      <c r="AE428" s="15">
        <v>1</v>
      </c>
      <c r="AF428" s="12">
        <v>1.51</v>
      </c>
      <c r="AG428" s="12">
        <v>7.85</v>
      </c>
      <c r="AH428" s="12">
        <v>6.4300000000000006</v>
      </c>
      <c r="AI428" s="12">
        <v>9.5</v>
      </c>
      <c r="AJ428" s="58">
        <v>13.209999999999999</v>
      </c>
      <c r="AK428" s="57">
        <v>18</v>
      </c>
      <c r="AL428" s="57">
        <v>12.73</v>
      </c>
      <c r="AM428" s="57">
        <f t="shared" si="19"/>
        <v>12.8</v>
      </c>
      <c r="AN428">
        <f t="shared" si="20"/>
        <v>1</v>
      </c>
    </row>
    <row r="429" spans="1:40" ht="17.100000000000001" customHeight="1">
      <c r="A429" s="3" t="s">
        <v>771</v>
      </c>
      <c r="B429" s="6" t="s">
        <v>252</v>
      </c>
      <c r="C429" s="12">
        <v>13.51</v>
      </c>
      <c r="D429" s="12">
        <v>14.24</v>
      </c>
      <c r="E429" s="12">
        <v>10.55</v>
      </c>
      <c r="F429" s="12">
        <v>6.25</v>
      </c>
      <c r="G429" s="12">
        <v>7</v>
      </c>
      <c r="H429" s="12">
        <v>5</v>
      </c>
      <c r="I429" s="12">
        <v>11.620000000000001</v>
      </c>
      <c r="J429" s="12">
        <v>14.76</v>
      </c>
      <c r="K429" s="12">
        <v>7.04</v>
      </c>
      <c r="L429" s="12">
        <v>9.02</v>
      </c>
      <c r="M429" s="12">
        <v>5.5</v>
      </c>
      <c r="N429" s="12">
        <v>6.22</v>
      </c>
      <c r="O429" s="12">
        <v>4.6899999999999995</v>
      </c>
      <c r="P429" s="12">
        <v>3.7199999999999998</v>
      </c>
      <c r="Q429" s="58">
        <v>0</v>
      </c>
      <c r="R429" s="57">
        <v>0</v>
      </c>
      <c r="S429" s="41">
        <v>0</v>
      </c>
      <c r="T429" s="57">
        <f t="shared" si="18"/>
        <v>0</v>
      </c>
      <c r="U429"/>
      <c r="V429" s="12">
        <v>251.71</v>
      </c>
      <c r="W429" s="12">
        <v>206.34</v>
      </c>
      <c r="X429" s="12">
        <v>194.61</v>
      </c>
      <c r="Y429" s="12">
        <v>183.04</v>
      </c>
      <c r="Z429" s="12">
        <v>199.36</v>
      </c>
      <c r="AA429" s="12">
        <v>198.42</v>
      </c>
      <c r="AB429" s="12">
        <v>191.81</v>
      </c>
      <c r="AC429" s="12">
        <v>163.84</v>
      </c>
      <c r="AD429" s="12">
        <v>128.43</v>
      </c>
      <c r="AE429" s="15">
        <v>153.89000000000001</v>
      </c>
      <c r="AF429" s="12">
        <v>142.82</v>
      </c>
      <c r="AG429" s="12">
        <v>115.58</v>
      </c>
      <c r="AH429" s="12">
        <v>83.97999999999999</v>
      </c>
      <c r="AI429" s="12">
        <v>36.879999999999995</v>
      </c>
      <c r="AJ429" s="58">
        <v>5.96</v>
      </c>
      <c r="AK429" s="57">
        <v>5.8599999999999994</v>
      </c>
      <c r="AL429" s="57">
        <v>12.25</v>
      </c>
      <c r="AM429" s="57">
        <f t="shared" si="19"/>
        <v>10</v>
      </c>
      <c r="AN429">
        <f t="shared" si="20"/>
        <v>1</v>
      </c>
    </row>
    <row r="430" spans="1:40" ht="17.100000000000001" customHeight="1">
      <c r="A430" s="3" t="s">
        <v>772</v>
      </c>
      <c r="B430" s="6" t="s">
        <v>230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58">
        <v>0</v>
      </c>
      <c r="R430" s="57">
        <v>0</v>
      </c>
      <c r="S430" s="41">
        <v>0</v>
      </c>
      <c r="T430" s="57">
        <f t="shared" si="18"/>
        <v>0</v>
      </c>
      <c r="U430"/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1</v>
      </c>
      <c r="AB430" s="12">
        <v>0.4</v>
      </c>
      <c r="AC430" s="12">
        <v>0.49</v>
      </c>
      <c r="AD430" s="12">
        <v>2</v>
      </c>
      <c r="AE430" s="15">
        <v>1.77</v>
      </c>
      <c r="AF430" s="12">
        <v>2</v>
      </c>
      <c r="AG430" s="12">
        <v>5</v>
      </c>
      <c r="AH430" s="12">
        <v>3.19</v>
      </c>
      <c r="AI430" s="12">
        <v>3.98</v>
      </c>
      <c r="AJ430" s="58">
        <v>2.6100000000000003</v>
      </c>
      <c r="AK430" s="57">
        <v>5.92</v>
      </c>
      <c r="AL430" s="57">
        <v>7.7</v>
      </c>
      <c r="AM430" s="57">
        <f t="shared" si="19"/>
        <v>7.4</v>
      </c>
      <c r="AN430">
        <f t="shared" si="20"/>
        <v>1</v>
      </c>
    </row>
    <row r="431" spans="1:40" ht="17.100000000000001" customHeight="1">
      <c r="A431" s="3" t="s">
        <v>773</v>
      </c>
      <c r="B431" s="6" t="s">
        <v>266</v>
      </c>
      <c r="C431" s="12">
        <v>6</v>
      </c>
      <c r="D431" s="12">
        <v>3</v>
      </c>
      <c r="E431" s="12">
        <v>1.78</v>
      </c>
      <c r="F431" s="12">
        <v>3</v>
      </c>
      <c r="G431" s="12">
        <v>4</v>
      </c>
      <c r="H431" s="12">
        <v>0</v>
      </c>
      <c r="I431" s="12">
        <v>2</v>
      </c>
      <c r="J431" s="12">
        <v>2.3200000000000003</v>
      </c>
      <c r="K431" s="12">
        <v>1</v>
      </c>
      <c r="L431" s="12">
        <v>4.2300000000000004</v>
      </c>
      <c r="M431" s="12">
        <v>3.36</v>
      </c>
      <c r="N431" s="12">
        <v>0</v>
      </c>
      <c r="O431" s="12">
        <v>0</v>
      </c>
      <c r="P431" s="12">
        <v>0</v>
      </c>
      <c r="Q431" s="58">
        <v>0.66</v>
      </c>
      <c r="R431" s="57">
        <v>0</v>
      </c>
      <c r="S431" s="41">
        <v>0</v>
      </c>
      <c r="T431" s="57">
        <f t="shared" si="18"/>
        <v>0</v>
      </c>
      <c r="U431"/>
      <c r="V431" s="12">
        <v>69.290000000000006</v>
      </c>
      <c r="W431" s="12">
        <v>94.55</v>
      </c>
      <c r="X431" s="12">
        <v>91.94</v>
      </c>
      <c r="Y431" s="12">
        <v>85.52</v>
      </c>
      <c r="Z431" s="12">
        <v>68.84</v>
      </c>
      <c r="AA431" s="12">
        <v>52.47</v>
      </c>
      <c r="AB431" s="12">
        <v>61.589999999999996</v>
      </c>
      <c r="AC431" s="12">
        <v>48.660000000000004</v>
      </c>
      <c r="AD431" s="12">
        <v>45.939999999999991</v>
      </c>
      <c r="AE431" s="15">
        <v>38.219999999999992</v>
      </c>
      <c r="AF431" s="12">
        <v>27.8</v>
      </c>
      <c r="AG431" s="12">
        <v>25.330000000000002</v>
      </c>
      <c r="AH431" s="12">
        <v>31.93</v>
      </c>
      <c r="AI431" s="12">
        <v>37.25</v>
      </c>
      <c r="AJ431" s="58">
        <v>38.049999999999997</v>
      </c>
      <c r="AK431" s="57">
        <v>35.730000000000004</v>
      </c>
      <c r="AL431" s="57">
        <v>33.64</v>
      </c>
      <c r="AM431" s="57">
        <f t="shared" si="19"/>
        <v>29.5</v>
      </c>
      <c r="AN431">
        <f t="shared" si="20"/>
        <v>1</v>
      </c>
    </row>
    <row r="432" spans="1:40" ht="17.100000000000001" customHeight="1">
      <c r="A432" s="3" t="s">
        <v>774</v>
      </c>
      <c r="B432" s="6" t="s">
        <v>805</v>
      </c>
      <c r="C432" s="12">
        <v>0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58">
        <v>0</v>
      </c>
      <c r="R432" s="57">
        <v>0</v>
      </c>
      <c r="S432" s="41">
        <v>0</v>
      </c>
      <c r="T432" s="57">
        <f t="shared" si="18"/>
        <v>0</v>
      </c>
      <c r="U432"/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0.48</v>
      </c>
      <c r="AB432" s="12">
        <v>0</v>
      </c>
      <c r="AC432" s="12">
        <v>0</v>
      </c>
      <c r="AD432" s="12">
        <v>0</v>
      </c>
      <c r="AE432" s="15">
        <v>0</v>
      </c>
      <c r="AF432" s="12">
        <v>0</v>
      </c>
      <c r="AG432" s="12">
        <v>0</v>
      </c>
      <c r="AH432" s="12">
        <v>0</v>
      </c>
      <c r="AI432" s="12">
        <v>0</v>
      </c>
      <c r="AJ432" s="58">
        <v>0</v>
      </c>
      <c r="AK432" s="57">
        <v>1</v>
      </c>
      <c r="AL432" s="57">
        <v>1.2</v>
      </c>
      <c r="AM432" s="57">
        <f t="shared" si="19"/>
        <v>0</v>
      </c>
      <c r="AN432">
        <f t="shared" si="20"/>
        <v>1</v>
      </c>
    </row>
    <row r="433" spans="1:40" ht="17.100000000000001" customHeight="1">
      <c r="A433" s="3" t="s">
        <v>775</v>
      </c>
      <c r="B433" s="6" t="s">
        <v>263</v>
      </c>
      <c r="C433" s="12">
        <v>0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58">
        <v>0</v>
      </c>
      <c r="R433" s="57">
        <v>0</v>
      </c>
      <c r="S433" s="41">
        <v>0</v>
      </c>
      <c r="T433" s="57">
        <f t="shared" si="18"/>
        <v>0</v>
      </c>
      <c r="U433"/>
      <c r="V433" s="12">
        <v>1.41</v>
      </c>
      <c r="W433" s="12">
        <v>1.33</v>
      </c>
      <c r="X433" s="12">
        <v>2</v>
      </c>
      <c r="Y433" s="12">
        <v>3.72</v>
      </c>
      <c r="Z433" s="12">
        <v>2</v>
      </c>
      <c r="AA433" s="12">
        <v>2.4500000000000002</v>
      </c>
      <c r="AB433" s="12">
        <v>3</v>
      </c>
      <c r="AC433" s="12">
        <v>2.44</v>
      </c>
      <c r="AD433" s="12">
        <v>0</v>
      </c>
      <c r="AE433" s="15">
        <v>1</v>
      </c>
      <c r="AF433" s="12">
        <v>1.83</v>
      </c>
      <c r="AG433" s="12">
        <v>1.62</v>
      </c>
      <c r="AH433" s="12">
        <v>5.98</v>
      </c>
      <c r="AI433" s="12">
        <v>3.84</v>
      </c>
      <c r="AJ433" s="58">
        <v>5.74</v>
      </c>
      <c r="AK433" s="57">
        <v>3</v>
      </c>
      <c r="AL433" s="57">
        <v>3</v>
      </c>
      <c r="AM433" s="57">
        <f t="shared" si="19"/>
        <v>3</v>
      </c>
      <c r="AN433">
        <f t="shared" si="20"/>
        <v>1</v>
      </c>
    </row>
    <row r="434" spans="1:40" ht="17.100000000000001" customHeight="1">
      <c r="A434" s="3" t="s">
        <v>776</v>
      </c>
      <c r="B434" s="6" t="s">
        <v>264</v>
      </c>
      <c r="C434" s="12">
        <v>20.18</v>
      </c>
      <c r="D434" s="12">
        <v>21.59</v>
      </c>
      <c r="E434" s="12">
        <v>16.75</v>
      </c>
      <c r="F434" s="12">
        <v>20.3</v>
      </c>
      <c r="G434" s="12">
        <v>14.4</v>
      </c>
      <c r="H434" s="12">
        <v>15.39</v>
      </c>
      <c r="I434" s="12">
        <v>17.48</v>
      </c>
      <c r="J434" s="12">
        <v>24.370000000000005</v>
      </c>
      <c r="K434" s="12">
        <v>19.48</v>
      </c>
      <c r="L434" s="12">
        <v>25.26</v>
      </c>
      <c r="M434" s="12">
        <v>24.84</v>
      </c>
      <c r="N434" s="12">
        <v>21.089999999999996</v>
      </c>
      <c r="O434" s="12">
        <v>14.440000000000001</v>
      </c>
      <c r="P434" s="12">
        <v>13.66</v>
      </c>
      <c r="Q434" s="58">
        <v>19.760000000000002</v>
      </c>
      <c r="R434" s="57">
        <v>25.51</v>
      </c>
      <c r="S434" s="41">
        <v>19.68</v>
      </c>
      <c r="T434" s="57">
        <f t="shared" si="18"/>
        <v>12.1</v>
      </c>
      <c r="U434"/>
      <c r="V434" s="12">
        <v>28.82</v>
      </c>
      <c r="W434" s="12">
        <v>31.46</v>
      </c>
      <c r="X434" s="12">
        <v>36.29</v>
      </c>
      <c r="Y434" s="12">
        <v>30.01</v>
      </c>
      <c r="Z434" s="12">
        <v>25.69</v>
      </c>
      <c r="AA434" s="12">
        <v>28.99</v>
      </c>
      <c r="AB434" s="12">
        <v>22.94</v>
      </c>
      <c r="AC434" s="12">
        <v>30.990000000000002</v>
      </c>
      <c r="AD434" s="12">
        <v>37.81</v>
      </c>
      <c r="AE434" s="15">
        <v>37.050000000000004</v>
      </c>
      <c r="AF434" s="12">
        <v>49.39</v>
      </c>
      <c r="AG434" s="12">
        <v>65.11</v>
      </c>
      <c r="AH434" s="12">
        <v>58.13000000000001</v>
      </c>
      <c r="AI434" s="12">
        <v>53.559999999999995</v>
      </c>
      <c r="AJ434" s="58">
        <v>47.459999999999994</v>
      </c>
      <c r="AK434" s="57">
        <v>47.13</v>
      </c>
      <c r="AL434" s="57">
        <v>48.83</v>
      </c>
      <c r="AM434" s="57">
        <f t="shared" si="19"/>
        <v>51.9</v>
      </c>
      <c r="AN434">
        <f t="shared" si="20"/>
        <v>1</v>
      </c>
    </row>
    <row r="435" spans="1:40" ht="17.100000000000001" customHeight="1">
      <c r="A435" s="3" t="s">
        <v>777</v>
      </c>
      <c r="B435" s="6" t="s">
        <v>296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58">
        <v>0</v>
      </c>
      <c r="R435" s="57">
        <v>0</v>
      </c>
      <c r="S435" s="41">
        <v>0</v>
      </c>
      <c r="T435" s="57">
        <f t="shared" si="18"/>
        <v>0</v>
      </c>
      <c r="U435"/>
      <c r="V435" s="12">
        <v>0</v>
      </c>
      <c r="W435" s="12">
        <v>0</v>
      </c>
      <c r="X435" s="12">
        <v>0</v>
      </c>
      <c r="Y435" s="12">
        <v>3</v>
      </c>
      <c r="Z435" s="12">
        <v>0</v>
      </c>
      <c r="AA435" s="12">
        <v>0.46</v>
      </c>
      <c r="AB435" s="12">
        <v>0</v>
      </c>
      <c r="AC435" s="12">
        <v>0</v>
      </c>
      <c r="AD435" s="12">
        <v>1</v>
      </c>
      <c r="AE435" s="15">
        <v>2</v>
      </c>
      <c r="AF435" s="12">
        <v>4</v>
      </c>
      <c r="AG435" s="12">
        <v>0</v>
      </c>
      <c r="AH435" s="12">
        <v>0</v>
      </c>
      <c r="AI435" s="12">
        <v>2</v>
      </c>
      <c r="AJ435" s="58">
        <v>5</v>
      </c>
      <c r="AK435" s="57">
        <v>4</v>
      </c>
      <c r="AL435" s="57">
        <v>5.73</v>
      </c>
      <c r="AM435" s="57">
        <f t="shared" si="19"/>
        <v>6</v>
      </c>
      <c r="AN435">
        <f t="shared" si="20"/>
        <v>1</v>
      </c>
    </row>
    <row r="436" spans="1:40" ht="17.100000000000001" customHeight="1">
      <c r="A436" s="3" t="s">
        <v>778</v>
      </c>
      <c r="B436" s="6" t="s">
        <v>324</v>
      </c>
      <c r="C436" s="12">
        <v>79.34</v>
      </c>
      <c r="D436" s="12">
        <v>103.53</v>
      </c>
      <c r="E436" s="12">
        <v>105.08</v>
      </c>
      <c r="F436" s="12">
        <v>99.86</v>
      </c>
      <c r="G436" s="12">
        <v>88.43</v>
      </c>
      <c r="H436" s="12">
        <v>74.400000000000006</v>
      </c>
      <c r="I436" s="12">
        <v>89.38</v>
      </c>
      <c r="J436" s="12">
        <v>75.920000000000016</v>
      </c>
      <c r="K436" s="12">
        <v>81.610000000000014</v>
      </c>
      <c r="L436" s="12">
        <v>71.970000000000013</v>
      </c>
      <c r="M436" s="12">
        <v>68.02000000000001</v>
      </c>
      <c r="N436" s="12">
        <v>62.510000000000005</v>
      </c>
      <c r="O436" s="12">
        <v>69.930000000000007</v>
      </c>
      <c r="P436" s="12">
        <v>60.599999999999994</v>
      </c>
      <c r="Q436" s="58">
        <v>62.739999999999995</v>
      </c>
      <c r="R436" s="57">
        <v>64.72999999999999</v>
      </c>
      <c r="S436" s="41">
        <v>61.64</v>
      </c>
      <c r="T436" s="57">
        <f t="shared" si="18"/>
        <v>51.7</v>
      </c>
      <c r="U436"/>
      <c r="V436" s="12">
        <v>6.38</v>
      </c>
      <c r="W436" s="12">
        <v>2</v>
      </c>
      <c r="X436" s="12">
        <v>0.78</v>
      </c>
      <c r="Y436" s="12">
        <v>3.27</v>
      </c>
      <c r="Z436" s="12">
        <v>2.4700000000000002</v>
      </c>
      <c r="AA436" s="12">
        <v>1</v>
      </c>
      <c r="AB436" s="12">
        <v>2</v>
      </c>
      <c r="AC436" s="12">
        <v>3.7299999999999995</v>
      </c>
      <c r="AD436" s="12">
        <v>5</v>
      </c>
      <c r="AE436" s="15">
        <v>6.55</v>
      </c>
      <c r="AF436" s="12">
        <v>6.8100000000000005</v>
      </c>
      <c r="AG436" s="12">
        <v>2.1100000000000003</v>
      </c>
      <c r="AH436" s="12">
        <v>1</v>
      </c>
      <c r="AI436" s="12">
        <v>0</v>
      </c>
      <c r="AJ436" s="58">
        <v>0</v>
      </c>
      <c r="AK436" s="57">
        <v>2.9099999999999997</v>
      </c>
      <c r="AL436" s="57">
        <v>2.62</v>
      </c>
      <c r="AM436" s="57">
        <f t="shared" si="19"/>
        <v>1.4</v>
      </c>
      <c r="AN436">
        <f t="shared" si="20"/>
        <v>1</v>
      </c>
    </row>
    <row r="437" spans="1:40" ht="17.100000000000001" customHeight="1">
      <c r="A437" s="3" t="s">
        <v>779</v>
      </c>
      <c r="B437" s="6" t="s">
        <v>326</v>
      </c>
      <c r="C437" s="12">
        <v>49.37</v>
      </c>
      <c r="D437" s="12">
        <v>46.23</v>
      </c>
      <c r="E437" s="12">
        <v>51.13</v>
      </c>
      <c r="F437" s="12">
        <v>39.94</v>
      </c>
      <c r="G437" s="12">
        <v>40.22</v>
      </c>
      <c r="H437" s="12">
        <v>43.96</v>
      </c>
      <c r="I437" s="12">
        <v>33.260000000000005</v>
      </c>
      <c r="J437" s="12">
        <v>36.409999999999997</v>
      </c>
      <c r="K437" s="12">
        <v>30.1</v>
      </c>
      <c r="L437" s="12">
        <v>35.06</v>
      </c>
      <c r="M437" s="12">
        <v>36.6</v>
      </c>
      <c r="N437" s="12">
        <v>28.83</v>
      </c>
      <c r="O437" s="12">
        <v>19.12</v>
      </c>
      <c r="P437" s="12">
        <v>7</v>
      </c>
      <c r="Q437" s="58">
        <v>0</v>
      </c>
      <c r="R437" s="57">
        <v>0</v>
      </c>
      <c r="S437" s="41">
        <v>0</v>
      </c>
      <c r="T437" s="57">
        <f t="shared" si="18"/>
        <v>0</v>
      </c>
      <c r="U437"/>
      <c r="V437" s="12">
        <v>1.36</v>
      </c>
      <c r="W437" s="12">
        <v>0.65</v>
      </c>
      <c r="X437" s="12">
        <v>1.34</v>
      </c>
      <c r="Y437" s="12">
        <v>0</v>
      </c>
      <c r="Z437" s="12">
        <v>0</v>
      </c>
      <c r="AA437" s="12">
        <v>0.54</v>
      </c>
      <c r="AB437" s="12">
        <v>1</v>
      </c>
      <c r="AC437" s="12">
        <v>1.54</v>
      </c>
      <c r="AD437" s="12">
        <v>1.8900000000000001</v>
      </c>
      <c r="AE437" s="15">
        <v>0</v>
      </c>
      <c r="AF437" s="12">
        <v>0</v>
      </c>
      <c r="AG437" s="12">
        <v>2</v>
      </c>
      <c r="AH437" s="12">
        <v>0.31</v>
      </c>
      <c r="AI437" s="12">
        <v>0</v>
      </c>
      <c r="AJ437" s="58">
        <v>0</v>
      </c>
      <c r="AK437" s="57">
        <v>0</v>
      </c>
      <c r="AL437" s="57">
        <v>1</v>
      </c>
      <c r="AM437" s="57">
        <f t="shared" si="19"/>
        <v>1</v>
      </c>
      <c r="AN437">
        <f t="shared" si="20"/>
        <v>1</v>
      </c>
    </row>
    <row r="438" spans="1:40" ht="17.100000000000001" customHeight="1">
      <c r="A438" s="3" t="s">
        <v>780</v>
      </c>
      <c r="B438" s="6" t="s">
        <v>307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58">
        <v>0</v>
      </c>
      <c r="R438" s="57">
        <v>0</v>
      </c>
      <c r="S438" s="41">
        <v>0</v>
      </c>
      <c r="T438" s="57">
        <f t="shared" si="18"/>
        <v>0</v>
      </c>
      <c r="U438"/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1</v>
      </c>
      <c r="AE438" s="15">
        <v>0</v>
      </c>
      <c r="AF438" s="12">
        <v>0</v>
      </c>
      <c r="AG438" s="12">
        <v>0.81</v>
      </c>
      <c r="AH438" s="12">
        <v>3</v>
      </c>
      <c r="AI438" s="12">
        <v>2.4</v>
      </c>
      <c r="AJ438" s="58">
        <v>3</v>
      </c>
      <c r="AK438" s="57">
        <v>2.37</v>
      </c>
      <c r="AL438" s="57">
        <v>3</v>
      </c>
      <c r="AM438" s="57">
        <f t="shared" si="19"/>
        <v>3</v>
      </c>
      <c r="AN438">
        <f t="shared" si="20"/>
        <v>1</v>
      </c>
    </row>
    <row r="439" spans="1:40" ht="17.100000000000001" customHeight="1">
      <c r="A439" s="3" t="s">
        <v>781</v>
      </c>
      <c r="B439" s="6" t="s">
        <v>316</v>
      </c>
      <c r="C439" s="12">
        <v>24.88</v>
      </c>
      <c r="D439" s="12">
        <v>27.49</v>
      </c>
      <c r="E439" s="12">
        <v>23.05</v>
      </c>
      <c r="F439" s="12">
        <v>19.18</v>
      </c>
      <c r="G439" s="12">
        <v>20.100000000000001</v>
      </c>
      <c r="H439" s="12">
        <v>13.62</v>
      </c>
      <c r="I439" s="12">
        <v>20.380000000000003</v>
      </c>
      <c r="J439" s="12">
        <v>13.44</v>
      </c>
      <c r="K439" s="12">
        <v>23.200000000000003</v>
      </c>
      <c r="L439" s="12">
        <v>27.419999999999998</v>
      </c>
      <c r="M439" s="12">
        <v>22.54</v>
      </c>
      <c r="N439" s="12">
        <v>33.700000000000003</v>
      </c>
      <c r="O439" s="12">
        <v>23.87</v>
      </c>
      <c r="P439" s="12">
        <v>26.36</v>
      </c>
      <c r="Q439" s="58">
        <v>29.52</v>
      </c>
      <c r="R439" s="57">
        <v>30.59</v>
      </c>
      <c r="S439" s="41">
        <v>36.370000000000005</v>
      </c>
      <c r="T439" s="57">
        <f t="shared" si="18"/>
        <v>35</v>
      </c>
      <c r="U439"/>
      <c r="V439" s="12">
        <v>1</v>
      </c>
      <c r="W439" s="12">
        <v>0</v>
      </c>
      <c r="X439" s="12">
        <v>4</v>
      </c>
      <c r="Y439" s="12">
        <v>4</v>
      </c>
      <c r="Z439" s="12">
        <v>2</v>
      </c>
      <c r="AA439" s="12">
        <v>3</v>
      </c>
      <c r="AB439" s="12">
        <v>2.1</v>
      </c>
      <c r="AC439" s="12">
        <v>3.81</v>
      </c>
      <c r="AD439" s="12">
        <v>8</v>
      </c>
      <c r="AE439" s="15">
        <v>14.88</v>
      </c>
      <c r="AF439" s="12">
        <v>13</v>
      </c>
      <c r="AG439" s="12">
        <v>11</v>
      </c>
      <c r="AH439" s="12">
        <v>17.7</v>
      </c>
      <c r="AI439" s="12">
        <v>15.389999999999999</v>
      </c>
      <c r="AJ439" s="58">
        <v>14</v>
      </c>
      <c r="AK439" s="57">
        <v>13</v>
      </c>
      <c r="AL439" s="57">
        <v>11</v>
      </c>
      <c r="AM439" s="57">
        <f t="shared" si="19"/>
        <v>19</v>
      </c>
      <c r="AN439">
        <f t="shared" si="20"/>
        <v>1</v>
      </c>
    </row>
    <row r="440" spans="1:40" ht="17.100000000000001" customHeight="1">
      <c r="A440" s="3" t="s">
        <v>782</v>
      </c>
      <c r="B440" s="6" t="s">
        <v>323</v>
      </c>
      <c r="C440" s="12">
        <v>0</v>
      </c>
      <c r="D440" s="12">
        <v>0</v>
      </c>
      <c r="E440" s="12">
        <v>0</v>
      </c>
      <c r="F440" s="12">
        <v>0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58">
        <v>0</v>
      </c>
      <c r="R440" s="57">
        <v>0</v>
      </c>
      <c r="S440" s="41">
        <v>0</v>
      </c>
      <c r="T440" s="57">
        <f t="shared" si="18"/>
        <v>0</v>
      </c>
      <c r="U440"/>
      <c r="V440" s="12">
        <v>5.74</v>
      </c>
      <c r="W440" s="12">
        <v>12</v>
      </c>
      <c r="X440" s="12">
        <v>8.4700000000000006</v>
      </c>
      <c r="Y440" s="12">
        <v>7.18</v>
      </c>
      <c r="Z440" s="12">
        <v>7.58</v>
      </c>
      <c r="AA440" s="12">
        <v>10</v>
      </c>
      <c r="AB440" s="12">
        <v>17.05</v>
      </c>
      <c r="AC440" s="12">
        <v>16.61</v>
      </c>
      <c r="AD440" s="12">
        <v>19.84</v>
      </c>
      <c r="AE440" s="15">
        <v>25.369999999999997</v>
      </c>
      <c r="AF440" s="12">
        <v>20.98</v>
      </c>
      <c r="AG440" s="12">
        <v>18.22</v>
      </c>
      <c r="AH440" s="12">
        <v>18</v>
      </c>
      <c r="AI440" s="12">
        <v>11</v>
      </c>
      <c r="AJ440" s="58">
        <v>10.55</v>
      </c>
      <c r="AK440" s="57">
        <v>10</v>
      </c>
      <c r="AL440" s="57">
        <v>7</v>
      </c>
      <c r="AM440" s="57">
        <f t="shared" si="19"/>
        <v>6.7</v>
      </c>
      <c r="AN440">
        <f t="shared" si="20"/>
        <v>1</v>
      </c>
    </row>
    <row r="441" spans="1:40" ht="17.100000000000001" customHeight="1">
      <c r="A441" s="3" t="s">
        <v>783</v>
      </c>
      <c r="B441" s="6" t="s">
        <v>171</v>
      </c>
      <c r="C441" s="12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58">
        <v>0</v>
      </c>
      <c r="R441" s="57">
        <v>0</v>
      </c>
      <c r="S441" s="41">
        <v>0</v>
      </c>
      <c r="T441" s="57">
        <f t="shared" si="18"/>
        <v>0</v>
      </c>
      <c r="U441"/>
      <c r="V441" s="12">
        <v>0</v>
      </c>
      <c r="W441" s="12">
        <v>0</v>
      </c>
      <c r="X441" s="12">
        <v>0</v>
      </c>
      <c r="Y441" s="12">
        <v>1.97</v>
      </c>
      <c r="Z441" s="12">
        <v>1</v>
      </c>
      <c r="AA441" s="12">
        <v>0</v>
      </c>
      <c r="AB441" s="12">
        <v>1</v>
      </c>
      <c r="AC441" s="12">
        <v>0</v>
      </c>
      <c r="AD441" s="12">
        <v>2.42</v>
      </c>
      <c r="AE441" s="15">
        <v>4.92</v>
      </c>
      <c r="AF441" s="12">
        <v>4</v>
      </c>
      <c r="AG441" s="12">
        <v>4</v>
      </c>
      <c r="AH441" s="12">
        <v>4</v>
      </c>
      <c r="AI441" s="12">
        <v>2</v>
      </c>
      <c r="AJ441" s="58">
        <v>2</v>
      </c>
      <c r="AK441" s="57">
        <v>2</v>
      </c>
      <c r="AL441" s="57">
        <v>2.41</v>
      </c>
      <c r="AM441" s="57">
        <f t="shared" si="19"/>
        <v>0</v>
      </c>
      <c r="AN441">
        <f t="shared" si="20"/>
        <v>1</v>
      </c>
    </row>
    <row r="442" spans="1:40" ht="17.100000000000001" customHeight="1">
      <c r="A442" s="3" t="s">
        <v>784</v>
      </c>
      <c r="B442" s="6" t="s">
        <v>922</v>
      </c>
      <c r="C442" s="12">
        <v>0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58">
        <v>0</v>
      </c>
      <c r="R442" s="57">
        <v>0</v>
      </c>
      <c r="S442" s="41">
        <v>0</v>
      </c>
      <c r="T442" s="57">
        <f t="shared" si="18"/>
        <v>0</v>
      </c>
      <c r="U442"/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5">
        <v>2</v>
      </c>
      <c r="AF442" s="12">
        <v>1</v>
      </c>
      <c r="AG442" s="12">
        <v>1</v>
      </c>
      <c r="AH442" s="12">
        <v>1</v>
      </c>
      <c r="AI442" s="12">
        <v>0</v>
      </c>
      <c r="AJ442" s="58">
        <v>0</v>
      </c>
      <c r="AK442" s="57">
        <v>0</v>
      </c>
      <c r="AL442" s="57">
        <v>0</v>
      </c>
      <c r="AM442" s="57">
        <f t="shared" si="19"/>
        <v>0</v>
      </c>
      <c r="AN442">
        <f t="shared" si="20"/>
        <v>1</v>
      </c>
    </row>
    <row r="443" spans="1:40" ht="17.100000000000001" customHeight="1">
      <c r="A443" s="3" t="s">
        <v>785</v>
      </c>
      <c r="B443" s="6" t="s">
        <v>308</v>
      </c>
      <c r="C443" s="12">
        <v>0</v>
      </c>
      <c r="D443" s="12">
        <v>0</v>
      </c>
      <c r="E443" s="12">
        <v>0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58">
        <v>0</v>
      </c>
      <c r="R443" s="57">
        <v>0</v>
      </c>
      <c r="S443" s="41">
        <v>0</v>
      </c>
      <c r="T443" s="57">
        <f t="shared" si="18"/>
        <v>0</v>
      </c>
      <c r="U443"/>
      <c r="V443" s="12">
        <v>4.0999999999999996</v>
      </c>
      <c r="W443" s="12">
        <v>9.1999999999999993</v>
      </c>
      <c r="X443" s="12">
        <v>15.46</v>
      </c>
      <c r="Y443" s="12">
        <v>19.62</v>
      </c>
      <c r="Z443" s="12">
        <v>25.53</v>
      </c>
      <c r="AA443" s="12">
        <v>27.72</v>
      </c>
      <c r="AB443" s="12">
        <v>30.65</v>
      </c>
      <c r="AC443" s="12">
        <v>25.860000000000003</v>
      </c>
      <c r="AD443" s="12">
        <v>26.78</v>
      </c>
      <c r="AE443" s="15">
        <v>28.53</v>
      </c>
      <c r="AF443" s="12">
        <v>29.86</v>
      </c>
      <c r="AG443" s="12">
        <v>30.49</v>
      </c>
      <c r="AH443" s="12">
        <v>31.610000000000003</v>
      </c>
      <c r="AI443" s="12">
        <v>32.4</v>
      </c>
      <c r="AJ443" s="58">
        <v>30.61</v>
      </c>
      <c r="AK443" s="57">
        <v>33</v>
      </c>
      <c r="AL443" s="57">
        <v>31.52</v>
      </c>
      <c r="AM443" s="57">
        <f t="shared" si="19"/>
        <v>35.5</v>
      </c>
      <c r="AN443">
        <f t="shared" si="20"/>
        <v>1</v>
      </c>
    </row>
    <row r="444" spans="1:40" ht="17.100000000000001" customHeight="1">
      <c r="A444" s="3" t="s">
        <v>786</v>
      </c>
      <c r="B444" s="6" t="s">
        <v>314</v>
      </c>
      <c r="C444" s="12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58">
        <v>0</v>
      </c>
      <c r="R444" s="57">
        <v>0</v>
      </c>
      <c r="S444" s="41">
        <v>0</v>
      </c>
      <c r="T444" s="57">
        <f t="shared" si="18"/>
        <v>0</v>
      </c>
      <c r="U444"/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5">
        <v>0</v>
      </c>
      <c r="AF444" s="12">
        <v>0</v>
      </c>
      <c r="AG444" s="12">
        <v>0.69</v>
      </c>
      <c r="AH444" s="12">
        <v>0</v>
      </c>
      <c r="AI444" s="12">
        <v>0</v>
      </c>
      <c r="AJ444" s="58">
        <v>2</v>
      </c>
      <c r="AK444" s="57">
        <v>2</v>
      </c>
      <c r="AL444" s="57">
        <v>2</v>
      </c>
      <c r="AM444" s="57">
        <f t="shared" si="19"/>
        <v>3</v>
      </c>
      <c r="AN444">
        <f t="shared" si="20"/>
        <v>1</v>
      </c>
    </row>
    <row r="445" spans="1:40" ht="17.100000000000001" customHeight="1">
      <c r="A445" s="3" t="s">
        <v>787</v>
      </c>
      <c r="B445" s="6" t="s">
        <v>232</v>
      </c>
      <c r="C445" s="12">
        <v>0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58">
        <v>0</v>
      </c>
      <c r="R445" s="57">
        <v>0</v>
      </c>
      <c r="S445" s="41">
        <v>0</v>
      </c>
      <c r="T445" s="57">
        <f t="shared" si="18"/>
        <v>0</v>
      </c>
      <c r="U445"/>
      <c r="V445" s="12">
        <v>0</v>
      </c>
      <c r="W445" s="12">
        <v>0.37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0</v>
      </c>
      <c r="AD445" s="12">
        <v>0</v>
      </c>
      <c r="AE445" s="15">
        <v>0.53</v>
      </c>
      <c r="AF445" s="12">
        <v>4</v>
      </c>
      <c r="AG445" s="12">
        <v>1.32</v>
      </c>
      <c r="AH445" s="12">
        <v>3.4499999999999997</v>
      </c>
      <c r="AI445" s="12">
        <v>7</v>
      </c>
      <c r="AJ445" s="58">
        <v>1.32</v>
      </c>
      <c r="AK445" s="57">
        <v>7.76</v>
      </c>
      <c r="AL445" s="57">
        <v>6.5</v>
      </c>
      <c r="AM445" s="57">
        <f t="shared" si="19"/>
        <v>6.4</v>
      </c>
      <c r="AN445">
        <f t="shared" si="20"/>
        <v>1</v>
      </c>
    </row>
    <row r="446" spans="1:40" ht="17.100000000000001" customHeight="1">
      <c r="A446" s="3" t="s">
        <v>788</v>
      </c>
      <c r="B446" s="6" t="s">
        <v>322</v>
      </c>
      <c r="C446" s="12">
        <v>249.69</v>
      </c>
      <c r="D446" s="12">
        <v>204.6</v>
      </c>
      <c r="E446" s="12">
        <v>196.11</v>
      </c>
      <c r="F446" s="12">
        <v>183.22</v>
      </c>
      <c r="G446" s="12">
        <v>197.1</v>
      </c>
      <c r="H446" s="12">
        <v>194.42</v>
      </c>
      <c r="I446" s="12">
        <v>187.80999999999997</v>
      </c>
      <c r="J446" s="12">
        <v>159.22999999999999</v>
      </c>
      <c r="K446" s="12">
        <v>124.43</v>
      </c>
      <c r="L446" s="12">
        <v>153.91</v>
      </c>
      <c r="M446" s="12">
        <v>139.66999999999999</v>
      </c>
      <c r="N446" s="12">
        <v>114.58</v>
      </c>
      <c r="O446" s="12">
        <v>81.69</v>
      </c>
      <c r="P446" s="12">
        <v>33.879999999999995</v>
      </c>
      <c r="Q446" s="58">
        <v>2.7</v>
      </c>
      <c r="R446" s="57">
        <v>2.86</v>
      </c>
      <c r="S446" s="41">
        <v>8.25</v>
      </c>
      <c r="T446" s="57">
        <f t="shared" si="18"/>
        <v>8</v>
      </c>
      <c r="U446"/>
      <c r="V446" s="12">
        <v>11.73</v>
      </c>
      <c r="W446" s="12">
        <v>10.38</v>
      </c>
      <c r="X446" s="12">
        <v>9.41</v>
      </c>
      <c r="Y446" s="12">
        <v>5.13</v>
      </c>
      <c r="Z446" s="12">
        <v>6</v>
      </c>
      <c r="AA446" s="12">
        <v>5</v>
      </c>
      <c r="AB446" s="12">
        <v>8.81</v>
      </c>
      <c r="AC446" s="12">
        <v>12.860000000000001</v>
      </c>
      <c r="AD446" s="12">
        <v>7.82</v>
      </c>
      <c r="AE446" s="15">
        <v>7.34</v>
      </c>
      <c r="AF446" s="12">
        <v>5.86</v>
      </c>
      <c r="AG446" s="12">
        <v>4.8099999999999996</v>
      </c>
      <c r="AH446" s="12">
        <v>3.38</v>
      </c>
      <c r="AI446" s="12">
        <v>1.72</v>
      </c>
      <c r="AJ446" s="58">
        <v>0</v>
      </c>
      <c r="AK446" s="57">
        <v>3.52</v>
      </c>
      <c r="AL446" s="57">
        <v>2</v>
      </c>
      <c r="AM446" s="57">
        <f t="shared" si="19"/>
        <v>1</v>
      </c>
      <c r="AN446">
        <f t="shared" si="20"/>
        <v>1</v>
      </c>
    </row>
    <row r="447" spans="1:40" ht="17.100000000000001" customHeight="1">
      <c r="A447" s="3" t="s">
        <v>789</v>
      </c>
      <c r="B447" s="6" t="s">
        <v>923</v>
      </c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58">
        <v>0</v>
      </c>
      <c r="R447" s="57">
        <v>0</v>
      </c>
      <c r="S447" s="41">
        <v>0</v>
      </c>
      <c r="T447" s="57">
        <f t="shared" si="18"/>
        <v>0</v>
      </c>
      <c r="U447"/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5">
        <v>0</v>
      </c>
      <c r="AF447" s="12">
        <v>0</v>
      </c>
      <c r="AG447" s="12">
        <v>0</v>
      </c>
      <c r="AH447" s="12">
        <v>0</v>
      </c>
      <c r="AI447" s="12">
        <v>0</v>
      </c>
      <c r="AJ447" s="58">
        <v>0</v>
      </c>
      <c r="AK447" s="57">
        <v>0</v>
      </c>
      <c r="AL447" s="57">
        <v>0</v>
      </c>
      <c r="AM447" s="57">
        <f t="shared" si="19"/>
        <v>0</v>
      </c>
      <c r="AN447">
        <f t="shared" si="20"/>
        <v>0</v>
      </c>
    </row>
    <row r="448" spans="1:40" ht="17.100000000000001" customHeight="1">
      <c r="A448" s="3" t="s">
        <v>790</v>
      </c>
      <c r="B448" s="6" t="s">
        <v>924</v>
      </c>
      <c r="C448" s="12">
        <v>0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58">
        <v>0</v>
      </c>
      <c r="R448" s="57">
        <v>0</v>
      </c>
      <c r="S448" s="41">
        <v>0</v>
      </c>
      <c r="T448" s="57">
        <f t="shared" si="18"/>
        <v>0</v>
      </c>
      <c r="U448"/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5">
        <v>0</v>
      </c>
      <c r="AF448" s="12">
        <v>0</v>
      </c>
      <c r="AG448" s="12">
        <v>0</v>
      </c>
      <c r="AH448" s="12">
        <v>0</v>
      </c>
      <c r="AI448" s="12">
        <v>0</v>
      </c>
      <c r="AJ448" s="58">
        <v>0</v>
      </c>
      <c r="AK448" s="57">
        <v>0</v>
      </c>
      <c r="AL448" s="57">
        <v>0</v>
      </c>
      <c r="AM448" s="57">
        <f t="shared" si="19"/>
        <v>0</v>
      </c>
      <c r="AN448">
        <f t="shared" si="20"/>
        <v>0</v>
      </c>
    </row>
    <row r="449" spans="1:41" ht="17.100000000000001" customHeight="1">
      <c r="A449" s="3" t="s">
        <v>791</v>
      </c>
      <c r="B449" s="6" t="s">
        <v>327</v>
      </c>
      <c r="C449" s="12"/>
      <c r="D449" s="12"/>
      <c r="E449" s="12"/>
      <c r="F449" s="12"/>
      <c r="G449" s="12"/>
      <c r="H449" s="12"/>
      <c r="I449" s="12"/>
      <c r="J449" s="12"/>
      <c r="K449" s="12"/>
      <c r="L449" s="12">
        <v>496.48999999999961</v>
      </c>
      <c r="M449" s="12">
        <v>627.37000000000069</v>
      </c>
      <c r="N449" s="12">
        <v>622.1099999999999</v>
      </c>
      <c r="O449" s="12">
        <v>666.25000000000057</v>
      </c>
      <c r="P449" s="12">
        <v>582.34</v>
      </c>
      <c r="Q449" s="58">
        <v>578.50000000000045</v>
      </c>
      <c r="R449" s="57">
        <v>718.97000000000025</v>
      </c>
      <c r="S449" s="41">
        <v>1022.6300000000002</v>
      </c>
      <c r="T449" s="57">
        <f t="shared" si="18"/>
        <v>1085.4000000000001</v>
      </c>
      <c r="U449"/>
      <c r="V449" s="12"/>
      <c r="W449" s="12"/>
      <c r="X449" s="12"/>
      <c r="Y449" s="12"/>
      <c r="Z449" s="12"/>
      <c r="AA449" s="12"/>
      <c r="AB449" s="12"/>
      <c r="AC449" s="12"/>
      <c r="AD449" s="12"/>
      <c r="AE449" s="15">
        <v>0</v>
      </c>
      <c r="AF449" s="12">
        <v>0</v>
      </c>
      <c r="AG449" s="12">
        <v>0</v>
      </c>
      <c r="AH449" s="12">
        <v>0</v>
      </c>
      <c r="AI449" s="12">
        <v>0</v>
      </c>
      <c r="AJ449" s="58">
        <v>0</v>
      </c>
      <c r="AK449" s="57">
        <v>0</v>
      </c>
      <c r="AL449" s="57">
        <v>0</v>
      </c>
      <c r="AM449" s="57">
        <f t="shared" si="19"/>
        <v>0</v>
      </c>
      <c r="AN449">
        <f t="shared" si="20"/>
        <v>1</v>
      </c>
    </row>
    <row r="450" spans="1:41" ht="17.100000000000001" customHeight="1">
      <c r="A450" s="3" t="s">
        <v>792</v>
      </c>
      <c r="B450" s="6" t="s">
        <v>338</v>
      </c>
      <c r="C450" s="12"/>
      <c r="D450" s="12"/>
      <c r="E450" s="12"/>
      <c r="F450" s="12"/>
      <c r="G450" s="12"/>
      <c r="H450" s="12"/>
      <c r="I450" s="12"/>
      <c r="J450" s="12"/>
      <c r="K450" s="12"/>
      <c r="L450" s="12">
        <v>0</v>
      </c>
      <c r="M450" s="12">
        <v>481.91000000000065</v>
      </c>
      <c r="N450" s="12">
        <v>895.15000000000248</v>
      </c>
      <c r="O450" s="12">
        <v>1259.9500000000055</v>
      </c>
      <c r="P450" s="12">
        <v>1692.6400000000078</v>
      </c>
      <c r="Q450" s="58">
        <v>2227.7400000000048</v>
      </c>
      <c r="R450" s="57">
        <v>2252.940000000001</v>
      </c>
      <c r="S450" s="41">
        <v>2530.7899999999936</v>
      </c>
      <c r="T450" s="57">
        <f t="shared" si="18"/>
        <v>2697.7</v>
      </c>
      <c r="U450"/>
      <c r="V450" s="12"/>
      <c r="W450" s="12"/>
      <c r="X450" s="12"/>
      <c r="Y450" s="12"/>
      <c r="Z450" s="12"/>
      <c r="AA450" s="12"/>
      <c r="AB450" s="12"/>
      <c r="AC450" s="12"/>
      <c r="AD450" s="12"/>
      <c r="AE450" s="15">
        <v>0</v>
      </c>
      <c r="AF450" s="12">
        <v>0</v>
      </c>
      <c r="AG450" s="12">
        <v>0</v>
      </c>
      <c r="AH450" s="12">
        <v>0</v>
      </c>
      <c r="AI450" s="12">
        <v>0</v>
      </c>
      <c r="AJ450" s="58">
        <v>0</v>
      </c>
      <c r="AK450" s="57">
        <v>0</v>
      </c>
      <c r="AL450" s="57">
        <v>0</v>
      </c>
      <c r="AM450" s="57">
        <f t="shared" si="19"/>
        <v>0</v>
      </c>
      <c r="AN450">
        <f t="shared" si="20"/>
        <v>1</v>
      </c>
    </row>
    <row r="451" spans="1:41" ht="17.100000000000001" customHeight="1">
      <c r="A451" s="5" t="s">
        <v>793</v>
      </c>
      <c r="B451" s="25" t="s">
        <v>809</v>
      </c>
      <c r="C451" s="26">
        <v>9276.4900000000034</v>
      </c>
      <c r="D451" s="26">
        <v>9734.9850000000042</v>
      </c>
      <c r="E451" s="26">
        <v>10345.379999999994</v>
      </c>
      <c r="F451" s="26">
        <v>10790.064999999995</v>
      </c>
      <c r="G451" s="26">
        <v>11300.224999999999</v>
      </c>
      <c r="H451" s="26">
        <v>11806.3</v>
      </c>
      <c r="I451" s="26">
        <v>12195.25</v>
      </c>
      <c r="J451" s="26">
        <f t="shared" ref="J451:R451" si="21">SUM(J10:J450)</f>
        <v>12893.100000000008</v>
      </c>
      <c r="K451" s="26">
        <f t="shared" si="21"/>
        <v>13362.350000000008</v>
      </c>
      <c r="L451" s="26">
        <f t="shared" si="21"/>
        <v>13929.670000000002</v>
      </c>
      <c r="M451" s="26">
        <f t="shared" si="21"/>
        <v>14855.580000000011</v>
      </c>
      <c r="N451" s="26">
        <f t="shared" si="21"/>
        <v>15635.540000000006</v>
      </c>
      <c r="O451" s="26">
        <f t="shared" si="21"/>
        <v>16353.240000000013</v>
      </c>
      <c r="P451" s="26">
        <f t="shared" si="21"/>
        <v>16686.900000000009</v>
      </c>
      <c r="Q451" s="26">
        <f t="shared" si="21"/>
        <v>17326.78000000001</v>
      </c>
      <c r="R451" s="26">
        <f t="shared" si="21"/>
        <v>17374.480000000007</v>
      </c>
      <c r="S451" s="42">
        <f>SUM(S10:S450)</f>
        <v>17469.149999999991</v>
      </c>
      <c r="T451" s="26">
        <f t="shared" ref="T451" si="22">SUM(T10:T450)</f>
        <v>17414.699999999997</v>
      </c>
      <c r="U451"/>
      <c r="V451" s="26">
        <v>9276.489999999998</v>
      </c>
      <c r="W451" s="26">
        <v>9734.9850000000024</v>
      </c>
      <c r="X451" s="26">
        <v>10345.379999999999</v>
      </c>
      <c r="Y451" s="26">
        <v>10790.064999999999</v>
      </c>
      <c r="Z451" s="26">
        <v>11300.225000000008</v>
      </c>
      <c r="AA451" s="26">
        <v>11806.30000000001</v>
      </c>
      <c r="AB451" s="26">
        <v>12195.249999999993</v>
      </c>
      <c r="AC451" s="26">
        <f>SUM(AC10:AC448)</f>
        <v>12893.1</v>
      </c>
      <c r="AD451" s="26">
        <f>SUM(AD10:AD448)</f>
        <v>13362.349999999999</v>
      </c>
      <c r="AE451" s="26">
        <f t="shared" ref="AE451:AK451" si="23">SUM(AE10:AE450)</f>
        <v>13929.669999999996</v>
      </c>
      <c r="AF451" s="26">
        <f t="shared" si="23"/>
        <v>14855.579999999994</v>
      </c>
      <c r="AG451" s="26">
        <f t="shared" si="23"/>
        <v>15635.540000000003</v>
      </c>
      <c r="AH451" s="26">
        <f t="shared" si="23"/>
        <v>16353.240000000009</v>
      </c>
      <c r="AI451" s="26">
        <f t="shared" si="23"/>
        <v>16686.900000000001</v>
      </c>
      <c r="AJ451" s="26">
        <f t="shared" si="23"/>
        <v>17326.78</v>
      </c>
      <c r="AK451" s="26">
        <f t="shared" si="23"/>
        <v>17374.480000000003</v>
      </c>
      <c r="AL451" s="26">
        <v>17469.149999999998</v>
      </c>
      <c r="AM451" s="26">
        <f t="shared" ref="AM451" si="24">SUM(AM10:AM450)</f>
        <v>17416.199999999993</v>
      </c>
      <c r="AN451"/>
      <c r="AO451" s="3" t="str">
        <f>IF(ISNA(VLOOKUP(A451,codes,2,FALSE)),"",VLOOKUP(A451,codes,2,FALSE))</f>
        <v/>
      </c>
    </row>
    <row r="452" spans="1:41" ht="17.100000000000001" customHeight="1">
      <c r="A452" s="11"/>
      <c r="B452" s="11"/>
      <c r="C452" s="3">
        <f t="shared" ref="C452:Q452" si="25">COUNTIF(C10:C450,"&gt;0")</f>
        <v>149</v>
      </c>
      <c r="D452" s="3">
        <f t="shared" si="25"/>
        <v>150</v>
      </c>
      <c r="E452" s="3">
        <f t="shared" si="25"/>
        <v>155</v>
      </c>
      <c r="F452" s="3">
        <f t="shared" si="25"/>
        <v>158</v>
      </c>
      <c r="G452" s="3">
        <f t="shared" si="25"/>
        <v>157</v>
      </c>
      <c r="H452" s="3">
        <f t="shared" si="25"/>
        <v>163</v>
      </c>
      <c r="I452" s="3">
        <f t="shared" si="25"/>
        <v>172</v>
      </c>
      <c r="J452" s="3">
        <f t="shared" si="25"/>
        <v>174</v>
      </c>
      <c r="K452" s="3">
        <f t="shared" si="25"/>
        <v>173</v>
      </c>
      <c r="L452" s="3">
        <f t="shared" si="25"/>
        <v>182</v>
      </c>
      <c r="M452" s="3">
        <f t="shared" si="25"/>
        <v>185</v>
      </c>
      <c r="N452" s="3">
        <f t="shared" si="25"/>
        <v>185</v>
      </c>
      <c r="O452" s="3">
        <f t="shared" si="25"/>
        <v>190</v>
      </c>
      <c r="P452" s="3">
        <f t="shared" si="25"/>
        <v>190</v>
      </c>
      <c r="Q452" s="3">
        <f t="shared" si="25"/>
        <v>188</v>
      </c>
      <c r="R452" s="3">
        <f>COUNTIF(R10:R450,"&gt;0")</f>
        <v>185</v>
      </c>
      <c r="S452" s="3">
        <v>188</v>
      </c>
      <c r="T452" s="3">
        <f t="shared" ref="T452" si="26">COUNTIF(T10:T450,"&gt;0")</f>
        <v>188</v>
      </c>
      <c r="V452" s="3">
        <f t="shared" ref="V452:Y452" si="27">COUNTIF(V10:V450,"&gt;0")</f>
        <v>265</v>
      </c>
      <c r="W452" s="3">
        <f t="shared" si="27"/>
        <v>267</v>
      </c>
      <c r="X452" s="3">
        <f t="shared" si="27"/>
        <v>270</v>
      </c>
      <c r="Y452" s="3">
        <f t="shared" si="27"/>
        <v>267</v>
      </c>
      <c r="Z452" s="3">
        <f>COUNTIF(Z10:Z450,"&gt;0")</f>
        <v>267</v>
      </c>
      <c r="AA452" s="3">
        <f t="shared" ref="AA452:AI452" si="28">COUNTIF(AA10:AA450,"&gt;0")</f>
        <v>267</v>
      </c>
      <c r="AB452" s="3">
        <f t="shared" si="28"/>
        <v>276</v>
      </c>
      <c r="AC452" s="3">
        <f t="shared" si="28"/>
        <v>289</v>
      </c>
      <c r="AD452" s="3">
        <f t="shared" si="28"/>
        <v>297</v>
      </c>
      <c r="AE452" s="3">
        <f t="shared" si="28"/>
        <v>296</v>
      </c>
      <c r="AF452" s="3">
        <v>303</v>
      </c>
      <c r="AG452" s="3">
        <f t="shared" si="28"/>
        <v>314</v>
      </c>
      <c r="AH452" s="3">
        <f t="shared" si="28"/>
        <v>313</v>
      </c>
      <c r="AI452" s="3">
        <f t="shared" si="28"/>
        <v>313</v>
      </c>
      <c r="AJ452" s="3">
        <f t="shared" ref="AJ452:AK452" si="29">COUNTIF(AJ10:AJ450,"&gt;0")</f>
        <v>312</v>
      </c>
      <c r="AK452" s="3">
        <f t="shared" si="29"/>
        <v>315</v>
      </c>
      <c r="AL452" s="3">
        <v>319</v>
      </c>
      <c r="AM452" s="3">
        <f t="shared" ref="AM452" si="30">COUNTIF(AM10:AM450,"&gt;0")</f>
        <v>313</v>
      </c>
      <c r="AN452"/>
      <c r="AO452" s="3" t="str">
        <f>IF(ISNA(VLOOKUP(A452,codes,2,FALSE)),"",VLOOKUP(A452,codes,2,FALSE))</f>
        <v/>
      </c>
    </row>
    <row r="453" spans="1:41" ht="17.100000000000001" customHeight="1">
      <c r="A453" s="11"/>
      <c r="B453" s="11"/>
    </row>
    <row r="454" spans="1:41" ht="17.100000000000001" customHeight="1">
      <c r="A454" s="11"/>
      <c r="B454" s="6"/>
    </row>
    <row r="455" spans="1:41" ht="17.100000000000001" customHeight="1">
      <c r="A455" s="6"/>
      <c r="B455" s="11"/>
    </row>
    <row r="456" spans="1:41" ht="17.100000000000001" customHeight="1">
      <c r="A456" s="11"/>
      <c r="B456" s="6"/>
    </row>
    <row r="457" spans="1:41" ht="17.100000000000001" customHeight="1">
      <c r="A457" s="6"/>
      <c r="B457" s="11"/>
    </row>
    <row r="458" spans="1:41" ht="17.100000000000001" customHeight="1">
      <c r="A458" s="11"/>
      <c r="B458" s="11"/>
    </row>
    <row r="459" spans="1:41" ht="17.100000000000001" customHeight="1">
      <c r="A459" s="11"/>
      <c r="B459" s="6"/>
    </row>
    <row r="460" spans="1:41" ht="17.100000000000001" customHeight="1">
      <c r="A460" s="6"/>
      <c r="B460" s="6"/>
    </row>
    <row r="461" spans="1:41" ht="17.100000000000001" customHeight="1">
      <c r="A461" s="6"/>
      <c r="B461" s="6"/>
    </row>
    <row r="462" spans="1:41" ht="17.100000000000001" customHeight="1">
      <c r="A462" s="6"/>
      <c r="B462" s="11"/>
    </row>
    <row r="463" spans="1:41" ht="17.100000000000001" customHeight="1">
      <c r="A463" s="11"/>
      <c r="B463" s="11"/>
    </row>
    <row r="464" spans="1:41" ht="17.100000000000001" customHeight="1">
      <c r="A464" s="11"/>
      <c r="B464" s="11"/>
    </row>
    <row r="465" spans="1:2" ht="17.100000000000001" customHeight="1">
      <c r="A465" s="11"/>
      <c r="B465" s="6"/>
    </row>
    <row r="466" spans="1:2" ht="17.100000000000001" customHeight="1">
      <c r="A466" s="6"/>
      <c r="B466" s="11"/>
    </row>
    <row r="467" spans="1:2" ht="17.100000000000001" customHeight="1">
      <c r="A467" s="11"/>
      <c r="B467" s="6"/>
    </row>
    <row r="468" spans="1:2" ht="17.100000000000001" customHeight="1">
      <c r="A468" s="6"/>
      <c r="B468" s="11"/>
    </row>
    <row r="469" spans="1:2" ht="17.100000000000001" customHeight="1">
      <c r="A469" s="11"/>
      <c r="B469" s="6"/>
    </row>
    <row r="470" spans="1:2" ht="17.100000000000001" customHeight="1">
      <c r="A470" s="6"/>
      <c r="B470" s="11"/>
    </row>
    <row r="471" spans="1:2" ht="17.100000000000001" customHeight="1">
      <c r="A471" s="11"/>
      <c r="B471" s="11"/>
    </row>
    <row r="472" spans="1:2" ht="17.100000000000001" customHeight="1">
      <c r="A472" s="11"/>
      <c r="B472" s="11"/>
    </row>
    <row r="473" spans="1:2" ht="17.100000000000001" customHeight="1">
      <c r="A473" s="11"/>
      <c r="B473" s="6"/>
    </row>
    <row r="474" spans="1:2" ht="17.100000000000001" customHeight="1">
      <c r="A474" s="6"/>
      <c r="B474" s="6"/>
    </row>
    <row r="475" spans="1:2" ht="17.100000000000001" customHeight="1">
      <c r="A475" s="6"/>
      <c r="B475" s="6"/>
    </row>
    <row r="476" spans="1:2" ht="17.100000000000001" customHeight="1">
      <c r="A476" s="6"/>
      <c r="B476" s="6"/>
    </row>
    <row r="477" spans="1:2" ht="17.100000000000001" customHeight="1">
      <c r="A477" s="6"/>
      <c r="B477" s="11"/>
    </row>
    <row r="478" spans="1:2" ht="17.100000000000001" customHeight="1">
      <c r="A478" s="11"/>
      <c r="B478" s="11"/>
    </row>
    <row r="479" spans="1:2" ht="17.100000000000001" customHeight="1">
      <c r="A479" s="11"/>
      <c r="B479" s="6"/>
    </row>
    <row r="480" spans="1:2" ht="17.100000000000001" customHeight="1">
      <c r="A480" s="6"/>
      <c r="B480" s="11"/>
    </row>
    <row r="481" spans="1:2" ht="17.100000000000001" customHeight="1">
      <c r="A481" s="11"/>
      <c r="B481" s="6"/>
    </row>
    <row r="482" spans="1:2" ht="17.100000000000001" customHeight="1">
      <c r="A482" s="6"/>
      <c r="B482" s="6"/>
    </row>
    <row r="483" spans="1:2" ht="17.100000000000001" customHeight="1">
      <c r="A483" s="6"/>
      <c r="B483" s="11"/>
    </row>
    <row r="484" spans="1:2" ht="17.100000000000001" customHeight="1">
      <c r="A484" s="11"/>
      <c r="B484" s="11"/>
    </row>
    <row r="485" spans="1:2" ht="17.100000000000001" customHeight="1">
      <c r="A485" s="11"/>
      <c r="B485" s="6"/>
    </row>
    <row r="486" spans="1:2" ht="17.100000000000001" customHeight="1">
      <c r="A486" s="6"/>
      <c r="B486" s="6"/>
    </row>
    <row r="487" spans="1:2" ht="17.100000000000001" customHeight="1">
      <c r="A487" s="6"/>
      <c r="B487" s="11"/>
    </row>
    <row r="488" spans="1:2" ht="17.100000000000001" customHeight="1">
      <c r="A488" s="11"/>
      <c r="B488" s="11"/>
    </row>
    <row r="489" spans="1:2" ht="17.100000000000001" customHeight="1">
      <c r="A489" s="11"/>
      <c r="B489" s="6"/>
    </row>
    <row r="490" spans="1:2" ht="17.100000000000001" customHeight="1">
      <c r="A490" s="6"/>
      <c r="B490" s="6"/>
    </row>
    <row r="491" spans="1:2" ht="17.100000000000001" customHeight="1">
      <c r="A491" s="6"/>
      <c r="B491" s="6"/>
    </row>
    <row r="492" spans="1:2" ht="17.100000000000001" customHeight="1">
      <c r="A492" s="6"/>
      <c r="B492" s="6"/>
    </row>
    <row r="493" spans="1:2" ht="17.100000000000001" customHeight="1">
      <c r="A493" s="6"/>
      <c r="B493" s="11"/>
    </row>
    <row r="494" spans="1:2" ht="17.100000000000001" customHeight="1">
      <c r="A494" s="11"/>
      <c r="B494" s="11"/>
    </row>
    <row r="495" spans="1:2" ht="17.100000000000001" customHeight="1">
      <c r="A495" s="11"/>
      <c r="B495" s="6"/>
    </row>
    <row r="496" spans="1:2" ht="17.100000000000001" customHeight="1">
      <c r="A496" s="6"/>
      <c r="B496" s="6"/>
    </row>
    <row r="497" spans="1:2" ht="17.100000000000001" customHeight="1">
      <c r="A497" s="6"/>
      <c r="B497" s="6"/>
    </row>
    <row r="498" spans="1:2" ht="17.100000000000001" customHeight="1">
      <c r="A498" s="6"/>
      <c r="B498" s="11"/>
    </row>
    <row r="499" spans="1:2" ht="17.100000000000001" customHeight="1">
      <c r="A499" s="11"/>
      <c r="B499" s="6"/>
    </row>
    <row r="500" spans="1:2" ht="17.100000000000001" customHeight="1">
      <c r="A500" s="6"/>
      <c r="B500" s="6"/>
    </row>
    <row r="501" spans="1:2" ht="17.100000000000001" customHeight="1">
      <c r="A501" s="6"/>
      <c r="B501" s="6"/>
    </row>
    <row r="502" spans="1:2" ht="17.100000000000001" customHeight="1">
      <c r="A502" s="6"/>
      <c r="B502" s="11"/>
    </row>
    <row r="503" spans="1:2" ht="17.100000000000001" customHeight="1">
      <c r="A503" s="11"/>
      <c r="B503" s="11"/>
    </row>
    <row r="504" spans="1:2" ht="17.100000000000001" customHeight="1">
      <c r="A504" s="11"/>
      <c r="B504" s="6"/>
    </row>
    <row r="505" spans="1:2" ht="17.100000000000001" customHeight="1">
      <c r="A505" s="6"/>
      <c r="B505" s="11"/>
    </row>
    <row r="506" spans="1:2" ht="17.100000000000001" customHeight="1">
      <c r="A506" s="11"/>
      <c r="B506" s="6"/>
    </row>
    <row r="507" spans="1:2" ht="17.100000000000001" customHeight="1">
      <c r="A507" s="6"/>
      <c r="B507" s="6"/>
    </row>
    <row r="508" spans="1:2" ht="17.100000000000001" customHeight="1">
      <c r="A508" s="6"/>
      <c r="B508" s="6"/>
    </row>
    <row r="509" spans="1:2" ht="17.100000000000001" customHeight="1">
      <c r="A509" s="6"/>
      <c r="B509" s="11"/>
    </row>
    <row r="510" spans="1:2" ht="17.100000000000001" customHeight="1">
      <c r="A510" s="11"/>
      <c r="B510" s="11"/>
    </row>
    <row r="511" spans="1:2" ht="17.100000000000001" customHeight="1">
      <c r="A511" s="11"/>
      <c r="B511" s="6"/>
    </row>
    <row r="512" spans="1:2" ht="17.100000000000001" customHeight="1">
      <c r="A512" s="6"/>
      <c r="B512" s="11"/>
    </row>
    <row r="513" spans="1:2" ht="17.100000000000001" customHeight="1">
      <c r="A513" s="11"/>
      <c r="B513" s="6"/>
    </row>
    <row r="514" spans="1:2" ht="17.100000000000001" customHeight="1">
      <c r="A514" s="6"/>
      <c r="B514" s="6"/>
    </row>
    <row r="515" spans="1:2" ht="17.100000000000001" customHeight="1">
      <c r="A515" s="6"/>
      <c r="B515" s="6"/>
    </row>
    <row r="516" spans="1:2" ht="17.100000000000001" customHeight="1">
      <c r="A516" s="6"/>
      <c r="B516" s="11"/>
    </row>
    <row r="517" spans="1:2" ht="17.100000000000001" customHeight="1">
      <c r="A517" s="11"/>
      <c r="B517" s="11"/>
    </row>
    <row r="518" spans="1:2" ht="17.100000000000001" customHeight="1">
      <c r="A518" s="11"/>
      <c r="B518" s="11"/>
    </row>
    <row r="519" spans="1:2" ht="17.100000000000001" customHeight="1">
      <c r="A519" s="11"/>
      <c r="B519" s="11"/>
    </row>
    <row r="520" spans="1:2" ht="17.100000000000001" customHeight="1">
      <c r="A520" s="11"/>
      <c r="B520" s="11"/>
    </row>
    <row r="521" spans="1:2" ht="17.100000000000001" customHeight="1">
      <c r="A521" s="11"/>
      <c r="B521" s="11"/>
    </row>
    <row r="522" spans="1:2" ht="17.100000000000001" customHeight="1">
      <c r="A522" s="11"/>
      <c r="B522" s="11"/>
    </row>
    <row r="523" spans="1:2" ht="17.100000000000001" customHeight="1">
      <c r="A523" s="11"/>
      <c r="B523" s="11"/>
    </row>
    <row r="524" spans="1:2" ht="17.100000000000001" customHeight="1">
      <c r="A524" s="11"/>
      <c r="B524" s="11"/>
    </row>
    <row r="525" spans="1:2" ht="17.100000000000001" customHeight="1">
      <c r="A525" s="11"/>
      <c r="B525" s="11"/>
    </row>
    <row r="526" spans="1:2" ht="17.100000000000001" customHeight="1">
      <c r="A526" s="11"/>
      <c r="B526" s="11"/>
    </row>
    <row r="527" spans="1:2" ht="17.100000000000001" customHeight="1">
      <c r="A527" s="11"/>
      <c r="B527" s="11"/>
    </row>
    <row r="528" spans="1:2" ht="17.100000000000001" customHeight="1">
      <c r="A528" s="11"/>
      <c r="B528" s="11"/>
    </row>
    <row r="529" spans="1:2" ht="17.100000000000001" customHeight="1">
      <c r="A529" s="11"/>
      <c r="B529" s="11"/>
    </row>
    <row r="530" spans="1:2" ht="17.100000000000001" customHeight="1">
      <c r="A530" s="11"/>
      <c r="B530" s="11"/>
    </row>
    <row r="531" spans="1:2" ht="17.100000000000001" customHeight="1">
      <c r="A531" s="11"/>
      <c r="B531" s="11"/>
    </row>
    <row r="532" spans="1:2" ht="17.100000000000001" customHeight="1">
      <c r="A532" s="11"/>
      <c r="B532" s="11"/>
    </row>
    <row r="533" spans="1:2" ht="17.100000000000001" customHeight="1">
      <c r="A533" s="11"/>
      <c r="B533" s="11"/>
    </row>
    <row r="534" spans="1:2" ht="17.100000000000001" customHeight="1">
      <c r="A534" s="11"/>
      <c r="B534" s="11"/>
    </row>
    <row r="535" spans="1:2" ht="17.100000000000001" customHeight="1">
      <c r="A535" s="11"/>
      <c r="B535" s="11"/>
    </row>
    <row r="536" spans="1:2" ht="17.100000000000001" customHeight="1">
      <c r="A536" s="11"/>
      <c r="B536" s="11"/>
    </row>
    <row r="537" spans="1:2" ht="17.100000000000001" customHeight="1">
      <c r="A537" s="11"/>
      <c r="B537" s="11"/>
    </row>
    <row r="538" spans="1:2" ht="17.100000000000001" customHeight="1">
      <c r="A538" s="11"/>
      <c r="B538" s="11"/>
    </row>
    <row r="539" spans="1:2" ht="17.100000000000001" customHeight="1">
      <c r="A539" s="11"/>
      <c r="B539" s="11"/>
    </row>
    <row r="540" spans="1:2" ht="17.100000000000001" customHeight="1">
      <c r="A540" s="11"/>
      <c r="B540" s="11"/>
    </row>
    <row r="541" spans="1:2" ht="17.100000000000001" customHeight="1">
      <c r="A541" s="11"/>
      <c r="B541" s="11"/>
    </row>
    <row r="542" spans="1:2" ht="17.100000000000001" customHeight="1">
      <c r="A542" s="11"/>
      <c r="B542" s="11"/>
    </row>
    <row r="543" spans="1:2" ht="17.100000000000001" customHeight="1">
      <c r="A543" s="11"/>
      <c r="B543" s="11"/>
    </row>
    <row r="544" spans="1:2" ht="17.100000000000001" customHeight="1">
      <c r="A544" s="11"/>
      <c r="B544" s="11"/>
    </row>
    <row r="545" spans="1:2" ht="17.100000000000001" customHeight="1">
      <c r="A545" s="11"/>
      <c r="B545" s="11"/>
    </row>
    <row r="546" spans="1:2" ht="17.100000000000001" customHeight="1">
      <c r="A546" s="11"/>
      <c r="B546" s="6"/>
    </row>
    <row r="547" spans="1:2" ht="17.100000000000001" customHeight="1">
      <c r="A547" s="6"/>
      <c r="B547" s="11"/>
    </row>
    <row r="548" spans="1:2" ht="17.100000000000001" customHeight="1">
      <c r="A548" s="11"/>
      <c r="B548" s="11"/>
    </row>
    <row r="549" spans="1:2" ht="17.100000000000001" customHeight="1">
      <c r="A549" s="11"/>
      <c r="B549" s="11"/>
    </row>
    <row r="550" spans="1:2" ht="17.100000000000001" customHeight="1">
      <c r="A550" s="11"/>
      <c r="B550" s="11"/>
    </row>
    <row r="551" spans="1:2" ht="17.100000000000001" customHeight="1">
      <c r="A551" s="11"/>
      <c r="B551" s="11"/>
    </row>
    <row r="552" spans="1:2" ht="17.100000000000001" customHeight="1">
      <c r="A552" s="11"/>
      <c r="B552" s="11"/>
    </row>
    <row r="553" spans="1:2" ht="17.100000000000001" customHeight="1">
      <c r="A553" s="11"/>
      <c r="B553" s="11"/>
    </row>
    <row r="554" spans="1:2" ht="17.100000000000001" customHeight="1">
      <c r="A554" s="11"/>
      <c r="B554" s="11"/>
    </row>
    <row r="555" spans="1:2" ht="17.100000000000001" customHeight="1">
      <c r="A555" s="11"/>
      <c r="B555" s="11"/>
    </row>
    <row r="556" spans="1:2" ht="17.100000000000001" customHeight="1">
      <c r="A556" s="11"/>
      <c r="B556" s="11"/>
    </row>
    <row r="557" spans="1:2" ht="17.100000000000001" customHeight="1">
      <c r="A557" s="11"/>
      <c r="B557" s="11"/>
    </row>
    <row r="558" spans="1:2" ht="17.100000000000001" customHeight="1">
      <c r="A558" s="11"/>
      <c r="B558" s="11"/>
    </row>
    <row r="559" spans="1:2" ht="17.100000000000001" customHeight="1">
      <c r="A559" s="11"/>
      <c r="B559" s="11"/>
    </row>
    <row r="560" spans="1:2" ht="17.100000000000001" customHeight="1">
      <c r="A560" s="11"/>
      <c r="B560" s="11"/>
    </row>
    <row r="561" spans="1:2" ht="17.100000000000001" customHeight="1">
      <c r="A561" s="11"/>
      <c r="B561" s="6"/>
    </row>
    <row r="562" spans="1:2" ht="17.100000000000001" customHeight="1">
      <c r="A562" s="6"/>
      <c r="B562" s="11"/>
    </row>
    <row r="563" spans="1:2" ht="17.100000000000001" customHeight="1">
      <c r="A563" s="11"/>
      <c r="B563" s="11"/>
    </row>
    <row r="564" spans="1:2" ht="17.100000000000001" customHeight="1">
      <c r="A564" s="11"/>
      <c r="B564" s="11"/>
    </row>
    <row r="565" spans="1:2" ht="17.100000000000001" customHeight="1">
      <c r="A565" s="11"/>
      <c r="B565" s="11"/>
    </row>
    <row r="566" spans="1:2" ht="17.100000000000001" customHeight="1">
      <c r="A566" s="11"/>
      <c r="B566" s="11"/>
    </row>
    <row r="567" spans="1:2" ht="17.100000000000001" customHeight="1">
      <c r="A567" s="11"/>
      <c r="B567" s="11"/>
    </row>
    <row r="568" spans="1:2" ht="17.100000000000001" customHeight="1">
      <c r="A568" s="11"/>
      <c r="B568" s="11"/>
    </row>
    <row r="569" spans="1:2" ht="17.100000000000001" customHeight="1">
      <c r="A569" s="11"/>
      <c r="B569" s="11"/>
    </row>
    <row r="570" spans="1:2" ht="17.100000000000001" customHeight="1">
      <c r="A570" s="11"/>
      <c r="B570" s="6"/>
    </row>
    <row r="571" spans="1:2" ht="17.100000000000001" customHeight="1">
      <c r="A571" s="6"/>
      <c r="B571" s="6"/>
    </row>
    <row r="572" spans="1:2" ht="17.100000000000001" customHeight="1">
      <c r="A572" s="6"/>
      <c r="B572" s="6"/>
    </row>
    <row r="573" spans="1:2" ht="17.100000000000001" customHeight="1">
      <c r="A573" s="6"/>
      <c r="B573" s="6"/>
    </row>
    <row r="574" spans="1:2" ht="17.100000000000001" customHeight="1">
      <c r="A574" s="6"/>
      <c r="B574" s="6"/>
    </row>
    <row r="575" spans="1:2" ht="17.100000000000001" customHeight="1">
      <c r="A575" s="6"/>
      <c r="B575" s="6"/>
    </row>
    <row r="576" spans="1:2" ht="17.100000000000001" customHeight="1">
      <c r="A576" s="6"/>
      <c r="B576" s="11"/>
    </row>
    <row r="577" spans="1:2" ht="17.100000000000001" customHeight="1">
      <c r="A577" s="11"/>
      <c r="B577" s="6"/>
    </row>
    <row r="578" spans="1:2" ht="17.100000000000001" customHeight="1">
      <c r="A578" s="6"/>
      <c r="B578" s="11"/>
    </row>
    <row r="579" spans="1:2" ht="17.100000000000001" customHeight="1">
      <c r="A579" s="11"/>
      <c r="B579" s="6"/>
    </row>
    <row r="580" spans="1:2" ht="17.100000000000001" customHeight="1">
      <c r="A580" s="6"/>
      <c r="B580" s="11"/>
    </row>
    <row r="581" spans="1:2" ht="17.100000000000001" customHeight="1">
      <c r="A581" s="11"/>
      <c r="B581" s="6"/>
    </row>
    <row r="582" spans="1:2" ht="17.100000000000001" customHeight="1">
      <c r="A582" s="6"/>
      <c r="B582" s="11"/>
    </row>
    <row r="583" spans="1:2" ht="17.100000000000001" customHeight="1">
      <c r="A583" s="11"/>
      <c r="B583" s="11"/>
    </row>
    <row r="584" spans="1:2" ht="17.100000000000001" customHeight="1">
      <c r="A584" s="11"/>
      <c r="B584" s="6"/>
    </row>
    <row r="585" spans="1:2" ht="17.100000000000001" customHeight="1">
      <c r="A585" s="6"/>
      <c r="B585" s="11"/>
    </row>
    <row r="586" spans="1:2" ht="17.100000000000001" customHeight="1">
      <c r="A586" s="11"/>
      <c r="B586" s="11"/>
    </row>
    <row r="587" spans="1:2" ht="17.100000000000001" customHeight="1">
      <c r="A587" s="11"/>
      <c r="B587" s="11"/>
    </row>
    <row r="588" spans="1:2" ht="17.100000000000001" customHeight="1">
      <c r="A588" s="11"/>
      <c r="B588" s="6"/>
    </row>
    <row r="589" spans="1:2" ht="17.100000000000001" customHeight="1">
      <c r="A589" s="6"/>
      <c r="B589" s="11"/>
    </row>
    <row r="590" spans="1:2" ht="17.100000000000001" customHeight="1">
      <c r="A590" s="11"/>
      <c r="B590" s="11"/>
    </row>
    <row r="591" spans="1:2" ht="17.100000000000001" customHeight="1">
      <c r="A591" s="11"/>
      <c r="B591" s="6"/>
    </row>
    <row r="592" spans="1:2" ht="17.100000000000001" customHeight="1">
      <c r="A592" s="6"/>
      <c r="B592" s="6"/>
    </row>
    <row r="593" spans="1:2" ht="17.100000000000001" customHeight="1">
      <c r="A593" s="6"/>
      <c r="B593" s="6"/>
    </row>
    <row r="594" spans="1:2" ht="17.100000000000001" customHeight="1">
      <c r="A594" s="6"/>
      <c r="B594" s="6"/>
    </row>
    <row r="595" spans="1:2" ht="17.100000000000001" customHeight="1">
      <c r="A595" s="6"/>
      <c r="B595" s="6"/>
    </row>
    <row r="596" spans="1:2" ht="17.100000000000001" customHeight="1">
      <c r="A596" s="6"/>
      <c r="B596" s="11"/>
    </row>
    <row r="597" spans="1:2" ht="17.100000000000001" customHeight="1">
      <c r="A597" s="11"/>
      <c r="B597" s="6"/>
    </row>
    <row r="598" spans="1:2" ht="17.100000000000001" customHeight="1">
      <c r="A598" s="6"/>
      <c r="B598" s="6"/>
    </row>
    <row r="599" spans="1:2" ht="17.100000000000001" customHeight="1">
      <c r="A599" s="6"/>
      <c r="B599" s="6"/>
    </row>
    <row r="600" spans="1:2" ht="17.100000000000001" customHeight="1">
      <c r="A600" s="6"/>
    </row>
    <row r="601" spans="1:2" ht="17.100000000000001" customHeight="1"/>
    <row r="602" spans="1:2" ht="17.100000000000001" customHeight="1"/>
    <row r="603" spans="1:2" ht="17.100000000000001" customHeight="1"/>
    <row r="604" spans="1:2" ht="17.100000000000001" customHeight="1"/>
    <row r="605" spans="1:2" ht="17.100000000000001" customHeight="1"/>
    <row r="606" spans="1:2" ht="17.100000000000001" customHeight="1"/>
    <row r="607" spans="1:2" ht="17.100000000000001" customHeight="1"/>
    <row r="608" spans="1:2" ht="17.100000000000001" customHeight="1"/>
    <row r="609" ht="17.100000000000001" customHeight="1"/>
    <row r="610" ht="17.100000000000001" customHeight="1"/>
    <row r="611" ht="17.100000000000001" customHeight="1"/>
    <row r="612" ht="17.100000000000001" customHeight="1"/>
    <row r="613" ht="17.100000000000001" customHeight="1"/>
    <row r="614" ht="17.100000000000001" customHeight="1"/>
    <row r="615" ht="17.100000000000001" customHeight="1"/>
    <row r="616" ht="17.100000000000001" customHeight="1"/>
    <row r="617" ht="17.100000000000001" customHeight="1"/>
    <row r="618" ht="17.100000000000001" customHeight="1"/>
    <row r="619" ht="17.100000000000001" customHeight="1"/>
    <row r="620" ht="17.100000000000001" customHeight="1"/>
    <row r="621" ht="17.100000000000001" customHeight="1"/>
    <row r="622" ht="17.100000000000001" customHeight="1"/>
    <row r="623" ht="17.100000000000001" customHeight="1"/>
    <row r="624" ht="17.100000000000001" customHeight="1"/>
    <row r="625" ht="17.100000000000001" customHeight="1"/>
    <row r="626" ht="17.100000000000001" customHeight="1"/>
    <row r="627" ht="17.100000000000001" customHeight="1"/>
    <row r="628" ht="17.100000000000001" customHeight="1"/>
    <row r="629" ht="17.100000000000001" customHeight="1"/>
    <row r="630" ht="17.100000000000001" customHeight="1"/>
    <row r="631" ht="17.100000000000001" customHeight="1"/>
    <row r="632" ht="17.100000000000001" customHeight="1"/>
    <row r="633" ht="17.100000000000001" customHeight="1"/>
    <row r="634" ht="17.100000000000001" customHeight="1"/>
    <row r="635" ht="17.100000000000001" customHeight="1"/>
    <row r="636" ht="17.100000000000001" customHeight="1"/>
    <row r="637" ht="17.100000000000001" customHeight="1"/>
    <row r="638" ht="17.100000000000001" customHeight="1"/>
    <row r="639" ht="17.100000000000001" customHeight="1"/>
    <row r="640" ht="17.100000000000001" customHeight="1"/>
    <row r="641" ht="17.100000000000001" customHeight="1"/>
    <row r="642" ht="17.100000000000001" customHeight="1"/>
    <row r="643" ht="17.100000000000001" customHeight="1"/>
    <row r="644" ht="17.100000000000001" customHeight="1"/>
    <row r="645" ht="17.100000000000001" customHeight="1"/>
    <row r="646" ht="17.100000000000001" customHeight="1"/>
    <row r="647" ht="17.100000000000001" customHeight="1"/>
    <row r="648" ht="17.100000000000001" customHeight="1"/>
  </sheetData>
  <autoFilter ref="AN9:AN452" xr:uid="{00000000-0009-0000-0000-000000000000}"/>
  <phoneticPr fontId="0" type="noConversion"/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2:M687"/>
  <sheetViews>
    <sheetView showGridLines="0" zoomScaleNormal="100" workbookViewId="0">
      <pane xSplit="2" ySplit="9" topLeftCell="C10" activePane="bottomRight" state="frozen"/>
      <selection activeCell="B1" sqref="B1"/>
      <selection pane="topRight" activeCell="B1" sqref="B1"/>
      <selection pane="bottomLeft" activeCell="B1" sqref="B1"/>
      <selection pane="bottomRight" activeCell="C10" sqref="C10"/>
    </sheetView>
  </sheetViews>
  <sheetFormatPr defaultColWidth="9" defaultRowHeight="14.45" customHeight="1"/>
  <cols>
    <col min="1" max="1" width="5.5703125" style="32" customWidth="1"/>
    <col min="2" max="2" width="21" style="32" customWidth="1"/>
    <col min="3" max="3" width="13.5703125" style="32" customWidth="1"/>
    <col min="4" max="4" width="14.5703125" style="32" customWidth="1"/>
    <col min="5" max="5" width="13.28515625" style="32" customWidth="1"/>
    <col min="6" max="6" width="17.85546875" style="32" customWidth="1"/>
    <col min="7" max="7" width="4.28515625" style="32" customWidth="1"/>
    <col min="8" max="8" width="14.28515625" style="32" bestFit="1" customWidth="1"/>
    <col min="9" max="9" width="12.7109375" style="32" bestFit="1" customWidth="1"/>
    <col min="10" max="10" width="6.5703125" style="32" customWidth="1"/>
    <col min="11" max="12" width="12.28515625" style="32" bestFit="1" customWidth="1"/>
    <col min="13" max="16384" width="9" style="32"/>
  </cols>
  <sheetData>
    <row r="2" spans="1:12" ht="14.45" customHeight="1">
      <c r="L2" s="49">
        <v>44735</v>
      </c>
    </row>
    <row r="3" spans="1:12" ht="18.75">
      <c r="A3" s="72" t="s">
        <v>11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ht="18.75">
      <c r="A4" s="72" t="s">
        <v>34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2" ht="14.4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ht="18.75">
      <c r="A6" s="73" t="s">
        <v>928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</row>
    <row r="7" spans="1:12" ht="14.4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</row>
    <row r="8" spans="1:12" s="30" customFormat="1" ht="14.45" customHeight="1">
      <c r="A8" s="28"/>
      <c r="B8" s="28"/>
      <c r="C8" s="29"/>
      <c r="D8" s="29"/>
      <c r="E8" s="29"/>
      <c r="F8" s="29"/>
      <c r="G8" s="28"/>
      <c r="H8" s="29"/>
      <c r="I8" s="29"/>
      <c r="J8" s="29"/>
      <c r="K8" s="29"/>
      <c r="L8" s="29"/>
    </row>
    <row r="9" spans="1:12" s="30" customFormat="1" ht="57.6" customHeight="1">
      <c r="A9" s="51" t="s">
        <v>7</v>
      </c>
      <c r="B9" s="51" t="s">
        <v>26</v>
      </c>
      <c r="C9" s="52" t="s">
        <v>929</v>
      </c>
      <c r="D9" s="52" t="s">
        <v>930</v>
      </c>
      <c r="E9" s="52" t="s">
        <v>931</v>
      </c>
      <c r="F9" s="52" t="s">
        <v>932</v>
      </c>
      <c r="G9" s="52"/>
      <c r="H9" s="52" t="s">
        <v>933</v>
      </c>
      <c r="I9" s="52" t="s">
        <v>934</v>
      </c>
      <c r="J9" s="52"/>
      <c r="K9" s="52" t="s">
        <v>935</v>
      </c>
      <c r="L9" s="52" t="s">
        <v>936</v>
      </c>
    </row>
    <row r="10" spans="1:12" s="22" customFormat="1" ht="14.45" customHeight="1">
      <c r="A10" s="22" t="s">
        <v>352</v>
      </c>
      <c r="B10" s="22" t="s">
        <v>37</v>
      </c>
      <c r="C10" s="70">
        <v>1</v>
      </c>
      <c r="D10" s="63">
        <v>5000</v>
      </c>
      <c r="E10" s="70">
        <v>44.2</v>
      </c>
      <c r="F10" s="63">
        <v>301442</v>
      </c>
      <c r="G10" s="62"/>
      <c r="H10" s="62">
        <v>0</v>
      </c>
      <c r="I10" s="62">
        <v>0</v>
      </c>
      <c r="J10" s="62"/>
      <c r="K10" s="63">
        <v>5000</v>
      </c>
      <c r="L10" s="63">
        <v>301442</v>
      </c>
    </row>
    <row r="11" spans="1:12" ht="14.45" customHeight="1">
      <c r="A11" s="22" t="s">
        <v>353</v>
      </c>
      <c r="B11" s="22" t="s">
        <v>810</v>
      </c>
      <c r="C11" s="70">
        <v>0</v>
      </c>
      <c r="D11" s="62">
        <v>0</v>
      </c>
      <c r="E11" s="70">
        <v>0</v>
      </c>
      <c r="F11" s="62">
        <v>0</v>
      </c>
      <c r="G11" s="62"/>
      <c r="H11" s="62">
        <v>0</v>
      </c>
      <c r="I11" s="62">
        <v>0</v>
      </c>
      <c r="J11" s="62"/>
      <c r="K11" s="62">
        <v>0</v>
      </c>
      <c r="L11" s="62">
        <v>0</v>
      </c>
    </row>
    <row r="12" spans="1:12" s="22" customFormat="1" ht="14.45" customHeight="1">
      <c r="A12" s="22" t="s">
        <v>354</v>
      </c>
      <c r="B12" s="22" t="s">
        <v>130</v>
      </c>
      <c r="C12" s="70">
        <v>0</v>
      </c>
      <c r="D12" s="62">
        <v>0</v>
      </c>
      <c r="E12" s="70">
        <v>24.9</v>
      </c>
      <c r="F12" s="63">
        <v>145685</v>
      </c>
      <c r="G12" s="62"/>
      <c r="H12" s="62">
        <v>0</v>
      </c>
      <c r="I12" s="62">
        <v>0</v>
      </c>
      <c r="J12" s="62"/>
      <c r="K12" s="62">
        <v>0</v>
      </c>
      <c r="L12" s="63">
        <v>145685</v>
      </c>
    </row>
    <row r="13" spans="1:12" s="22" customFormat="1" ht="14.45" customHeight="1">
      <c r="A13" s="22" t="s">
        <v>355</v>
      </c>
      <c r="B13" s="22" t="s">
        <v>811</v>
      </c>
      <c r="C13" s="70">
        <v>0</v>
      </c>
      <c r="D13" s="62">
        <v>0</v>
      </c>
      <c r="E13" s="70">
        <v>0</v>
      </c>
      <c r="F13" s="62">
        <v>0</v>
      </c>
      <c r="G13" s="62"/>
      <c r="H13" s="62">
        <v>0</v>
      </c>
      <c r="I13" s="62">
        <v>0</v>
      </c>
      <c r="J13" s="62"/>
      <c r="K13" s="62">
        <v>0</v>
      </c>
      <c r="L13" s="62">
        <v>0</v>
      </c>
    </row>
    <row r="14" spans="1:12" ht="14.45" customHeight="1">
      <c r="A14" s="22" t="s">
        <v>356</v>
      </c>
      <c r="B14" s="22" t="s">
        <v>41</v>
      </c>
      <c r="C14" s="70">
        <v>73.599999999999994</v>
      </c>
      <c r="D14" s="63">
        <v>395725</v>
      </c>
      <c r="E14" s="70">
        <v>66.7</v>
      </c>
      <c r="F14" s="63">
        <v>504214</v>
      </c>
      <c r="G14" s="62"/>
      <c r="H14" s="62">
        <v>0</v>
      </c>
      <c r="I14" s="62">
        <v>0</v>
      </c>
      <c r="J14" s="62"/>
      <c r="K14" s="63">
        <v>395725</v>
      </c>
      <c r="L14" s="63">
        <v>504214</v>
      </c>
    </row>
    <row r="15" spans="1:12" s="22" customFormat="1" ht="14.45" customHeight="1">
      <c r="A15" s="22" t="s">
        <v>357</v>
      </c>
      <c r="B15" s="22" t="s">
        <v>812</v>
      </c>
      <c r="C15" s="70">
        <v>0</v>
      </c>
      <c r="D15" s="62">
        <v>0</v>
      </c>
      <c r="E15" s="70">
        <v>0</v>
      </c>
      <c r="F15" s="62">
        <v>0</v>
      </c>
      <c r="G15" s="62"/>
      <c r="H15" s="62">
        <v>0</v>
      </c>
      <c r="I15" s="62">
        <v>0</v>
      </c>
      <c r="J15" s="62"/>
      <c r="K15" s="62">
        <v>0</v>
      </c>
      <c r="L15" s="62">
        <v>0</v>
      </c>
    </row>
    <row r="16" spans="1:12" ht="14.45" customHeight="1">
      <c r="A16" s="22" t="s">
        <v>358</v>
      </c>
      <c r="B16" s="22" t="s">
        <v>51</v>
      </c>
      <c r="C16" s="70">
        <v>60.6</v>
      </c>
      <c r="D16" s="63">
        <v>627009</v>
      </c>
      <c r="E16" s="70">
        <v>52.7</v>
      </c>
      <c r="F16" s="63">
        <v>426729</v>
      </c>
      <c r="G16" s="62"/>
      <c r="H16" s="62">
        <v>0</v>
      </c>
      <c r="I16" s="62">
        <v>0</v>
      </c>
      <c r="J16" s="62"/>
      <c r="K16" s="63">
        <v>627009</v>
      </c>
      <c r="L16" s="63">
        <v>426729</v>
      </c>
    </row>
    <row r="17" spans="1:12" ht="14.45" customHeight="1">
      <c r="A17" s="22" t="s">
        <v>359</v>
      </c>
      <c r="B17" s="22" t="s">
        <v>57</v>
      </c>
      <c r="C17" s="70">
        <v>79.7</v>
      </c>
      <c r="D17" s="63">
        <v>596810</v>
      </c>
      <c r="E17" s="70">
        <v>35.700000000000003</v>
      </c>
      <c r="F17" s="63">
        <v>342832</v>
      </c>
      <c r="G17" s="62"/>
      <c r="H17" s="62">
        <v>0</v>
      </c>
      <c r="I17" s="62">
        <v>0</v>
      </c>
      <c r="J17" s="62"/>
      <c r="K17" s="63">
        <v>596810</v>
      </c>
      <c r="L17" s="63">
        <v>342832</v>
      </c>
    </row>
    <row r="18" spans="1:12" ht="14.45" customHeight="1">
      <c r="A18" s="22" t="s">
        <v>360</v>
      </c>
      <c r="B18" s="22" t="s">
        <v>319</v>
      </c>
      <c r="C18" s="70">
        <v>0</v>
      </c>
      <c r="D18" s="62">
        <v>0</v>
      </c>
      <c r="E18" s="70">
        <v>17.899999999999999</v>
      </c>
      <c r="F18" s="63">
        <v>165853</v>
      </c>
      <c r="G18" s="62"/>
      <c r="H18" s="62">
        <v>0</v>
      </c>
      <c r="I18" s="62">
        <v>0</v>
      </c>
      <c r="J18" s="62"/>
      <c r="K18" s="62">
        <v>0</v>
      </c>
      <c r="L18" s="63">
        <v>165853</v>
      </c>
    </row>
    <row r="19" spans="1:12" ht="14.45" customHeight="1">
      <c r="A19" s="22" t="s">
        <v>361</v>
      </c>
      <c r="B19" s="22" t="s">
        <v>142</v>
      </c>
      <c r="C19" s="70">
        <v>0</v>
      </c>
      <c r="D19" s="62">
        <v>0</v>
      </c>
      <c r="E19" s="70">
        <v>12.3</v>
      </c>
      <c r="F19" s="63">
        <v>109492</v>
      </c>
      <c r="G19" s="62"/>
      <c r="H19" s="62">
        <v>0</v>
      </c>
      <c r="I19" s="62">
        <v>0</v>
      </c>
      <c r="J19" s="62"/>
      <c r="K19" s="62">
        <v>0</v>
      </c>
      <c r="L19" s="63">
        <v>109492</v>
      </c>
    </row>
    <row r="20" spans="1:12" s="22" customFormat="1" ht="14.45" customHeight="1">
      <c r="A20" s="22" t="s">
        <v>362</v>
      </c>
      <c r="B20" s="22" t="s">
        <v>813</v>
      </c>
      <c r="C20" s="70">
        <v>0</v>
      </c>
      <c r="D20" s="62">
        <v>0</v>
      </c>
      <c r="E20" s="70">
        <v>0</v>
      </c>
      <c r="F20" s="62">
        <v>0</v>
      </c>
      <c r="G20" s="62"/>
      <c r="H20" s="62">
        <v>0</v>
      </c>
      <c r="I20" s="62">
        <v>0</v>
      </c>
      <c r="J20" s="62"/>
      <c r="K20" s="62">
        <v>0</v>
      </c>
      <c r="L20" s="62">
        <v>0</v>
      </c>
    </row>
    <row r="21" spans="1:12" s="22" customFormat="1" ht="14.45" customHeight="1">
      <c r="A21" s="22" t="s">
        <v>363</v>
      </c>
      <c r="B21" s="22" t="s">
        <v>814</v>
      </c>
      <c r="C21" s="70">
        <v>0</v>
      </c>
      <c r="D21" s="62">
        <v>0</v>
      </c>
      <c r="E21" s="70">
        <v>0</v>
      </c>
      <c r="F21" s="62">
        <v>0</v>
      </c>
      <c r="G21" s="62"/>
      <c r="H21" s="62">
        <v>0</v>
      </c>
      <c r="I21" s="62">
        <v>0</v>
      </c>
      <c r="J21" s="62"/>
      <c r="K21" s="62">
        <v>0</v>
      </c>
      <c r="L21" s="62">
        <v>0</v>
      </c>
    </row>
    <row r="22" spans="1:12" s="22" customFormat="1" ht="14.45" customHeight="1">
      <c r="A22" s="22" t="s">
        <v>364</v>
      </c>
      <c r="B22" s="22" t="s">
        <v>815</v>
      </c>
      <c r="C22" s="70">
        <v>0</v>
      </c>
      <c r="D22" s="62">
        <v>0</v>
      </c>
      <c r="E22" s="70">
        <v>0</v>
      </c>
      <c r="F22" s="62">
        <v>0</v>
      </c>
      <c r="G22" s="62"/>
      <c r="H22" s="62">
        <v>0</v>
      </c>
      <c r="I22" s="62">
        <v>0</v>
      </c>
      <c r="J22" s="62"/>
      <c r="K22" s="62">
        <v>0</v>
      </c>
      <c r="L22" s="62">
        <v>0</v>
      </c>
    </row>
    <row r="23" spans="1:12" ht="14.45" customHeight="1">
      <c r="A23" s="22" t="s">
        <v>365</v>
      </c>
      <c r="B23" s="22" t="s">
        <v>73</v>
      </c>
      <c r="C23" s="70">
        <v>40.299999999999997</v>
      </c>
      <c r="D23" s="63">
        <v>233235</v>
      </c>
      <c r="E23" s="70">
        <v>15.8</v>
      </c>
      <c r="F23" s="63">
        <v>122215</v>
      </c>
      <c r="G23" s="62"/>
      <c r="H23" s="62">
        <v>0</v>
      </c>
      <c r="I23" s="62">
        <v>0</v>
      </c>
      <c r="J23" s="62"/>
      <c r="K23" s="63">
        <v>233235</v>
      </c>
      <c r="L23" s="63">
        <v>122215</v>
      </c>
    </row>
    <row r="24" spans="1:12" s="22" customFormat="1" ht="14.45" customHeight="1">
      <c r="A24" s="22" t="s">
        <v>366</v>
      </c>
      <c r="B24" s="22" t="s">
        <v>816</v>
      </c>
      <c r="C24" s="70">
        <v>0</v>
      </c>
      <c r="D24" s="62">
        <v>0</v>
      </c>
      <c r="E24" s="70">
        <v>0</v>
      </c>
      <c r="F24" s="62">
        <v>0</v>
      </c>
      <c r="G24" s="62"/>
      <c r="H24" s="62">
        <v>0</v>
      </c>
      <c r="I24" s="62">
        <v>0</v>
      </c>
      <c r="J24" s="62"/>
      <c r="K24" s="62">
        <v>0</v>
      </c>
      <c r="L24" s="62">
        <v>0</v>
      </c>
    </row>
    <row r="25" spans="1:12" s="22" customFormat="1" ht="14.45" customHeight="1">
      <c r="A25" s="22" t="s">
        <v>367</v>
      </c>
      <c r="B25" s="22" t="s">
        <v>120</v>
      </c>
      <c r="C25" s="70">
        <v>2</v>
      </c>
      <c r="D25" s="63">
        <v>10000</v>
      </c>
      <c r="E25" s="70">
        <v>71.400000000000006</v>
      </c>
      <c r="F25" s="63">
        <v>533650</v>
      </c>
      <c r="G25" s="62"/>
      <c r="H25" s="62">
        <v>0</v>
      </c>
      <c r="I25" s="62">
        <v>0</v>
      </c>
      <c r="J25" s="62"/>
      <c r="K25" s="63">
        <v>10000</v>
      </c>
      <c r="L25" s="63">
        <v>533650</v>
      </c>
    </row>
    <row r="26" spans="1:12" ht="14.45" customHeight="1">
      <c r="A26" s="22" t="s">
        <v>368</v>
      </c>
      <c r="B26" s="22" t="s">
        <v>89</v>
      </c>
      <c r="C26" s="70">
        <v>92.5</v>
      </c>
      <c r="D26" s="63">
        <v>486253</v>
      </c>
      <c r="E26" s="70">
        <v>28.7</v>
      </c>
      <c r="F26" s="63">
        <v>192446</v>
      </c>
      <c r="G26" s="62"/>
      <c r="H26" s="62">
        <v>0</v>
      </c>
      <c r="I26" s="62">
        <v>0</v>
      </c>
      <c r="J26" s="62"/>
      <c r="K26" s="63">
        <v>486253</v>
      </c>
      <c r="L26" s="63">
        <v>192446</v>
      </c>
    </row>
    <row r="27" spans="1:12" ht="14.45" customHeight="1">
      <c r="A27" s="22" t="s">
        <v>369</v>
      </c>
      <c r="B27" s="22" t="s">
        <v>97</v>
      </c>
      <c r="C27" s="70">
        <v>165.5</v>
      </c>
      <c r="D27" s="63">
        <v>895065</v>
      </c>
      <c r="E27" s="70">
        <v>7.2</v>
      </c>
      <c r="F27" s="63">
        <v>51259</v>
      </c>
      <c r="G27" s="62"/>
      <c r="H27" s="62">
        <v>0</v>
      </c>
      <c r="I27" s="62">
        <v>0</v>
      </c>
      <c r="J27" s="62"/>
      <c r="K27" s="63">
        <v>895065</v>
      </c>
      <c r="L27" s="63">
        <v>51259</v>
      </c>
    </row>
    <row r="28" spans="1:12" ht="14.45" customHeight="1">
      <c r="A28" s="22" t="s">
        <v>370</v>
      </c>
      <c r="B28" s="22" t="s">
        <v>817</v>
      </c>
      <c r="C28" s="70">
        <v>0</v>
      </c>
      <c r="D28" s="62">
        <v>0</v>
      </c>
      <c r="E28" s="70">
        <v>0</v>
      </c>
      <c r="F28" s="62">
        <v>0</v>
      </c>
      <c r="G28" s="62"/>
      <c r="H28" s="62">
        <v>0</v>
      </c>
      <c r="I28" s="62">
        <v>0</v>
      </c>
      <c r="J28" s="62"/>
      <c r="K28" s="62">
        <v>0</v>
      </c>
      <c r="L28" s="62">
        <v>0</v>
      </c>
    </row>
    <row r="29" spans="1:12" ht="14.45" customHeight="1">
      <c r="A29" s="22" t="s">
        <v>371</v>
      </c>
      <c r="B29" s="22" t="s">
        <v>104</v>
      </c>
      <c r="C29" s="70">
        <v>98.9</v>
      </c>
      <c r="D29" s="63">
        <v>611207</v>
      </c>
      <c r="E29" s="70">
        <v>246.1</v>
      </c>
      <c r="F29" s="63">
        <v>1534629</v>
      </c>
      <c r="G29" s="62"/>
      <c r="H29" s="62">
        <v>0</v>
      </c>
      <c r="I29" s="62">
        <v>0</v>
      </c>
      <c r="J29" s="62"/>
      <c r="K29" s="63">
        <v>611207</v>
      </c>
      <c r="L29" s="63">
        <v>1534629</v>
      </c>
    </row>
    <row r="30" spans="1:12" s="22" customFormat="1" ht="14.45" customHeight="1">
      <c r="A30" s="22" t="s">
        <v>372</v>
      </c>
      <c r="B30" s="22" t="s">
        <v>818</v>
      </c>
      <c r="C30" s="70">
        <v>0</v>
      </c>
      <c r="D30" s="62">
        <v>0</v>
      </c>
      <c r="E30" s="70">
        <v>0</v>
      </c>
      <c r="F30" s="62">
        <v>0</v>
      </c>
      <c r="G30" s="62"/>
      <c r="H30" s="62">
        <v>0</v>
      </c>
      <c r="I30" s="62">
        <v>0</v>
      </c>
      <c r="J30" s="62"/>
      <c r="K30" s="62">
        <v>0</v>
      </c>
      <c r="L30" s="62">
        <v>0</v>
      </c>
    </row>
    <row r="31" spans="1:12" ht="14.45" customHeight="1">
      <c r="A31" s="22" t="s">
        <v>373</v>
      </c>
      <c r="B31" s="22" t="s">
        <v>295</v>
      </c>
      <c r="C31" s="70">
        <v>0</v>
      </c>
      <c r="D31" s="62">
        <v>0</v>
      </c>
      <c r="E31" s="70">
        <v>0</v>
      </c>
      <c r="F31" s="62">
        <v>0</v>
      </c>
      <c r="G31" s="62"/>
      <c r="H31" s="62">
        <v>0</v>
      </c>
      <c r="I31" s="62">
        <v>0</v>
      </c>
      <c r="J31" s="62"/>
      <c r="K31" s="62">
        <v>0</v>
      </c>
      <c r="L31" s="62">
        <v>0</v>
      </c>
    </row>
    <row r="32" spans="1:12" ht="14.45" customHeight="1">
      <c r="A32" s="22" t="s">
        <v>374</v>
      </c>
      <c r="B32" s="22" t="s">
        <v>251</v>
      </c>
      <c r="C32" s="70">
        <v>0</v>
      </c>
      <c r="D32" s="62">
        <v>0</v>
      </c>
      <c r="E32" s="70">
        <v>4.9000000000000004</v>
      </c>
      <c r="F32" s="63">
        <v>40348</v>
      </c>
      <c r="G32" s="62"/>
      <c r="H32" s="62">
        <v>0</v>
      </c>
      <c r="I32" s="62">
        <v>0</v>
      </c>
      <c r="J32" s="62"/>
      <c r="K32" s="62">
        <v>0</v>
      </c>
      <c r="L32" s="63">
        <v>40348</v>
      </c>
    </row>
    <row r="33" spans="1:12" ht="14.45" customHeight="1">
      <c r="A33" s="22" t="s">
        <v>375</v>
      </c>
      <c r="B33" s="22" t="s">
        <v>58</v>
      </c>
      <c r="C33" s="70">
        <v>126.6</v>
      </c>
      <c r="D33" s="63">
        <v>845966</v>
      </c>
      <c r="E33" s="70">
        <v>119.5</v>
      </c>
      <c r="F33" s="63">
        <v>852549</v>
      </c>
      <c r="G33" s="62"/>
      <c r="H33" s="62">
        <v>0</v>
      </c>
      <c r="I33" s="62">
        <v>-371</v>
      </c>
      <c r="J33" s="62"/>
      <c r="K33" s="63">
        <v>845966</v>
      </c>
      <c r="L33" s="63">
        <v>852178</v>
      </c>
    </row>
    <row r="34" spans="1:12" ht="14.45" customHeight="1">
      <c r="A34" s="22" t="s">
        <v>376</v>
      </c>
      <c r="B34" s="22" t="s">
        <v>74</v>
      </c>
      <c r="C34" s="70">
        <v>61.7</v>
      </c>
      <c r="D34" s="63">
        <v>347396</v>
      </c>
      <c r="E34" s="70">
        <v>118.8</v>
      </c>
      <c r="F34" s="63">
        <v>738203</v>
      </c>
      <c r="G34" s="62"/>
      <c r="H34" s="62">
        <v>0</v>
      </c>
      <c r="I34" s="62">
        <v>0</v>
      </c>
      <c r="J34" s="62"/>
      <c r="K34" s="63">
        <v>347396</v>
      </c>
      <c r="L34" s="63">
        <v>738203</v>
      </c>
    </row>
    <row r="35" spans="1:12" ht="14.45" customHeight="1">
      <c r="A35" s="22" t="s">
        <v>377</v>
      </c>
      <c r="B35" s="22" t="s">
        <v>339</v>
      </c>
      <c r="C35" s="70">
        <v>0</v>
      </c>
      <c r="D35" s="62">
        <v>0</v>
      </c>
      <c r="E35" s="70">
        <v>6.6</v>
      </c>
      <c r="F35" s="63">
        <v>62156</v>
      </c>
      <c r="G35" s="62"/>
      <c r="H35" s="62">
        <v>0</v>
      </c>
      <c r="I35" s="62">
        <v>0</v>
      </c>
      <c r="J35" s="62"/>
      <c r="K35" s="62">
        <v>0</v>
      </c>
      <c r="L35" s="63">
        <v>62156</v>
      </c>
    </row>
    <row r="36" spans="1:12" ht="14.45" customHeight="1">
      <c r="A36" s="22" t="s">
        <v>378</v>
      </c>
      <c r="B36" s="22" t="s">
        <v>129</v>
      </c>
      <c r="C36" s="70">
        <v>113.4</v>
      </c>
      <c r="D36" s="63">
        <v>659651</v>
      </c>
      <c r="E36" s="70">
        <v>8.4</v>
      </c>
      <c r="F36" s="63">
        <v>57238</v>
      </c>
      <c r="G36" s="62"/>
      <c r="H36" s="63">
        <v>-5000</v>
      </c>
      <c r="I36" s="62">
        <v>0</v>
      </c>
      <c r="J36" s="62"/>
      <c r="K36" s="63">
        <v>654651</v>
      </c>
      <c r="L36" s="63">
        <v>57238</v>
      </c>
    </row>
    <row r="37" spans="1:12" ht="14.45" customHeight="1">
      <c r="A37" s="22" t="s">
        <v>379</v>
      </c>
      <c r="B37" s="22" t="s">
        <v>798</v>
      </c>
      <c r="C37" s="70">
        <v>0</v>
      </c>
      <c r="D37" s="62">
        <v>0</v>
      </c>
      <c r="E37" s="70">
        <v>0</v>
      </c>
      <c r="F37" s="62">
        <v>0</v>
      </c>
      <c r="G37" s="62"/>
      <c r="H37" s="62">
        <v>0</v>
      </c>
      <c r="I37" s="62">
        <v>0</v>
      </c>
      <c r="J37" s="62"/>
      <c r="K37" s="62">
        <v>0</v>
      </c>
      <c r="L37" s="62">
        <v>0</v>
      </c>
    </row>
    <row r="38" spans="1:12" s="22" customFormat="1" ht="14.45" customHeight="1">
      <c r="A38" s="22" t="s">
        <v>380</v>
      </c>
      <c r="B38" s="22" t="s">
        <v>819</v>
      </c>
      <c r="C38" s="70">
        <v>0</v>
      </c>
      <c r="D38" s="62">
        <v>0</v>
      </c>
      <c r="E38" s="70">
        <v>0</v>
      </c>
      <c r="F38" s="62">
        <v>0</v>
      </c>
      <c r="G38" s="62"/>
      <c r="H38" s="62">
        <v>0</v>
      </c>
      <c r="I38" s="62">
        <v>0</v>
      </c>
      <c r="J38" s="62"/>
      <c r="K38" s="62">
        <v>0</v>
      </c>
      <c r="L38" s="62">
        <v>0</v>
      </c>
    </row>
    <row r="39" spans="1:12" ht="14.45" customHeight="1">
      <c r="A39" s="22" t="s">
        <v>381</v>
      </c>
      <c r="B39" s="22" t="s">
        <v>141</v>
      </c>
      <c r="C39" s="70">
        <v>134.30000000000001</v>
      </c>
      <c r="D39" s="63">
        <v>720458</v>
      </c>
      <c r="E39" s="70">
        <v>70.900000000000006</v>
      </c>
      <c r="F39" s="63">
        <v>669439</v>
      </c>
      <c r="G39" s="62"/>
      <c r="H39" s="62">
        <v>0</v>
      </c>
      <c r="I39" s="62">
        <v>0</v>
      </c>
      <c r="J39" s="62"/>
      <c r="K39" s="63">
        <v>720458</v>
      </c>
      <c r="L39" s="63">
        <v>669439</v>
      </c>
    </row>
    <row r="40" spans="1:12" ht="14.45" customHeight="1">
      <c r="A40" s="22" t="s">
        <v>382</v>
      </c>
      <c r="B40" s="22" t="s">
        <v>178</v>
      </c>
      <c r="C40" s="70">
        <v>0</v>
      </c>
      <c r="D40" s="62">
        <v>0</v>
      </c>
      <c r="E40" s="70">
        <v>37.6</v>
      </c>
      <c r="F40" s="63">
        <v>319562</v>
      </c>
      <c r="G40" s="62"/>
      <c r="H40" s="62">
        <v>0</v>
      </c>
      <c r="I40" s="62">
        <v>0</v>
      </c>
      <c r="J40" s="62"/>
      <c r="K40" s="62">
        <v>0</v>
      </c>
      <c r="L40" s="63">
        <v>319562</v>
      </c>
    </row>
    <row r="41" spans="1:12" s="22" customFormat="1" ht="14.45" customHeight="1">
      <c r="A41" s="22" t="s">
        <v>383</v>
      </c>
      <c r="B41" s="22" t="s">
        <v>820</v>
      </c>
      <c r="C41" s="70">
        <v>0</v>
      </c>
      <c r="D41" s="62">
        <v>0</v>
      </c>
      <c r="E41" s="70">
        <v>0</v>
      </c>
      <c r="F41" s="62">
        <v>0</v>
      </c>
      <c r="G41" s="62"/>
      <c r="H41" s="62">
        <v>0</v>
      </c>
      <c r="I41" s="62">
        <v>0</v>
      </c>
      <c r="J41" s="62"/>
      <c r="K41" s="62">
        <v>0</v>
      </c>
      <c r="L41" s="62">
        <v>0</v>
      </c>
    </row>
    <row r="42" spans="1:12" s="22" customFormat="1" ht="14.45" customHeight="1">
      <c r="A42" s="22" t="s">
        <v>384</v>
      </c>
      <c r="B42" s="22" t="s">
        <v>821</v>
      </c>
      <c r="C42" s="70">
        <v>0</v>
      </c>
      <c r="D42" s="62">
        <v>0</v>
      </c>
      <c r="E42" s="70">
        <v>1</v>
      </c>
      <c r="F42" s="63">
        <v>5000</v>
      </c>
      <c r="G42" s="62"/>
      <c r="H42" s="62">
        <v>0</v>
      </c>
      <c r="I42" s="62">
        <v>0</v>
      </c>
      <c r="J42" s="62"/>
      <c r="K42" s="62">
        <v>0</v>
      </c>
      <c r="L42" s="63">
        <v>5000</v>
      </c>
    </row>
    <row r="43" spans="1:12" s="22" customFormat="1" ht="14.45" customHeight="1">
      <c r="A43" s="22" t="s">
        <v>385</v>
      </c>
      <c r="B43" s="22" t="s">
        <v>822</v>
      </c>
      <c r="C43" s="70">
        <v>0</v>
      </c>
      <c r="D43" s="62">
        <v>0</v>
      </c>
      <c r="E43" s="70">
        <v>0</v>
      </c>
      <c r="F43" s="62">
        <v>0</v>
      </c>
      <c r="G43" s="62"/>
      <c r="H43" s="62">
        <v>0</v>
      </c>
      <c r="I43" s="62">
        <v>0</v>
      </c>
      <c r="J43" s="62"/>
      <c r="K43" s="62">
        <v>0</v>
      </c>
      <c r="L43" s="62">
        <v>0</v>
      </c>
    </row>
    <row r="44" spans="1:12" ht="14.45" customHeight="1">
      <c r="A44" s="22" t="s">
        <v>386</v>
      </c>
      <c r="B44" s="22" t="s">
        <v>75</v>
      </c>
      <c r="C44" s="70">
        <v>0</v>
      </c>
      <c r="D44" s="62">
        <v>0</v>
      </c>
      <c r="E44" s="70">
        <v>205.8</v>
      </c>
      <c r="F44" s="63">
        <v>1962062</v>
      </c>
      <c r="G44" s="62"/>
      <c r="H44" s="62">
        <v>0</v>
      </c>
      <c r="I44" s="62">
        <v>0</v>
      </c>
      <c r="J44" s="62"/>
      <c r="K44" s="62">
        <v>0</v>
      </c>
      <c r="L44" s="63">
        <v>1962062</v>
      </c>
    </row>
    <row r="45" spans="1:12" ht="14.45" customHeight="1">
      <c r="A45" s="22" t="s">
        <v>387</v>
      </c>
      <c r="B45" s="22" t="s">
        <v>105</v>
      </c>
      <c r="C45" s="70">
        <v>96.9</v>
      </c>
      <c r="D45" s="63">
        <v>573629</v>
      </c>
      <c r="E45" s="70">
        <v>132.9</v>
      </c>
      <c r="F45" s="63">
        <v>971803</v>
      </c>
      <c r="G45" s="62"/>
      <c r="H45" s="62">
        <v>0</v>
      </c>
      <c r="I45" s="62">
        <v>0</v>
      </c>
      <c r="J45" s="62"/>
      <c r="K45" s="63">
        <v>573629</v>
      </c>
      <c r="L45" s="63">
        <v>971803</v>
      </c>
    </row>
    <row r="46" spans="1:12" ht="14.45" customHeight="1">
      <c r="A46" s="22" t="s">
        <v>388</v>
      </c>
      <c r="B46" s="22" t="s">
        <v>823</v>
      </c>
      <c r="C46" s="70">
        <v>0</v>
      </c>
      <c r="D46" s="62">
        <v>0</v>
      </c>
      <c r="E46" s="70">
        <v>0</v>
      </c>
      <c r="F46" s="62">
        <v>0</v>
      </c>
      <c r="G46" s="62"/>
      <c r="H46" s="62">
        <v>0</v>
      </c>
      <c r="I46" s="62">
        <v>0</v>
      </c>
      <c r="J46" s="62"/>
      <c r="K46" s="62">
        <v>0</v>
      </c>
      <c r="L46" s="62">
        <v>0</v>
      </c>
    </row>
    <row r="47" spans="1:12" s="22" customFormat="1" ht="14.45" customHeight="1">
      <c r="A47" s="22" t="s">
        <v>389</v>
      </c>
      <c r="B47" s="22" t="s">
        <v>143</v>
      </c>
      <c r="C47" s="70">
        <v>0</v>
      </c>
      <c r="D47" s="62">
        <v>0</v>
      </c>
      <c r="E47" s="70">
        <v>2</v>
      </c>
      <c r="F47" s="63">
        <v>10000</v>
      </c>
      <c r="G47" s="62"/>
      <c r="H47" s="62">
        <v>0</v>
      </c>
      <c r="I47" s="62">
        <v>0</v>
      </c>
      <c r="J47" s="62"/>
      <c r="K47" s="62">
        <v>0</v>
      </c>
      <c r="L47" s="63">
        <v>10000</v>
      </c>
    </row>
    <row r="48" spans="1:12" ht="14.45" customHeight="1">
      <c r="A48" s="22" t="s">
        <v>390</v>
      </c>
      <c r="B48" s="22" t="s">
        <v>799</v>
      </c>
      <c r="C48" s="70">
        <v>0</v>
      </c>
      <c r="D48" s="62">
        <v>0</v>
      </c>
      <c r="E48" s="70">
        <v>0</v>
      </c>
      <c r="F48" s="62">
        <v>0</v>
      </c>
      <c r="G48" s="62"/>
      <c r="H48" s="62">
        <v>0</v>
      </c>
      <c r="I48" s="62">
        <v>0</v>
      </c>
      <c r="J48" s="62"/>
      <c r="K48" s="62">
        <v>0</v>
      </c>
      <c r="L48" s="62">
        <v>0</v>
      </c>
    </row>
    <row r="49" spans="1:12" ht="14.45" customHeight="1">
      <c r="A49" s="22" t="s">
        <v>391</v>
      </c>
      <c r="B49" s="22" t="s">
        <v>302</v>
      </c>
      <c r="C49" s="70">
        <v>0</v>
      </c>
      <c r="D49" s="62">
        <v>0</v>
      </c>
      <c r="E49" s="70">
        <v>20.6</v>
      </c>
      <c r="F49" s="63">
        <v>182443</v>
      </c>
      <c r="G49" s="62"/>
      <c r="H49" s="62">
        <v>0</v>
      </c>
      <c r="I49" s="62">
        <v>0</v>
      </c>
      <c r="J49" s="62"/>
      <c r="K49" s="62">
        <v>0</v>
      </c>
      <c r="L49" s="63">
        <v>182443</v>
      </c>
    </row>
    <row r="50" spans="1:12" ht="14.45" customHeight="1">
      <c r="A50" s="22" t="s">
        <v>392</v>
      </c>
      <c r="B50" s="22" t="s">
        <v>298</v>
      </c>
      <c r="C50" s="70">
        <v>0</v>
      </c>
      <c r="D50" s="62">
        <v>0</v>
      </c>
      <c r="E50" s="70">
        <v>16.7</v>
      </c>
      <c r="F50" s="63">
        <v>115029</v>
      </c>
      <c r="G50" s="62"/>
      <c r="H50" s="62">
        <v>0</v>
      </c>
      <c r="I50" s="62">
        <v>0</v>
      </c>
      <c r="J50" s="62"/>
      <c r="K50" s="62">
        <v>0</v>
      </c>
      <c r="L50" s="63">
        <v>115029</v>
      </c>
    </row>
    <row r="51" spans="1:12" s="22" customFormat="1" ht="14.45" customHeight="1">
      <c r="A51" s="22" t="s">
        <v>393</v>
      </c>
      <c r="B51" s="22" t="s">
        <v>824</v>
      </c>
      <c r="C51" s="70">
        <v>0</v>
      </c>
      <c r="D51" s="62">
        <v>0</v>
      </c>
      <c r="E51" s="70">
        <v>0</v>
      </c>
      <c r="F51" s="62">
        <v>0</v>
      </c>
      <c r="G51" s="62"/>
      <c r="H51" s="62">
        <v>0</v>
      </c>
      <c r="I51" s="62">
        <v>0</v>
      </c>
      <c r="J51" s="62"/>
      <c r="K51" s="62">
        <v>0</v>
      </c>
      <c r="L51" s="62">
        <v>0</v>
      </c>
    </row>
    <row r="52" spans="1:12" s="22" customFormat="1" ht="14.45" customHeight="1">
      <c r="A52" s="22" t="s">
        <v>394</v>
      </c>
      <c r="B52" s="22" t="s">
        <v>253</v>
      </c>
      <c r="C52" s="70">
        <v>0</v>
      </c>
      <c r="D52" s="62">
        <v>0</v>
      </c>
      <c r="E52" s="70">
        <v>10.6</v>
      </c>
      <c r="F52" s="63">
        <v>73271</v>
      </c>
      <c r="G52" s="62"/>
      <c r="H52" s="62">
        <v>0</v>
      </c>
      <c r="I52" s="62">
        <v>0</v>
      </c>
      <c r="J52" s="62"/>
      <c r="K52" s="62">
        <v>0</v>
      </c>
      <c r="L52" s="63">
        <v>73271</v>
      </c>
    </row>
    <row r="53" spans="1:12" ht="14.45" customHeight="1">
      <c r="A53" s="22" t="s">
        <v>395</v>
      </c>
      <c r="B53" s="22" t="s">
        <v>38</v>
      </c>
      <c r="C53" s="70">
        <v>11.4</v>
      </c>
      <c r="D53" s="63">
        <v>68679</v>
      </c>
      <c r="E53" s="70">
        <v>261</v>
      </c>
      <c r="F53" s="63">
        <v>1533610</v>
      </c>
      <c r="G53" s="62"/>
      <c r="H53" s="62">
        <v>0</v>
      </c>
      <c r="I53" s="62">
        <v>0</v>
      </c>
      <c r="J53" s="62"/>
      <c r="K53" s="63">
        <v>68679</v>
      </c>
      <c r="L53" s="63">
        <v>1533610</v>
      </c>
    </row>
    <row r="54" spans="1:12" ht="14.45" customHeight="1">
      <c r="A54" s="22" t="s">
        <v>396</v>
      </c>
      <c r="B54" s="22" t="s">
        <v>172</v>
      </c>
      <c r="C54" s="70">
        <v>43.8</v>
      </c>
      <c r="D54" s="63">
        <v>234452</v>
      </c>
      <c r="E54" s="70">
        <v>4</v>
      </c>
      <c r="F54" s="63">
        <v>41239</v>
      </c>
      <c r="G54" s="62"/>
      <c r="H54" s="62">
        <v>0</v>
      </c>
      <c r="I54" s="62">
        <v>0</v>
      </c>
      <c r="J54" s="62"/>
      <c r="K54" s="63">
        <v>234452</v>
      </c>
      <c r="L54" s="63">
        <v>41239</v>
      </c>
    </row>
    <row r="55" spans="1:12" s="22" customFormat="1" ht="14.45" customHeight="1">
      <c r="A55" s="22" t="s">
        <v>397</v>
      </c>
      <c r="B55" s="22" t="s">
        <v>340</v>
      </c>
      <c r="C55" s="70">
        <v>0</v>
      </c>
      <c r="D55" s="62">
        <v>0</v>
      </c>
      <c r="E55" s="70">
        <v>9.6</v>
      </c>
      <c r="F55" s="63">
        <v>93570</v>
      </c>
      <c r="G55" s="62"/>
      <c r="H55" s="62">
        <v>0</v>
      </c>
      <c r="I55" s="63">
        <v>8741</v>
      </c>
      <c r="J55" s="62"/>
      <c r="K55" s="62">
        <v>0</v>
      </c>
      <c r="L55" s="63">
        <v>102311</v>
      </c>
    </row>
    <row r="56" spans="1:12" s="22" customFormat="1" ht="14.45" customHeight="1">
      <c r="A56" s="22" t="s">
        <v>398</v>
      </c>
      <c r="B56" s="22" t="s">
        <v>825</v>
      </c>
      <c r="C56" s="70">
        <v>0</v>
      </c>
      <c r="D56" s="62">
        <v>0</v>
      </c>
      <c r="E56" s="70">
        <v>0</v>
      </c>
      <c r="F56" s="62">
        <v>0</v>
      </c>
      <c r="G56" s="62"/>
      <c r="H56" s="62">
        <v>0</v>
      </c>
      <c r="I56" s="62">
        <v>0</v>
      </c>
      <c r="J56" s="62"/>
      <c r="K56" s="62">
        <v>0</v>
      </c>
      <c r="L56" s="62">
        <v>0</v>
      </c>
    </row>
    <row r="57" spans="1:12" ht="14.45" customHeight="1">
      <c r="A57" s="22" t="s">
        <v>399</v>
      </c>
      <c r="B57" s="22" t="s">
        <v>177</v>
      </c>
      <c r="C57" s="70">
        <v>22</v>
      </c>
      <c r="D57" s="63">
        <v>110000</v>
      </c>
      <c r="E57" s="70">
        <v>22.7</v>
      </c>
      <c r="F57" s="63">
        <v>239466</v>
      </c>
      <c r="G57" s="62"/>
      <c r="H57" s="62">
        <v>0</v>
      </c>
      <c r="I57" s="62">
        <v>0</v>
      </c>
      <c r="J57" s="62"/>
      <c r="K57" s="63">
        <v>110000</v>
      </c>
      <c r="L57" s="63">
        <v>239466</v>
      </c>
    </row>
    <row r="58" spans="1:12" ht="14.45" customHeight="1">
      <c r="A58" s="22" t="s">
        <v>400</v>
      </c>
      <c r="B58" s="22" t="s">
        <v>328</v>
      </c>
      <c r="C58" s="70">
        <v>0</v>
      </c>
      <c r="D58" s="62">
        <v>0</v>
      </c>
      <c r="E58" s="70">
        <v>12.3</v>
      </c>
      <c r="F58" s="63">
        <v>117936</v>
      </c>
      <c r="G58" s="62"/>
      <c r="H58" s="62">
        <v>0</v>
      </c>
      <c r="I58" s="62">
        <v>0</v>
      </c>
      <c r="J58" s="62"/>
      <c r="K58" s="62">
        <v>0</v>
      </c>
      <c r="L58" s="63">
        <v>117936</v>
      </c>
    </row>
    <row r="59" spans="1:12" s="22" customFormat="1" ht="14.45" customHeight="1">
      <c r="A59" s="22" t="s">
        <v>401</v>
      </c>
      <c r="B59" s="22" t="s">
        <v>321</v>
      </c>
      <c r="C59" s="70">
        <v>0</v>
      </c>
      <c r="D59" s="62">
        <v>0</v>
      </c>
      <c r="E59" s="70">
        <v>8.8000000000000007</v>
      </c>
      <c r="F59" s="63">
        <v>91964</v>
      </c>
      <c r="G59" s="62"/>
      <c r="H59" s="62">
        <v>0</v>
      </c>
      <c r="I59" s="62">
        <v>0</v>
      </c>
      <c r="J59" s="62"/>
      <c r="K59" s="62">
        <v>0</v>
      </c>
      <c r="L59" s="63">
        <v>91964</v>
      </c>
    </row>
    <row r="60" spans="1:12" s="22" customFormat="1" ht="14.45" customHeight="1">
      <c r="A60" s="22" t="s">
        <v>402</v>
      </c>
      <c r="B60" s="22" t="s">
        <v>806</v>
      </c>
      <c r="C60" s="70">
        <v>0</v>
      </c>
      <c r="D60" s="62">
        <v>0</v>
      </c>
      <c r="E60" s="70">
        <v>0</v>
      </c>
      <c r="F60" s="62">
        <v>0</v>
      </c>
      <c r="G60" s="62"/>
      <c r="H60" s="62">
        <v>0</v>
      </c>
      <c r="I60" s="62">
        <v>0</v>
      </c>
      <c r="J60" s="62"/>
      <c r="K60" s="62">
        <v>0</v>
      </c>
      <c r="L60" s="62">
        <v>0</v>
      </c>
    </row>
    <row r="61" spans="1:12" s="22" customFormat="1" ht="14.45" customHeight="1">
      <c r="A61" s="22" t="s">
        <v>403</v>
      </c>
      <c r="B61" s="22" t="s">
        <v>106</v>
      </c>
      <c r="C61" s="70">
        <v>62.7</v>
      </c>
      <c r="D61" s="63">
        <v>513980</v>
      </c>
      <c r="E61" s="70">
        <v>10</v>
      </c>
      <c r="F61" s="63">
        <v>53863</v>
      </c>
      <c r="G61" s="62"/>
      <c r="H61" s="62">
        <v>0</v>
      </c>
      <c r="I61" s="62">
        <v>0</v>
      </c>
      <c r="J61" s="62"/>
      <c r="K61" s="63">
        <v>513980</v>
      </c>
      <c r="L61" s="63">
        <v>53863</v>
      </c>
    </row>
    <row r="62" spans="1:12" s="22" customFormat="1" ht="14.45" customHeight="1">
      <c r="A62" s="22" t="s">
        <v>404</v>
      </c>
      <c r="B62" s="22" t="s">
        <v>826</v>
      </c>
      <c r="C62" s="70">
        <v>0</v>
      </c>
      <c r="D62" s="62">
        <v>0</v>
      </c>
      <c r="E62" s="70">
        <v>0</v>
      </c>
      <c r="F62" s="62">
        <v>0</v>
      </c>
      <c r="G62" s="62"/>
      <c r="H62" s="62">
        <v>0</v>
      </c>
      <c r="I62" s="62">
        <v>0</v>
      </c>
      <c r="J62" s="62"/>
      <c r="K62" s="62">
        <v>0</v>
      </c>
      <c r="L62" s="62">
        <v>0</v>
      </c>
    </row>
    <row r="63" spans="1:12" s="22" customFormat="1" ht="14.45" customHeight="1">
      <c r="A63" s="22" t="s">
        <v>405</v>
      </c>
      <c r="B63" s="22" t="s">
        <v>827</v>
      </c>
      <c r="C63" s="70">
        <v>0</v>
      </c>
      <c r="D63" s="62">
        <v>0</v>
      </c>
      <c r="E63" s="70">
        <v>0</v>
      </c>
      <c r="F63" s="62">
        <v>0</v>
      </c>
      <c r="G63" s="62"/>
      <c r="H63" s="62">
        <v>0</v>
      </c>
      <c r="I63" s="62">
        <v>0</v>
      </c>
      <c r="J63" s="62"/>
      <c r="K63" s="62">
        <v>0</v>
      </c>
      <c r="L63" s="62">
        <v>0</v>
      </c>
    </row>
    <row r="64" spans="1:12" ht="14.45" customHeight="1">
      <c r="A64" s="22" t="s">
        <v>406</v>
      </c>
      <c r="B64" s="22" t="s">
        <v>828</v>
      </c>
      <c r="C64" s="70">
        <v>0</v>
      </c>
      <c r="D64" s="62">
        <v>0</v>
      </c>
      <c r="E64" s="70">
        <v>0</v>
      </c>
      <c r="F64" s="62">
        <v>0</v>
      </c>
      <c r="G64" s="62"/>
      <c r="H64" s="62">
        <v>0</v>
      </c>
      <c r="I64" s="62">
        <v>0</v>
      </c>
      <c r="J64" s="62"/>
      <c r="K64" s="62">
        <v>0</v>
      </c>
      <c r="L64" s="62">
        <v>0</v>
      </c>
    </row>
    <row r="65" spans="1:12" ht="14.45" customHeight="1">
      <c r="A65" s="22" t="s">
        <v>407</v>
      </c>
      <c r="B65" s="22" t="s">
        <v>186</v>
      </c>
      <c r="C65" s="70">
        <v>41.4</v>
      </c>
      <c r="D65" s="63">
        <v>252481</v>
      </c>
      <c r="E65" s="70">
        <v>31.2</v>
      </c>
      <c r="F65" s="63">
        <v>283207</v>
      </c>
      <c r="G65" s="62"/>
      <c r="H65" s="62">
        <v>0</v>
      </c>
      <c r="I65" s="63">
        <v>-10000</v>
      </c>
      <c r="J65" s="62"/>
      <c r="K65" s="63">
        <v>252481</v>
      </c>
      <c r="L65" s="63">
        <v>273207</v>
      </c>
    </row>
    <row r="66" spans="1:12" s="22" customFormat="1" ht="14.45" customHeight="1">
      <c r="A66" s="22" t="s">
        <v>408</v>
      </c>
      <c r="B66" s="22" t="s">
        <v>144</v>
      </c>
      <c r="C66" s="70">
        <v>0</v>
      </c>
      <c r="D66" s="62">
        <v>0</v>
      </c>
      <c r="E66" s="70">
        <v>20.5</v>
      </c>
      <c r="F66" s="63">
        <v>189373</v>
      </c>
      <c r="G66" s="62"/>
      <c r="H66" s="62">
        <v>0</v>
      </c>
      <c r="I66" s="62">
        <v>0</v>
      </c>
      <c r="J66" s="62"/>
      <c r="K66" s="62">
        <v>0</v>
      </c>
      <c r="L66" s="63">
        <v>189373</v>
      </c>
    </row>
    <row r="67" spans="1:12" s="22" customFormat="1" ht="14.45" customHeight="1">
      <c r="A67" s="22" t="s">
        <v>409</v>
      </c>
      <c r="B67" s="22" t="s">
        <v>829</v>
      </c>
      <c r="C67" s="70">
        <v>0</v>
      </c>
      <c r="D67" s="62">
        <v>0</v>
      </c>
      <c r="E67" s="70">
        <v>0</v>
      </c>
      <c r="F67" s="62">
        <v>0</v>
      </c>
      <c r="G67" s="62"/>
      <c r="H67" s="62">
        <v>0</v>
      </c>
      <c r="I67" s="62">
        <v>0</v>
      </c>
      <c r="J67" s="62"/>
      <c r="K67" s="62">
        <v>0</v>
      </c>
      <c r="L67" s="62">
        <v>0</v>
      </c>
    </row>
    <row r="68" spans="1:12" s="22" customFormat="1" ht="14.45" customHeight="1">
      <c r="A68" s="22" t="s">
        <v>410</v>
      </c>
      <c r="B68" s="22" t="s">
        <v>830</v>
      </c>
      <c r="C68" s="70">
        <v>0</v>
      </c>
      <c r="D68" s="62">
        <v>0</v>
      </c>
      <c r="E68" s="70">
        <v>0</v>
      </c>
      <c r="F68" s="62">
        <v>0</v>
      </c>
      <c r="G68" s="62"/>
      <c r="H68" s="62">
        <v>0</v>
      </c>
      <c r="I68" s="62">
        <v>0</v>
      </c>
      <c r="J68" s="62"/>
      <c r="K68" s="62">
        <v>0</v>
      </c>
      <c r="L68" s="62">
        <v>0</v>
      </c>
    </row>
    <row r="69" spans="1:12" s="22" customFormat="1" ht="14.45" customHeight="1">
      <c r="A69" s="22" t="s">
        <v>411</v>
      </c>
      <c r="B69" s="22" t="s">
        <v>831</v>
      </c>
      <c r="C69" s="70">
        <v>0</v>
      </c>
      <c r="D69" s="62">
        <v>0</v>
      </c>
      <c r="E69" s="70">
        <v>0</v>
      </c>
      <c r="F69" s="62">
        <v>0</v>
      </c>
      <c r="G69" s="62"/>
      <c r="H69" s="62">
        <v>0</v>
      </c>
      <c r="I69" s="62">
        <v>0</v>
      </c>
      <c r="J69" s="62"/>
      <c r="K69" s="62">
        <v>0</v>
      </c>
      <c r="L69" s="62">
        <v>0</v>
      </c>
    </row>
    <row r="70" spans="1:12" ht="14.45" customHeight="1">
      <c r="A70" s="22" t="s">
        <v>412</v>
      </c>
      <c r="B70" s="22" t="s">
        <v>42</v>
      </c>
      <c r="C70" s="70">
        <v>123.6</v>
      </c>
      <c r="D70" s="63">
        <v>667066</v>
      </c>
      <c r="E70" s="70">
        <v>255.8</v>
      </c>
      <c r="F70" s="63">
        <v>1995068</v>
      </c>
      <c r="G70" s="62"/>
      <c r="H70" s="62">
        <v>0</v>
      </c>
      <c r="I70" s="62">
        <v>0</v>
      </c>
      <c r="J70" s="62"/>
      <c r="K70" s="63">
        <v>667066</v>
      </c>
      <c r="L70" s="63">
        <v>1995068</v>
      </c>
    </row>
    <row r="71" spans="1:12" s="22" customFormat="1" ht="14.45" customHeight="1">
      <c r="A71" s="22" t="s">
        <v>413</v>
      </c>
      <c r="B71" s="22" t="s">
        <v>832</v>
      </c>
      <c r="C71" s="70">
        <v>0</v>
      </c>
      <c r="D71" s="62">
        <v>0</v>
      </c>
      <c r="E71" s="70">
        <v>0</v>
      </c>
      <c r="F71" s="62">
        <v>0</v>
      </c>
      <c r="G71" s="62"/>
      <c r="H71" s="62">
        <v>0</v>
      </c>
      <c r="I71" s="62">
        <v>0</v>
      </c>
      <c r="J71" s="62"/>
      <c r="K71" s="62">
        <v>0</v>
      </c>
      <c r="L71" s="62">
        <v>0</v>
      </c>
    </row>
    <row r="72" spans="1:12" ht="14.45" customHeight="1">
      <c r="A72" s="22" t="s">
        <v>414</v>
      </c>
      <c r="B72" s="22" t="s">
        <v>191</v>
      </c>
      <c r="C72" s="70">
        <v>53</v>
      </c>
      <c r="D72" s="63">
        <v>283184</v>
      </c>
      <c r="E72" s="70">
        <v>21</v>
      </c>
      <c r="F72" s="63">
        <v>113013</v>
      </c>
      <c r="G72" s="62"/>
      <c r="H72" s="62">
        <v>0</v>
      </c>
      <c r="I72" s="62">
        <v>0</v>
      </c>
      <c r="J72" s="62"/>
      <c r="K72" s="63">
        <v>283184</v>
      </c>
      <c r="L72" s="63">
        <v>113013</v>
      </c>
    </row>
    <row r="73" spans="1:12" ht="14.45" customHeight="1">
      <c r="A73" s="22" t="s">
        <v>415</v>
      </c>
      <c r="B73" s="22" t="s">
        <v>76</v>
      </c>
      <c r="C73" s="70">
        <v>68.5</v>
      </c>
      <c r="D73" s="63">
        <v>470732</v>
      </c>
      <c r="E73" s="70">
        <v>82.6</v>
      </c>
      <c r="F73" s="63">
        <v>526997</v>
      </c>
      <c r="G73" s="62"/>
      <c r="H73" s="62">
        <v>0</v>
      </c>
      <c r="I73" s="62">
        <v>0</v>
      </c>
      <c r="J73" s="62"/>
      <c r="K73" s="63">
        <v>470732</v>
      </c>
      <c r="L73" s="63">
        <v>526997</v>
      </c>
    </row>
    <row r="74" spans="1:12" s="22" customFormat="1" ht="14.45" customHeight="1">
      <c r="A74" s="22" t="s">
        <v>416</v>
      </c>
      <c r="B74" s="22" t="s">
        <v>329</v>
      </c>
      <c r="C74" s="70">
        <v>0</v>
      </c>
      <c r="D74" s="62">
        <v>0</v>
      </c>
      <c r="E74" s="70">
        <v>5</v>
      </c>
      <c r="F74" s="63">
        <v>45753</v>
      </c>
      <c r="G74" s="62"/>
      <c r="H74" s="62">
        <v>0</v>
      </c>
      <c r="I74" s="62">
        <v>0</v>
      </c>
      <c r="J74" s="62"/>
      <c r="K74" s="62">
        <v>0</v>
      </c>
      <c r="L74" s="63">
        <v>45753</v>
      </c>
    </row>
    <row r="75" spans="1:12" s="22" customFormat="1" ht="14.45" customHeight="1">
      <c r="A75" s="22" t="s">
        <v>417</v>
      </c>
      <c r="B75" s="22" t="s">
        <v>833</v>
      </c>
      <c r="C75" s="70">
        <v>0</v>
      </c>
      <c r="D75" s="62">
        <v>0</v>
      </c>
      <c r="E75" s="70">
        <v>0</v>
      </c>
      <c r="F75" s="62">
        <v>0</v>
      </c>
      <c r="G75" s="62"/>
      <c r="H75" s="62">
        <v>0</v>
      </c>
      <c r="I75" s="62">
        <v>0</v>
      </c>
      <c r="J75" s="62"/>
      <c r="K75" s="62">
        <v>0</v>
      </c>
      <c r="L75" s="62">
        <v>0</v>
      </c>
    </row>
    <row r="76" spans="1:12" ht="14.45" customHeight="1">
      <c r="A76" s="22" t="s">
        <v>418</v>
      </c>
      <c r="B76" s="22" t="s">
        <v>265</v>
      </c>
      <c r="C76" s="70">
        <v>0</v>
      </c>
      <c r="D76" s="62">
        <v>0</v>
      </c>
      <c r="E76" s="70">
        <v>0</v>
      </c>
      <c r="F76" s="62">
        <v>0</v>
      </c>
      <c r="G76" s="62"/>
      <c r="H76" s="62">
        <v>0</v>
      </c>
      <c r="I76" s="62">
        <v>0</v>
      </c>
      <c r="J76" s="62"/>
      <c r="K76" s="62">
        <v>0</v>
      </c>
      <c r="L76" s="62">
        <v>0</v>
      </c>
    </row>
    <row r="77" spans="1:12" s="22" customFormat="1" ht="14.45" customHeight="1">
      <c r="A77" s="22" t="s">
        <v>419</v>
      </c>
      <c r="B77" s="22" t="s">
        <v>207</v>
      </c>
      <c r="C77" s="70">
        <v>53</v>
      </c>
      <c r="D77" s="63">
        <v>309915</v>
      </c>
      <c r="E77" s="70">
        <v>5</v>
      </c>
      <c r="F77" s="63">
        <v>31901</v>
      </c>
      <c r="G77" s="62"/>
      <c r="H77" s="62">
        <v>450</v>
      </c>
      <c r="I77" s="63">
        <v>10494</v>
      </c>
      <c r="J77" s="62"/>
      <c r="K77" s="63">
        <v>310365</v>
      </c>
      <c r="L77" s="63">
        <v>42395</v>
      </c>
    </row>
    <row r="78" spans="1:12" s="22" customFormat="1" ht="14.45" customHeight="1">
      <c r="A78" s="22" t="s">
        <v>420</v>
      </c>
      <c r="B78" s="22" t="s">
        <v>834</v>
      </c>
      <c r="C78" s="70">
        <v>0</v>
      </c>
      <c r="D78" s="62">
        <v>0</v>
      </c>
      <c r="E78" s="70">
        <v>0</v>
      </c>
      <c r="F78" s="62">
        <v>0</v>
      </c>
      <c r="G78" s="62"/>
      <c r="H78" s="62">
        <v>0</v>
      </c>
      <c r="I78" s="62">
        <v>0</v>
      </c>
      <c r="J78" s="62"/>
      <c r="K78" s="62">
        <v>0</v>
      </c>
      <c r="L78" s="62">
        <v>0</v>
      </c>
    </row>
    <row r="79" spans="1:12" ht="14.45" customHeight="1">
      <c r="A79" s="22" t="s">
        <v>421</v>
      </c>
      <c r="B79" s="22" t="s">
        <v>835</v>
      </c>
      <c r="C79" s="70">
        <v>0</v>
      </c>
      <c r="D79" s="62">
        <v>0</v>
      </c>
      <c r="E79" s="70">
        <v>0</v>
      </c>
      <c r="F79" s="62">
        <v>0</v>
      </c>
      <c r="G79" s="62"/>
      <c r="H79" s="62">
        <v>0</v>
      </c>
      <c r="I79" s="62">
        <v>0</v>
      </c>
      <c r="J79" s="62"/>
      <c r="K79" s="62">
        <v>0</v>
      </c>
      <c r="L79" s="62">
        <v>0</v>
      </c>
    </row>
    <row r="80" spans="1:12" ht="14.45" customHeight="1">
      <c r="A80" s="22" t="s">
        <v>422</v>
      </c>
      <c r="B80" s="22" t="s">
        <v>145</v>
      </c>
      <c r="C80" s="70">
        <v>0</v>
      </c>
      <c r="D80" s="62">
        <v>0</v>
      </c>
      <c r="E80" s="70">
        <v>52</v>
      </c>
      <c r="F80" s="63">
        <v>342836</v>
      </c>
      <c r="G80" s="62"/>
      <c r="H80" s="62">
        <v>0</v>
      </c>
      <c r="I80" s="62">
        <v>0</v>
      </c>
      <c r="J80" s="62"/>
      <c r="K80" s="62">
        <v>0</v>
      </c>
      <c r="L80" s="63">
        <v>342836</v>
      </c>
    </row>
    <row r="81" spans="1:12" ht="14.45" customHeight="1">
      <c r="A81" s="22" t="s">
        <v>423</v>
      </c>
      <c r="B81" s="22" t="s">
        <v>131</v>
      </c>
      <c r="C81" s="70">
        <v>123.5</v>
      </c>
      <c r="D81" s="63">
        <v>683752</v>
      </c>
      <c r="E81" s="70">
        <v>49</v>
      </c>
      <c r="F81" s="63">
        <v>343102</v>
      </c>
      <c r="G81" s="62"/>
      <c r="H81" s="62">
        <v>0</v>
      </c>
      <c r="I81" s="63">
        <v>-45584</v>
      </c>
      <c r="J81" s="62"/>
      <c r="K81" s="63">
        <v>683752</v>
      </c>
      <c r="L81" s="63">
        <v>297518</v>
      </c>
    </row>
    <row r="82" spans="1:12" ht="14.45" customHeight="1">
      <c r="A82" s="22" t="s">
        <v>424</v>
      </c>
      <c r="B82" s="22" t="s">
        <v>165</v>
      </c>
      <c r="C82" s="70">
        <v>0</v>
      </c>
      <c r="D82" s="62">
        <v>0</v>
      </c>
      <c r="E82" s="70">
        <v>5.8</v>
      </c>
      <c r="F82" s="63">
        <v>52887</v>
      </c>
      <c r="G82" s="62"/>
      <c r="H82" s="62">
        <v>0</v>
      </c>
      <c r="I82" s="62">
        <v>0</v>
      </c>
      <c r="J82" s="62"/>
      <c r="K82" s="62">
        <v>0</v>
      </c>
      <c r="L82" s="63">
        <v>52887</v>
      </c>
    </row>
    <row r="83" spans="1:12" ht="14.45" customHeight="1">
      <c r="A83" s="22" t="s">
        <v>425</v>
      </c>
      <c r="B83" s="22" t="s">
        <v>59</v>
      </c>
      <c r="C83" s="70">
        <v>55.9</v>
      </c>
      <c r="D83" s="63">
        <v>340138</v>
      </c>
      <c r="E83" s="70">
        <v>29.5</v>
      </c>
      <c r="F83" s="63">
        <v>191869</v>
      </c>
      <c r="G83" s="62"/>
      <c r="H83" s="62">
        <v>0</v>
      </c>
      <c r="I83" s="62">
        <v>0</v>
      </c>
      <c r="J83" s="62"/>
      <c r="K83" s="63">
        <v>340138</v>
      </c>
      <c r="L83" s="63">
        <v>191869</v>
      </c>
    </row>
    <row r="84" spans="1:12" s="22" customFormat="1" ht="14.45" customHeight="1">
      <c r="A84" s="22" t="s">
        <v>426</v>
      </c>
      <c r="B84" s="22" t="s">
        <v>836</v>
      </c>
      <c r="C84" s="70">
        <v>0</v>
      </c>
      <c r="D84" s="62">
        <v>0</v>
      </c>
      <c r="E84" s="70">
        <v>0</v>
      </c>
      <c r="F84" s="62">
        <v>0</v>
      </c>
      <c r="G84" s="62"/>
      <c r="H84" s="62">
        <v>0</v>
      </c>
      <c r="I84" s="62">
        <v>0</v>
      </c>
      <c r="J84" s="62"/>
      <c r="K84" s="62">
        <v>0</v>
      </c>
      <c r="L84" s="62">
        <v>0</v>
      </c>
    </row>
    <row r="85" spans="1:12" s="22" customFormat="1" ht="14.45" customHeight="1">
      <c r="A85" s="22" t="s">
        <v>427</v>
      </c>
      <c r="B85" s="22" t="s">
        <v>837</v>
      </c>
      <c r="C85" s="70">
        <v>0</v>
      </c>
      <c r="D85" s="62">
        <v>0</v>
      </c>
      <c r="E85" s="70">
        <v>0</v>
      </c>
      <c r="F85" s="62">
        <v>0</v>
      </c>
      <c r="G85" s="62"/>
      <c r="H85" s="62">
        <v>0</v>
      </c>
      <c r="I85" s="62">
        <v>0</v>
      </c>
      <c r="J85" s="62"/>
      <c r="K85" s="62">
        <v>0</v>
      </c>
      <c r="L85" s="62">
        <v>0</v>
      </c>
    </row>
    <row r="86" spans="1:12" ht="14.45" customHeight="1">
      <c r="A86" s="22" t="s">
        <v>428</v>
      </c>
      <c r="B86" s="22" t="s">
        <v>121</v>
      </c>
      <c r="C86" s="70">
        <v>122.2</v>
      </c>
      <c r="D86" s="63">
        <v>749867</v>
      </c>
      <c r="E86" s="70">
        <v>57</v>
      </c>
      <c r="F86" s="63">
        <v>342887</v>
      </c>
      <c r="G86" s="62"/>
      <c r="H86" s="63">
        <v>-93686</v>
      </c>
      <c r="I86" s="62">
        <v>0</v>
      </c>
      <c r="J86" s="62"/>
      <c r="K86" s="63">
        <v>656181</v>
      </c>
      <c r="L86" s="63">
        <v>342887</v>
      </c>
    </row>
    <row r="87" spans="1:12" s="22" customFormat="1" ht="14.45" customHeight="1">
      <c r="A87" s="22" t="s">
        <v>429</v>
      </c>
      <c r="B87" s="22" t="s">
        <v>838</v>
      </c>
      <c r="C87" s="70">
        <v>0</v>
      </c>
      <c r="D87" s="62">
        <v>0</v>
      </c>
      <c r="E87" s="70">
        <v>0</v>
      </c>
      <c r="F87" s="62">
        <v>0</v>
      </c>
      <c r="G87" s="62"/>
      <c r="H87" s="62">
        <v>0</v>
      </c>
      <c r="I87" s="62">
        <v>0</v>
      </c>
      <c r="J87" s="62"/>
      <c r="K87" s="62">
        <v>0</v>
      </c>
      <c r="L87" s="62">
        <v>0</v>
      </c>
    </row>
    <row r="88" spans="1:12" ht="14.45" customHeight="1">
      <c r="A88" s="22" t="s">
        <v>430</v>
      </c>
      <c r="B88" s="22" t="s">
        <v>179</v>
      </c>
      <c r="C88" s="70">
        <v>16.7</v>
      </c>
      <c r="D88" s="63">
        <v>91809</v>
      </c>
      <c r="E88" s="70">
        <v>32.799999999999997</v>
      </c>
      <c r="F88" s="63">
        <v>286247</v>
      </c>
      <c r="G88" s="62"/>
      <c r="H88" s="62">
        <v>0</v>
      </c>
      <c r="I88" s="62">
        <v>0</v>
      </c>
      <c r="J88" s="62"/>
      <c r="K88" s="63">
        <v>91809</v>
      </c>
      <c r="L88" s="63">
        <v>286247</v>
      </c>
    </row>
    <row r="89" spans="1:12" s="22" customFormat="1" ht="14.45" customHeight="1">
      <c r="A89" s="22" t="s">
        <v>431</v>
      </c>
      <c r="B89" s="22" t="s">
        <v>839</v>
      </c>
      <c r="C89" s="70">
        <v>0</v>
      </c>
      <c r="D89" s="62">
        <v>0</v>
      </c>
      <c r="E89" s="70">
        <v>0</v>
      </c>
      <c r="F89" s="62">
        <v>0</v>
      </c>
      <c r="G89" s="62"/>
      <c r="H89" s="62">
        <v>0</v>
      </c>
      <c r="I89" s="62">
        <v>0</v>
      </c>
      <c r="J89" s="62"/>
      <c r="K89" s="62">
        <v>0</v>
      </c>
      <c r="L89" s="62">
        <v>0</v>
      </c>
    </row>
    <row r="90" spans="1:12" s="22" customFormat="1" ht="14.45" customHeight="1">
      <c r="A90" s="22" t="s">
        <v>432</v>
      </c>
      <c r="B90" s="22" t="s">
        <v>840</v>
      </c>
      <c r="C90" s="70">
        <v>0</v>
      </c>
      <c r="D90" s="62">
        <v>0</v>
      </c>
      <c r="E90" s="70">
        <v>0</v>
      </c>
      <c r="F90" s="62">
        <v>0</v>
      </c>
      <c r="G90" s="62"/>
      <c r="H90" s="62">
        <v>0</v>
      </c>
      <c r="I90" s="62">
        <v>0</v>
      </c>
      <c r="J90" s="62"/>
      <c r="K90" s="62">
        <v>0</v>
      </c>
      <c r="L90" s="62">
        <v>0</v>
      </c>
    </row>
    <row r="91" spans="1:12" s="22" customFormat="1" ht="14.45" customHeight="1">
      <c r="A91" s="22" t="s">
        <v>433</v>
      </c>
      <c r="B91" s="22" t="s">
        <v>303</v>
      </c>
      <c r="C91" s="70">
        <v>0</v>
      </c>
      <c r="D91" s="62">
        <v>0</v>
      </c>
      <c r="E91" s="70">
        <v>5</v>
      </c>
      <c r="F91" s="63">
        <v>37679</v>
      </c>
      <c r="G91" s="62"/>
      <c r="H91" s="62">
        <v>0</v>
      </c>
      <c r="I91" s="62">
        <v>0</v>
      </c>
      <c r="J91" s="62"/>
      <c r="K91" s="62">
        <v>0</v>
      </c>
      <c r="L91" s="63">
        <v>37679</v>
      </c>
    </row>
    <row r="92" spans="1:12" s="22" customFormat="1" ht="14.45" customHeight="1">
      <c r="A92" s="22" t="s">
        <v>434</v>
      </c>
      <c r="B92" s="22" t="s">
        <v>166</v>
      </c>
      <c r="C92" s="70">
        <v>31</v>
      </c>
      <c r="D92" s="63">
        <v>190129</v>
      </c>
      <c r="E92" s="70">
        <v>39</v>
      </c>
      <c r="F92" s="63">
        <v>249238</v>
      </c>
      <c r="G92" s="62"/>
      <c r="H92" s="62">
        <v>630</v>
      </c>
      <c r="I92" s="62">
        <v>0</v>
      </c>
      <c r="J92" s="62"/>
      <c r="K92" s="63">
        <v>190759</v>
      </c>
      <c r="L92" s="63">
        <v>249238</v>
      </c>
    </row>
    <row r="93" spans="1:12" s="22" customFormat="1" ht="14.45" customHeight="1">
      <c r="A93" s="22" t="s">
        <v>435</v>
      </c>
      <c r="B93" s="22" t="s">
        <v>317</v>
      </c>
      <c r="C93" s="70">
        <v>0</v>
      </c>
      <c r="D93" s="62">
        <v>0</v>
      </c>
      <c r="E93" s="70">
        <v>12</v>
      </c>
      <c r="F93" s="63">
        <v>60000</v>
      </c>
      <c r="G93" s="62"/>
      <c r="H93" s="62">
        <v>0</v>
      </c>
      <c r="I93" s="62">
        <v>0</v>
      </c>
      <c r="J93" s="62"/>
      <c r="K93" s="62">
        <v>0</v>
      </c>
      <c r="L93" s="63">
        <v>60000</v>
      </c>
    </row>
    <row r="94" spans="1:12" ht="14.45" customHeight="1">
      <c r="A94" s="22" t="s">
        <v>436</v>
      </c>
      <c r="B94" s="22" t="s">
        <v>299</v>
      </c>
      <c r="C94" s="70">
        <v>0</v>
      </c>
      <c r="D94" s="62">
        <v>0</v>
      </c>
      <c r="E94" s="70">
        <v>17.600000000000001</v>
      </c>
      <c r="F94" s="63">
        <v>136449</v>
      </c>
      <c r="G94" s="62"/>
      <c r="H94" s="62">
        <v>0</v>
      </c>
      <c r="I94" s="62">
        <v>979</v>
      </c>
      <c r="J94" s="62"/>
      <c r="K94" s="62">
        <v>0</v>
      </c>
      <c r="L94" s="63">
        <v>137428</v>
      </c>
    </row>
    <row r="95" spans="1:12" ht="14.45" customHeight="1">
      <c r="A95" s="22" t="s">
        <v>437</v>
      </c>
      <c r="B95" s="22" t="s">
        <v>211</v>
      </c>
      <c r="C95" s="70">
        <v>118.6</v>
      </c>
      <c r="D95" s="63">
        <v>747620</v>
      </c>
      <c r="E95" s="70">
        <v>141.69999999999999</v>
      </c>
      <c r="F95" s="63">
        <v>1093137</v>
      </c>
      <c r="G95" s="62"/>
      <c r="H95" s="62">
        <v>0</v>
      </c>
      <c r="I95" s="62">
        <v>0</v>
      </c>
      <c r="J95" s="62"/>
      <c r="K95" s="63">
        <v>747620</v>
      </c>
      <c r="L95" s="63">
        <v>1093137</v>
      </c>
    </row>
    <row r="96" spans="1:12" ht="14.45" customHeight="1">
      <c r="A96" s="22" t="s">
        <v>438</v>
      </c>
      <c r="B96" s="22" t="s">
        <v>190</v>
      </c>
      <c r="C96" s="70">
        <v>23</v>
      </c>
      <c r="D96" s="63">
        <v>124345</v>
      </c>
      <c r="E96" s="70">
        <v>25.7</v>
      </c>
      <c r="F96" s="63">
        <v>207578</v>
      </c>
      <c r="G96" s="62"/>
      <c r="H96" s="62">
        <v>0</v>
      </c>
      <c r="I96" s="62">
        <v>0</v>
      </c>
      <c r="J96" s="62"/>
      <c r="K96" s="63">
        <v>124345</v>
      </c>
      <c r="L96" s="63">
        <v>207578</v>
      </c>
    </row>
    <row r="97" spans="1:12" s="22" customFormat="1" ht="14.45" customHeight="1">
      <c r="A97" s="22" t="s">
        <v>439</v>
      </c>
      <c r="B97" s="22" t="s">
        <v>167</v>
      </c>
      <c r="C97" s="70">
        <v>0</v>
      </c>
      <c r="D97" s="62">
        <v>0</v>
      </c>
      <c r="E97" s="70">
        <v>23.5</v>
      </c>
      <c r="F97" s="63">
        <v>168207</v>
      </c>
      <c r="G97" s="62"/>
      <c r="H97" s="62">
        <v>0</v>
      </c>
      <c r="I97" s="62">
        <v>0</v>
      </c>
      <c r="J97" s="62"/>
      <c r="K97" s="62">
        <v>0</v>
      </c>
      <c r="L97" s="63">
        <v>168207</v>
      </c>
    </row>
    <row r="98" spans="1:12" ht="14.45" customHeight="1">
      <c r="A98" s="22" t="s">
        <v>440</v>
      </c>
      <c r="B98" s="22" t="s">
        <v>223</v>
      </c>
      <c r="C98" s="70">
        <v>5</v>
      </c>
      <c r="D98" s="63">
        <v>43072</v>
      </c>
      <c r="E98" s="70">
        <v>17.7</v>
      </c>
      <c r="F98" s="63">
        <v>113656</v>
      </c>
      <c r="G98" s="62"/>
      <c r="H98" s="62">
        <v>0</v>
      </c>
      <c r="I98" s="62">
        <v>0</v>
      </c>
      <c r="J98" s="62"/>
      <c r="K98" s="63">
        <v>43072</v>
      </c>
      <c r="L98" s="63">
        <v>113656</v>
      </c>
    </row>
    <row r="99" spans="1:12" s="22" customFormat="1" ht="14.45" customHeight="1">
      <c r="A99" s="22" t="s">
        <v>441</v>
      </c>
      <c r="B99" s="22" t="s">
        <v>841</v>
      </c>
      <c r="C99" s="70">
        <v>0</v>
      </c>
      <c r="D99" s="62">
        <v>0</v>
      </c>
      <c r="E99" s="70">
        <v>0</v>
      </c>
      <c r="F99" s="62">
        <v>0</v>
      </c>
      <c r="G99" s="62"/>
      <c r="H99" s="62">
        <v>0</v>
      </c>
      <c r="I99" s="62">
        <v>0</v>
      </c>
      <c r="J99" s="62"/>
      <c r="K99" s="62">
        <v>0</v>
      </c>
      <c r="L99" s="62">
        <v>0</v>
      </c>
    </row>
    <row r="100" spans="1:12" ht="14.45" customHeight="1">
      <c r="A100" s="22" t="s">
        <v>442</v>
      </c>
      <c r="B100" s="22" t="s">
        <v>244</v>
      </c>
      <c r="C100" s="70">
        <v>0</v>
      </c>
      <c r="D100" s="62">
        <v>0</v>
      </c>
      <c r="E100" s="70">
        <v>28.3</v>
      </c>
      <c r="F100" s="63">
        <v>225095</v>
      </c>
      <c r="G100" s="62"/>
      <c r="H100" s="62">
        <v>0</v>
      </c>
      <c r="I100" s="62">
        <v>0</v>
      </c>
      <c r="J100" s="62"/>
      <c r="K100" s="62">
        <v>0</v>
      </c>
      <c r="L100" s="63">
        <v>225095</v>
      </c>
    </row>
    <row r="101" spans="1:12" ht="14.45" customHeight="1">
      <c r="A101" s="22" t="s">
        <v>443</v>
      </c>
      <c r="B101" s="22" t="s">
        <v>842</v>
      </c>
      <c r="C101" s="70">
        <v>0</v>
      </c>
      <c r="D101" s="62">
        <v>0</v>
      </c>
      <c r="E101" s="70">
        <v>0</v>
      </c>
      <c r="F101" s="62">
        <v>0</v>
      </c>
      <c r="G101" s="62"/>
      <c r="H101" s="62">
        <v>0</v>
      </c>
      <c r="I101" s="62">
        <v>0</v>
      </c>
      <c r="J101" s="62"/>
      <c r="K101" s="62">
        <v>0</v>
      </c>
      <c r="L101" s="62">
        <v>0</v>
      </c>
    </row>
    <row r="102" spans="1:12" ht="14.45" customHeight="1">
      <c r="A102" s="22" t="s">
        <v>444</v>
      </c>
      <c r="B102" s="22" t="s">
        <v>275</v>
      </c>
      <c r="C102" s="70">
        <v>0</v>
      </c>
      <c r="D102" s="62">
        <v>0</v>
      </c>
      <c r="E102" s="70">
        <v>31.3</v>
      </c>
      <c r="F102" s="63">
        <v>295865</v>
      </c>
      <c r="G102" s="62"/>
      <c r="H102" s="62">
        <v>0</v>
      </c>
      <c r="I102" s="62">
        <v>0</v>
      </c>
      <c r="J102" s="62"/>
      <c r="K102" s="62">
        <v>0</v>
      </c>
      <c r="L102" s="63">
        <v>295865</v>
      </c>
    </row>
    <row r="103" spans="1:12" s="22" customFormat="1" ht="14.45" customHeight="1">
      <c r="A103" s="22" t="s">
        <v>445</v>
      </c>
      <c r="B103" s="22" t="s">
        <v>132</v>
      </c>
      <c r="C103" s="70">
        <v>0</v>
      </c>
      <c r="D103" s="62">
        <v>0</v>
      </c>
      <c r="E103" s="70">
        <v>48.3</v>
      </c>
      <c r="F103" s="63">
        <v>308031</v>
      </c>
      <c r="G103" s="62"/>
      <c r="H103" s="62">
        <v>0</v>
      </c>
      <c r="I103" s="62">
        <v>0</v>
      </c>
      <c r="J103" s="62"/>
      <c r="K103" s="62">
        <v>0</v>
      </c>
      <c r="L103" s="63">
        <v>308031</v>
      </c>
    </row>
    <row r="104" spans="1:12" ht="14.45" customHeight="1">
      <c r="A104" s="22" t="s">
        <v>446</v>
      </c>
      <c r="B104" s="22" t="s">
        <v>98</v>
      </c>
      <c r="C104" s="70">
        <v>83.8</v>
      </c>
      <c r="D104" s="63">
        <v>447513</v>
      </c>
      <c r="E104" s="70">
        <v>173.4</v>
      </c>
      <c r="F104" s="63">
        <v>1283107</v>
      </c>
      <c r="G104" s="62"/>
      <c r="H104" s="63">
        <v>-91984</v>
      </c>
      <c r="I104" s="62">
        <v>0</v>
      </c>
      <c r="J104" s="62"/>
      <c r="K104" s="63">
        <v>355529</v>
      </c>
      <c r="L104" s="63">
        <v>1283107</v>
      </c>
    </row>
    <row r="105" spans="1:12" ht="14.45" customHeight="1">
      <c r="A105" s="22" t="s">
        <v>447</v>
      </c>
      <c r="B105" s="22" t="s">
        <v>107</v>
      </c>
      <c r="C105" s="70">
        <v>163.4</v>
      </c>
      <c r="D105" s="63">
        <v>1034045</v>
      </c>
      <c r="E105" s="70">
        <v>68</v>
      </c>
      <c r="F105" s="63">
        <v>468867</v>
      </c>
      <c r="G105" s="62"/>
      <c r="H105" s="63">
        <v>-5000</v>
      </c>
      <c r="I105" s="62">
        <v>0</v>
      </c>
      <c r="J105" s="62"/>
      <c r="K105" s="63">
        <v>1029045</v>
      </c>
      <c r="L105" s="63">
        <v>468867</v>
      </c>
    </row>
    <row r="106" spans="1:12" ht="14.45" customHeight="1">
      <c r="A106" s="22" t="s">
        <v>448</v>
      </c>
      <c r="B106" s="22" t="s">
        <v>77</v>
      </c>
      <c r="C106" s="70">
        <v>203.7</v>
      </c>
      <c r="D106" s="63">
        <v>1283885</v>
      </c>
      <c r="E106" s="70">
        <v>371.6</v>
      </c>
      <c r="F106" s="63">
        <v>2499063</v>
      </c>
      <c r="G106" s="62"/>
      <c r="H106" s="62">
        <v>0</v>
      </c>
      <c r="I106" s="62">
        <v>-136</v>
      </c>
      <c r="J106" s="62"/>
      <c r="K106" s="63">
        <v>1283885</v>
      </c>
      <c r="L106" s="63">
        <v>2498927</v>
      </c>
    </row>
    <row r="107" spans="1:12" ht="14.45" customHeight="1">
      <c r="A107" s="22" t="s">
        <v>449</v>
      </c>
      <c r="B107" s="22" t="s">
        <v>192</v>
      </c>
      <c r="C107" s="70">
        <v>24</v>
      </c>
      <c r="D107" s="63">
        <v>121831</v>
      </c>
      <c r="E107" s="70">
        <v>3</v>
      </c>
      <c r="F107" s="63">
        <v>15644</v>
      </c>
      <c r="G107" s="62"/>
      <c r="H107" s="62">
        <v>0</v>
      </c>
      <c r="I107" s="62">
        <v>0</v>
      </c>
      <c r="J107" s="62"/>
      <c r="K107" s="63">
        <v>121831</v>
      </c>
      <c r="L107" s="63">
        <v>15644</v>
      </c>
    </row>
    <row r="108" spans="1:12" s="22" customFormat="1" ht="14.45" customHeight="1">
      <c r="A108" s="22" t="s">
        <v>450</v>
      </c>
      <c r="B108" s="22" t="s">
        <v>280</v>
      </c>
      <c r="C108" s="70">
        <v>0</v>
      </c>
      <c r="D108" s="62">
        <v>0</v>
      </c>
      <c r="E108" s="70">
        <v>22.1</v>
      </c>
      <c r="F108" s="63">
        <v>181806</v>
      </c>
      <c r="G108" s="62"/>
      <c r="H108" s="62">
        <v>0</v>
      </c>
      <c r="I108" s="62">
        <v>0</v>
      </c>
      <c r="J108" s="62"/>
      <c r="K108" s="62">
        <v>0</v>
      </c>
      <c r="L108" s="63">
        <v>181806</v>
      </c>
    </row>
    <row r="109" spans="1:12" ht="14.45" customHeight="1">
      <c r="A109" s="22" t="s">
        <v>451</v>
      </c>
      <c r="B109" s="22" t="s">
        <v>78</v>
      </c>
      <c r="C109" s="70">
        <v>0</v>
      </c>
      <c r="D109" s="62">
        <v>0</v>
      </c>
      <c r="E109" s="70">
        <v>84.4</v>
      </c>
      <c r="F109" s="63">
        <v>648936</v>
      </c>
      <c r="G109" s="62"/>
      <c r="H109" s="62">
        <v>0</v>
      </c>
      <c r="I109" s="62">
        <v>0</v>
      </c>
      <c r="J109" s="62"/>
      <c r="K109" s="62">
        <v>0</v>
      </c>
      <c r="L109" s="63">
        <v>648936</v>
      </c>
    </row>
    <row r="110" spans="1:12" ht="14.45" customHeight="1">
      <c r="A110" s="22" t="s">
        <v>452</v>
      </c>
      <c r="B110" s="22" t="s">
        <v>122</v>
      </c>
      <c r="C110" s="70">
        <v>0</v>
      </c>
      <c r="D110" s="62">
        <v>0</v>
      </c>
      <c r="E110" s="70">
        <v>55.9</v>
      </c>
      <c r="F110" s="63">
        <v>440233</v>
      </c>
      <c r="G110" s="62"/>
      <c r="H110" s="62">
        <v>0</v>
      </c>
      <c r="I110" s="62">
        <v>0</v>
      </c>
      <c r="J110" s="62"/>
      <c r="K110" s="62">
        <v>0</v>
      </c>
      <c r="L110" s="63">
        <v>440233</v>
      </c>
    </row>
    <row r="111" spans="1:12" s="22" customFormat="1" ht="14.45" customHeight="1">
      <c r="A111" s="22" t="s">
        <v>453</v>
      </c>
      <c r="B111" s="22" t="s">
        <v>306</v>
      </c>
      <c r="C111" s="70">
        <v>0</v>
      </c>
      <c r="D111" s="62">
        <v>0</v>
      </c>
      <c r="E111" s="70">
        <v>0.5</v>
      </c>
      <c r="F111" s="63">
        <v>2400</v>
      </c>
      <c r="G111" s="62"/>
      <c r="H111" s="62">
        <v>0</v>
      </c>
      <c r="I111" s="62">
        <v>0</v>
      </c>
      <c r="J111" s="62"/>
      <c r="K111" s="62">
        <v>0</v>
      </c>
      <c r="L111" s="63">
        <v>2400</v>
      </c>
    </row>
    <row r="112" spans="1:12" ht="14.45" customHeight="1">
      <c r="A112" s="22" t="s">
        <v>454</v>
      </c>
      <c r="B112" s="22" t="s">
        <v>199</v>
      </c>
      <c r="C112" s="70">
        <v>155.9</v>
      </c>
      <c r="D112" s="63">
        <v>801909</v>
      </c>
      <c r="E112" s="70">
        <v>210.3</v>
      </c>
      <c r="F112" s="63">
        <v>1359682</v>
      </c>
      <c r="G112" s="62"/>
      <c r="H112" s="62">
        <v>0</v>
      </c>
      <c r="I112" s="62">
        <v>0</v>
      </c>
      <c r="J112" s="62"/>
      <c r="K112" s="63">
        <v>801909</v>
      </c>
      <c r="L112" s="63">
        <v>1359682</v>
      </c>
    </row>
    <row r="113" spans="1:12" s="22" customFormat="1" ht="14.45" customHeight="1">
      <c r="A113" s="22" t="s">
        <v>455</v>
      </c>
      <c r="B113" s="22" t="s">
        <v>843</v>
      </c>
      <c r="C113" s="70">
        <v>0</v>
      </c>
      <c r="D113" s="62">
        <v>0</v>
      </c>
      <c r="E113" s="70">
        <v>0</v>
      </c>
      <c r="F113" s="62">
        <v>0</v>
      </c>
      <c r="G113" s="62"/>
      <c r="H113" s="62">
        <v>0</v>
      </c>
      <c r="I113" s="62">
        <v>0</v>
      </c>
      <c r="J113" s="62"/>
      <c r="K113" s="62">
        <v>0</v>
      </c>
      <c r="L113" s="62">
        <v>0</v>
      </c>
    </row>
    <row r="114" spans="1:12" ht="14.45" customHeight="1">
      <c r="A114" s="22" t="s">
        <v>456</v>
      </c>
      <c r="B114" s="22" t="s">
        <v>146</v>
      </c>
      <c r="C114" s="70">
        <v>22.6</v>
      </c>
      <c r="D114" s="63">
        <v>143859</v>
      </c>
      <c r="E114" s="70">
        <v>22.4</v>
      </c>
      <c r="F114" s="63">
        <v>235896</v>
      </c>
      <c r="G114" s="62"/>
      <c r="H114" s="62">
        <v>0</v>
      </c>
      <c r="I114" s="62">
        <v>0</v>
      </c>
      <c r="J114" s="62"/>
      <c r="K114" s="63">
        <v>143859</v>
      </c>
      <c r="L114" s="63">
        <v>235896</v>
      </c>
    </row>
    <row r="115" spans="1:12" s="22" customFormat="1" ht="14.45" customHeight="1">
      <c r="A115" s="22" t="s">
        <v>457</v>
      </c>
      <c r="B115" s="22" t="s">
        <v>844</v>
      </c>
      <c r="C115" s="70">
        <v>0</v>
      </c>
      <c r="D115" s="62">
        <v>0</v>
      </c>
      <c r="E115" s="70">
        <v>0</v>
      </c>
      <c r="F115" s="62">
        <v>0</v>
      </c>
      <c r="G115" s="62"/>
      <c r="H115" s="62">
        <v>0</v>
      </c>
      <c r="I115" s="62">
        <v>0</v>
      </c>
      <c r="J115" s="62"/>
      <c r="K115" s="62">
        <v>0</v>
      </c>
      <c r="L115" s="62">
        <v>0</v>
      </c>
    </row>
    <row r="116" spans="1:12" ht="14.45" customHeight="1">
      <c r="A116" s="22" t="s">
        <v>458</v>
      </c>
      <c r="B116" s="22" t="s">
        <v>147</v>
      </c>
      <c r="C116" s="70">
        <v>38.6</v>
      </c>
      <c r="D116" s="63">
        <v>284369</v>
      </c>
      <c r="E116" s="70">
        <v>256.5</v>
      </c>
      <c r="F116" s="63">
        <v>2150773</v>
      </c>
      <c r="G116" s="62"/>
      <c r="H116" s="62">
        <v>0</v>
      </c>
      <c r="I116" s="62">
        <v>0</v>
      </c>
      <c r="J116" s="62"/>
      <c r="K116" s="63">
        <v>284369</v>
      </c>
      <c r="L116" s="63">
        <v>2150773</v>
      </c>
    </row>
    <row r="117" spans="1:12" s="22" customFormat="1" ht="14.45" customHeight="1">
      <c r="A117" s="22" t="s">
        <v>459</v>
      </c>
      <c r="B117" s="22" t="s">
        <v>845</v>
      </c>
      <c r="C117" s="70">
        <v>0</v>
      </c>
      <c r="D117" s="62">
        <v>0</v>
      </c>
      <c r="E117" s="70">
        <v>0</v>
      </c>
      <c r="F117" s="62">
        <v>0</v>
      </c>
      <c r="G117" s="62"/>
      <c r="H117" s="62">
        <v>0</v>
      </c>
      <c r="I117" s="62">
        <v>0</v>
      </c>
      <c r="J117" s="62"/>
      <c r="K117" s="62">
        <v>0</v>
      </c>
      <c r="L117" s="62">
        <v>0</v>
      </c>
    </row>
    <row r="118" spans="1:12" s="22" customFormat="1" ht="14.45" customHeight="1">
      <c r="A118" s="22" t="s">
        <v>460</v>
      </c>
      <c r="B118" s="22" t="s">
        <v>846</v>
      </c>
      <c r="C118" s="70">
        <v>0</v>
      </c>
      <c r="D118" s="62">
        <v>0</v>
      </c>
      <c r="E118" s="70">
        <v>0</v>
      </c>
      <c r="F118" s="62">
        <v>0</v>
      </c>
      <c r="G118" s="62"/>
      <c r="H118" s="62">
        <v>0</v>
      </c>
      <c r="I118" s="62">
        <v>0</v>
      </c>
      <c r="J118" s="62"/>
      <c r="K118" s="62">
        <v>0</v>
      </c>
      <c r="L118" s="62">
        <v>0</v>
      </c>
    </row>
    <row r="119" spans="1:12" ht="14.45" customHeight="1">
      <c r="A119" s="22" t="s">
        <v>461</v>
      </c>
      <c r="B119" s="22" t="s">
        <v>90</v>
      </c>
      <c r="C119" s="70">
        <v>118.5</v>
      </c>
      <c r="D119" s="63">
        <v>742693</v>
      </c>
      <c r="E119" s="70">
        <v>42.4</v>
      </c>
      <c r="F119" s="63">
        <v>301572</v>
      </c>
      <c r="G119" s="62"/>
      <c r="H119" s="62">
        <v>0</v>
      </c>
      <c r="I119" s="63">
        <v>-6593</v>
      </c>
      <c r="J119" s="62"/>
      <c r="K119" s="63">
        <v>742693</v>
      </c>
      <c r="L119" s="63">
        <v>294979</v>
      </c>
    </row>
    <row r="120" spans="1:12" ht="14.45" customHeight="1">
      <c r="A120" s="22" t="s">
        <v>462</v>
      </c>
      <c r="B120" s="22" t="s">
        <v>60</v>
      </c>
      <c r="C120" s="70">
        <v>100.1</v>
      </c>
      <c r="D120" s="63">
        <v>768039</v>
      </c>
      <c r="E120" s="70">
        <v>50.9</v>
      </c>
      <c r="F120" s="63">
        <v>283872</v>
      </c>
      <c r="G120" s="62"/>
      <c r="H120" s="62">
        <v>0</v>
      </c>
      <c r="I120" s="63">
        <v>10778</v>
      </c>
      <c r="J120" s="62"/>
      <c r="K120" s="63">
        <v>768039</v>
      </c>
      <c r="L120" s="63">
        <v>294650</v>
      </c>
    </row>
    <row r="121" spans="1:12" ht="14.45" customHeight="1">
      <c r="A121" s="22" t="s">
        <v>463</v>
      </c>
      <c r="B121" s="22" t="s">
        <v>847</v>
      </c>
      <c r="C121" s="70">
        <v>0</v>
      </c>
      <c r="D121" s="62">
        <v>0</v>
      </c>
      <c r="E121" s="70">
        <v>0</v>
      </c>
      <c r="F121" s="62">
        <v>0</v>
      </c>
      <c r="G121" s="62"/>
      <c r="H121" s="62">
        <v>0</v>
      </c>
      <c r="I121" s="62">
        <v>0</v>
      </c>
      <c r="J121" s="62"/>
      <c r="K121" s="62">
        <v>0</v>
      </c>
      <c r="L121" s="62">
        <v>0</v>
      </c>
    </row>
    <row r="122" spans="1:12" s="22" customFormat="1" ht="14.45" customHeight="1">
      <c r="A122" s="22" t="s">
        <v>464</v>
      </c>
      <c r="B122" s="22" t="s">
        <v>848</v>
      </c>
      <c r="C122" s="70">
        <v>0</v>
      </c>
      <c r="D122" s="62">
        <v>0</v>
      </c>
      <c r="E122" s="70">
        <v>0</v>
      </c>
      <c r="F122" s="62">
        <v>0</v>
      </c>
      <c r="G122" s="62"/>
      <c r="H122" s="62">
        <v>0</v>
      </c>
      <c r="I122" s="62">
        <v>0</v>
      </c>
      <c r="J122" s="62"/>
      <c r="K122" s="62">
        <v>0</v>
      </c>
      <c r="L122" s="62">
        <v>0</v>
      </c>
    </row>
    <row r="123" spans="1:12" ht="14.45" customHeight="1">
      <c r="A123" s="22" t="s">
        <v>465</v>
      </c>
      <c r="B123" s="22" t="s">
        <v>61</v>
      </c>
      <c r="C123" s="70">
        <v>69.8</v>
      </c>
      <c r="D123" s="63">
        <v>415816</v>
      </c>
      <c r="E123" s="70">
        <v>267.10000000000002</v>
      </c>
      <c r="F123" s="63">
        <v>2457865</v>
      </c>
      <c r="G123" s="62"/>
      <c r="H123" s="62">
        <v>-950</v>
      </c>
      <c r="I123" s="63">
        <v>-9413</v>
      </c>
      <c r="J123" s="62"/>
      <c r="K123" s="63">
        <v>414866</v>
      </c>
      <c r="L123" s="63">
        <v>2448452</v>
      </c>
    </row>
    <row r="124" spans="1:12" s="22" customFormat="1" ht="14.45" customHeight="1">
      <c r="A124" s="22" t="s">
        <v>466</v>
      </c>
      <c r="B124" s="22" t="s">
        <v>849</v>
      </c>
      <c r="C124" s="70">
        <v>0</v>
      </c>
      <c r="D124" s="62">
        <v>0</v>
      </c>
      <c r="E124" s="70">
        <v>0</v>
      </c>
      <c r="F124" s="62">
        <v>0</v>
      </c>
      <c r="G124" s="62"/>
      <c r="H124" s="62">
        <v>0</v>
      </c>
      <c r="I124" s="62">
        <v>0</v>
      </c>
      <c r="J124" s="62"/>
      <c r="K124" s="62">
        <v>0</v>
      </c>
      <c r="L124" s="62">
        <v>0</v>
      </c>
    </row>
    <row r="125" spans="1:12" s="22" customFormat="1" ht="14.45" customHeight="1">
      <c r="A125" s="22" t="s">
        <v>467</v>
      </c>
      <c r="B125" s="22" t="s">
        <v>850</v>
      </c>
      <c r="C125" s="70">
        <v>0</v>
      </c>
      <c r="D125" s="62">
        <v>0</v>
      </c>
      <c r="E125" s="70">
        <v>0</v>
      </c>
      <c r="F125" s="62">
        <v>0</v>
      </c>
      <c r="G125" s="62"/>
      <c r="H125" s="62">
        <v>0</v>
      </c>
      <c r="I125" s="62">
        <v>0</v>
      </c>
      <c r="J125" s="62"/>
      <c r="K125" s="62">
        <v>0</v>
      </c>
      <c r="L125" s="62">
        <v>0</v>
      </c>
    </row>
    <row r="126" spans="1:12" ht="14.45" customHeight="1">
      <c r="A126" s="22" t="s">
        <v>468</v>
      </c>
      <c r="B126" s="22" t="s">
        <v>62</v>
      </c>
      <c r="C126" s="70">
        <v>108.5</v>
      </c>
      <c r="D126" s="63">
        <v>907100</v>
      </c>
      <c r="E126" s="70">
        <v>43.8</v>
      </c>
      <c r="F126" s="63">
        <v>367094</v>
      </c>
      <c r="G126" s="62"/>
      <c r="H126" s="62">
        <v>0</v>
      </c>
      <c r="I126" s="62">
        <v>0</v>
      </c>
      <c r="J126" s="62"/>
      <c r="K126" s="63">
        <v>907100</v>
      </c>
      <c r="L126" s="63">
        <v>367094</v>
      </c>
    </row>
    <row r="127" spans="1:12" s="22" customFormat="1" ht="14.45" customHeight="1">
      <c r="A127" s="22" t="s">
        <v>469</v>
      </c>
      <c r="B127" s="22" t="s">
        <v>161</v>
      </c>
      <c r="C127" s="70">
        <v>0</v>
      </c>
      <c r="D127" s="62">
        <v>0</v>
      </c>
      <c r="E127" s="70">
        <v>3</v>
      </c>
      <c r="F127" s="63">
        <v>20304</v>
      </c>
      <c r="G127" s="62"/>
      <c r="H127" s="62">
        <v>0</v>
      </c>
      <c r="I127" s="62">
        <v>0</v>
      </c>
      <c r="J127" s="62"/>
      <c r="K127" s="62">
        <v>0</v>
      </c>
      <c r="L127" s="63">
        <v>20304</v>
      </c>
    </row>
    <row r="128" spans="1:12" s="22" customFormat="1" ht="14.45" customHeight="1">
      <c r="A128" s="22" t="s">
        <v>470</v>
      </c>
      <c r="B128" s="22" t="s">
        <v>851</v>
      </c>
      <c r="C128" s="70">
        <v>0</v>
      </c>
      <c r="D128" s="62">
        <v>0</v>
      </c>
      <c r="E128" s="70">
        <v>0</v>
      </c>
      <c r="F128" s="62">
        <v>0</v>
      </c>
      <c r="G128" s="62"/>
      <c r="H128" s="62">
        <v>0</v>
      </c>
      <c r="I128" s="62">
        <v>0</v>
      </c>
      <c r="J128" s="62"/>
      <c r="K128" s="62">
        <v>0</v>
      </c>
      <c r="L128" s="62">
        <v>0</v>
      </c>
    </row>
    <row r="129" spans="1:12" s="22" customFormat="1" ht="14.45" customHeight="1">
      <c r="A129" s="22" t="s">
        <v>471</v>
      </c>
      <c r="B129" s="22" t="s">
        <v>852</v>
      </c>
      <c r="C129" s="70">
        <v>0</v>
      </c>
      <c r="D129" s="62">
        <v>0</v>
      </c>
      <c r="E129" s="70">
        <v>0</v>
      </c>
      <c r="F129" s="62">
        <v>0</v>
      </c>
      <c r="G129" s="62"/>
      <c r="H129" s="62">
        <v>0</v>
      </c>
      <c r="I129" s="62">
        <v>0</v>
      </c>
      <c r="J129" s="62"/>
      <c r="K129" s="62">
        <v>0</v>
      </c>
      <c r="L129" s="62">
        <v>0</v>
      </c>
    </row>
    <row r="130" spans="1:12" ht="14.45" customHeight="1">
      <c r="A130" s="22" t="s">
        <v>472</v>
      </c>
      <c r="B130" s="22" t="s">
        <v>246</v>
      </c>
      <c r="C130" s="70">
        <v>13.2</v>
      </c>
      <c r="D130" s="63">
        <v>126244</v>
      </c>
      <c r="E130" s="70">
        <v>3</v>
      </c>
      <c r="F130" s="63">
        <v>15000</v>
      </c>
      <c r="G130" s="62"/>
      <c r="H130" s="62">
        <v>0</v>
      </c>
      <c r="I130" s="62">
        <v>0</v>
      </c>
      <c r="J130" s="62"/>
      <c r="K130" s="63">
        <v>126244</v>
      </c>
      <c r="L130" s="63">
        <v>15000</v>
      </c>
    </row>
    <row r="131" spans="1:12" s="22" customFormat="1" ht="14.45" customHeight="1">
      <c r="A131" s="22" t="s">
        <v>473</v>
      </c>
      <c r="B131" s="22" t="s">
        <v>39</v>
      </c>
      <c r="C131" s="70">
        <v>0</v>
      </c>
      <c r="D131" s="62">
        <v>0</v>
      </c>
      <c r="E131" s="70">
        <v>9.8000000000000007</v>
      </c>
      <c r="F131" s="63">
        <v>55692</v>
      </c>
      <c r="G131" s="62"/>
      <c r="H131" s="62">
        <v>0</v>
      </c>
      <c r="I131" s="62">
        <v>0</v>
      </c>
      <c r="J131" s="62"/>
      <c r="K131" s="62">
        <v>0</v>
      </c>
      <c r="L131" s="63">
        <v>55692</v>
      </c>
    </row>
    <row r="132" spans="1:12" s="22" customFormat="1" ht="14.45" customHeight="1">
      <c r="A132" s="22" t="s">
        <v>474</v>
      </c>
      <c r="B132" s="22" t="s">
        <v>853</v>
      </c>
      <c r="C132" s="70">
        <v>0</v>
      </c>
      <c r="D132" s="62">
        <v>0</v>
      </c>
      <c r="E132" s="70">
        <v>0</v>
      </c>
      <c r="F132" s="62">
        <v>0</v>
      </c>
      <c r="G132" s="62"/>
      <c r="H132" s="62">
        <v>0</v>
      </c>
      <c r="I132" s="62">
        <v>0</v>
      </c>
      <c r="J132" s="62"/>
      <c r="K132" s="62">
        <v>0</v>
      </c>
      <c r="L132" s="62">
        <v>0</v>
      </c>
    </row>
    <row r="133" spans="1:12" s="22" customFormat="1" ht="14.45" customHeight="1">
      <c r="A133" s="22" t="s">
        <v>475</v>
      </c>
      <c r="B133" s="22" t="s">
        <v>854</v>
      </c>
      <c r="C133" s="70">
        <v>0</v>
      </c>
      <c r="D133" s="62">
        <v>0</v>
      </c>
      <c r="E133" s="70">
        <v>0</v>
      </c>
      <c r="F133" s="62">
        <v>0</v>
      </c>
      <c r="G133" s="62"/>
      <c r="H133" s="62">
        <v>0</v>
      </c>
      <c r="I133" s="62">
        <v>0</v>
      </c>
      <c r="J133" s="62"/>
      <c r="K133" s="62">
        <v>0</v>
      </c>
      <c r="L133" s="62">
        <v>0</v>
      </c>
    </row>
    <row r="134" spans="1:12" ht="14.45" customHeight="1">
      <c r="A134" s="22" t="s">
        <v>476</v>
      </c>
      <c r="B134" s="22" t="s">
        <v>248</v>
      </c>
      <c r="C134" s="70">
        <v>59.4</v>
      </c>
      <c r="D134" s="63">
        <v>326022</v>
      </c>
      <c r="E134" s="70">
        <v>2</v>
      </c>
      <c r="F134" s="63">
        <v>24247</v>
      </c>
      <c r="G134" s="62"/>
      <c r="H134" s="62">
        <v>0</v>
      </c>
      <c r="I134" s="62">
        <v>0</v>
      </c>
      <c r="J134" s="62"/>
      <c r="K134" s="63">
        <v>326022</v>
      </c>
      <c r="L134" s="63">
        <v>24247</v>
      </c>
    </row>
    <row r="135" spans="1:12" ht="14.45" customHeight="1">
      <c r="A135" s="22" t="s">
        <v>477</v>
      </c>
      <c r="B135" s="22" t="s">
        <v>855</v>
      </c>
      <c r="C135" s="70">
        <v>0</v>
      </c>
      <c r="D135" s="62">
        <v>0</v>
      </c>
      <c r="E135" s="70">
        <v>0</v>
      </c>
      <c r="F135" s="62">
        <v>0</v>
      </c>
      <c r="G135" s="62"/>
      <c r="H135" s="62">
        <v>0</v>
      </c>
      <c r="I135" s="62">
        <v>0</v>
      </c>
      <c r="J135" s="62"/>
      <c r="K135" s="62">
        <v>0</v>
      </c>
      <c r="L135" s="62">
        <v>0</v>
      </c>
    </row>
    <row r="136" spans="1:12" s="22" customFormat="1" ht="14.45" customHeight="1">
      <c r="A136" s="22" t="s">
        <v>478</v>
      </c>
      <c r="B136" s="22" t="s">
        <v>208</v>
      </c>
      <c r="C136" s="70">
        <v>117.3</v>
      </c>
      <c r="D136" s="63">
        <v>906490</v>
      </c>
      <c r="E136" s="70">
        <v>33.4</v>
      </c>
      <c r="F136" s="63">
        <v>297106</v>
      </c>
      <c r="G136" s="62"/>
      <c r="H136" s="63">
        <v>-4563</v>
      </c>
      <c r="I136" s="62">
        <v>-950</v>
      </c>
      <c r="J136" s="62"/>
      <c r="K136" s="63">
        <v>901927</v>
      </c>
      <c r="L136" s="63">
        <v>296156</v>
      </c>
    </row>
    <row r="137" spans="1:12" ht="14.45" customHeight="1">
      <c r="A137" s="22" t="s">
        <v>479</v>
      </c>
      <c r="B137" s="22" t="s">
        <v>52</v>
      </c>
      <c r="C137" s="70">
        <v>14</v>
      </c>
      <c r="D137" s="63">
        <v>88599</v>
      </c>
      <c r="E137" s="70">
        <v>125.4</v>
      </c>
      <c r="F137" s="63">
        <v>929378</v>
      </c>
      <c r="G137" s="62"/>
      <c r="H137" s="62">
        <v>0</v>
      </c>
      <c r="I137" s="62">
        <v>0</v>
      </c>
      <c r="J137" s="62"/>
      <c r="K137" s="63">
        <v>88599</v>
      </c>
      <c r="L137" s="63">
        <v>929378</v>
      </c>
    </row>
    <row r="138" spans="1:12" s="22" customFormat="1" ht="14.45" customHeight="1">
      <c r="A138" s="22" t="s">
        <v>480</v>
      </c>
      <c r="B138" s="22" t="s">
        <v>856</v>
      </c>
      <c r="C138" s="70">
        <v>0</v>
      </c>
      <c r="D138" s="62">
        <v>0</v>
      </c>
      <c r="E138" s="70">
        <v>0</v>
      </c>
      <c r="F138" s="62">
        <v>0</v>
      </c>
      <c r="G138" s="62"/>
      <c r="H138" s="62">
        <v>0</v>
      </c>
      <c r="I138" s="62">
        <v>0</v>
      </c>
      <c r="J138" s="62"/>
      <c r="K138" s="62">
        <v>0</v>
      </c>
      <c r="L138" s="62">
        <v>0</v>
      </c>
    </row>
    <row r="139" spans="1:12" s="22" customFormat="1" ht="14.45" customHeight="1">
      <c r="A139" s="22" t="s">
        <v>481</v>
      </c>
      <c r="B139" s="22" t="s">
        <v>857</v>
      </c>
      <c r="C139" s="70">
        <v>0</v>
      </c>
      <c r="D139" s="62">
        <v>0</v>
      </c>
      <c r="E139" s="70">
        <v>0</v>
      </c>
      <c r="F139" s="62">
        <v>0</v>
      </c>
      <c r="G139" s="62"/>
      <c r="H139" s="62">
        <v>0</v>
      </c>
      <c r="I139" s="62">
        <v>0</v>
      </c>
      <c r="J139" s="62"/>
      <c r="K139" s="62">
        <v>0</v>
      </c>
      <c r="L139" s="62">
        <v>0</v>
      </c>
    </row>
    <row r="140" spans="1:12" s="22" customFormat="1" ht="14.45" customHeight="1">
      <c r="A140" s="22" t="s">
        <v>482</v>
      </c>
      <c r="B140" s="22" t="s">
        <v>330</v>
      </c>
      <c r="C140" s="70">
        <v>0</v>
      </c>
      <c r="D140" s="62">
        <v>0</v>
      </c>
      <c r="E140" s="70">
        <v>3.3</v>
      </c>
      <c r="F140" s="63">
        <v>32532</v>
      </c>
      <c r="G140" s="62"/>
      <c r="H140" s="62">
        <v>0</v>
      </c>
      <c r="I140" s="62">
        <v>0</v>
      </c>
      <c r="J140" s="62"/>
      <c r="K140" s="62">
        <v>0</v>
      </c>
      <c r="L140" s="63">
        <v>32532</v>
      </c>
    </row>
    <row r="141" spans="1:12" s="22" customFormat="1" ht="14.45" customHeight="1">
      <c r="A141" s="22" t="s">
        <v>483</v>
      </c>
      <c r="B141" s="22" t="s">
        <v>858</v>
      </c>
      <c r="C141" s="70">
        <v>0</v>
      </c>
      <c r="D141" s="62">
        <v>0</v>
      </c>
      <c r="E141" s="70">
        <v>0.6</v>
      </c>
      <c r="F141" s="63">
        <v>3200</v>
      </c>
      <c r="G141" s="62"/>
      <c r="H141" s="62">
        <v>0</v>
      </c>
      <c r="I141" s="62">
        <v>0</v>
      </c>
      <c r="J141" s="62"/>
      <c r="K141" s="62">
        <v>0</v>
      </c>
      <c r="L141" s="63">
        <v>3200</v>
      </c>
    </row>
    <row r="142" spans="1:12" ht="14.45" customHeight="1">
      <c r="A142" s="22" t="s">
        <v>484</v>
      </c>
      <c r="B142" s="22" t="s">
        <v>99</v>
      </c>
      <c r="C142" s="70">
        <v>14</v>
      </c>
      <c r="D142" s="63">
        <v>91936</v>
      </c>
      <c r="E142" s="70">
        <v>19.399999999999999</v>
      </c>
      <c r="F142" s="63">
        <v>140819</v>
      </c>
      <c r="G142" s="62"/>
      <c r="H142" s="62">
        <v>0</v>
      </c>
      <c r="I142" s="62">
        <v>0</v>
      </c>
      <c r="J142" s="62"/>
      <c r="K142" s="63">
        <v>91936</v>
      </c>
      <c r="L142" s="63">
        <v>140819</v>
      </c>
    </row>
    <row r="143" spans="1:12" s="22" customFormat="1" ht="14.45" customHeight="1">
      <c r="A143" s="22" t="s">
        <v>485</v>
      </c>
      <c r="B143" s="22" t="s">
        <v>859</v>
      </c>
      <c r="C143" s="70">
        <v>0</v>
      </c>
      <c r="D143" s="62">
        <v>0</v>
      </c>
      <c r="E143" s="70">
        <v>0</v>
      </c>
      <c r="F143" s="62">
        <v>0</v>
      </c>
      <c r="G143" s="62"/>
      <c r="H143" s="62">
        <v>0</v>
      </c>
      <c r="I143" s="62">
        <v>0</v>
      </c>
      <c r="J143" s="62"/>
      <c r="K143" s="62">
        <v>0</v>
      </c>
      <c r="L143" s="62">
        <v>0</v>
      </c>
    </row>
    <row r="144" spans="1:12" s="22" customFormat="1" ht="14.45" customHeight="1">
      <c r="A144" s="22" t="s">
        <v>486</v>
      </c>
      <c r="B144" s="22" t="s">
        <v>173</v>
      </c>
      <c r="C144" s="70">
        <v>34.4</v>
      </c>
      <c r="D144" s="63">
        <v>177149</v>
      </c>
      <c r="E144" s="70">
        <v>1</v>
      </c>
      <c r="F144" s="63">
        <v>8863</v>
      </c>
      <c r="G144" s="62"/>
      <c r="H144" s="62">
        <v>0</v>
      </c>
      <c r="I144" s="62">
        <v>0</v>
      </c>
      <c r="J144" s="62"/>
      <c r="K144" s="63">
        <v>177149</v>
      </c>
      <c r="L144" s="63">
        <v>8863</v>
      </c>
    </row>
    <row r="145" spans="1:12" ht="14.45" customHeight="1">
      <c r="A145" s="22" t="s">
        <v>487</v>
      </c>
      <c r="B145" s="22" t="s">
        <v>79</v>
      </c>
      <c r="C145" s="70">
        <v>96.4</v>
      </c>
      <c r="D145" s="63">
        <v>586999</v>
      </c>
      <c r="E145" s="70">
        <v>33.5</v>
      </c>
      <c r="F145" s="63">
        <v>216745</v>
      </c>
      <c r="G145" s="62"/>
      <c r="H145" s="62">
        <v>-993</v>
      </c>
      <c r="I145" s="62">
        <v>0</v>
      </c>
      <c r="J145" s="62"/>
      <c r="K145" s="63">
        <v>586006</v>
      </c>
      <c r="L145" s="63">
        <v>216745</v>
      </c>
    </row>
    <row r="146" spans="1:12" ht="14.45" customHeight="1">
      <c r="A146" s="22" t="s">
        <v>488</v>
      </c>
      <c r="B146" s="22" t="s">
        <v>43</v>
      </c>
      <c r="C146" s="70">
        <v>160.9</v>
      </c>
      <c r="D146" s="63">
        <v>944078</v>
      </c>
      <c r="E146" s="70">
        <v>445</v>
      </c>
      <c r="F146" s="63">
        <v>3156854</v>
      </c>
      <c r="G146" s="62"/>
      <c r="H146" s="62">
        <v>0</v>
      </c>
      <c r="I146" s="63">
        <v>-4644</v>
      </c>
      <c r="J146" s="62"/>
      <c r="K146" s="63">
        <v>944078</v>
      </c>
      <c r="L146" s="63">
        <v>3152210</v>
      </c>
    </row>
    <row r="147" spans="1:12" ht="14.45" customHeight="1">
      <c r="A147" s="22" t="s">
        <v>489</v>
      </c>
      <c r="B147" s="22" t="s">
        <v>123</v>
      </c>
      <c r="C147" s="70">
        <v>174.5</v>
      </c>
      <c r="D147" s="63">
        <v>1069886</v>
      </c>
      <c r="E147" s="70">
        <v>27.3</v>
      </c>
      <c r="F147" s="63">
        <v>190996</v>
      </c>
      <c r="G147" s="62"/>
      <c r="H147" s="62">
        <v>0</v>
      </c>
      <c r="I147" s="62">
        <v>0</v>
      </c>
      <c r="J147" s="62"/>
      <c r="K147" s="63">
        <v>1069886</v>
      </c>
      <c r="L147" s="63">
        <v>190996</v>
      </c>
    </row>
    <row r="148" spans="1:12" ht="14.45" customHeight="1">
      <c r="A148" s="22" t="s">
        <v>490</v>
      </c>
      <c r="B148" s="22" t="s">
        <v>80</v>
      </c>
      <c r="C148" s="70">
        <v>0</v>
      </c>
      <c r="D148" s="62">
        <v>0</v>
      </c>
      <c r="E148" s="70">
        <v>19.2</v>
      </c>
      <c r="F148" s="63">
        <v>109683</v>
      </c>
      <c r="G148" s="62"/>
      <c r="H148" s="62">
        <v>0</v>
      </c>
      <c r="I148" s="62">
        <v>0</v>
      </c>
      <c r="J148" s="62"/>
      <c r="K148" s="62">
        <v>0</v>
      </c>
      <c r="L148" s="63">
        <v>109683</v>
      </c>
    </row>
    <row r="149" spans="1:12" s="22" customFormat="1" ht="14.45" customHeight="1">
      <c r="A149" s="22" t="s">
        <v>491</v>
      </c>
      <c r="B149" s="22" t="s">
        <v>860</v>
      </c>
      <c r="C149" s="70">
        <v>0</v>
      </c>
      <c r="D149" s="62">
        <v>0</v>
      </c>
      <c r="E149" s="70">
        <v>0</v>
      </c>
      <c r="F149" s="62">
        <v>0</v>
      </c>
      <c r="G149" s="62"/>
      <c r="H149" s="62">
        <v>0</v>
      </c>
      <c r="I149" s="62">
        <v>0</v>
      </c>
      <c r="J149" s="62"/>
      <c r="K149" s="62">
        <v>0</v>
      </c>
      <c r="L149" s="62">
        <v>0</v>
      </c>
    </row>
    <row r="150" spans="1:12" ht="14.45" customHeight="1">
      <c r="A150" s="22" t="s">
        <v>492</v>
      </c>
      <c r="B150" s="22" t="s">
        <v>200</v>
      </c>
      <c r="C150" s="70">
        <v>145.19999999999999</v>
      </c>
      <c r="D150" s="63">
        <v>1091923</v>
      </c>
      <c r="E150" s="70">
        <v>22.6</v>
      </c>
      <c r="F150" s="63">
        <v>184914</v>
      </c>
      <c r="G150" s="62"/>
      <c r="H150" s="63">
        <v>1814</v>
      </c>
      <c r="I150" s="62">
        <v>0</v>
      </c>
      <c r="J150" s="62"/>
      <c r="K150" s="63">
        <v>1093737</v>
      </c>
      <c r="L150" s="63">
        <v>184914</v>
      </c>
    </row>
    <row r="151" spans="1:12" s="22" customFormat="1" ht="14.45" customHeight="1">
      <c r="A151" s="22" t="s">
        <v>493</v>
      </c>
      <c r="B151" s="22" t="s">
        <v>341</v>
      </c>
      <c r="C151" s="70">
        <v>0</v>
      </c>
      <c r="D151" s="62">
        <v>0</v>
      </c>
      <c r="E151" s="70">
        <v>3</v>
      </c>
      <c r="F151" s="63">
        <v>30863</v>
      </c>
      <c r="G151" s="62"/>
      <c r="H151" s="62">
        <v>0</v>
      </c>
      <c r="I151" s="62">
        <v>0</v>
      </c>
      <c r="J151" s="62"/>
      <c r="K151" s="62">
        <v>0</v>
      </c>
      <c r="L151" s="63">
        <v>30863</v>
      </c>
    </row>
    <row r="152" spans="1:12" s="22" customFormat="1" ht="14.45" customHeight="1">
      <c r="A152" s="22" t="s">
        <v>494</v>
      </c>
      <c r="B152" s="22" t="s">
        <v>861</v>
      </c>
      <c r="C152" s="70">
        <v>0</v>
      </c>
      <c r="D152" s="62">
        <v>0</v>
      </c>
      <c r="E152" s="70">
        <v>0</v>
      </c>
      <c r="F152" s="62">
        <v>0</v>
      </c>
      <c r="G152" s="62"/>
      <c r="H152" s="62">
        <v>0</v>
      </c>
      <c r="I152" s="62">
        <v>0</v>
      </c>
      <c r="J152" s="62"/>
      <c r="K152" s="62">
        <v>0</v>
      </c>
      <c r="L152" s="62">
        <v>0</v>
      </c>
    </row>
    <row r="153" spans="1:12" ht="14.45" customHeight="1">
      <c r="A153" s="22" t="s">
        <v>495</v>
      </c>
      <c r="B153" s="22" t="s">
        <v>148</v>
      </c>
      <c r="C153" s="70">
        <v>57.3</v>
      </c>
      <c r="D153" s="63">
        <v>342225</v>
      </c>
      <c r="E153" s="70">
        <v>18</v>
      </c>
      <c r="F153" s="63">
        <v>105880</v>
      </c>
      <c r="G153" s="62"/>
      <c r="H153" s="62">
        <v>0</v>
      </c>
      <c r="I153" s="62">
        <v>0</v>
      </c>
      <c r="J153" s="62"/>
      <c r="K153" s="63">
        <v>342225</v>
      </c>
      <c r="L153" s="63">
        <v>105880</v>
      </c>
    </row>
    <row r="154" spans="1:12" ht="14.45" customHeight="1">
      <c r="A154" s="22" t="s">
        <v>496</v>
      </c>
      <c r="B154" s="22" t="s">
        <v>108</v>
      </c>
      <c r="C154" s="70">
        <v>0</v>
      </c>
      <c r="D154" s="62">
        <v>0</v>
      </c>
      <c r="E154" s="70">
        <v>7.1</v>
      </c>
      <c r="F154" s="63">
        <v>51669</v>
      </c>
      <c r="G154" s="62"/>
      <c r="H154" s="62">
        <v>0</v>
      </c>
      <c r="I154" s="62">
        <v>0</v>
      </c>
      <c r="J154" s="62"/>
      <c r="K154" s="62">
        <v>0</v>
      </c>
      <c r="L154" s="63">
        <v>51669</v>
      </c>
    </row>
    <row r="155" spans="1:12" ht="14.45" customHeight="1">
      <c r="A155" s="22" t="s">
        <v>497</v>
      </c>
      <c r="B155" s="22" t="s">
        <v>862</v>
      </c>
      <c r="C155" s="70">
        <v>0</v>
      </c>
      <c r="D155" s="62">
        <v>0</v>
      </c>
      <c r="E155" s="70">
        <v>0</v>
      </c>
      <c r="F155" s="62">
        <v>0</v>
      </c>
      <c r="G155" s="62"/>
      <c r="H155" s="62">
        <v>0</v>
      </c>
      <c r="I155" s="62">
        <v>0</v>
      </c>
      <c r="J155" s="62"/>
      <c r="K155" s="62">
        <v>0</v>
      </c>
      <c r="L155" s="62">
        <v>0</v>
      </c>
    </row>
    <row r="156" spans="1:12" s="22" customFormat="1" ht="14.45" customHeight="1">
      <c r="A156" s="22" t="s">
        <v>498</v>
      </c>
      <c r="B156" s="22" t="s">
        <v>863</v>
      </c>
      <c r="C156" s="70">
        <v>0</v>
      </c>
      <c r="D156" s="62">
        <v>0</v>
      </c>
      <c r="E156" s="70">
        <v>0</v>
      </c>
      <c r="F156" s="62">
        <v>0</v>
      </c>
      <c r="G156" s="62"/>
      <c r="H156" s="62">
        <v>0</v>
      </c>
      <c r="I156" s="62">
        <v>0</v>
      </c>
      <c r="J156" s="62"/>
      <c r="K156" s="62">
        <v>0</v>
      </c>
      <c r="L156" s="62">
        <v>0</v>
      </c>
    </row>
    <row r="157" spans="1:12" ht="14.45" customHeight="1">
      <c r="A157" s="22" t="s">
        <v>499</v>
      </c>
      <c r="B157" s="22" t="s">
        <v>247</v>
      </c>
      <c r="C157" s="70">
        <v>0</v>
      </c>
      <c r="D157" s="62">
        <v>0</v>
      </c>
      <c r="E157" s="70">
        <v>0</v>
      </c>
      <c r="F157" s="62">
        <v>0</v>
      </c>
      <c r="G157" s="62"/>
      <c r="H157" s="62">
        <v>0</v>
      </c>
      <c r="I157" s="62">
        <v>0</v>
      </c>
      <c r="J157" s="62"/>
      <c r="K157" s="62">
        <v>0</v>
      </c>
      <c r="L157" s="62">
        <v>0</v>
      </c>
    </row>
    <row r="158" spans="1:12" ht="14.45" customHeight="1">
      <c r="A158" s="22" t="s">
        <v>500</v>
      </c>
      <c r="B158" s="22" t="s">
        <v>216</v>
      </c>
      <c r="C158" s="70">
        <v>0</v>
      </c>
      <c r="D158" s="62">
        <v>0</v>
      </c>
      <c r="E158" s="70">
        <v>77.2</v>
      </c>
      <c r="F158" s="63">
        <v>640333</v>
      </c>
      <c r="G158" s="62"/>
      <c r="H158" s="62">
        <v>0</v>
      </c>
      <c r="I158" s="62">
        <v>0</v>
      </c>
      <c r="J158" s="62"/>
      <c r="K158" s="62">
        <v>0</v>
      </c>
      <c r="L158" s="63">
        <v>640333</v>
      </c>
    </row>
    <row r="159" spans="1:12" ht="14.45" customHeight="1">
      <c r="A159" s="22" t="s">
        <v>501</v>
      </c>
      <c r="B159" s="22" t="s">
        <v>257</v>
      </c>
      <c r="C159" s="70">
        <v>153.6</v>
      </c>
      <c r="D159" s="63">
        <v>1022723</v>
      </c>
      <c r="E159" s="70">
        <v>105.4</v>
      </c>
      <c r="F159" s="63">
        <v>640711</v>
      </c>
      <c r="G159" s="62"/>
      <c r="H159" s="62">
        <v>0</v>
      </c>
      <c r="I159" s="63">
        <v>10000</v>
      </c>
      <c r="J159" s="62"/>
      <c r="K159" s="63">
        <v>1022723</v>
      </c>
      <c r="L159" s="63">
        <v>650711</v>
      </c>
    </row>
    <row r="160" spans="1:12" ht="14.45" customHeight="1">
      <c r="A160" s="22" t="s">
        <v>502</v>
      </c>
      <c r="B160" s="22" t="s">
        <v>91</v>
      </c>
      <c r="C160" s="70">
        <v>55.5</v>
      </c>
      <c r="D160" s="63">
        <v>294588</v>
      </c>
      <c r="E160" s="70">
        <v>42</v>
      </c>
      <c r="F160" s="63">
        <v>280371</v>
      </c>
      <c r="G160" s="62"/>
      <c r="H160" s="62">
        <v>0</v>
      </c>
      <c r="I160" s="62">
        <v>0</v>
      </c>
      <c r="J160" s="62"/>
      <c r="K160" s="63">
        <v>294588</v>
      </c>
      <c r="L160" s="63">
        <v>280371</v>
      </c>
    </row>
    <row r="161" spans="1:12" ht="14.45" customHeight="1">
      <c r="A161" s="22" t="s">
        <v>503</v>
      </c>
      <c r="B161" s="22" t="s">
        <v>258</v>
      </c>
      <c r="C161" s="70">
        <v>281</v>
      </c>
      <c r="D161" s="63">
        <v>1529741</v>
      </c>
      <c r="E161" s="70">
        <v>33.5</v>
      </c>
      <c r="F161" s="63">
        <v>244957</v>
      </c>
      <c r="G161" s="62"/>
      <c r="H161" s="62">
        <v>0</v>
      </c>
      <c r="I161" s="62">
        <v>0</v>
      </c>
      <c r="J161" s="62"/>
      <c r="K161" s="63">
        <v>1529741</v>
      </c>
      <c r="L161" s="63">
        <v>244957</v>
      </c>
    </row>
    <row r="162" spans="1:12" ht="14.45" customHeight="1">
      <c r="A162" s="22" t="s">
        <v>504</v>
      </c>
      <c r="B162" s="22" t="s">
        <v>201</v>
      </c>
      <c r="C162" s="70">
        <v>251.4</v>
      </c>
      <c r="D162" s="63">
        <v>1554880</v>
      </c>
      <c r="E162" s="70">
        <v>211.7</v>
      </c>
      <c r="F162" s="63">
        <v>1360112</v>
      </c>
      <c r="G162" s="62"/>
      <c r="H162" s="62">
        <v>0</v>
      </c>
      <c r="I162" s="62">
        <v>0</v>
      </c>
      <c r="J162" s="62"/>
      <c r="K162" s="63">
        <v>1554880</v>
      </c>
      <c r="L162" s="63">
        <v>1360112</v>
      </c>
    </row>
    <row r="163" spans="1:12" s="22" customFormat="1" ht="14.45" customHeight="1">
      <c r="A163" s="22" t="s">
        <v>505</v>
      </c>
      <c r="B163" s="22" t="s">
        <v>63</v>
      </c>
      <c r="C163" s="70">
        <v>34.700000000000003</v>
      </c>
      <c r="D163" s="63">
        <v>188938</v>
      </c>
      <c r="E163" s="70">
        <v>8</v>
      </c>
      <c r="F163" s="63">
        <v>96001</v>
      </c>
      <c r="G163" s="62"/>
      <c r="H163" s="62">
        <v>0</v>
      </c>
      <c r="I163" s="62">
        <v>0</v>
      </c>
      <c r="J163" s="62"/>
      <c r="K163" s="63">
        <v>188938</v>
      </c>
      <c r="L163" s="63">
        <v>96001</v>
      </c>
    </row>
    <row r="164" spans="1:12" ht="14.45" customHeight="1">
      <c r="A164" s="22" t="s">
        <v>506</v>
      </c>
      <c r="B164" s="22" t="s">
        <v>331</v>
      </c>
      <c r="C164" s="70">
        <v>0</v>
      </c>
      <c r="D164" s="62">
        <v>0</v>
      </c>
      <c r="E164" s="70">
        <v>11.1</v>
      </c>
      <c r="F164" s="63">
        <v>100513</v>
      </c>
      <c r="G164" s="62"/>
      <c r="H164" s="62">
        <v>0</v>
      </c>
      <c r="I164" s="62">
        <v>0</v>
      </c>
      <c r="J164" s="62"/>
      <c r="K164" s="62">
        <v>0</v>
      </c>
      <c r="L164" s="63">
        <v>100513</v>
      </c>
    </row>
    <row r="165" spans="1:12" s="22" customFormat="1" ht="14.45" customHeight="1">
      <c r="A165" s="22" t="s">
        <v>507</v>
      </c>
      <c r="B165" s="22" t="s">
        <v>864</v>
      </c>
      <c r="C165" s="70">
        <v>0</v>
      </c>
      <c r="D165" s="62">
        <v>0</v>
      </c>
      <c r="E165" s="70">
        <v>0</v>
      </c>
      <c r="F165" s="62">
        <v>0</v>
      </c>
      <c r="G165" s="62"/>
      <c r="H165" s="62">
        <v>0</v>
      </c>
      <c r="I165" s="62">
        <v>0</v>
      </c>
      <c r="J165" s="62"/>
      <c r="K165" s="62">
        <v>0</v>
      </c>
      <c r="L165" s="62">
        <v>0</v>
      </c>
    </row>
    <row r="166" spans="1:12" s="22" customFormat="1" ht="14.45" customHeight="1">
      <c r="A166" s="22" t="s">
        <v>508</v>
      </c>
      <c r="B166" s="22" t="s">
        <v>332</v>
      </c>
      <c r="C166" s="70">
        <v>0</v>
      </c>
      <c r="D166" s="62">
        <v>0</v>
      </c>
      <c r="E166" s="70">
        <v>0</v>
      </c>
      <c r="F166" s="62">
        <v>0</v>
      </c>
      <c r="G166" s="62"/>
      <c r="H166" s="62">
        <v>0</v>
      </c>
      <c r="I166" s="62">
        <v>0</v>
      </c>
      <c r="J166" s="62"/>
      <c r="K166" s="62">
        <v>0</v>
      </c>
      <c r="L166" s="62">
        <v>0</v>
      </c>
    </row>
    <row r="167" spans="1:12" ht="14.45" customHeight="1">
      <c r="A167" s="22" t="s">
        <v>509</v>
      </c>
      <c r="B167" s="22" t="s">
        <v>202</v>
      </c>
      <c r="C167" s="70">
        <v>94</v>
      </c>
      <c r="D167" s="63">
        <v>512167</v>
      </c>
      <c r="E167" s="70">
        <v>26.6</v>
      </c>
      <c r="F167" s="63">
        <v>202231</v>
      </c>
      <c r="G167" s="62"/>
      <c r="H167" s="62">
        <v>0</v>
      </c>
      <c r="I167" s="62">
        <v>0</v>
      </c>
      <c r="J167" s="62"/>
      <c r="K167" s="63">
        <v>512167</v>
      </c>
      <c r="L167" s="63">
        <v>202231</v>
      </c>
    </row>
    <row r="168" spans="1:12" ht="14.45" customHeight="1">
      <c r="A168" s="22" t="s">
        <v>510</v>
      </c>
      <c r="B168" s="22" t="s">
        <v>44</v>
      </c>
      <c r="C168" s="70">
        <v>38.5</v>
      </c>
      <c r="D168" s="63">
        <v>220449</v>
      </c>
      <c r="E168" s="70">
        <v>8.1999999999999993</v>
      </c>
      <c r="F168" s="63">
        <v>75362</v>
      </c>
      <c r="G168" s="62"/>
      <c r="H168" s="62">
        <v>0</v>
      </c>
      <c r="I168" s="62">
        <v>0</v>
      </c>
      <c r="J168" s="62"/>
      <c r="K168" s="63">
        <v>220449</v>
      </c>
      <c r="L168" s="63">
        <v>75362</v>
      </c>
    </row>
    <row r="169" spans="1:12" ht="14.45" customHeight="1">
      <c r="A169" s="22" t="s">
        <v>511</v>
      </c>
      <c r="B169" s="22" t="s">
        <v>180</v>
      </c>
      <c r="C169" s="70">
        <v>4</v>
      </c>
      <c r="D169" s="63">
        <v>20000</v>
      </c>
      <c r="E169" s="70">
        <v>135.9</v>
      </c>
      <c r="F169" s="63">
        <v>965091</v>
      </c>
      <c r="G169" s="62"/>
      <c r="H169" s="62">
        <v>0</v>
      </c>
      <c r="I169" s="62">
        <v>0</v>
      </c>
      <c r="J169" s="62"/>
      <c r="K169" s="63">
        <v>20000</v>
      </c>
      <c r="L169" s="63">
        <v>965091</v>
      </c>
    </row>
    <row r="170" spans="1:12" ht="14.45" customHeight="1">
      <c r="A170" s="22" t="s">
        <v>512</v>
      </c>
      <c r="B170" s="22" t="s">
        <v>45</v>
      </c>
      <c r="C170" s="70">
        <v>71.3</v>
      </c>
      <c r="D170" s="63">
        <v>465218</v>
      </c>
      <c r="E170" s="70">
        <v>67.5</v>
      </c>
      <c r="F170" s="63">
        <v>501269</v>
      </c>
      <c r="G170" s="62"/>
      <c r="H170" s="63">
        <v>-5000</v>
      </c>
      <c r="I170" s="62">
        <v>0</v>
      </c>
      <c r="J170" s="62"/>
      <c r="K170" s="63">
        <v>460218</v>
      </c>
      <c r="L170" s="63">
        <v>501269</v>
      </c>
    </row>
    <row r="171" spans="1:12" ht="14.45" customHeight="1">
      <c r="A171" s="22" t="s">
        <v>513</v>
      </c>
      <c r="B171" s="22" t="s">
        <v>203</v>
      </c>
      <c r="C171" s="70">
        <v>19.100000000000001</v>
      </c>
      <c r="D171" s="63">
        <v>113539</v>
      </c>
      <c r="E171" s="70">
        <v>79.3</v>
      </c>
      <c r="F171" s="63">
        <v>504063</v>
      </c>
      <c r="G171" s="62"/>
      <c r="H171" s="62">
        <v>0</v>
      </c>
      <c r="I171" s="62">
        <v>0</v>
      </c>
      <c r="J171" s="62"/>
      <c r="K171" s="63">
        <v>113539</v>
      </c>
      <c r="L171" s="63">
        <v>504063</v>
      </c>
    </row>
    <row r="172" spans="1:12" ht="14.45" customHeight="1">
      <c r="A172" s="22" t="s">
        <v>514</v>
      </c>
      <c r="B172" s="22" t="s">
        <v>149</v>
      </c>
      <c r="C172" s="70">
        <v>0</v>
      </c>
      <c r="D172" s="62">
        <v>0</v>
      </c>
      <c r="E172" s="70">
        <v>117.4</v>
      </c>
      <c r="F172" s="63">
        <v>927645</v>
      </c>
      <c r="G172" s="62"/>
      <c r="H172" s="62">
        <v>0</v>
      </c>
      <c r="I172" s="62">
        <v>0</v>
      </c>
      <c r="J172" s="62"/>
      <c r="K172" s="62">
        <v>0</v>
      </c>
      <c r="L172" s="63">
        <v>927645</v>
      </c>
    </row>
    <row r="173" spans="1:12" ht="14.45" customHeight="1">
      <c r="A173" s="22" t="s">
        <v>515</v>
      </c>
      <c r="B173" s="22" t="s">
        <v>292</v>
      </c>
      <c r="C173" s="70">
        <v>0</v>
      </c>
      <c r="D173" s="62">
        <v>0</v>
      </c>
      <c r="E173" s="70">
        <v>8.1999999999999993</v>
      </c>
      <c r="F173" s="63">
        <v>77679</v>
      </c>
      <c r="G173" s="62"/>
      <c r="H173" s="62">
        <v>0</v>
      </c>
      <c r="I173" s="62">
        <v>0</v>
      </c>
      <c r="J173" s="62"/>
      <c r="K173" s="62">
        <v>0</v>
      </c>
      <c r="L173" s="63">
        <v>77679</v>
      </c>
    </row>
    <row r="174" spans="1:12" ht="14.45" customHeight="1">
      <c r="A174" s="22" t="s">
        <v>516</v>
      </c>
      <c r="B174" s="22" t="s">
        <v>276</v>
      </c>
      <c r="C174" s="70">
        <v>0</v>
      </c>
      <c r="D174" s="62">
        <v>0</v>
      </c>
      <c r="E174" s="70">
        <v>19</v>
      </c>
      <c r="F174" s="63">
        <v>170785</v>
      </c>
      <c r="G174" s="62"/>
      <c r="H174" s="62">
        <v>0</v>
      </c>
      <c r="I174" s="62">
        <v>0</v>
      </c>
      <c r="J174" s="62"/>
      <c r="K174" s="62">
        <v>0</v>
      </c>
      <c r="L174" s="63">
        <v>170785</v>
      </c>
    </row>
    <row r="175" spans="1:12" ht="14.45" customHeight="1">
      <c r="A175" s="22" t="s">
        <v>517</v>
      </c>
      <c r="B175" s="22" t="s">
        <v>865</v>
      </c>
      <c r="C175" s="70">
        <v>0</v>
      </c>
      <c r="D175" s="62">
        <v>0</v>
      </c>
      <c r="E175" s="70">
        <v>0</v>
      </c>
      <c r="F175" s="62">
        <v>0</v>
      </c>
      <c r="G175" s="62"/>
      <c r="H175" s="62">
        <v>0</v>
      </c>
      <c r="I175" s="62">
        <v>0</v>
      </c>
      <c r="J175" s="62"/>
      <c r="K175" s="62">
        <v>0</v>
      </c>
      <c r="L175" s="62">
        <v>0</v>
      </c>
    </row>
    <row r="176" spans="1:12" ht="14.45" customHeight="1">
      <c r="A176" s="22" t="s">
        <v>518</v>
      </c>
      <c r="B176" s="22" t="s">
        <v>124</v>
      </c>
      <c r="C176" s="70">
        <v>0</v>
      </c>
      <c r="D176" s="62">
        <v>0</v>
      </c>
      <c r="E176" s="70">
        <v>20.6</v>
      </c>
      <c r="F176" s="63">
        <v>154658</v>
      </c>
      <c r="G176" s="62"/>
      <c r="H176" s="62">
        <v>0</v>
      </c>
      <c r="I176" s="62">
        <v>0</v>
      </c>
      <c r="J176" s="62"/>
      <c r="K176" s="62">
        <v>0</v>
      </c>
      <c r="L176" s="63">
        <v>154658</v>
      </c>
    </row>
    <row r="177" spans="1:12" ht="14.45" customHeight="1">
      <c r="A177" s="22" t="s">
        <v>519</v>
      </c>
      <c r="B177" s="22" t="s">
        <v>150</v>
      </c>
      <c r="C177" s="70">
        <v>0</v>
      </c>
      <c r="D177" s="62">
        <v>0</v>
      </c>
      <c r="E177" s="70">
        <v>7.1</v>
      </c>
      <c r="F177" s="63">
        <v>56058</v>
      </c>
      <c r="G177" s="62"/>
      <c r="H177" s="62">
        <v>0</v>
      </c>
      <c r="I177" s="62">
        <v>0</v>
      </c>
      <c r="J177" s="62"/>
      <c r="K177" s="62">
        <v>0</v>
      </c>
      <c r="L177" s="63">
        <v>56058</v>
      </c>
    </row>
    <row r="178" spans="1:12" s="22" customFormat="1" ht="14.45" customHeight="1">
      <c r="A178" s="22" t="s">
        <v>520</v>
      </c>
      <c r="B178" s="22" t="s">
        <v>290</v>
      </c>
      <c r="C178" s="70">
        <v>0</v>
      </c>
      <c r="D178" s="62">
        <v>0</v>
      </c>
      <c r="E178" s="70">
        <v>4</v>
      </c>
      <c r="F178" s="63">
        <v>27726</v>
      </c>
      <c r="G178" s="62"/>
      <c r="H178" s="62">
        <v>0</v>
      </c>
      <c r="I178" s="62">
        <v>0</v>
      </c>
      <c r="J178" s="62"/>
      <c r="K178" s="62">
        <v>0</v>
      </c>
      <c r="L178" s="63">
        <v>27726</v>
      </c>
    </row>
    <row r="179" spans="1:12" ht="14.45" customHeight="1">
      <c r="A179" s="22" t="s">
        <v>521</v>
      </c>
      <c r="B179" s="22" t="s">
        <v>81</v>
      </c>
      <c r="C179" s="70">
        <v>0</v>
      </c>
      <c r="D179" s="62">
        <v>0</v>
      </c>
      <c r="E179" s="70">
        <v>105.2</v>
      </c>
      <c r="F179" s="63">
        <v>958219</v>
      </c>
      <c r="G179" s="62"/>
      <c r="H179" s="62">
        <v>0</v>
      </c>
      <c r="I179" s="62">
        <v>0</v>
      </c>
      <c r="J179" s="62"/>
      <c r="K179" s="62">
        <v>0</v>
      </c>
      <c r="L179" s="63">
        <v>958219</v>
      </c>
    </row>
    <row r="180" spans="1:12" s="22" customFormat="1" ht="14.45" customHeight="1">
      <c r="A180" s="22" t="s">
        <v>522</v>
      </c>
      <c r="B180" s="22" t="s">
        <v>267</v>
      </c>
      <c r="C180" s="70">
        <v>0</v>
      </c>
      <c r="D180" s="62">
        <v>0</v>
      </c>
      <c r="E180" s="70">
        <v>9.8000000000000007</v>
      </c>
      <c r="F180" s="63">
        <v>100522</v>
      </c>
      <c r="G180" s="62"/>
      <c r="H180" s="62">
        <v>0</v>
      </c>
      <c r="I180" s="62">
        <v>0</v>
      </c>
      <c r="J180" s="62"/>
      <c r="K180" s="62">
        <v>0</v>
      </c>
      <c r="L180" s="63">
        <v>100522</v>
      </c>
    </row>
    <row r="181" spans="1:12" ht="14.45" customHeight="1">
      <c r="A181" s="22" t="s">
        <v>523</v>
      </c>
      <c r="B181" s="22" t="s">
        <v>109</v>
      </c>
      <c r="C181" s="70">
        <v>124.5</v>
      </c>
      <c r="D181" s="63">
        <v>736095</v>
      </c>
      <c r="E181" s="70">
        <v>84.7</v>
      </c>
      <c r="F181" s="63">
        <v>566238</v>
      </c>
      <c r="G181" s="62"/>
      <c r="H181" s="62">
        <v>0</v>
      </c>
      <c r="I181" s="62">
        <v>0</v>
      </c>
      <c r="J181" s="62"/>
      <c r="K181" s="63">
        <v>736095</v>
      </c>
      <c r="L181" s="63">
        <v>566238</v>
      </c>
    </row>
    <row r="182" spans="1:12" s="22" customFormat="1" ht="14.45" customHeight="1">
      <c r="A182" s="22" t="s">
        <v>524</v>
      </c>
      <c r="B182" s="22" t="s">
        <v>268</v>
      </c>
      <c r="C182" s="70">
        <v>9.3000000000000007</v>
      </c>
      <c r="D182" s="63">
        <v>83833</v>
      </c>
      <c r="E182" s="70">
        <v>1</v>
      </c>
      <c r="F182" s="63">
        <v>5000</v>
      </c>
      <c r="G182" s="62"/>
      <c r="H182" s="62">
        <v>0</v>
      </c>
      <c r="I182" s="62">
        <v>0</v>
      </c>
      <c r="J182" s="62"/>
      <c r="K182" s="63">
        <v>83833</v>
      </c>
      <c r="L182" s="63">
        <v>5000</v>
      </c>
    </row>
    <row r="183" spans="1:12" ht="14.45" customHeight="1">
      <c r="A183" s="22" t="s">
        <v>525</v>
      </c>
      <c r="B183" s="22" t="s">
        <v>233</v>
      </c>
      <c r="C183" s="70">
        <v>19.100000000000001</v>
      </c>
      <c r="D183" s="63">
        <v>241756</v>
      </c>
      <c r="E183" s="70">
        <v>20</v>
      </c>
      <c r="F183" s="63">
        <v>341372</v>
      </c>
      <c r="G183" s="62"/>
      <c r="H183" s="62">
        <v>0</v>
      </c>
      <c r="I183" s="63">
        <v>1814</v>
      </c>
      <c r="J183" s="62"/>
      <c r="K183" s="63">
        <v>241756</v>
      </c>
      <c r="L183" s="63">
        <v>343186</v>
      </c>
    </row>
    <row r="184" spans="1:12" ht="14.45" customHeight="1">
      <c r="A184" s="22" t="s">
        <v>526</v>
      </c>
      <c r="B184" s="22" t="s">
        <v>271</v>
      </c>
      <c r="C184" s="70">
        <v>0</v>
      </c>
      <c r="D184" s="62">
        <v>0</v>
      </c>
      <c r="E184" s="70">
        <v>4.3</v>
      </c>
      <c r="F184" s="63">
        <v>28217</v>
      </c>
      <c r="G184" s="62"/>
      <c r="H184" s="62">
        <v>0</v>
      </c>
      <c r="I184" s="62">
        <v>0</v>
      </c>
      <c r="J184" s="62"/>
      <c r="K184" s="62">
        <v>0</v>
      </c>
      <c r="L184" s="63">
        <v>28217</v>
      </c>
    </row>
    <row r="185" spans="1:12" ht="14.45" customHeight="1">
      <c r="A185" s="22" t="s">
        <v>527</v>
      </c>
      <c r="B185" s="22" t="s">
        <v>181</v>
      </c>
      <c r="C185" s="70">
        <v>0</v>
      </c>
      <c r="D185" s="62">
        <v>0</v>
      </c>
      <c r="E185" s="70">
        <v>26.9</v>
      </c>
      <c r="F185" s="63">
        <v>262012</v>
      </c>
      <c r="G185" s="62"/>
      <c r="H185" s="62">
        <v>0</v>
      </c>
      <c r="I185" s="62">
        <v>0</v>
      </c>
      <c r="J185" s="62"/>
      <c r="K185" s="62">
        <v>0</v>
      </c>
      <c r="L185" s="63">
        <v>262012</v>
      </c>
    </row>
    <row r="186" spans="1:12" ht="14.45" customHeight="1">
      <c r="A186" s="22" t="s">
        <v>528</v>
      </c>
      <c r="B186" s="22" t="s">
        <v>204</v>
      </c>
      <c r="C186" s="70">
        <v>57.8</v>
      </c>
      <c r="D186" s="63">
        <v>305475</v>
      </c>
      <c r="E186" s="70">
        <v>40.200000000000003</v>
      </c>
      <c r="F186" s="63">
        <v>256796</v>
      </c>
      <c r="G186" s="62"/>
      <c r="H186" s="62">
        <v>0</v>
      </c>
      <c r="I186" s="62">
        <v>-993</v>
      </c>
      <c r="J186" s="62"/>
      <c r="K186" s="63">
        <v>305475</v>
      </c>
      <c r="L186" s="63">
        <v>255803</v>
      </c>
    </row>
    <row r="187" spans="1:12" ht="14.45" customHeight="1">
      <c r="A187" s="22" t="s">
        <v>529</v>
      </c>
      <c r="B187" s="22" t="s">
        <v>274</v>
      </c>
      <c r="C187" s="70">
        <v>3</v>
      </c>
      <c r="D187" s="63">
        <v>15000</v>
      </c>
      <c r="E187" s="70">
        <v>16.5</v>
      </c>
      <c r="F187" s="63">
        <v>147723</v>
      </c>
      <c r="G187" s="62"/>
      <c r="H187" s="62">
        <v>0</v>
      </c>
      <c r="I187" s="62">
        <v>0</v>
      </c>
      <c r="J187" s="62"/>
      <c r="K187" s="63">
        <v>15000</v>
      </c>
      <c r="L187" s="63">
        <v>147723</v>
      </c>
    </row>
    <row r="188" spans="1:12" s="22" customFormat="1" ht="14.45" customHeight="1">
      <c r="A188" s="22" t="s">
        <v>530</v>
      </c>
      <c r="B188" s="22" t="s">
        <v>866</v>
      </c>
      <c r="C188" s="70">
        <v>0</v>
      </c>
      <c r="D188" s="62">
        <v>0</v>
      </c>
      <c r="E188" s="70">
        <v>0</v>
      </c>
      <c r="F188" s="62">
        <v>0</v>
      </c>
      <c r="G188" s="62"/>
      <c r="H188" s="62">
        <v>0</v>
      </c>
      <c r="I188" s="62">
        <v>0</v>
      </c>
      <c r="J188" s="62"/>
      <c r="K188" s="62">
        <v>0</v>
      </c>
      <c r="L188" s="62">
        <v>0</v>
      </c>
    </row>
    <row r="189" spans="1:12" s="22" customFormat="1" ht="14.45" customHeight="1">
      <c r="A189" s="22" t="s">
        <v>531</v>
      </c>
      <c r="B189" s="22" t="s">
        <v>867</v>
      </c>
      <c r="C189" s="70">
        <v>0</v>
      </c>
      <c r="D189" s="62">
        <v>0</v>
      </c>
      <c r="E189" s="70">
        <v>0</v>
      </c>
      <c r="F189" s="62">
        <v>0</v>
      </c>
      <c r="G189" s="62"/>
      <c r="H189" s="62">
        <v>0</v>
      </c>
      <c r="I189" s="62">
        <v>0</v>
      </c>
      <c r="J189" s="62"/>
      <c r="K189" s="62">
        <v>0</v>
      </c>
      <c r="L189" s="62">
        <v>0</v>
      </c>
    </row>
    <row r="190" spans="1:12" ht="14.45" customHeight="1">
      <c r="A190" s="22" t="s">
        <v>532</v>
      </c>
      <c r="B190" s="22" t="s">
        <v>53</v>
      </c>
      <c r="C190" s="70">
        <v>0</v>
      </c>
      <c r="D190" s="62">
        <v>0</v>
      </c>
      <c r="E190" s="70">
        <v>53.1</v>
      </c>
      <c r="F190" s="63">
        <v>469177</v>
      </c>
      <c r="G190" s="62"/>
      <c r="H190" s="62">
        <v>0</v>
      </c>
      <c r="I190" s="62">
        <v>0</v>
      </c>
      <c r="J190" s="62"/>
      <c r="K190" s="62">
        <v>0</v>
      </c>
      <c r="L190" s="63">
        <v>469177</v>
      </c>
    </row>
    <row r="191" spans="1:12" ht="14.45" customHeight="1">
      <c r="A191" s="22" t="s">
        <v>533</v>
      </c>
      <c r="B191" s="22" t="s">
        <v>162</v>
      </c>
      <c r="C191" s="70">
        <v>42.9</v>
      </c>
      <c r="D191" s="63">
        <v>255287</v>
      </c>
      <c r="E191" s="70">
        <v>69</v>
      </c>
      <c r="F191" s="63">
        <v>470559</v>
      </c>
      <c r="G191" s="62"/>
      <c r="H191" s="62">
        <v>0</v>
      </c>
      <c r="I191" s="62">
        <v>0</v>
      </c>
      <c r="J191" s="62"/>
      <c r="K191" s="63">
        <v>255287</v>
      </c>
      <c r="L191" s="63">
        <v>470559</v>
      </c>
    </row>
    <row r="192" spans="1:12" s="22" customFormat="1" ht="14.45" customHeight="1">
      <c r="A192" s="22" t="s">
        <v>534</v>
      </c>
      <c r="B192" s="22" t="s">
        <v>868</v>
      </c>
      <c r="C192" s="70">
        <v>0</v>
      </c>
      <c r="D192" s="62">
        <v>0</v>
      </c>
      <c r="E192" s="70">
        <v>0</v>
      </c>
      <c r="F192" s="62">
        <v>0</v>
      </c>
      <c r="G192" s="62"/>
      <c r="H192" s="62">
        <v>0</v>
      </c>
      <c r="I192" s="62">
        <v>0</v>
      </c>
      <c r="J192" s="62"/>
      <c r="K192" s="62">
        <v>0</v>
      </c>
      <c r="L192" s="62">
        <v>0</v>
      </c>
    </row>
    <row r="193" spans="1:12" s="22" customFormat="1" ht="14.45" customHeight="1">
      <c r="A193" s="22" t="s">
        <v>535</v>
      </c>
      <c r="B193" s="22" t="s">
        <v>293</v>
      </c>
      <c r="C193" s="70">
        <v>0</v>
      </c>
      <c r="D193" s="62">
        <v>0</v>
      </c>
      <c r="E193" s="70">
        <v>0</v>
      </c>
      <c r="F193" s="62">
        <v>0</v>
      </c>
      <c r="G193" s="62"/>
      <c r="H193" s="62">
        <v>0</v>
      </c>
      <c r="I193" s="62">
        <v>0</v>
      </c>
      <c r="J193" s="62"/>
      <c r="K193" s="62">
        <v>0</v>
      </c>
      <c r="L193" s="62">
        <v>0</v>
      </c>
    </row>
    <row r="194" spans="1:12" ht="14.45" customHeight="1">
      <c r="A194" s="22" t="s">
        <v>536</v>
      </c>
      <c r="B194" s="22" t="s">
        <v>82</v>
      </c>
      <c r="C194" s="70">
        <v>98</v>
      </c>
      <c r="D194" s="63">
        <v>692666</v>
      </c>
      <c r="E194" s="70">
        <v>216.9</v>
      </c>
      <c r="F194" s="63">
        <v>1313505</v>
      </c>
      <c r="G194" s="62"/>
      <c r="H194" s="63">
        <v>-5000</v>
      </c>
      <c r="I194" s="62">
        <v>0</v>
      </c>
      <c r="J194" s="62"/>
      <c r="K194" s="63">
        <v>687666</v>
      </c>
      <c r="L194" s="63">
        <v>1313505</v>
      </c>
    </row>
    <row r="195" spans="1:12" ht="14.45" customHeight="1">
      <c r="A195" s="22" t="s">
        <v>537</v>
      </c>
      <c r="B195" s="22" t="s">
        <v>214</v>
      </c>
      <c r="C195" s="70">
        <v>29.7</v>
      </c>
      <c r="D195" s="63">
        <v>195039</v>
      </c>
      <c r="E195" s="70">
        <v>47</v>
      </c>
      <c r="F195" s="63">
        <v>323562</v>
      </c>
      <c r="G195" s="62"/>
      <c r="H195" s="62">
        <v>0</v>
      </c>
      <c r="I195" s="62">
        <v>0</v>
      </c>
      <c r="J195" s="62"/>
      <c r="K195" s="63">
        <v>195039</v>
      </c>
      <c r="L195" s="63">
        <v>323562</v>
      </c>
    </row>
    <row r="196" spans="1:12" ht="14.45" customHeight="1">
      <c r="A196" s="22" t="s">
        <v>538</v>
      </c>
      <c r="B196" s="22" t="s">
        <v>83</v>
      </c>
      <c r="C196" s="70">
        <v>78.2</v>
      </c>
      <c r="D196" s="63">
        <v>431557</v>
      </c>
      <c r="E196" s="70">
        <v>25.4</v>
      </c>
      <c r="F196" s="63">
        <v>157213</v>
      </c>
      <c r="G196" s="62"/>
      <c r="H196" s="62">
        <v>0</v>
      </c>
      <c r="I196" s="62">
        <v>0</v>
      </c>
      <c r="J196" s="62"/>
      <c r="K196" s="63">
        <v>431557</v>
      </c>
      <c r="L196" s="63">
        <v>157213</v>
      </c>
    </row>
    <row r="197" spans="1:12" s="22" customFormat="1" ht="14.45" customHeight="1">
      <c r="A197" s="22" t="s">
        <v>539</v>
      </c>
      <c r="B197" s="22" t="s">
        <v>869</v>
      </c>
      <c r="C197" s="70">
        <v>0</v>
      </c>
      <c r="D197" s="62">
        <v>0</v>
      </c>
      <c r="E197" s="70">
        <v>0</v>
      </c>
      <c r="F197" s="62">
        <v>0</v>
      </c>
      <c r="G197" s="62"/>
      <c r="H197" s="62">
        <v>0</v>
      </c>
      <c r="I197" s="62">
        <v>0</v>
      </c>
      <c r="J197" s="62"/>
      <c r="K197" s="62">
        <v>0</v>
      </c>
      <c r="L197" s="62">
        <v>0</v>
      </c>
    </row>
    <row r="198" spans="1:12" s="22" customFormat="1" ht="14.45" customHeight="1">
      <c r="A198" s="22" t="s">
        <v>540</v>
      </c>
      <c r="B198" s="22" t="s">
        <v>333</v>
      </c>
      <c r="C198" s="70">
        <v>0</v>
      </c>
      <c r="D198" s="62">
        <v>0</v>
      </c>
      <c r="E198" s="70">
        <v>5.8</v>
      </c>
      <c r="F198" s="63">
        <v>48046</v>
      </c>
      <c r="G198" s="62"/>
      <c r="H198" s="62">
        <v>0</v>
      </c>
      <c r="I198" s="62">
        <v>0</v>
      </c>
      <c r="J198" s="62"/>
      <c r="K198" s="62">
        <v>0</v>
      </c>
      <c r="L198" s="63">
        <v>48046</v>
      </c>
    </row>
    <row r="199" spans="1:12" ht="14.45" customHeight="1">
      <c r="A199" s="22" t="s">
        <v>541</v>
      </c>
      <c r="B199" s="22" t="s">
        <v>245</v>
      </c>
      <c r="C199" s="70">
        <v>0</v>
      </c>
      <c r="D199" s="62">
        <v>0</v>
      </c>
      <c r="E199" s="70">
        <v>5</v>
      </c>
      <c r="F199" s="63">
        <v>27471</v>
      </c>
      <c r="G199" s="62"/>
      <c r="H199" s="62">
        <v>0</v>
      </c>
      <c r="I199" s="62">
        <v>0</v>
      </c>
      <c r="J199" s="62"/>
      <c r="K199" s="62">
        <v>0</v>
      </c>
      <c r="L199" s="63">
        <v>27471</v>
      </c>
    </row>
    <row r="200" spans="1:12" ht="14.45" customHeight="1">
      <c r="A200" s="22" t="s">
        <v>542</v>
      </c>
      <c r="B200" s="22" t="s">
        <v>116</v>
      </c>
      <c r="C200" s="70">
        <v>59.9</v>
      </c>
      <c r="D200" s="63">
        <v>422015</v>
      </c>
      <c r="E200" s="70">
        <v>46.4</v>
      </c>
      <c r="F200" s="63">
        <v>293260</v>
      </c>
      <c r="G200" s="62"/>
      <c r="H200" s="62">
        <v>0</v>
      </c>
      <c r="I200" s="62">
        <v>0</v>
      </c>
      <c r="J200" s="62"/>
      <c r="K200" s="63">
        <v>422015</v>
      </c>
      <c r="L200" s="63">
        <v>293260</v>
      </c>
    </row>
    <row r="201" spans="1:12" s="22" customFormat="1" ht="14.45" customHeight="1">
      <c r="A201" s="22" t="s">
        <v>543</v>
      </c>
      <c r="B201" s="22" t="s">
        <v>870</v>
      </c>
      <c r="C201" s="70">
        <v>0</v>
      </c>
      <c r="D201" s="62">
        <v>0</v>
      </c>
      <c r="E201" s="70">
        <v>0</v>
      </c>
      <c r="F201" s="62">
        <v>0</v>
      </c>
      <c r="G201" s="62"/>
      <c r="H201" s="62">
        <v>0</v>
      </c>
      <c r="I201" s="62">
        <v>0</v>
      </c>
      <c r="J201" s="62"/>
      <c r="K201" s="62">
        <v>0</v>
      </c>
      <c r="L201" s="62">
        <v>0</v>
      </c>
    </row>
    <row r="202" spans="1:12" s="22" customFormat="1" ht="14.45" customHeight="1">
      <c r="A202" s="22" t="s">
        <v>544</v>
      </c>
      <c r="B202" s="22" t="s">
        <v>871</v>
      </c>
      <c r="C202" s="70">
        <v>0</v>
      </c>
      <c r="D202" s="62">
        <v>0</v>
      </c>
      <c r="E202" s="70">
        <v>0</v>
      </c>
      <c r="F202" s="62">
        <v>0</v>
      </c>
      <c r="G202" s="62"/>
      <c r="H202" s="62">
        <v>0</v>
      </c>
      <c r="I202" s="62">
        <v>0</v>
      </c>
      <c r="J202" s="62"/>
      <c r="K202" s="62">
        <v>0</v>
      </c>
      <c r="L202" s="62">
        <v>0</v>
      </c>
    </row>
    <row r="203" spans="1:12" s="22" customFormat="1" ht="14.45" customHeight="1">
      <c r="A203" s="22" t="s">
        <v>545</v>
      </c>
      <c r="B203" s="22" t="s">
        <v>872</v>
      </c>
      <c r="C203" s="70">
        <v>0</v>
      </c>
      <c r="D203" s="62">
        <v>0</v>
      </c>
      <c r="E203" s="70">
        <v>0</v>
      </c>
      <c r="F203" s="62">
        <v>0</v>
      </c>
      <c r="G203" s="62"/>
      <c r="H203" s="62">
        <v>0</v>
      </c>
      <c r="I203" s="62">
        <v>0</v>
      </c>
      <c r="J203" s="62"/>
      <c r="K203" s="62">
        <v>0</v>
      </c>
      <c r="L203" s="62">
        <v>0</v>
      </c>
    </row>
    <row r="204" spans="1:12" s="22" customFormat="1" ht="14.45" customHeight="1">
      <c r="A204" s="22" t="s">
        <v>546</v>
      </c>
      <c r="B204" s="22" t="s">
        <v>313</v>
      </c>
      <c r="C204" s="70">
        <v>0</v>
      </c>
      <c r="D204" s="62">
        <v>0</v>
      </c>
      <c r="E204" s="70">
        <v>0</v>
      </c>
      <c r="F204" s="62">
        <v>0</v>
      </c>
      <c r="G204" s="62"/>
      <c r="H204" s="62">
        <v>0</v>
      </c>
      <c r="I204" s="62">
        <v>0</v>
      </c>
      <c r="J204" s="62"/>
      <c r="K204" s="62">
        <v>0</v>
      </c>
      <c r="L204" s="62">
        <v>0</v>
      </c>
    </row>
    <row r="205" spans="1:12" s="22" customFormat="1" ht="14.45" customHeight="1">
      <c r="A205" s="22" t="s">
        <v>547</v>
      </c>
      <c r="B205" s="22" t="s">
        <v>334</v>
      </c>
      <c r="C205" s="70">
        <v>0</v>
      </c>
      <c r="D205" s="62">
        <v>0</v>
      </c>
      <c r="E205" s="70">
        <v>1</v>
      </c>
      <c r="F205" s="63">
        <v>12272</v>
      </c>
      <c r="G205" s="62"/>
      <c r="H205" s="62">
        <v>0</v>
      </c>
      <c r="I205" s="62">
        <v>0</v>
      </c>
      <c r="J205" s="62"/>
      <c r="K205" s="62">
        <v>0</v>
      </c>
      <c r="L205" s="63">
        <v>12272</v>
      </c>
    </row>
    <row r="206" spans="1:12" s="22" customFormat="1" ht="14.45" customHeight="1">
      <c r="A206" s="22" t="s">
        <v>548</v>
      </c>
      <c r="B206" s="22" t="s">
        <v>335</v>
      </c>
      <c r="C206" s="70">
        <v>0</v>
      </c>
      <c r="D206" s="62">
        <v>0</v>
      </c>
      <c r="E206" s="70">
        <v>3</v>
      </c>
      <c r="F206" s="63">
        <v>29025</v>
      </c>
      <c r="G206" s="62"/>
      <c r="H206" s="62">
        <v>0</v>
      </c>
      <c r="I206" s="62">
        <v>0</v>
      </c>
      <c r="J206" s="62"/>
      <c r="K206" s="62">
        <v>0</v>
      </c>
      <c r="L206" s="63">
        <v>29025</v>
      </c>
    </row>
    <row r="207" spans="1:12" ht="14.45" customHeight="1">
      <c r="A207" s="22" t="s">
        <v>549</v>
      </c>
      <c r="B207" s="22" t="s">
        <v>84</v>
      </c>
      <c r="C207" s="70">
        <v>24</v>
      </c>
      <c r="D207" s="63">
        <v>317600</v>
      </c>
      <c r="E207" s="70">
        <v>14.4</v>
      </c>
      <c r="F207" s="63">
        <v>131086</v>
      </c>
      <c r="G207" s="62"/>
      <c r="H207" s="62">
        <v>0</v>
      </c>
      <c r="I207" s="62">
        <v>0</v>
      </c>
      <c r="J207" s="62"/>
      <c r="K207" s="63">
        <v>317600</v>
      </c>
      <c r="L207" s="63">
        <v>131086</v>
      </c>
    </row>
    <row r="208" spans="1:12" s="22" customFormat="1" ht="14.45" customHeight="1">
      <c r="A208" s="22" t="s">
        <v>550</v>
      </c>
      <c r="B208" s="22" t="s">
        <v>342</v>
      </c>
      <c r="C208" s="70">
        <v>0</v>
      </c>
      <c r="D208" s="62">
        <v>0</v>
      </c>
      <c r="E208" s="70">
        <v>7.7</v>
      </c>
      <c r="F208" s="63">
        <v>68591</v>
      </c>
      <c r="G208" s="62"/>
      <c r="H208" s="62">
        <v>0</v>
      </c>
      <c r="I208" s="62">
        <v>0</v>
      </c>
      <c r="J208" s="62"/>
      <c r="K208" s="62">
        <v>0</v>
      </c>
      <c r="L208" s="63">
        <v>68591</v>
      </c>
    </row>
    <row r="209" spans="1:12" s="22" customFormat="1" ht="14.45" customHeight="1">
      <c r="A209" s="22" t="s">
        <v>551</v>
      </c>
      <c r="B209" s="22" t="s">
        <v>310</v>
      </c>
      <c r="C209" s="70">
        <v>0</v>
      </c>
      <c r="D209" s="62">
        <v>0</v>
      </c>
      <c r="E209" s="70">
        <v>1</v>
      </c>
      <c r="F209" s="63">
        <v>5000</v>
      </c>
      <c r="G209" s="62"/>
      <c r="H209" s="62">
        <v>0</v>
      </c>
      <c r="I209" s="62">
        <v>0</v>
      </c>
      <c r="J209" s="62"/>
      <c r="K209" s="62">
        <v>0</v>
      </c>
      <c r="L209" s="63">
        <v>5000</v>
      </c>
    </row>
    <row r="210" spans="1:12" ht="14.45" customHeight="1">
      <c r="A210" s="22" t="s">
        <v>552</v>
      </c>
      <c r="B210" s="22" t="s">
        <v>133</v>
      </c>
      <c r="C210" s="70">
        <v>50.4</v>
      </c>
      <c r="D210" s="63">
        <v>252556</v>
      </c>
      <c r="E210" s="70">
        <v>246.3</v>
      </c>
      <c r="F210" s="63">
        <v>1751660</v>
      </c>
      <c r="G210" s="62"/>
      <c r="H210" s="62">
        <v>0</v>
      </c>
      <c r="I210" s="63">
        <v>-46400</v>
      </c>
      <c r="J210" s="62"/>
      <c r="K210" s="63">
        <v>252556</v>
      </c>
      <c r="L210" s="63">
        <v>1705260</v>
      </c>
    </row>
    <row r="211" spans="1:12" s="22" customFormat="1" ht="14.45" customHeight="1">
      <c r="A211" s="22" t="s">
        <v>553</v>
      </c>
      <c r="B211" s="22" t="s">
        <v>873</v>
      </c>
      <c r="C211" s="70">
        <v>0</v>
      </c>
      <c r="D211" s="62">
        <v>0</v>
      </c>
      <c r="E211" s="70">
        <v>0</v>
      </c>
      <c r="F211" s="62">
        <v>0</v>
      </c>
      <c r="G211" s="62"/>
      <c r="H211" s="62">
        <v>0</v>
      </c>
      <c r="I211" s="62">
        <v>0</v>
      </c>
      <c r="J211" s="62"/>
      <c r="K211" s="62">
        <v>0</v>
      </c>
      <c r="L211" s="62">
        <v>0</v>
      </c>
    </row>
    <row r="212" spans="1:12" s="22" customFormat="1" ht="14.45" customHeight="1">
      <c r="A212" s="22" t="s">
        <v>554</v>
      </c>
      <c r="B212" s="22" t="s">
        <v>874</v>
      </c>
      <c r="C212" s="70">
        <v>0</v>
      </c>
      <c r="D212" s="62">
        <v>0</v>
      </c>
      <c r="E212" s="70">
        <v>0</v>
      </c>
      <c r="F212" s="62">
        <v>0</v>
      </c>
      <c r="G212" s="62"/>
      <c r="H212" s="62">
        <v>0</v>
      </c>
      <c r="I212" s="62">
        <v>0</v>
      </c>
      <c r="J212" s="62"/>
      <c r="K212" s="62">
        <v>0</v>
      </c>
      <c r="L212" s="62">
        <v>0</v>
      </c>
    </row>
    <row r="213" spans="1:12" ht="14.45" customHeight="1">
      <c r="A213" s="22" t="s">
        <v>555</v>
      </c>
      <c r="B213" s="22" t="s">
        <v>54</v>
      </c>
      <c r="C213" s="70">
        <v>66.900000000000006</v>
      </c>
      <c r="D213" s="63">
        <v>478588</v>
      </c>
      <c r="E213" s="70">
        <v>26.1</v>
      </c>
      <c r="F213" s="63">
        <v>186725</v>
      </c>
      <c r="G213" s="62"/>
      <c r="H213" s="62">
        <v>0</v>
      </c>
      <c r="I213" s="62">
        <v>0</v>
      </c>
      <c r="J213" s="62"/>
      <c r="K213" s="63">
        <v>478588</v>
      </c>
      <c r="L213" s="63">
        <v>186725</v>
      </c>
    </row>
    <row r="214" spans="1:12" s="22" customFormat="1" ht="14.45" customHeight="1">
      <c r="A214" s="22" t="s">
        <v>556</v>
      </c>
      <c r="B214" s="22" t="s">
        <v>875</v>
      </c>
      <c r="C214" s="70">
        <v>0</v>
      </c>
      <c r="D214" s="62">
        <v>0</v>
      </c>
      <c r="E214" s="70">
        <v>0</v>
      </c>
      <c r="F214" s="62">
        <v>0</v>
      </c>
      <c r="G214" s="62"/>
      <c r="H214" s="62">
        <v>0</v>
      </c>
      <c r="I214" s="62">
        <v>0</v>
      </c>
      <c r="J214" s="62"/>
      <c r="K214" s="62">
        <v>0</v>
      </c>
      <c r="L214" s="62">
        <v>0</v>
      </c>
    </row>
    <row r="215" spans="1:12" s="22" customFormat="1" ht="14.45" customHeight="1">
      <c r="A215" s="22" t="s">
        <v>557</v>
      </c>
      <c r="B215" s="22" t="s">
        <v>876</v>
      </c>
      <c r="C215" s="70">
        <v>0</v>
      </c>
      <c r="D215" s="62">
        <v>0</v>
      </c>
      <c r="E215" s="70">
        <v>0</v>
      </c>
      <c r="F215" s="62">
        <v>0</v>
      </c>
      <c r="G215" s="62"/>
      <c r="H215" s="62">
        <v>0</v>
      </c>
      <c r="I215" s="62">
        <v>0</v>
      </c>
      <c r="J215" s="62"/>
      <c r="K215" s="62">
        <v>0</v>
      </c>
      <c r="L215" s="62">
        <v>0</v>
      </c>
    </row>
    <row r="216" spans="1:12" ht="14.45" customHeight="1">
      <c r="A216" s="22" t="s">
        <v>558</v>
      </c>
      <c r="B216" s="22" t="s">
        <v>343</v>
      </c>
      <c r="C216" s="70">
        <v>0</v>
      </c>
      <c r="D216" s="62">
        <v>0</v>
      </c>
      <c r="E216" s="70">
        <v>17.5</v>
      </c>
      <c r="F216" s="63">
        <v>162577</v>
      </c>
      <c r="G216" s="62"/>
      <c r="H216" s="62">
        <v>0</v>
      </c>
      <c r="I216" s="63">
        <v>-8741</v>
      </c>
      <c r="J216" s="62"/>
      <c r="K216" s="62">
        <v>0</v>
      </c>
      <c r="L216" s="63">
        <v>153836</v>
      </c>
    </row>
    <row r="217" spans="1:12" ht="14.45" customHeight="1">
      <c r="A217" s="22" t="s">
        <v>559</v>
      </c>
      <c r="B217" s="22" t="s">
        <v>281</v>
      </c>
      <c r="C217" s="70">
        <v>0</v>
      </c>
      <c r="D217" s="62">
        <v>0</v>
      </c>
      <c r="E217" s="70">
        <v>2.2000000000000002</v>
      </c>
      <c r="F217" s="63">
        <v>20451</v>
      </c>
      <c r="G217" s="62"/>
      <c r="H217" s="62">
        <v>0</v>
      </c>
      <c r="I217" s="62">
        <v>0</v>
      </c>
      <c r="J217" s="62"/>
      <c r="K217" s="62">
        <v>0</v>
      </c>
      <c r="L217" s="63">
        <v>20451</v>
      </c>
    </row>
    <row r="218" spans="1:12" ht="14.45" customHeight="1">
      <c r="A218" s="22" t="s">
        <v>560</v>
      </c>
      <c r="B218" s="22" t="s">
        <v>193</v>
      </c>
      <c r="C218" s="70">
        <v>55.6</v>
      </c>
      <c r="D218" s="63">
        <v>292782</v>
      </c>
      <c r="E218" s="70">
        <v>137.9</v>
      </c>
      <c r="F218" s="63">
        <v>824756</v>
      </c>
      <c r="G218" s="62"/>
      <c r="H218" s="63">
        <v>7890</v>
      </c>
      <c r="I218" s="62">
        <v>0</v>
      </c>
      <c r="J218" s="62"/>
      <c r="K218" s="63">
        <v>300672</v>
      </c>
      <c r="L218" s="63">
        <v>824756</v>
      </c>
    </row>
    <row r="219" spans="1:12" ht="14.45" customHeight="1">
      <c r="A219" s="22" t="s">
        <v>561</v>
      </c>
      <c r="B219" s="22" t="s">
        <v>64</v>
      </c>
      <c r="C219" s="70">
        <v>190.5</v>
      </c>
      <c r="D219" s="63">
        <v>1315115</v>
      </c>
      <c r="E219" s="70">
        <v>80.400000000000006</v>
      </c>
      <c r="F219" s="63">
        <v>687354</v>
      </c>
      <c r="G219" s="62"/>
      <c r="H219" s="63">
        <v>4091</v>
      </c>
      <c r="I219" s="62">
        <v>0</v>
      </c>
      <c r="J219" s="62"/>
      <c r="K219" s="63">
        <v>1319206</v>
      </c>
      <c r="L219" s="63">
        <v>687354</v>
      </c>
    </row>
    <row r="220" spans="1:12" ht="14.45" customHeight="1">
      <c r="A220" s="22" t="s">
        <v>562</v>
      </c>
      <c r="B220" s="22" t="s">
        <v>151</v>
      </c>
      <c r="C220" s="70">
        <v>0</v>
      </c>
      <c r="D220" s="62">
        <v>0</v>
      </c>
      <c r="E220" s="70">
        <v>15.8</v>
      </c>
      <c r="F220" s="63">
        <v>132688</v>
      </c>
      <c r="G220" s="62"/>
      <c r="H220" s="62">
        <v>0</v>
      </c>
      <c r="I220" s="62">
        <v>0</v>
      </c>
      <c r="J220" s="62"/>
      <c r="K220" s="62">
        <v>0</v>
      </c>
      <c r="L220" s="63">
        <v>132688</v>
      </c>
    </row>
    <row r="221" spans="1:12" s="22" customFormat="1" ht="14.45" customHeight="1">
      <c r="A221" s="22" t="s">
        <v>563</v>
      </c>
      <c r="B221" s="22" t="s">
        <v>125</v>
      </c>
      <c r="C221" s="70">
        <v>5.5</v>
      </c>
      <c r="D221" s="63">
        <v>29719</v>
      </c>
      <c r="E221" s="70">
        <v>39</v>
      </c>
      <c r="F221" s="63">
        <v>355357</v>
      </c>
      <c r="G221" s="62"/>
      <c r="H221" s="62">
        <v>0</v>
      </c>
      <c r="I221" s="62">
        <v>0</v>
      </c>
      <c r="J221" s="62"/>
      <c r="K221" s="63">
        <v>29719</v>
      </c>
      <c r="L221" s="63">
        <v>355357</v>
      </c>
    </row>
    <row r="222" spans="1:12" ht="14.45" customHeight="1">
      <c r="A222" s="22" t="s">
        <v>564</v>
      </c>
      <c r="B222" s="22" t="s">
        <v>254</v>
      </c>
      <c r="C222" s="70">
        <v>0</v>
      </c>
      <c r="D222" s="62">
        <v>0</v>
      </c>
      <c r="E222" s="70">
        <v>8</v>
      </c>
      <c r="F222" s="63">
        <v>56952</v>
      </c>
      <c r="G222" s="62"/>
      <c r="H222" s="62">
        <v>0</v>
      </c>
      <c r="I222" s="62">
        <v>0</v>
      </c>
      <c r="J222" s="62"/>
      <c r="K222" s="62">
        <v>0</v>
      </c>
      <c r="L222" s="63">
        <v>56952</v>
      </c>
    </row>
    <row r="223" spans="1:12" ht="14.45" customHeight="1">
      <c r="A223" s="22" t="s">
        <v>565</v>
      </c>
      <c r="B223" s="22" t="s">
        <v>126</v>
      </c>
      <c r="C223" s="70">
        <v>94.4</v>
      </c>
      <c r="D223" s="63">
        <v>648156</v>
      </c>
      <c r="E223" s="70">
        <v>167.6</v>
      </c>
      <c r="F223" s="63">
        <v>1174641</v>
      </c>
      <c r="G223" s="62"/>
      <c r="H223" s="62">
        <v>0</v>
      </c>
      <c r="I223" s="63">
        <v>-3417</v>
      </c>
      <c r="J223" s="62"/>
      <c r="K223" s="63">
        <v>648156</v>
      </c>
      <c r="L223" s="63">
        <v>1171224</v>
      </c>
    </row>
    <row r="224" spans="1:12" ht="14.45" customHeight="1">
      <c r="A224" s="22" t="s">
        <v>566</v>
      </c>
      <c r="B224" s="22" t="s">
        <v>174</v>
      </c>
      <c r="C224" s="70">
        <v>33.1</v>
      </c>
      <c r="D224" s="63">
        <v>212914</v>
      </c>
      <c r="E224" s="70">
        <v>149.6</v>
      </c>
      <c r="F224" s="63">
        <v>894286</v>
      </c>
      <c r="G224" s="62"/>
      <c r="H224" s="63">
        <v>-13136</v>
      </c>
      <c r="I224" s="63">
        <v>-5000</v>
      </c>
      <c r="J224" s="62"/>
      <c r="K224" s="63">
        <v>199778</v>
      </c>
      <c r="L224" s="63">
        <v>889286</v>
      </c>
    </row>
    <row r="225" spans="1:12" s="22" customFormat="1" ht="14.45" customHeight="1">
      <c r="A225" s="22" t="s">
        <v>567</v>
      </c>
      <c r="B225" s="22" t="s">
        <v>877</v>
      </c>
      <c r="C225" s="70">
        <v>0</v>
      </c>
      <c r="D225" s="62">
        <v>0</v>
      </c>
      <c r="E225" s="70">
        <v>0</v>
      </c>
      <c r="F225" s="62">
        <v>0</v>
      </c>
      <c r="G225" s="62"/>
      <c r="H225" s="62">
        <v>0</v>
      </c>
      <c r="I225" s="62">
        <v>0</v>
      </c>
      <c r="J225" s="62"/>
      <c r="K225" s="62">
        <v>0</v>
      </c>
      <c r="L225" s="62">
        <v>0</v>
      </c>
    </row>
    <row r="226" spans="1:12" s="22" customFormat="1" ht="14.45" customHeight="1">
      <c r="A226" s="22" t="s">
        <v>568</v>
      </c>
      <c r="B226" s="22" t="s">
        <v>336</v>
      </c>
      <c r="C226" s="70">
        <v>0</v>
      </c>
      <c r="D226" s="62">
        <v>0</v>
      </c>
      <c r="E226" s="70">
        <v>3.3</v>
      </c>
      <c r="F226" s="63">
        <v>32066</v>
      </c>
      <c r="G226" s="62"/>
      <c r="H226" s="62">
        <v>0</v>
      </c>
      <c r="I226" s="62">
        <v>0</v>
      </c>
      <c r="J226" s="62"/>
      <c r="K226" s="62">
        <v>0</v>
      </c>
      <c r="L226" s="63">
        <v>32066</v>
      </c>
    </row>
    <row r="227" spans="1:12" ht="14.45" customHeight="1">
      <c r="A227" s="22" t="s">
        <v>569</v>
      </c>
      <c r="B227" s="22" t="s">
        <v>100</v>
      </c>
      <c r="C227" s="70">
        <v>192.8</v>
      </c>
      <c r="D227" s="63">
        <v>1223668</v>
      </c>
      <c r="E227" s="70">
        <v>14</v>
      </c>
      <c r="F227" s="63">
        <v>102056</v>
      </c>
      <c r="G227" s="62"/>
      <c r="H227" s="62">
        <v>0</v>
      </c>
      <c r="I227" s="62">
        <v>0</v>
      </c>
      <c r="J227" s="62"/>
      <c r="K227" s="63">
        <v>1223668</v>
      </c>
      <c r="L227" s="63">
        <v>102056</v>
      </c>
    </row>
    <row r="228" spans="1:12" s="22" customFormat="1" ht="14.45" customHeight="1">
      <c r="A228" s="22" t="s">
        <v>570</v>
      </c>
      <c r="B228" s="22" t="s">
        <v>344</v>
      </c>
      <c r="C228" s="70">
        <v>0</v>
      </c>
      <c r="D228" s="62">
        <v>0</v>
      </c>
      <c r="E228" s="70">
        <v>4.3</v>
      </c>
      <c r="F228" s="63">
        <v>39755</v>
      </c>
      <c r="G228" s="62"/>
      <c r="H228" s="62">
        <v>0</v>
      </c>
      <c r="I228" s="62">
        <v>0</v>
      </c>
      <c r="J228" s="62"/>
      <c r="K228" s="62">
        <v>0</v>
      </c>
      <c r="L228" s="63">
        <v>39755</v>
      </c>
    </row>
    <row r="229" spans="1:12" ht="14.45" customHeight="1">
      <c r="A229" s="22" t="s">
        <v>571</v>
      </c>
      <c r="B229" s="22" t="s">
        <v>282</v>
      </c>
      <c r="C229" s="70">
        <v>0</v>
      </c>
      <c r="D229" s="62">
        <v>0</v>
      </c>
      <c r="E229" s="70">
        <v>17.899999999999999</v>
      </c>
      <c r="F229" s="63">
        <v>156354</v>
      </c>
      <c r="G229" s="62"/>
      <c r="H229" s="62">
        <v>0</v>
      </c>
      <c r="I229" s="62">
        <v>0</v>
      </c>
      <c r="J229" s="62"/>
      <c r="K229" s="62">
        <v>0</v>
      </c>
      <c r="L229" s="63">
        <v>156354</v>
      </c>
    </row>
    <row r="230" spans="1:12" ht="14.45" customHeight="1">
      <c r="A230" s="22" t="s">
        <v>572</v>
      </c>
      <c r="B230" s="22" t="s">
        <v>224</v>
      </c>
      <c r="C230" s="70">
        <v>38.799999999999997</v>
      </c>
      <c r="D230" s="63">
        <v>240965</v>
      </c>
      <c r="E230" s="70">
        <v>26.5</v>
      </c>
      <c r="F230" s="63">
        <v>193789</v>
      </c>
      <c r="G230" s="62"/>
      <c r="H230" s="62">
        <v>0</v>
      </c>
      <c r="I230" s="62">
        <v>0</v>
      </c>
      <c r="J230" s="62"/>
      <c r="K230" s="63">
        <v>240965</v>
      </c>
      <c r="L230" s="63">
        <v>193789</v>
      </c>
    </row>
    <row r="231" spans="1:12" s="22" customFormat="1" ht="14.45" customHeight="1">
      <c r="A231" s="22" t="s">
        <v>573</v>
      </c>
      <c r="B231" s="22" t="s">
        <v>878</v>
      </c>
      <c r="C231" s="70">
        <v>0</v>
      </c>
      <c r="D231" s="62">
        <v>0</v>
      </c>
      <c r="E231" s="70">
        <v>0</v>
      </c>
      <c r="F231" s="62">
        <v>0</v>
      </c>
      <c r="G231" s="62"/>
      <c r="H231" s="62">
        <v>0</v>
      </c>
      <c r="I231" s="62">
        <v>0</v>
      </c>
      <c r="J231" s="62"/>
      <c r="K231" s="62">
        <v>0</v>
      </c>
      <c r="L231" s="62">
        <v>0</v>
      </c>
    </row>
    <row r="232" spans="1:12" ht="14.45" customHeight="1">
      <c r="A232" s="22" t="s">
        <v>574</v>
      </c>
      <c r="B232" s="22" t="s">
        <v>212</v>
      </c>
      <c r="C232" s="70">
        <v>5.8</v>
      </c>
      <c r="D232" s="63">
        <v>39553</v>
      </c>
      <c r="E232" s="70">
        <v>73.900000000000006</v>
      </c>
      <c r="F232" s="63">
        <v>456339</v>
      </c>
      <c r="G232" s="62"/>
      <c r="H232" s="62">
        <v>0</v>
      </c>
      <c r="I232" s="62">
        <v>0</v>
      </c>
      <c r="J232" s="62"/>
      <c r="K232" s="63">
        <v>39553</v>
      </c>
      <c r="L232" s="63">
        <v>456339</v>
      </c>
    </row>
    <row r="233" spans="1:12" ht="14.45" customHeight="1">
      <c r="A233" s="22" t="s">
        <v>575</v>
      </c>
      <c r="B233" s="22" t="s">
        <v>300</v>
      </c>
      <c r="C233" s="70">
        <v>0</v>
      </c>
      <c r="D233" s="62">
        <v>0</v>
      </c>
      <c r="E233" s="70">
        <v>5</v>
      </c>
      <c r="F233" s="63">
        <v>27292</v>
      </c>
      <c r="G233" s="62"/>
      <c r="H233" s="62">
        <v>0</v>
      </c>
      <c r="I233" s="62">
        <v>0</v>
      </c>
      <c r="J233" s="62"/>
      <c r="K233" s="62">
        <v>0</v>
      </c>
      <c r="L233" s="63">
        <v>27292</v>
      </c>
    </row>
    <row r="234" spans="1:12" s="22" customFormat="1" ht="14.45" customHeight="1">
      <c r="A234" s="22" t="s">
        <v>576</v>
      </c>
      <c r="B234" s="22" t="s">
        <v>879</v>
      </c>
      <c r="C234" s="70">
        <v>0</v>
      </c>
      <c r="D234" s="62">
        <v>0</v>
      </c>
      <c r="E234" s="70">
        <v>0</v>
      </c>
      <c r="F234" s="62">
        <v>0</v>
      </c>
      <c r="G234" s="62"/>
      <c r="H234" s="62">
        <v>0</v>
      </c>
      <c r="I234" s="62">
        <v>0</v>
      </c>
      <c r="J234" s="62"/>
      <c r="K234" s="62">
        <v>0</v>
      </c>
      <c r="L234" s="62">
        <v>0</v>
      </c>
    </row>
    <row r="235" spans="1:12" ht="14.45" customHeight="1">
      <c r="A235" s="22" t="s">
        <v>577</v>
      </c>
      <c r="B235" s="22" t="s">
        <v>92</v>
      </c>
      <c r="C235" s="70">
        <v>1</v>
      </c>
      <c r="D235" s="63">
        <v>7225</v>
      </c>
      <c r="E235" s="70">
        <v>75.8</v>
      </c>
      <c r="F235" s="63">
        <v>446873</v>
      </c>
      <c r="G235" s="62"/>
      <c r="H235" s="62">
        <v>0</v>
      </c>
      <c r="I235" s="62">
        <v>0</v>
      </c>
      <c r="J235" s="62"/>
      <c r="K235" s="63">
        <v>7225</v>
      </c>
      <c r="L235" s="63">
        <v>446873</v>
      </c>
    </row>
    <row r="236" spans="1:12" ht="14.45" customHeight="1">
      <c r="A236" s="22" t="s">
        <v>578</v>
      </c>
      <c r="B236" s="22" t="s">
        <v>46</v>
      </c>
      <c r="C236" s="70">
        <v>11.1</v>
      </c>
      <c r="D236" s="63">
        <v>55600</v>
      </c>
      <c r="E236" s="70">
        <v>110.6</v>
      </c>
      <c r="F236" s="63">
        <v>750981</v>
      </c>
      <c r="G236" s="62"/>
      <c r="H236" s="62">
        <v>0</v>
      </c>
      <c r="I236" s="62">
        <v>0</v>
      </c>
      <c r="J236" s="62"/>
      <c r="K236" s="63">
        <v>55600</v>
      </c>
      <c r="L236" s="63">
        <v>750981</v>
      </c>
    </row>
    <row r="237" spans="1:12" s="22" customFormat="1" ht="14.45" customHeight="1">
      <c r="A237" s="22" t="s">
        <v>579</v>
      </c>
      <c r="B237" s="22" t="s">
        <v>880</v>
      </c>
      <c r="C237" s="70">
        <v>0</v>
      </c>
      <c r="D237" s="62">
        <v>0</v>
      </c>
      <c r="E237" s="70">
        <v>0</v>
      </c>
      <c r="F237" s="62">
        <v>0</v>
      </c>
      <c r="G237" s="62"/>
      <c r="H237" s="62">
        <v>0</v>
      </c>
      <c r="I237" s="62">
        <v>0</v>
      </c>
      <c r="J237" s="62"/>
      <c r="K237" s="62">
        <v>0</v>
      </c>
      <c r="L237" s="62">
        <v>0</v>
      </c>
    </row>
    <row r="238" spans="1:12" ht="14.45" customHeight="1">
      <c r="A238" s="22" t="s">
        <v>580</v>
      </c>
      <c r="B238" s="22" t="s">
        <v>152</v>
      </c>
      <c r="C238" s="70">
        <v>69.099999999999994</v>
      </c>
      <c r="D238" s="63">
        <v>401044</v>
      </c>
      <c r="E238" s="70">
        <v>63</v>
      </c>
      <c r="F238" s="63">
        <v>411544</v>
      </c>
      <c r="G238" s="62"/>
      <c r="H238" s="62">
        <v>0</v>
      </c>
      <c r="I238" s="62">
        <v>0</v>
      </c>
      <c r="J238" s="62"/>
      <c r="K238" s="63">
        <v>401044</v>
      </c>
      <c r="L238" s="63">
        <v>411544</v>
      </c>
    </row>
    <row r="239" spans="1:12" s="22" customFormat="1" ht="14.45" customHeight="1">
      <c r="A239" s="22" t="s">
        <v>581</v>
      </c>
      <c r="B239" s="22" t="s">
        <v>65</v>
      </c>
      <c r="C239" s="70">
        <v>57.7</v>
      </c>
      <c r="D239" s="63">
        <v>376153</v>
      </c>
      <c r="E239" s="70">
        <v>4</v>
      </c>
      <c r="F239" s="63">
        <v>20000</v>
      </c>
      <c r="G239" s="62"/>
      <c r="H239" s="62">
        <v>0</v>
      </c>
      <c r="I239" s="62">
        <v>0</v>
      </c>
      <c r="J239" s="62"/>
      <c r="K239" s="63">
        <v>376153</v>
      </c>
      <c r="L239" s="63">
        <v>20000</v>
      </c>
    </row>
    <row r="240" spans="1:12" s="22" customFormat="1" ht="14.45" customHeight="1">
      <c r="A240" s="22" t="s">
        <v>582</v>
      </c>
      <c r="B240" s="22" t="s">
        <v>217</v>
      </c>
      <c r="C240" s="70">
        <v>0</v>
      </c>
      <c r="D240" s="62">
        <v>0</v>
      </c>
      <c r="E240" s="70">
        <v>19</v>
      </c>
      <c r="F240" s="63">
        <v>153830</v>
      </c>
      <c r="G240" s="62"/>
      <c r="H240" s="62">
        <v>0</v>
      </c>
      <c r="I240" s="62">
        <v>0</v>
      </c>
      <c r="J240" s="62"/>
      <c r="K240" s="62">
        <v>0</v>
      </c>
      <c r="L240" s="63">
        <v>153830</v>
      </c>
    </row>
    <row r="241" spans="1:12" s="22" customFormat="1" ht="14.45" customHeight="1">
      <c r="A241" s="22" t="s">
        <v>583</v>
      </c>
      <c r="B241" s="22" t="s">
        <v>881</v>
      </c>
      <c r="C241" s="70">
        <v>0</v>
      </c>
      <c r="D241" s="62">
        <v>0</v>
      </c>
      <c r="E241" s="70">
        <v>0</v>
      </c>
      <c r="F241" s="62">
        <v>0</v>
      </c>
      <c r="G241" s="62"/>
      <c r="H241" s="62">
        <v>0</v>
      </c>
      <c r="I241" s="62">
        <v>0</v>
      </c>
      <c r="J241" s="62"/>
      <c r="K241" s="62">
        <v>0</v>
      </c>
      <c r="L241" s="62">
        <v>0</v>
      </c>
    </row>
    <row r="242" spans="1:12" s="22" customFormat="1" ht="14.45" customHeight="1">
      <c r="A242" s="22" t="s">
        <v>584</v>
      </c>
      <c r="B242" s="22" t="s">
        <v>882</v>
      </c>
      <c r="C242" s="70">
        <v>0</v>
      </c>
      <c r="D242" s="62">
        <v>0</v>
      </c>
      <c r="E242" s="70">
        <v>0</v>
      </c>
      <c r="F242" s="62">
        <v>0</v>
      </c>
      <c r="G242" s="62"/>
      <c r="H242" s="62">
        <v>0</v>
      </c>
      <c r="I242" s="62">
        <v>0</v>
      </c>
      <c r="J242" s="62"/>
      <c r="K242" s="62">
        <v>0</v>
      </c>
      <c r="L242" s="62">
        <v>0</v>
      </c>
    </row>
    <row r="243" spans="1:12" ht="14.45" customHeight="1">
      <c r="A243" s="22" t="s">
        <v>585</v>
      </c>
      <c r="B243" s="22" t="s">
        <v>294</v>
      </c>
      <c r="C243" s="70">
        <v>59.6</v>
      </c>
      <c r="D243" s="63">
        <v>392608</v>
      </c>
      <c r="E243" s="70">
        <v>7.4</v>
      </c>
      <c r="F243" s="63">
        <v>39929</v>
      </c>
      <c r="G243" s="62"/>
      <c r="H243" s="62">
        <v>0</v>
      </c>
      <c r="I243" s="62">
        <v>0</v>
      </c>
      <c r="J243" s="62"/>
      <c r="K243" s="63">
        <v>392608</v>
      </c>
      <c r="L243" s="63">
        <v>39929</v>
      </c>
    </row>
    <row r="244" spans="1:12" s="22" customFormat="1" ht="14.45" customHeight="1">
      <c r="A244" s="22" t="s">
        <v>586</v>
      </c>
      <c r="B244" s="22" t="s">
        <v>883</v>
      </c>
      <c r="C244" s="70">
        <v>0</v>
      </c>
      <c r="D244" s="62">
        <v>0</v>
      </c>
      <c r="E244" s="70">
        <v>0</v>
      </c>
      <c r="F244" s="62">
        <v>0</v>
      </c>
      <c r="G244" s="62"/>
      <c r="H244" s="62">
        <v>0</v>
      </c>
      <c r="I244" s="62">
        <v>0</v>
      </c>
      <c r="J244" s="62"/>
      <c r="K244" s="62">
        <v>0</v>
      </c>
      <c r="L244" s="62">
        <v>0</v>
      </c>
    </row>
    <row r="245" spans="1:12" ht="14.45" customHeight="1">
      <c r="A245" s="22" t="s">
        <v>587</v>
      </c>
      <c r="B245" s="22" t="s">
        <v>239</v>
      </c>
      <c r="C245" s="70">
        <v>58</v>
      </c>
      <c r="D245" s="63">
        <v>304669</v>
      </c>
      <c r="E245" s="70">
        <v>558.29999999999995</v>
      </c>
      <c r="F245" s="63">
        <v>3447263</v>
      </c>
      <c r="G245" s="62"/>
      <c r="H245" s="63">
        <v>5000</v>
      </c>
      <c r="I245" s="63">
        <v>-1931</v>
      </c>
      <c r="J245" s="62"/>
      <c r="K245" s="63">
        <v>309669</v>
      </c>
      <c r="L245" s="63">
        <v>3445332</v>
      </c>
    </row>
    <row r="246" spans="1:12" s="22" customFormat="1" ht="14.45" customHeight="1">
      <c r="A246" s="22" t="s">
        <v>588</v>
      </c>
      <c r="B246" s="22" t="s">
        <v>884</v>
      </c>
      <c r="C246" s="70">
        <v>0</v>
      </c>
      <c r="D246" s="62">
        <v>0</v>
      </c>
      <c r="E246" s="70">
        <v>0</v>
      </c>
      <c r="F246" s="62">
        <v>0</v>
      </c>
      <c r="G246" s="62"/>
      <c r="H246" s="62">
        <v>0</v>
      </c>
      <c r="I246" s="62">
        <v>0</v>
      </c>
      <c r="J246" s="62"/>
      <c r="K246" s="62">
        <v>0</v>
      </c>
      <c r="L246" s="62">
        <v>0</v>
      </c>
    </row>
    <row r="247" spans="1:12" s="22" customFormat="1" ht="14.45" customHeight="1">
      <c r="A247" s="22" t="s">
        <v>589</v>
      </c>
      <c r="B247" s="22" t="s">
        <v>283</v>
      </c>
      <c r="C247" s="70">
        <v>0</v>
      </c>
      <c r="D247" s="62">
        <v>0</v>
      </c>
      <c r="E247" s="70">
        <v>2</v>
      </c>
      <c r="F247" s="63">
        <v>13863</v>
      </c>
      <c r="G247" s="62"/>
      <c r="H247" s="62">
        <v>0</v>
      </c>
      <c r="I247" s="62">
        <v>0</v>
      </c>
      <c r="J247" s="62"/>
      <c r="K247" s="62">
        <v>0</v>
      </c>
      <c r="L247" s="63">
        <v>13863</v>
      </c>
    </row>
    <row r="248" spans="1:12" ht="14.45" customHeight="1">
      <c r="A248" s="22" t="s">
        <v>590</v>
      </c>
      <c r="B248" s="22" t="s">
        <v>110</v>
      </c>
      <c r="C248" s="70">
        <v>0</v>
      </c>
      <c r="D248" s="62">
        <v>0</v>
      </c>
      <c r="E248" s="70">
        <v>79.7</v>
      </c>
      <c r="F248" s="63">
        <v>603103</v>
      </c>
      <c r="G248" s="62"/>
      <c r="H248" s="62">
        <v>0</v>
      </c>
      <c r="I248" s="62">
        <v>0</v>
      </c>
      <c r="J248" s="62"/>
      <c r="K248" s="62">
        <v>0</v>
      </c>
      <c r="L248" s="63">
        <v>603103</v>
      </c>
    </row>
    <row r="249" spans="1:12" ht="14.45" customHeight="1">
      <c r="A249" s="22" t="s">
        <v>591</v>
      </c>
      <c r="B249" s="22" t="s">
        <v>185</v>
      </c>
      <c r="C249" s="70">
        <v>2</v>
      </c>
      <c r="D249" s="63">
        <v>10000</v>
      </c>
      <c r="E249" s="70">
        <v>1</v>
      </c>
      <c r="F249" s="63">
        <v>5000</v>
      </c>
      <c r="G249" s="62"/>
      <c r="H249" s="62">
        <v>0</v>
      </c>
      <c r="I249" s="62">
        <v>0</v>
      </c>
      <c r="J249" s="62"/>
      <c r="K249" s="63">
        <v>10000</v>
      </c>
      <c r="L249" s="63">
        <v>5000</v>
      </c>
    </row>
    <row r="250" spans="1:12" s="22" customFormat="1" ht="14.45" customHeight="1">
      <c r="A250" s="22" t="s">
        <v>592</v>
      </c>
      <c r="B250" s="22" t="s">
        <v>885</v>
      </c>
      <c r="C250" s="70">
        <v>0</v>
      </c>
      <c r="D250" s="62">
        <v>0</v>
      </c>
      <c r="E250" s="70">
        <v>0</v>
      </c>
      <c r="F250" s="62">
        <v>0</v>
      </c>
      <c r="G250" s="62"/>
      <c r="H250" s="62">
        <v>0</v>
      </c>
      <c r="I250" s="62">
        <v>0</v>
      </c>
      <c r="J250" s="62"/>
      <c r="K250" s="62">
        <v>0</v>
      </c>
      <c r="L250" s="62">
        <v>0</v>
      </c>
    </row>
    <row r="251" spans="1:12" ht="14.45" customHeight="1">
      <c r="A251" s="22" t="s">
        <v>593</v>
      </c>
      <c r="B251" s="22" t="s">
        <v>297</v>
      </c>
      <c r="C251" s="70">
        <v>62</v>
      </c>
      <c r="D251" s="63">
        <v>412644</v>
      </c>
      <c r="E251" s="70">
        <v>6.1</v>
      </c>
      <c r="F251" s="63">
        <v>41253</v>
      </c>
      <c r="G251" s="62"/>
      <c r="H251" s="62">
        <v>0</v>
      </c>
      <c r="I251" s="62">
        <v>0</v>
      </c>
      <c r="J251" s="62"/>
      <c r="K251" s="63">
        <v>412644</v>
      </c>
      <c r="L251" s="63">
        <v>41253</v>
      </c>
    </row>
    <row r="252" spans="1:12" ht="14.45" customHeight="1">
      <c r="A252" s="22" t="s">
        <v>594</v>
      </c>
      <c r="B252" s="22" t="s">
        <v>304</v>
      </c>
      <c r="C252" s="70">
        <v>0</v>
      </c>
      <c r="D252" s="62">
        <v>0</v>
      </c>
      <c r="E252" s="70">
        <v>16.8</v>
      </c>
      <c r="F252" s="63">
        <v>163134</v>
      </c>
      <c r="G252" s="62"/>
      <c r="H252" s="62">
        <v>0</v>
      </c>
      <c r="I252" s="62">
        <v>0</v>
      </c>
      <c r="J252" s="62"/>
      <c r="K252" s="62">
        <v>0</v>
      </c>
      <c r="L252" s="63">
        <v>163134</v>
      </c>
    </row>
    <row r="253" spans="1:12" ht="14.45" customHeight="1">
      <c r="A253" s="22" t="s">
        <v>595</v>
      </c>
      <c r="B253" s="22" t="s">
        <v>101</v>
      </c>
      <c r="C253" s="70">
        <v>0</v>
      </c>
      <c r="D253" s="62">
        <v>0</v>
      </c>
      <c r="E253" s="70">
        <v>118.4</v>
      </c>
      <c r="F253" s="63">
        <v>759288</v>
      </c>
      <c r="G253" s="62"/>
      <c r="H253" s="62">
        <v>0</v>
      </c>
      <c r="I253" s="62">
        <v>0</v>
      </c>
      <c r="J253" s="62"/>
      <c r="K253" s="62">
        <v>0</v>
      </c>
      <c r="L253" s="63">
        <v>759288</v>
      </c>
    </row>
    <row r="254" spans="1:12" s="22" customFormat="1" ht="14.45" customHeight="1">
      <c r="A254" s="22" t="s">
        <v>596</v>
      </c>
      <c r="B254" s="22" t="s">
        <v>886</v>
      </c>
      <c r="C254" s="70">
        <v>0</v>
      </c>
      <c r="D254" s="62">
        <v>0</v>
      </c>
      <c r="E254" s="70">
        <v>0</v>
      </c>
      <c r="F254" s="62">
        <v>0</v>
      </c>
      <c r="G254" s="62"/>
      <c r="H254" s="62">
        <v>0</v>
      </c>
      <c r="I254" s="62">
        <v>0</v>
      </c>
      <c r="J254" s="62"/>
      <c r="K254" s="62">
        <v>0</v>
      </c>
      <c r="L254" s="62">
        <v>0</v>
      </c>
    </row>
    <row r="255" spans="1:12" s="22" customFormat="1" ht="14.45" customHeight="1">
      <c r="A255" s="22" t="s">
        <v>597</v>
      </c>
      <c r="B255" s="22" t="s">
        <v>153</v>
      </c>
      <c r="C255" s="70">
        <v>0</v>
      </c>
      <c r="D255" s="62">
        <v>0</v>
      </c>
      <c r="E255" s="70">
        <v>10.4</v>
      </c>
      <c r="F255" s="63">
        <v>90863</v>
      </c>
      <c r="G255" s="62"/>
      <c r="H255" s="62">
        <v>0</v>
      </c>
      <c r="I255" s="62">
        <v>0</v>
      </c>
      <c r="J255" s="62"/>
      <c r="K255" s="62">
        <v>0</v>
      </c>
      <c r="L255" s="63">
        <v>90863</v>
      </c>
    </row>
    <row r="256" spans="1:12" s="22" customFormat="1" ht="14.45" customHeight="1">
      <c r="A256" s="22" t="s">
        <v>598</v>
      </c>
      <c r="B256" s="22" t="s">
        <v>887</v>
      </c>
      <c r="C256" s="70">
        <v>0</v>
      </c>
      <c r="D256" s="62">
        <v>0</v>
      </c>
      <c r="E256" s="70">
        <v>0</v>
      </c>
      <c r="F256" s="62">
        <v>0</v>
      </c>
      <c r="G256" s="62"/>
      <c r="H256" s="62">
        <v>0</v>
      </c>
      <c r="I256" s="62">
        <v>0</v>
      </c>
      <c r="J256" s="62"/>
      <c r="K256" s="62">
        <v>0</v>
      </c>
      <c r="L256" s="62">
        <v>0</v>
      </c>
    </row>
    <row r="257" spans="1:12" ht="14.45" customHeight="1">
      <c r="A257" s="22" t="s">
        <v>599</v>
      </c>
      <c r="B257" s="22" t="s">
        <v>154</v>
      </c>
      <c r="C257" s="70">
        <v>0</v>
      </c>
      <c r="D257" s="62">
        <v>0</v>
      </c>
      <c r="E257" s="70">
        <v>31.2</v>
      </c>
      <c r="F257" s="63">
        <v>285262</v>
      </c>
      <c r="G257" s="62"/>
      <c r="H257" s="62">
        <v>0</v>
      </c>
      <c r="I257" s="62">
        <v>0</v>
      </c>
      <c r="J257" s="62"/>
      <c r="K257" s="62">
        <v>0</v>
      </c>
      <c r="L257" s="63">
        <v>285262</v>
      </c>
    </row>
    <row r="258" spans="1:12" ht="14.45" customHeight="1">
      <c r="A258" s="22" t="s">
        <v>600</v>
      </c>
      <c r="B258" s="22" t="s">
        <v>261</v>
      </c>
      <c r="C258" s="70">
        <v>69</v>
      </c>
      <c r="D258" s="63">
        <v>359406</v>
      </c>
      <c r="E258" s="70">
        <v>12.3</v>
      </c>
      <c r="F258" s="63">
        <v>108433</v>
      </c>
      <c r="G258" s="62"/>
      <c r="H258" s="62">
        <v>0</v>
      </c>
      <c r="I258" s="62">
        <v>0</v>
      </c>
      <c r="J258" s="62"/>
      <c r="K258" s="63">
        <v>359406</v>
      </c>
      <c r="L258" s="63">
        <v>108433</v>
      </c>
    </row>
    <row r="259" spans="1:12" s="22" customFormat="1" ht="14.45" customHeight="1">
      <c r="A259" s="22" t="s">
        <v>601</v>
      </c>
      <c r="B259" s="22" t="s">
        <v>345</v>
      </c>
      <c r="C259" s="70">
        <v>0</v>
      </c>
      <c r="D259" s="62">
        <v>0</v>
      </c>
      <c r="E259" s="70">
        <v>1</v>
      </c>
      <c r="F259" s="63">
        <v>5210</v>
      </c>
      <c r="G259" s="62"/>
      <c r="H259" s="62">
        <v>0</v>
      </c>
      <c r="I259" s="62">
        <v>0</v>
      </c>
      <c r="J259" s="62"/>
      <c r="K259" s="62">
        <v>0</v>
      </c>
      <c r="L259" s="63">
        <v>5210</v>
      </c>
    </row>
    <row r="260" spans="1:12" s="22" customFormat="1" ht="14.45" customHeight="1">
      <c r="A260" s="22" t="s">
        <v>602</v>
      </c>
      <c r="B260" s="22" t="s">
        <v>40</v>
      </c>
      <c r="C260" s="70">
        <v>69.099999999999994</v>
      </c>
      <c r="D260" s="63">
        <v>393005</v>
      </c>
      <c r="E260" s="70">
        <v>12.1</v>
      </c>
      <c r="F260" s="63">
        <v>90160</v>
      </c>
      <c r="G260" s="62"/>
      <c r="H260" s="62">
        <v>0</v>
      </c>
      <c r="I260" s="62">
        <v>0</v>
      </c>
      <c r="J260" s="62"/>
      <c r="K260" s="63">
        <v>393005</v>
      </c>
      <c r="L260" s="63">
        <v>90160</v>
      </c>
    </row>
    <row r="261" spans="1:12" ht="14.45" customHeight="1">
      <c r="A261" s="22" t="s">
        <v>603</v>
      </c>
      <c r="B261" s="22" t="s">
        <v>155</v>
      </c>
      <c r="C261" s="70">
        <v>197.9</v>
      </c>
      <c r="D261" s="63">
        <v>1754618</v>
      </c>
      <c r="E261" s="70">
        <v>34.200000000000003</v>
      </c>
      <c r="F261" s="63">
        <v>252038</v>
      </c>
      <c r="G261" s="62"/>
      <c r="H261" s="62">
        <v>0</v>
      </c>
      <c r="I261" s="62">
        <v>0</v>
      </c>
      <c r="J261" s="62"/>
      <c r="K261" s="63">
        <v>1754618</v>
      </c>
      <c r="L261" s="63">
        <v>252038</v>
      </c>
    </row>
    <row r="262" spans="1:12" ht="14.45" customHeight="1">
      <c r="A262" s="22" t="s">
        <v>604</v>
      </c>
      <c r="B262" s="22" t="s">
        <v>305</v>
      </c>
      <c r="C262" s="70">
        <v>41.9</v>
      </c>
      <c r="D262" s="63">
        <v>227644</v>
      </c>
      <c r="E262" s="70">
        <v>3</v>
      </c>
      <c r="F262" s="63">
        <v>26964</v>
      </c>
      <c r="G262" s="62"/>
      <c r="H262" s="62">
        <v>0</v>
      </c>
      <c r="I262" s="62">
        <v>0</v>
      </c>
      <c r="J262" s="62"/>
      <c r="K262" s="63">
        <v>227644</v>
      </c>
      <c r="L262" s="63">
        <v>26964</v>
      </c>
    </row>
    <row r="263" spans="1:12" s="22" customFormat="1" ht="14.45" customHeight="1">
      <c r="A263" s="22" t="s">
        <v>605</v>
      </c>
      <c r="B263" s="22" t="s">
        <v>888</v>
      </c>
      <c r="C263" s="70">
        <v>0</v>
      </c>
      <c r="D263" s="62">
        <v>0</v>
      </c>
      <c r="E263" s="70">
        <v>0</v>
      </c>
      <c r="F263" s="62">
        <v>0</v>
      </c>
      <c r="G263" s="62"/>
      <c r="H263" s="62">
        <v>0</v>
      </c>
      <c r="I263" s="62">
        <v>0</v>
      </c>
      <c r="J263" s="62"/>
      <c r="K263" s="62">
        <v>0</v>
      </c>
      <c r="L263" s="62">
        <v>0</v>
      </c>
    </row>
    <row r="264" spans="1:12" s="22" customFormat="1" ht="14.45" customHeight="1">
      <c r="A264" s="22" t="s">
        <v>606</v>
      </c>
      <c r="B264" s="22" t="s">
        <v>889</v>
      </c>
      <c r="C264" s="70">
        <v>0</v>
      </c>
      <c r="D264" s="62">
        <v>0</v>
      </c>
      <c r="E264" s="70">
        <v>0</v>
      </c>
      <c r="F264" s="62">
        <v>0</v>
      </c>
      <c r="G264" s="62"/>
      <c r="H264" s="62">
        <v>0</v>
      </c>
      <c r="I264" s="62">
        <v>0</v>
      </c>
      <c r="J264" s="62"/>
      <c r="K264" s="62">
        <v>0</v>
      </c>
      <c r="L264" s="62">
        <v>0</v>
      </c>
    </row>
    <row r="265" spans="1:12" s="22" customFormat="1" ht="14.45" customHeight="1">
      <c r="A265" s="22" t="s">
        <v>607</v>
      </c>
      <c r="B265" s="22" t="s">
        <v>309</v>
      </c>
      <c r="C265" s="70">
        <v>0</v>
      </c>
      <c r="D265" s="62">
        <v>0</v>
      </c>
      <c r="E265" s="70">
        <v>0</v>
      </c>
      <c r="F265" s="62">
        <v>0</v>
      </c>
      <c r="G265" s="62"/>
      <c r="H265" s="62">
        <v>0</v>
      </c>
      <c r="I265" s="62">
        <v>0</v>
      </c>
      <c r="J265" s="62"/>
      <c r="K265" s="62">
        <v>0</v>
      </c>
      <c r="L265" s="62">
        <v>0</v>
      </c>
    </row>
    <row r="266" spans="1:12" s="22" customFormat="1" ht="14.45" customHeight="1">
      <c r="A266" s="22" t="s">
        <v>608</v>
      </c>
      <c r="B266" s="22" t="s">
        <v>890</v>
      </c>
      <c r="C266" s="70">
        <v>0</v>
      </c>
      <c r="D266" s="62">
        <v>0</v>
      </c>
      <c r="E266" s="70">
        <v>0</v>
      </c>
      <c r="F266" s="62">
        <v>0</v>
      </c>
      <c r="G266" s="62"/>
      <c r="H266" s="62">
        <v>0</v>
      </c>
      <c r="I266" s="62">
        <v>0</v>
      </c>
      <c r="J266" s="62"/>
      <c r="K266" s="62">
        <v>0</v>
      </c>
      <c r="L266" s="62">
        <v>0</v>
      </c>
    </row>
    <row r="267" spans="1:12" ht="14.45" customHeight="1">
      <c r="A267" s="22" t="s">
        <v>609</v>
      </c>
      <c r="B267" s="22" t="s">
        <v>156</v>
      </c>
      <c r="C267" s="70">
        <v>64.7</v>
      </c>
      <c r="D267" s="63">
        <v>527931</v>
      </c>
      <c r="E267" s="70">
        <v>91.8</v>
      </c>
      <c r="F267" s="63">
        <v>601049</v>
      </c>
      <c r="G267" s="62"/>
      <c r="H267" s="62">
        <v>0</v>
      </c>
      <c r="I267" s="62">
        <v>0</v>
      </c>
      <c r="J267" s="62"/>
      <c r="K267" s="63">
        <v>527931</v>
      </c>
      <c r="L267" s="63">
        <v>601049</v>
      </c>
    </row>
    <row r="268" spans="1:12" s="22" customFormat="1" ht="14.45" customHeight="1">
      <c r="A268" s="22" t="s">
        <v>610</v>
      </c>
      <c r="B268" s="22" t="s">
        <v>891</v>
      </c>
      <c r="C268" s="70">
        <v>0</v>
      </c>
      <c r="D268" s="62">
        <v>0</v>
      </c>
      <c r="E268" s="70">
        <v>0</v>
      </c>
      <c r="F268" s="62">
        <v>0</v>
      </c>
      <c r="G268" s="62"/>
      <c r="H268" s="62">
        <v>0</v>
      </c>
      <c r="I268" s="62">
        <v>0</v>
      </c>
      <c r="J268" s="62"/>
      <c r="K268" s="62">
        <v>0</v>
      </c>
      <c r="L268" s="62">
        <v>0</v>
      </c>
    </row>
    <row r="269" spans="1:12" s="22" customFormat="1" ht="14.45" customHeight="1">
      <c r="A269" s="22" t="s">
        <v>611</v>
      </c>
      <c r="B269" s="22" t="s">
        <v>892</v>
      </c>
      <c r="C269" s="70">
        <v>0</v>
      </c>
      <c r="D269" s="62">
        <v>0</v>
      </c>
      <c r="E269" s="70">
        <v>0</v>
      </c>
      <c r="F269" s="62">
        <v>0</v>
      </c>
      <c r="G269" s="62"/>
      <c r="H269" s="62">
        <v>0</v>
      </c>
      <c r="I269" s="62">
        <v>0</v>
      </c>
      <c r="J269" s="62"/>
      <c r="K269" s="62">
        <v>0</v>
      </c>
      <c r="L269" s="62">
        <v>0</v>
      </c>
    </row>
    <row r="270" spans="1:12" ht="14.45" customHeight="1">
      <c r="A270" s="22" t="s">
        <v>612</v>
      </c>
      <c r="B270" s="22" t="s">
        <v>111</v>
      </c>
      <c r="C270" s="70">
        <v>126.1</v>
      </c>
      <c r="D270" s="63">
        <v>775814</v>
      </c>
      <c r="E270" s="70">
        <v>78</v>
      </c>
      <c r="F270" s="63">
        <v>529090</v>
      </c>
      <c r="G270" s="62"/>
      <c r="H270" s="62">
        <v>0</v>
      </c>
      <c r="I270" s="62">
        <v>0</v>
      </c>
      <c r="J270" s="62"/>
      <c r="K270" s="63">
        <v>775814</v>
      </c>
      <c r="L270" s="63">
        <v>529090</v>
      </c>
    </row>
    <row r="271" spans="1:12" ht="14.45" customHeight="1">
      <c r="A271" s="22" t="s">
        <v>613</v>
      </c>
      <c r="B271" s="22" t="s">
        <v>85</v>
      </c>
      <c r="C271" s="70">
        <v>0</v>
      </c>
      <c r="D271" s="62">
        <v>0</v>
      </c>
      <c r="E271" s="70">
        <v>43.4</v>
      </c>
      <c r="F271" s="63">
        <v>379185</v>
      </c>
      <c r="G271" s="62"/>
      <c r="H271" s="62">
        <v>0</v>
      </c>
      <c r="I271" s="62">
        <v>0</v>
      </c>
      <c r="J271" s="62"/>
      <c r="K271" s="62">
        <v>0</v>
      </c>
      <c r="L271" s="63">
        <v>379185</v>
      </c>
    </row>
    <row r="272" spans="1:12" ht="14.45" customHeight="1">
      <c r="A272" s="22" t="s">
        <v>614</v>
      </c>
      <c r="B272" s="22" t="s">
        <v>240</v>
      </c>
      <c r="C272" s="70">
        <v>21</v>
      </c>
      <c r="D272" s="63">
        <v>111387</v>
      </c>
      <c r="E272" s="70">
        <v>6</v>
      </c>
      <c r="F272" s="63">
        <v>30000</v>
      </c>
      <c r="G272" s="62"/>
      <c r="H272" s="62">
        <v>0</v>
      </c>
      <c r="I272" s="62">
        <v>0</v>
      </c>
      <c r="J272" s="62"/>
      <c r="K272" s="63">
        <v>111387</v>
      </c>
      <c r="L272" s="63">
        <v>30000</v>
      </c>
    </row>
    <row r="273" spans="1:12" ht="14.45" customHeight="1">
      <c r="A273" s="22" t="s">
        <v>615</v>
      </c>
      <c r="B273" s="22" t="s">
        <v>346</v>
      </c>
      <c r="C273" s="70">
        <v>0</v>
      </c>
      <c r="D273" s="62">
        <v>0</v>
      </c>
      <c r="E273" s="70">
        <v>5.4</v>
      </c>
      <c r="F273" s="63">
        <v>48338</v>
      </c>
      <c r="G273" s="62"/>
      <c r="H273" s="62">
        <v>0</v>
      </c>
      <c r="I273" s="62">
        <v>0</v>
      </c>
      <c r="J273" s="62"/>
      <c r="K273" s="62">
        <v>0</v>
      </c>
      <c r="L273" s="63">
        <v>48338</v>
      </c>
    </row>
    <row r="274" spans="1:12" s="22" customFormat="1" ht="14.45" customHeight="1">
      <c r="A274" s="22" t="s">
        <v>616</v>
      </c>
      <c r="B274" s="22" t="s">
        <v>227</v>
      </c>
      <c r="C274" s="70">
        <v>0</v>
      </c>
      <c r="D274" s="62">
        <v>0</v>
      </c>
      <c r="E274" s="70">
        <v>11.9</v>
      </c>
      <c r="F274" s="63">
        <v>101178</v>
      </c>
      <c r="G274" s="62"/>
      <c r="H274" s="62">
        <v>0</v>
      </c>
      <c r="I274" s="62">
        <v>0</v>
      </c>
      <c r="J274" s="62"/>
      <c r="K274" s="62">
        <v>0</v>
      </c>
      <c r="L274" s="63">
        <v>101178</v>
      </c>
    </row>
    <row r="275" spans="1:12" s="22" customFormat="1" ht="14.45" customHeight="1">
      <c r="A275" s="22" t="s">
        <v>617</v>
      </c>
      <c r="B275" s="22" t="s">
        <v>269</v>
      </c>
      <c r="C275" s="70">
        <v>0</v>
      </c>
      <c r="D275" s="62">
        <v>0</v>
      </c>
      <c r="E275" s="70">
        <v>11</v>
      </c>
      <c r="F275" s="63">
        <v>101997</v>
      </c>
      <c r="G275" s="62"/>
      <c r="H275" s="62">
        <v>0</v>
      </c>
      <c r="I275" s="62">
        <v>0</v>
      </c>
      <c r="J275" s="62"/>
      <c r="K275" s="62">
        <v>0</v>
      </c>
      <c r="L275" s="63">
        <v>101997</v>
      </c>
    </row>
    <row r="276" spans="1:12" s="22" customFormat="1" ht="14.45" customHeight="1">
      <c r="A276" s="22" t="s">
        <v>618</v>
      </c>
      <c r="B276" s="22" t="s">
        <v>893</v>
      </c>
      <c r="C276" s="70">
        <v>0</v>
      </c>
      <c r="D276" s="62">
        <v>0</v>
      </c>
      <c r="E276" s="70">
        <v>0</v>
      </c>
      <c r="F276" s="62">
        <v>0</v>
      </c>
      <c r="G276" s="62"/>
      <c r="H276" s="62">
        <v>0</v>
      </c>
      <c r="I276" s="62">
        <v>0</v>
      </c>
      <c r="J276" s="62"/>
      <c r="K276" s="62">
        <v>0</v>
      </c>
      <c r="L276" s="62">
        <v>0</v>
      </c>
    </row>
    <row r="277" spans="1:12" s="22" customFormat="1" ht="14.45" customHeight="1">
      <c r="A277" s="22" t="s">
        <v>619</v>
      </c>
      <c r="B277" s="22" t="s">
        <v>894</v>
      </c>
      <c r="C277" s="70">
        <v>0</v>
      </c>
      <c r="D277" s="62">
        <v>0</v>
      </c>
      <c r="E277" s="70">
        <v>0</v>
      </c>
      <c r="F277" s="62">
        <v>0</v>
      </c>
      <c r="G277" s="62"/>
      <c r="H277" s="62">
        <v>0</v>
      </c>
      <c r="I277" s="62">
        <v>0</v>
      </c>
      <c r="J277" s="62"/>
      <c r="K277" s="62">
        <v>0</v>
      </c>
      <c r="L277" s="62">
        <v>0</v>
      </c>
    </row>
    <row r="278" spans="1:12" s="22" customFormat="1" ht="14.45" customHeight="1">
      <c r="A278" s="22" t="s">
        <v>620</v>
      </c>
      <c r="B278" s="22" t="s">
        <v>895</v>
      </c>
      <c r="C278" s="70">
        <v>0</v>
      </c>
      <c r="D278" s="62">
        <v>0</v>
      </c>
      <c r="E278" s="70">
        <v>1</v>
      </c>
      <c r="F278" s="63">
        <v>5000</v>
      </c>
      <c r="G278" s="62"/>
      <c r="H278" s="62">
        <v>0</v>
      </c>
      <c r="I278" s="62">
        <v>0</v>
      </c>
      <c r="J278" s="62"/>
      <c r="K278" s="62">
        <v>0</v>
      </c>
      <c r="L278" s="63">
        <v>5000</v>
      </c>
    </row>
    <row r="279" spans="1:12" ht="14.45" customHeight="1">
      <c r="A279" s="22" t="s">
        <v>621</v>
      </c>
      <c r="B279" s="22" t="s">
        <v>896</v>
      </c>
      <c r="C279" s="70">
        <v>0</v>
      </c>
      <c r="D279" s="62">
        <v>0</v>
      </c>
      <c r="E279" s="70">
        <v>0</v>
      </c>
      <c r="F279" s="62">
        <v>0</v>
      </c>
      <c r="G279" s="62"/>
      <c r="H279" s="62">
        <v>0</v>
      </c>
      <c r="I279" s="62">
        <v>0</v>
      </c>
      <c r="J279" s="62"/>
      <c r="K279" s="62">
        <v>0</v>
      </c>
      <c r="L279" s="62">
        <v>0</v>
      </c>
    </row>
    <row r="280" spans="1:12" ht="14.45" customHeight="1">
      <c r="A280" s="22" t="s">
        <v>622</v>
      </c>
      <c r="B280" s="22" t="s">
        <v>242</v>
      </c>
      <c r="C280" s="70">
        <v>22</v>
      </c>
      <c r="D280" s="63">
        <v>115229</v>
      </c>
      <c r="E280" s="70">
        <v>43.8</v>
      </c>
      <c r="F280" s="63">
        <v>330983</v>
      </c>
      <c r="G280" s="62"/>
      <c r="H280" s="62">
        <v>0</v>
      </c>
      <c r="I280" s="62">
        <v>0</v>
      </c>
      <c r="J280" s="62"/>
      <c r="K280" s="63">
        <v>115229</v>
      </c>
      <c r="L280" s="63">
        <v>330983</v>
      </c>
    </row>
    <row r="281" spans="1:12" s="22" customFormat="1" ht="14.45" customHeight="1">
      <c r="A281" s="22" t="s">
        <v>623</v>
      </c>
      <c r="B281" s="22" t="s">
        <v>66</v>
      </c>
      <c r="C281" s="70">
        <v>22.9</v>
      </c>
      <c r="D281" s="63">
        <v>132564</v>
      </c>
      <c r="E281" s="70">
        <v>14.1</v>
      </c>
      <c r="F281" s="63">
        <v>87946</v>
      </c>
      <c r="G281" s="62"/>
      <c r="H281" s="62">
        <v>0</v>
      </c>
      <c r="I281" s="62">
        <v>0</v>
      </c>
      <c r="J281" s="62"/>
      <c r="K281" s="63">
        <v>132564</v>
      </c>
      <c r="L281" s="63">
        <v>87946</v>
      </c>
    </row>
    <row r="282" spans="1:12" s="22" customFormat="1" ht="14.45" customHeight="1">
      <c r="A282" s="22" t="s">
        <v>624</v>
      </c>
      <c r="B282" s="22" t="s">
        <v>134</v>
      </c>
      <c r="C282" s="70">
        <v>0</v>
      </c>
      <c r="D282" s="62">
        <v>0</v>
      </c>
      <c r="E282" s="70">
        <v>28</v>
      </c>
      <c r="F282" s="63">
        <v>175569</v>
      </c>
      <c r="G282" s="62"/>
      <c r="H282" s="62">
        <v>0</v>
      </c>
      <c r="I282" s="62">
        <v>0</v>
      </c>
      <c r="J282" s="62"/>
      <c r="K282" s="62">
        <v>0</v>
      </c>
      <c r="L282" s="63">
        <v>175569</v>
      </c>
    </row>
    <row r="283" spans="1:12" ht="14.45" customHeight="1">
      <c r="A283" s="22" t="s">
        <v>625</v>
      </c>
      <c r="B283" s="22" t="s">
        <v>102</v>
      </c>
      <c r="C283" s="70">
        <v>0</v>
      </c>
      <c r="D283" s="62">
        <v>0</v>
      </c>
      <c r="E283" s="70">
        <v>11</v>
      </c>
      <c r="F283" s="63">
        <v>99517</v>
      </c>
      <c r="G283" s="62"/>
      <c r="H283" s="62">
        <v>0</v>
      </c>
      <c r="I283" s="63">
        <v>-5000</v>
      </c>
      <c r="J283" s="62"/>
      <c r="K283" s="62">
        <v>0</v>
      </c>
      <c r="L283" s="63">
        <v>94517</v>
      </c>
    </row>
    <row r="284" spans="1:12" s="22" customFormat="1" ht="14.45" customHeight="1">
      <c r="A284" s="22" t="s">
        <v>626</v>
      </c>
      <c r="B284" s="22" t="s">
        <v>219</v>
      </c>
      <c r="C284" s="70">
        <v>43.2</v>
      </c>
      <c r="D284" s="63">
        <v>261802</v>
      </c>
      <c r="E284" s="70">
        <v>10.9</v>
      </c>
      <c r="F284" s="63">
        <v>96616</v>
      </c>
      <c r="G284" s="62"/>
      <c r="H284" s="62">
        <v>0</v>
      </c>
      <c r="I284" s="62">
        <v>0</v>
      </c>
      <c r="J284" s="62"/>
      <c r="K284" s="63">
        <v>261802</v>
      </c>
      <c r="L284" s="63">
        <v>96616</v>
      </c>
    </row>
    <row r="285" spans="1:12" ht="14.45" customHeight="1">
      <c r="A285" s="22" t="s">
        <v>627</v>
      </c>
      <c r="B285" s="22" t="s">
        <v>278</v>
      </c>
      <c r="C285" s="70">
        <v>0</v>
      </c>
      <c r="D285" s="62">
        <v>0</v>
      </c>
      <c r="E285" s="70">
        <v>7</v>
      </c>
      <c r="F285" s="63">
        <v>62041</v>
      </c>
      <c r="G285" s="62"/>
      <c r="H285" s="62">
        <v>0</v>
      </c>
      <c r="I285" s="62">
        <v>0</v>
      </c>
      <c r="J285" s="62"/>
      <c r="K285" s="62">
        <v>0</v>
      </c>
      <c r="L285" s="63">
        <v>62041</v>
      </c>
    </row>
    <row r="286" spans="1:12" ht="14.45" customHeight="1">
      <c r="A286" s="22" t="s">
        <v>628</v>
      </c>
      <c r="B286" s="22" t="s">
        <v>93</v>
      </c>
      <c r="C286" s="70">
        <v>13.6</v>
      </c>
      <c r="D286" s="63">
        <v>84579</v>
      </c>
      <c r="E286" s="70">
        <v>216.7</v>
      </c>
      <c r="F286" s="63">
        <v>1370333</v>
      </c>
      <c r="G286" s="62"/>
      <c r="H286" s="62">
        <v>0</v>
      </c>
      <c r="I286" s="63">
        <v>-5000</v>
      </c>
      <c r="J286" s="62"/>
      <c r="K286" s="63">
        <v>84579</v>
      </c>
      <c r="L286" s="63">
        <v>1365333</v>
      </c>
    </row>
    <row r="287" spans="1:12" ht="14.45" customHeight="1">
      <c r="A287" s="22" t="s">
        <v>629</v>
      </c>
      <c r="B287" s="22" t="s">
        <v>47</v>
      </c>
      <c r="C287" s="70">
        <v>123.5</v>
      </c>
      <c r="D287" s="63">
        <v>814453</v>
      </c>
      <c r="E287" s="70">
        <v>97.1</v>
      </c>
      <c r="F287" s="63">
        <v>655689</v>
      </c>
      <c r="G287" s="62"/>
      <c r="H287" s="62">
        <v>-994</v>
      </c>
      <c r="I287" s="62">
        <v>0</v>
      </c>
      <c r="J287" s="62"/>
      <c r="K287" s="63">
        <v>813459</v>
      </c>
      <c r="L287" s="63">
        <v>655689</v>
      </c>
    </row>
    <row r="288" spans="1:12" s="22" customFormat="1" ht="14.45" customHeight="1">
      <c r="A288" s="22" t="s">
        <v>630</v>
      </c>
      <c r="B288" s="22" t="s">
        <v>897</v>
      </c>
      <c r="C288" s="70">
        <v>0</v>
      </c>
      <c r="D288" s="62">
        <v>0</v>
      </c>
      <c r="E288" s="70">
        <v>0</v>
      </c>
      <c r="F288" s="62">
        <v>0</v>
      </c>
      <c r="G288" s="62"/>
      <c r="H288" s="62">
        <v>0</v>
      </c>
      <c r="I288" s="62">
        <v>0</v>
      </c>
      <c r="J288" s="62"/>
      <c r="K288" s="62">
        <v>0</v>
      </c>
      <c r="L288" s="62">
        <v>0</v>
      </c>
    </row>
    <row r="289" spans="1:12" s="22" customFormat="1" ht="14.45" customHeight="1">
      <c r="A289" s="22" t="s">
        <v>631</v>
      </c>
      <c r="B289" s="22" t="s">
        <v>898</v>
      </c>
      <c r="C289" s="70">
        <v>0</v>
      </c>
      <c r="D289" s="62">
        <v>0</v>
      </c>
      <c r="E289" s="70">
        <v>0</v>
      </c>
      <c r="F289" s="62">
        <v>0</v>
      </c>
      <c r="G289" s="62"/>
      <c r="H289" s="62">
        <v>0</v>
      </c>
      <c r="I289" s="62">
        <v>0</v>
      </c>
      <c r="J289" s="62"/>
      <c r="K289" s="62">
        <v>0</v>
      </c>
      <c r="L289" s="62">
        <v>0</v>
      </c>
    </row>
    <row r="290" spans="1:12" ht="14.45" customHeight="1">
      <c r="A290" s="22" t="s">
        <v>632</v>
      </c>
      <c r="B290" s="22" t="s">
        <v>48</v>
      </c>
      <c r="C290" s="70">
        <v>29</v>
      </c>
      <c r="D290" s="63">
        <v>152076</v>
      </c>
      <c r="E290" s="70">
        <v>810.5</v>
      </c>
      <c r="F290" s="63">
        <v>5560441</v>
      </c>
      <c r="G290" s="62"/>
      <c r="H290" s="62">
        <v>0</v>
      </c>
      <c r="I290" s="63">
        <v>-5405</v>
      </c>
      <c r="J290" s="62"/>
      <c r="K290" s="63">
        <v>152076</v>
      </c>
      <c r="L290" s="63">
        <v>5555036</v>
      </c>
    </row>
    <row r="291" spans="1:12" s="22" customFormat="1" ht="14.45" customHeight="1">
      <c r="A291" s="22" t="s">
        <v>633</v>
      </c>
      <c r="B291" s="22" t="s">
        <v>899</v>
      </c>
      <c r="C291" s="70">
        <v>0</v>
      </c>
      <c r="D291" s="62">
        <v>0</v>
      </c>
      <c r="E291" s="70">
        <v>0</v>
      </c>
      <c r="F291" s="62">
        <v>0</v>
      </c>
      <c r="G291" s="62"/>
      <c r="H291" s="62">
        <v>0</v>
      </c>
      <c r="I291" s="62">
        <v>0</v>
      </c>
      <c r="J291" s="62"/>
      <c r="K291" s="62">
        <v>0</v>
      </c>
      <c r="L291" s="62">
        <v>0</v>
      </c>
    </row>
    <row r="292" spans="1:12" s="22" customFormat="1" ht="14.45" customHeight="1">
      <c r="A292" s="22" t="s">
        <v>634</v>
      </c>
      <c r="B292" s="22" t="s">
        <v>900</v>
      </c>
      <c r="C292" s="70">
        <v>0</v>
      </c>
      <c r="D292" s="62">
        <v>0</v>
      </c>
      <c r="E292" s="70">
        <v>0</v>
      </c>
      <c r="F292" s="62">
        <v>0</v>
      </c>
      <c r="G292" s="62"/>
      <c r="H292" s="62">
        <v>0</v>
      </c>
      <c r="I292" s="62">
        <v>0</v>
      </c>
      <c r="J292" s="62"/>
      <c r="K292" s="62">
        <v>0</v>
      </c>
      <c r="L292" s="62">
        <v>0</v>
      </c>
    </row>
    <row r="293" spans="1:12" s="22" customFormat="1" ht="14.45" customHeight="1">
      <c r="A293" s="22" t="s">
        <v>635</v>
      </c>
      <c r="B293" s="22" t="s">
        <v>157</v>
      </c>
      <c r="C293" s="70">
        <v>0</v>
      </c>
      <c r="D293" s="62">
        <v>0</v>
      </c>
      <c r="E293" s="70">
        <v>8.3000000000000007</v>
      </c>
      <c r="F293" s="63">
        <v>81692</v>
      </c>
      <c r="G293" s="62"/>
      <c r="H293" s="62">
        <v>0</v>
      </c>
      <c r="I293" s="62">
        <v>0</v>
      </c>
      <c r="J293" s="62"/>
      <c r="K293" s="62">
        <v>0</v>
      </c>
      <c r="L293" s="63">
        <v>81692</v>
      </c>
    </row>
    <row r="294" spans="1:12" ht="14.45" customHeight="1">
      <c r="A294" s="22" t="s">
        <v>636</v>
      </c>
      <c r="B294" s="22" t="s">
        <v>168</v>
      </c>
      <c r="C294" s="70">
        <v>0</v>
      </c>
      <c r="D294" s="62">
        <v>0</v>
      </c>
      <c r="E294" s="70">
        <v>29.7</v>
      </c>
      <c r="F294" s="63">
        <v>244996</v>
      </c>
      <c r="G294" s="62"/>
      <c r="H294" s="62">
        <v>0</v>
      </c>
      <c r="I294" s="62">
        <v>0</v>
      </c>
      <c r="J294" s="62"/>
      <c r="K294" s="62">
        <v>0</v>
      </c>
      <c r="L294" s="63">
        <v>244996</v>
      </c>
    </row>
    <row r="295" spans="1:12" s="22" customFormat="1" ht="14.45" customHeight="1">
      <c r="A295" s="22" t="s">
        <v>637</v>
      </c>
      <c r="B295" s="22" t="s">
        <v>901</v>
      </c>
      <c r="C295" s="70">
        <v>0</v>
      </c>
      <c r="D295" s="62">
        <v>0</v>
      </c>
      <c r="E295" s="70">
        <v>0</v>
      </c>
      <c r="F295" s="62">
        <v>0</v>
      </c>
      <c r="G295" s="62"/>
      <c r="H295" s="62">
        <v>0</v>
      </c>
      <c r="I295" s="62">
        <v>0</v>
      </c>
      <c r="J295" s="62"/>
      <c r="K295" s="62">
        <v>0</v>
      </c>
      <c r="L295" s="62">
        <v>0</v>
      </c>
    </row>
    <row r="296" spans="1:12" s="22" customFormat="1" ht="14.45" customHeight="1">
      <c r="A296" s="22" t="s">
        <v>638</v>
      </c>
      <c r="B296" s="22" t="s">
        <v>86</v>
      </c>
      <c r="C296" s="70">
        <v>0</v>
      </c>
      <c r="D296" s="62">
        <v>0</v>
      </c>
      <c r="E296" s="70">
        <v>10.5</v>
      </c>
      <c r="F296" s="63">
        <v>62941</v>
      </c>
      <c r="G296" s="62"/>
      <c r="H296" s="62">
        <v>0</v>
      </c>
      <c r="I296" s="62">
        <v>0</v>
      </c>
      <c r="J296" s="62"/>
      <c r="K296" s="62">
        <v>0</v>
      </c>
      <c r="L296" s="63">
        <v>62941</v>
      </c>
    </row>
    <row r="297" spans="1:12" s="22" customFormat="1" ht="14.45" customHeight="1">
      <c r="A297" s="22" t="s">
        <v>639</v>
      </c>
      <c r="B297" s="22" t="s">
        <v>270</v>
      </c>
      <c r="C297" s="70">
        <v>0</v>
      </c>
      <c r="D297" s="62">
        <v>0</v>
      </c>
      <c r="E297" s="70">
        <v>1</v>
      </c>
      <c r="F297" s="63">
        <v>8863</v>
      </c>
      <c r="G297" s="62"/>
      <c r="H297" s="62">
        <v>0</v>
      </c>
      <c r="I297" s="62">
        <v>0</v>
      </c>
      <c r="J297" s="62"/>
      <c r="K297" s="62">
        <v>0</v>
      </c>
      <c r="L297" s="63">
        <v>8863</v>
      </c>
    </row>
    <row r="298" spans="1:12" ht="14.45" customHeight="1">
      <c r="A298" s="22" t="s">
        <v>640</v>
      </c>
      <c r="B298" s="22" t="s">
        <v>67</v>
      </c>
      <c r="C298" s="70">
        <v>41.6</v>
      </c>
      <c r="D298" s="63">
        <v>449681</v>
      </c>
      <c r="E298" s="70">
        <v>22.1</v>
      </c>
      <c r="F298" s="63">
        <v>117560</v>
      </c>
      <c r="G298" s="62"/>
      <c r="H298" s="62">
        <v>0</v>
      </c>
      <c r="I298" s="62">
        <v>0</v>
      </c>
      <c r="J298" s="62"/>
      <c r="K298" s="63">
        <v>449681</v>
      </c>
      <c r="L298" s="63">
        <v>117560</v>
      </c>
    </row>
    <row r="299" spans="1:12" ht="14.45" customHeight="1">
      <c r="A299" s="22" t="s">
        <v>641</v>
      </c>
      <c r="B299" s="22" t="s">
        <v>215</v>
      </c>
      <c r="C299" s="70">
        <v>30.1</v>
      </c>
      <c r="D299" s="63">
        <v>240342</v>
      </c>
      <c r="E299" s="70">
        <v>26.4</v>
      </c>
      <c r="F299" s="63">
        <v>221154</v>
      </c>
      <c r="G299" s="62"/>
      <c r="H299" s="62">
        <v>0</v>
      </c>
      <c r="I299" s="62">
        <v>0</v>
      </c>
      <c r="J299" s="62"/>
      <c r="K299" s="63">
        <v>240342</v>
      </c>
      <c r="L299" s="63">
        <v>221154</v>
      </c>
    </row>
    <row r="300" spans="1:12" ht="14.45" customHeight="1">
      <c r="A300" s="22" t="s">
        <v>642</v>
      </c>
      <c r="B300" s="22" t="s">
        <v>158</v>
      </c>
      <c r="C300" s="70">
        <v>0</v>
      </c>
      <c r="D300" s="62">
        <v>0</v>
      </c>
      <c r="E300" s="70">
        <v>12.7</v>
      </c>
      <c r="F300" s="63">
        <v>106999</v>
      </c>
      <c r="G300" s="62"/>
      <c r="H300" s="62">
        <v>0</v>
      </c>
      <c r="I300" s="62">
        <v>0</v>
      </c>
      <c r="J300" s="62"/>
      <c r="K300" s="62">
        <v>0</v>
      </c>
      <c r="L300" s="63">
        <v>106999</v>
      </c>
    </row>
    <row r="301" spans="1:12" s="22" customFormat="1" ht="14.45" customHeight="1">
      <c r="A301" s="22" t="s">
        <v>643</v>
      </c>
      <c r="B301" s="22" t="s">
        <v>135</v>
      </c>
      <c r="C301" s="70">
        <v>4</v>
      </c>
      <c r="D301" s="63">
        <v>20000</v>
      </c>
      <c r="E301" s="70">
        <v>37.799999999999997</v>
      </c>
      <c r="F301" s="63">
        <v>270385</v>
      </c>
      <c r="G301" s="62"/>
      <c r="H301" s="62">
        <v>0</v>
      </c>
      <c r="I301" s="62">
        <v>0</v>
      </c>
      <c r="J301" s="62"/>
      <c r="K301" s="63">
        <v>20000</v>
      </c>
      <c r="L301" s="63">
        <v>270385</v>
      </c>
    </row>
    <row r="302" spans="1:12" ht="14.45" customHeight="1">
      <c r="A302" s="22" t="s">
        <v>644</v>
      </c>
      <c r="B302" s="22" t="s">
        <v>136</v>
      </c>
      <c r="C302" s="70">
        <v>104.6</v>
      </c>
      <c r="D302" s="63">
        <v>553169</v>
      </c>
      <c r="E302" s="70">
        <v>225.5</v>
      </c>
      <c r="F302" s="63">
        <v>1445874</v>
      </c>
      <c r="G302" s="62"/>
      <c r="H302" s="62">
        <v>0</v>
      </c>
      <c r="I302" s="62">
        <v>0</v>
      </c>
      <c r="J302" s="62"/>
      <c r="K302" s="63">
        <v>553169</v>
      </c>
      <c r="L302" s="63">
        <v>1445874</v>
      </c>
    </row>
    <row r="303" spans="1:12" s="22" customFormat="1" ht="14.45" customHeight="1">
      <c r="A303" s="22" t="s">
        <v>645</v>
      </c>
      <c r="B303" s="22" t="s">
        <v>902</v>
      </c>
      <c r="C303" s="70">
        <v>0</v>
      </c>
      <c r="D303" s="62">
        <v>0</v>
      </c>
      <c r="E303" s="70">
        <v>0</v>
      </c>
      <c r="F303" s="62">
        <v>0</v>
      </c>
      <c r="G303" s="62"/>
      <c r="H303" s="62">
        <v>0</v>
      </c>
      <c r="I303" s="62">
        <v>0</v>
      </c>
      <c r="J303" s="62"/>
      <c r="K303" s="62">
        <v>0</v>
      </c>
      <c r="L303" s="62">
        <v>0</v>
      </c>
    </row>
    <row r="304" spans="1:12" ht="14.45" customHeight="1">
      <c r="A304" s="22" t="s">
        <v>646</v>
      </c>
      <c r="B304" s="22" t="s">
        <v>182</v>
      </c>
      <c r="C304" s="70">
        <v>0</v>
      </c>
      <c r="D304" s="62">
        <v>0</v>
      </c>
      <c r="E304" s="70">
        <v>21.9</v>
      </c>
      <c r="F304" s="63">
        <v>193862</v>
      </c>
      <c r="G304" s="62"/>
      <c r="H304" s="62">
        <v>0</v>
      </c>
      <c r="I304" s="63">
        <v>-10000</v>
      </c>
      <c r="J304" s="62"/>
      <c r="K304" s="62">
        <v>0</v>
      </c>
      <c r="L304" s="63">
        <v>183862</v>
      </c>
    </row>
    <row r="305" spans="1:12" ht="14.45" customHeight="1">
      <c r="A305" s="22" t="s">
        <v>647</v>
      </c>
      <c r="B305" s="22" t="s">
        <v>225</v>
      </c>
      <c r="C305" s="70">
        <v>12.4</v>
      </c>
      <c r="D305" s="63">
        <v>77805</v>
      </c>
      <c r="E305" s="70">
        <v>53.4</v>
      </c>
      <c r="F305" s="63">
        <v>312574</v>
      </c>
      <c r="G305" s="62"/>
      <c r="H305" s="62">
        <v>0</v>
      </c>
      <c r="I305" s="62">
        <v>0</v>
      </c>
      <c r="J305" s="62"/>
      <c r="K305" s="63">
        <v>77805</v>
      </c>
      <c r="L305" s="63">
        <v>312574</v>
      </c>
    </row>
    <row r="306" spans="1:12" s="22" customFormat="1" ht="14.45" customHeight="1">
      <c r="A306" s="22" t="s">
        <v>648</v>
      </c>
      <c r="B306" s="22" t="s">
        <v>903</v>
      </c>
      <c r="C306" s="70">
        <v>0</v>
      </c>
      <c r="D306" s="62">
        <v>0</v>
      </c>
      <c r="E306" s="70">
        <v>0</v>
      </c>
      <c r="F306" s="62">
        <v>0</v>
      </c>
      <c r="G306" s="62"/>
      <c r="H306" s="62">
        <v>0</v>
      </c>
      <c r="I306" s="62">
        <v>0</v>
      </c>
      <c r="J306" s="62"/>
      <c r="K306" s="62">
        <v>0</v>
      </c>
      <c r="L306" s="62">
        <v>0</v>
      </c>
    </row>
    <row r="307" spans="1:12" s="22" customFormat="1" ht="14.45" customHeight="1">
      <c r="A307" s="22" t="s">
        <v>649</v>
      </c>
      <c r="B307" s="22" t="s">
        <v>320</v>
      </c>
      <c r="C307" s="70">
        <v>0</v>
      </c>
      <c r="D307" s="62">
        <v>0</v>
      </c>
      <c r="E307" s="70">
        <v>5.5</v>
      </c>
      <c r="F307" s="63">
        <v>38275</v>
      </c>
      <c r="G307" s="62"/>
      <c r="H307" s="62">
        <v>0</v>
      </c>
      <c r="I307" s="62">
        <v>0</v>
      </c>
      <c r="J307" s="62"/>
      <c r="K307" s="62">
        <v>0</v>
      </c>
      <c r="L307" s="63">
        <v>38275</v>
      </c>
    </row>
    <row r="308" spans="1:12" s="22" customFormat="1" ht="14.45" customHeight="1">
      <c r="A308" s="22" t="s">
        <v>650</v>
      </c>
      <c r="B308" s="22" t="s">
        <v>904</v>
      </c>
      <c r="C308" s="70">
        <v>0</v>
      </c>
      <c r="D308" s="62">
        <v>0</v>
      </c>
      <c r="E308" s="70">
        <v>0</v>
      </c>
      <c r="F308" s="62">
        <v>0</v>
      </c>
      <c r="G308" s="62"/>
      <c r="H308" s="62">
        <v>0</v>
      </c>
      <c r="I308" s="62">
        <v>0</v>
      </c>
      <c r="J308" s="62"/>
      <c r="K308" s="62">
        <v>0</v>
      </c>
      <c r="L308" s="62">
        <v>0</v>
      </c>
    </row>
    <row r="309" spans="1:12" ht="14.45" customHeight="1">
      <c r="A309" s="22" t="s">
        <v>651</v>
      </c>
      <c r="B309" s="22" t="s">
        <v>163</v>
      </c>
      <c r="C309" s="70">
        <v>19.399999999999999</v>
      </c>
      <c r="D309" s="63">
        <v>238194</v>
      </c>
      <c r="E309" s="70">
        <v>33.6</v>
      </c>
      <c r="F309" s="63">
        <v>284160</v>
      </c>
      <c r="G309" s="62"/>
      <c r="H309" s="63">
        <v>-24797</v>
      </c>
      <c r="I309" s="62">
        <v>0</v>
      </c>
      <c r="J309" s="62"/>
      <c r="K309" s="63">
        <v>213397</v>
      </c>
      <c r="L309" s="63">
        <v>284160</v>
      </c>
    </row>
    <row r="310" spans="1:12" ht="14.45" customHeight="1">
      <c r="A310" s="22" t="s">
        <v>652</v>
      </c>
      <c r="B310" s="22" t="s">
        <v>187</v>
      </c>
      <c r="C310" s="70">
        <v>36.9</v>
      </c>
      <c r="D310" s="63">
        <v>236338</v>
      </c>
      <c r="E310" s="70">
        <v>25</v>
      </c>
      <c r="F310" s="63">
        <v>187219</v>
      </c>
      <c r="G310" s="62"/>
      <c r="H310" s="62">
        <v>0</v>
      </c>
      <c r="I310" s="62">
        <v>0</v>
      </c>
      <c r="J310" s="62"/>
      <c r="K310" s="63">
        <v>236338</v>
      </c>
      <c r="L310" s="63">
        <v>187219</v>
      </c>
    </row>
    <row r="311" spans="1:12" ht="14.45" customHeight="1">
      <c r="A311" s="22" t="s">
        <v>653</v>
      </c>
      <c r="B311" s="22" t="s">
        <v>262</v>
      </c>
      <c r="C311" s="70">
        <v>0</v>
      </c>
      <c r="D311" s="62">
        <v>0</v>
      </c>
      <c r="E311" s="70">
        <v>11.2</v>
      </c>
      <c r="F311" s="63">
        <v>59677</v>
      </c>
      <c r="G311" s="62"/>
      <c r="H311" s="62">
        <v>0</v>
      </c>
      <c r="I311" s="62">
        <v>0</v>
      </c>
      <c r="J311" s="62"/>
      <c r="K311" s="62">
        <v>0</v>
      </c>
      <c r="L311" s="63">
        <v>59677</v>
      </c>
    </row>
    <row r="312" spans="1:12" s="22" customFormat="1" ht="14.45" customHeight="1">
      <c r="A312" s="22" t="s">
        <v>654</v>
      </c>
      <c r="B312" s="22" t="s">
        <v>905</v>
      </c>
      <c r="C312" s="70">
        <v>0</v>
      </c>
      <c r="D312" s="62">
        <v>0</v>
      </c>
      <c r="E312" s="70">
        <v>0</v>
      </c>
      <c r="F312" s="62">
        <v>0</v>
      </c>
      <c r="G312" s="62"/>
      <c r="H312" s="62">
        <v>0</v>
      </c>
      <c r="I312" s="62">
        <v>0</v>
      </c>
      <c r="J312" s="62"/>
      <c r="K312" s="62">
        <v>0</v>
      </c>
      <c r="L312" s="62">
        <v>0</v>
      </c>
    </row>
    <row r="313" spans="1:12" ht="14.45" customHeight="1">
      <c r="A313" s="22" t="s">
        <v>655</v>
      </c>
      <c r="B313" s="22" t="s">
        <v>94</v>
      </c>
      <c r="C313" s="70">
        <v>90.4</v>
      </c>
      <c r="D313" s="63">
        <v>517579</v>
      </c>
      <c r="E313" s="70">
        <v>130.6</v>
      </c>
      <c r="F313" s="63">
        <v>905320</v>
      </c>
      <c r="G313" s="62"/>
      <c r="H313" s="62">
        <v>0</v>
      </c>
      <c r="I313" s="63">
        <v>-43316</v>
      </c>
      <c r="J313" s="62"/>
      <c r="K313" s="63">
        <v>517579</v>
      </c>
      <c r="L313" s="63">
        <v>862004</v>
      </c>
    </row>
    <row r="314" spans="1:12" s="22" customFormat="1" ht="14.45" customHeight="1">
      <c r="A314" s="22" t="s">
        <v>656</v>
      </c>
      <c r="B314" s="22" t="s">
        <v>277</v>
      </c>
      <c r="C314" s="70">
        <v>0</v>
      </c>
      <c r="D314" s="62">
        <v>0</v>
      </c>
      <c r="E314" s="70">
        <v>8.8000000000000007</v>
      </c>
      <c r="F314" s="63">
        <v>66822</v>
      </c>
      <c r="G314" s="62"/>
      <c r="H314" s="62">
        <v>0</v>
      </c>
      <c r="I314" s="62">
        <v>0</v>
      </c>
      <c r="J314" s="62"/>
      <c r="K314" s="62">
        <v>0</v>
      </c>
      <c r="L314" s="63">
        <v>66822</v>
      </c>
    </row>
    <row r="315" spans="1:12" ht="14.45" customHeight="1">
      <c r="A315" s="22" t="s">
        <v>657</v>
      </c>
      <c r="B315" s="22" t="s">
        <v>175</v>
      </c>
      <c r="C315" s="70">
        <v>2.4</v>
      </c>
      <c r="D315" s="63">
        <v>11800</v>
      </c>
      <c r="E315" s="70">
        <v>14</v>
      </c>
      <c r="F315" s="63">
        <v>77703</v>
      </c>
      <c r="G315" s="62"/>
      <c r="H315" s="62">
        <v>0</v>
      </c>
      <c r="I315" s="62">
        <v>0</v>
      </c>
      <c r="J315" s="62"/>
      <c r="K315" s="63">
        <v>11800</v>
      </c>
      <c r="L315" s="63">
        <v>77703</v>
      </c>
    </row>
    <row r="316" spans="1:12" s="22" customFormat="1" ht="14.45" customHeight="1">
      <c r="A316" s="22" t="s">
        <v>658</v>
      </c>
      <c r="B316" s="22" t="s">
        <v>272</v>
      </c>
      <c r="C316" s="70">
        <v>0</v>
      </c>
      <c r="D316" s="62">
        <v>0</v>
      </c>
      <c r="E316" s="70">
        <v>20</v>
      </c>
      <c r="F316" s="63">
        <v>165311</v>
      </c>
      <c r="G316" s="62"/>
      <c r="H316" s="62">
        <v>0</v>
      </c>
      <c r="I316" s="62">
        <v>0</v>
      </c>
      <c r="J316" s="62"/>
      <c r="K316" s="62">
        <v>0</v>
      </c>
      <c r="L316" s="63">
        <v>165311</v>
      </c>
    </row>
    <row r="317" spans="1:12" ht="14.45" customHeight="1">
      <c r="A317" s="22" t="s">
        <v>659</v>
      </c>
      <c r="B317" s="22" t="s">
        <v>312</v>
      </c>
      <c r="C317" s="70">
        <v>0</v>
      </c>
      <c r="D317" s="62">
        <v>0</v>
      </c>
      <c r="E317" s="70">
        <v>21.8</v>
      </c>
      <c r="F317" s="63">
        <v>192239</v>
      </c>
      <c r="G317" s="62"/>
      <c r="H317" s="62">
        <v>0</v>
      </c>
      <c r="I317" s="62">
        <v>0</v>
      </c>
      <c r="J317" s="62"/>
      <c r="K317" s="62">
        <v>0</v>
      </c>
      <c r="L317" s="63">
        <v>192239</v>
      </c>
    </row>
    <row r="318" spans="1:12" ht="14.45" customHeight="1">
      <c r="A318" s="22" t="s">
        <v>660</v>
      </c>
      <c r="B318" s="22" t="s">
        <v>68</v>
      </c>
      <c r="C318" s="70">
        <v>32.700000000000003</v>
      </c>
      <c r="D318" s="63">
        <v>224162</v>
      </c>
      <c r="E318" s="70">
        <v>179.9</v>
      </c>
      <c r="F318" s="63">
        <v>1171972</v>
      </c>
      <c r="G318" s="62"/>
      <c r="H318" s="62">
        <v>0</v>
      </c>
      <c r="I318" s="62">
        <v>0</v>
      </c>
      <c r="J318" s="62"/>
      <c r="K318" s="63">
        <v>224162</v>
      </c>
      <c r="L318" s="63">
        <v>1171972</v>
      </c>
    </row>
    <row r="319" spans="1:12" ht="14.45" customHeight="1">
      <c r="A319" s="22" t="s">
        <v>661</v>
      </c>
      <c r="B319" s="22" t="s">
        <v>112</v>
      </c>
      <c r="C319" s="70">
        <v>63.1</v>
      </c>
      <c r="D319" s="63">
        <v>318618</v>
      </c>
      <c r="E319" s="70">
        <v>225.2</v>
      </c>
      <c r="F319" s="63">
        <v>1445149</v>
      </c>
      <c r="G319" s="62"/>
      <c r="H319" s="62">
        <v>0</v>
      </c>
      <c r="I319" s="63">
        <v>-5000</v>
      </c>
      <c r="J319" s="62"/>
      <c r="K319" s="63">
        <v>318618</v>
      </c>
      <c r="L319" s="63">
        <v>1440149</v>
      </c>
    </row>
    <row r="320" spans="1:12" s="22" customFormat="1" ht="14.45" customHeight="1">
      <c r="A320" s="22" t="s">
        <v>662</v>
      </c>
      <c r="B320" s="22" t="s">
        <v>906</v>
      </c>
      <c r="C320" s="70">
        <v>0</v>
      </c>
      <c r="D320" s="62">
        <v>0</v>
      </c>
      <c r="E320" s="70">
        <v>0</v>
      </c>
      <c r="F320" s="62">
        <v>0</v>
      </c>
      <c r="G320" s="62"/>
      <c r="H320" s="62">
        <v>0</v>
      </c>
      <c r="I320" s="62">
        <v>0</v>
      </c>
      <c r="J320" s="62"/>
      <c r="K320" s="62">
        <v>0</v>
      </c>
      <c r="L320" s="62">
        <v>0</v>
      </c>
    </row>
    <row r="321" spans="1:12" s="22" customFormat="1" ht="14.45" customHeight="1">
      <c r="A321" s="22" t="s">
        <v>663</v>
      </c>
      <c r="B321" s="22" t="s">
        <v>907</v>
      </c>
      <c r="C321" s="70">
        <v>0</v>
      </c>
      <c r="D321" s="62">
        <v>0</v>
      </c>
      <c r="E321" s="70">
        <v>0</v>
      </c>
      <c r="F321" s="62">
        <v>0</v>
      </c>
      <c r="G321" s="62"/>
      <c r="H321" s="62">
        <v>0</v>
      </c>
      <c r="I321" s="62">
        <v>0</v>
      </c>
      <c r="J321" s="62"/>
      <c r="K321" s="62">
        <v>0</v>
      </c>
      <c r="L321" s="62">
        <v>0</v>
      </c>
    </row>
    <row r="322" spans="1:12" s="22" customFormat="1" ht="14.45" customHeight="1">
      <c r="A322" s="22" t="s">
        <v>664</v>
      </c>
      <c r="B322" s="22" t="s">
        <v>908</v>
      </c>
      <c r="C322" s="70">
        <v>0</v>
      </c>
      <c r="D322" s="62">
        <v>0</v>
      </c>
      <c r="E322" s="70">
        <v>0</v>
      </c>
      <c r="F322" s="62">
        <v>0</v>
      </c>
      <c r="G322" s="62"/>
      <c r="H322" s="62">
        <v>0</v>
      </c>
      <c r="I322" s="62">
        <v>0</v>
      </c>
      <c r="J322" s="62"/>
      <c r="K322" s="62">
        <v>0</v>
      </c>
      <c r="L322" s="62">
        <v>0</v>
      </c>
    </row>
    <row r="323" spans="1:12" s="22" customFormat="1" ht="14.45" customHeight="1">
      <c r="A323" s="22" t="s">
        <v>665</v>
      </c>
      <c r="B323" s="22" t="s">
        <v>285</v>
      </c>
      <c r="C323" s="70">
        <v>0</v>
      </c>
      <c r="D323" s="62">
        <v>0</v>
      </c>
      <c r="E323" s="70">
        <v>23.7</v>
      </c>
      <c r="F323" s="63">
        <v>225270</v>
      </c>
      <c r="G323" s="62"/>
      <c r="H323" s="62">
        <v>0</v>
      </c>
      <c r="I323" s="62">
        <v>0</v>
      </c>
      <c r="J323" s="62"/>
      <c r="K323" s="62">
        <v>0</v>
      </c>
      <c r="L323" s="63">
        <v>225270</v>
      </c>
    </row>
    <row r="324" spans="1:12" ht="14.45" customHeight="1">
      <c r="A324" s="22" t="s">
        <v>666</v>
      </c>
      <c r="B324" s="22" t="s">
        <v>286</v>
      </c>
      <c r="C324" s="70">
        <v>0</v>
      </c>
      <c r="D324" s="62">
        <v>0</v>
      </c>
      <c r="E324" s="70">
        <v>1</v>
      </c>
      <c r="F324" s="63">
        <v>8863</v>
      </c>
      <c r="G324" s="62"/>
      <c r="H324" s="62">
        <v>0</v>
      </c>
      <c r="I324" s="62">
        <v>0</v>
      </c>
      <c r="J324" s="62"/>
      <c r="K324" s="62">
        <v>0</v>
      </c>
      <c r="L324" s="63">
        <v>8863</v>
      </c>
    </row>
    <row r="325" spans="1:12" ht="14.45" customHeight="1">
      <c r="A325" s="22" t="s">
        <v>667</v>
      </c>
      <c r="B325" s="22" t="s">
        <v>95</v>
      </c>
      <c r="C325" s="70">
        <v>13.2</v>
      </c>
      <c r="D325" s="63">
        <v>65900</v>
      </c>
      <c r="E325" s="70">
        <v>168.6</v>
      </c>
      <c r="F325" s="63">
        <v>1119415</v>
      </c>
      <c r="G325" s="62"/>
      <c r="H325" s="62">
        <v>0</v>
      </c>
      <c r="I325" s="63">
        <v>-40581</v>
      </c>
      <c r="J325" s="62"/>
      <c r="K325" s="63">
        <v>65900</v>
      </c>
      <c r="L325" s="63">
        <v>1078834</v>
      </c>
    </row>
    <row r="326" spans="1:12" s="22" customFormat="1" ht="14.45" customHeight="1">
      <c r="A326" s="22" t="s">
        <v>668</v>
      </c>
      <c r="B326" s="22" t="s">
        <v>287</v>
      </c>
      <c r="C326" s="70">
        <v>0</v>
      </c>
      <c r="D326" s="62">
        <v>0</v>
      </c>
      <c r="E326" s="70">
        <v>3.9</v>
      </c>
      <c r="F326" s="63">
        <v>37188</v>
      </c>
      <c r="G326" s="62"/>
      <c r="H326" s="62">
        <v>0</v>
      </c>
      <c r="I326" s="62">
        <v>0</v>
      </c>
      <c r="J326" s="62"/>
      <c r="K326" s="62">
        <v>0</v>
      </c>
      <c r="L326" s="63">
        <v>37188</v>
      </c>
    </row>
    <row r="327" spans="1:12" ht="14.45" customHeight="1">
      <c r="A327" s="22" t="s">
        <v>669</v>
      </c>
      <c r="B327" s="22" t="s">
        <v>301</v>
      </c>
      <c r="C327" s="70">
        <v>2</v>
      </c>
      <c r="D327" s="63">
        <v>15933</v>
      </c>
      <c r="E327" s="70">
        <v>20.7</v>
      </c>
      <c r="F327" s="63">
        <v>184091</v>
      </c>
      <c r="G327" s="62"/>
      <c r="H327" s="62">
        <v>0</v>
      </c>
      <c r="I327" s="63">
        <v>-21177</v>
      </c>
      <c r="J327" s="62"/>
      <c r="K327" s="63">
        <v>15933</v>
      </c>
      <c r="L327" s="63">
        <v>162914</v>
      </c>
    </row>
    <row r="328" spans="1:12" s="22" customFormat="1" ht="14.45" customHeight="1">
      <c r="A328" s="22" t="s">
        <v>670</v>
      </c>
      <c r="B328" s="22" t="s">
        <v>909</v>
      </c>
      <c r="C328" s="70">
        <v>0</v>
      </c>
      <c r="D328" s="62">
        <v>0</v>
      </c>
      <c r="E328" s="70">
        <v>0</v>
      </c>
      <c r="F328" s="62">
        <v>0</v>
      </c>
      <c r="G328" s="62"/>
      <c r="H328" s="62">
        <v>0</v>
      </c>
      <c r="I328" s="62">
        <v>0</v>
      </c>
      <c r="J328" s="62"/>
      <c r="K328" s="62">
        <v>0</v>
      </c>
      <c r="L328" s="62">
        <v>0</v>
      </c>
    </row>
    <row r="329" spans="1:12" s="22" customFormat="1" ht="14.45" customHeight="1">
      <c r="A329" s="22" t="s">
        <v>671</v>
      </c>
      <c r="B329" s="22" t="s">
        <v>910</v>
      </c>
      <c r="C329" s="70">
        <v>0</v>
      </c>
      <c r="D329" s="62">
        <v>0</v>
      </c>
      <c r="E329" s="70">
        <v>0</v>
      </c>
      <c r="F329" s="62">
        <v>0</v>
      </c>
      <c r="G329" s="62"/>
      <c r="H329" s="62">
        <v>0</v>
      </c>
      <c r="I329" s="62">
        <v>0</v>
      </c>
      <c r="J329" s="62"/>
      <c r="K329" s="62">
        <v>0</v>
      </c>
      <c r="L329" s="62">
        <v>0</v>
      </c>
    </row>
    <row r="330" spans="1:12" ht="14.45" customHeight="1">
      <c r="A330" s="22" t="s">
        <v>672</v>
      </c>
      <c r="B330" s="22" t="s">
        <v>255</v>
      </c>
      <c r="C330" s="70">
        <v>0</v>
      </c>
      <c r="D330" s="62">
        <v>0</v>
      </c>
      <c r="E330" s="70">
        <v>18.600000000000001</v>
      </c>
      <c r="F330" s="63">
        <v>171260</v>
      </c>
      <c r="G330" s="62"/>
      <c r="H330" s="62">
        <v>0</v>
      </c>
      <c r="I330" s="62">
        <v>0</v>
      </c>
      <c r="J330" s="62"/>
      <c r="K330" s="62">
        <v>0</v>
      </c>
      <c r="L330" s="63">
        <v>171260</v>
      </c>
    </row>
    <row r="331" spans="1:12" ht="14.45" customHeight="1">
      <c r="A331" s="22" t="s">
        <v>673</v>
      </c>
      <c r="B331" s="22" t="s">
        <v>205</v>
      </c>
      <c r="C331" s="70">
        <v>114.4</v>
      </c>
      <c r="D331" s="63">
        <v>761377</v>
      </c>
      <c r="E331" s="70">
        <v>35.299999999999997</v>
      </c>
      <c r="F331" s="63">
        <v>243284</v>
      </c>
      <c r="G331" s="62"/>
      <c r="H331" s="62">
        <v>0</v>
      </c>
      <c r="I331" s="62">
        <v>-490</v>
      </c>
      <c r="J331" s="62"/>
      <c r="K331" s="63">
        <v>761377</v>
      </c>
      <c r="L331" s="63">
        <v>242794</v>
      </c>
    </row>
    <row r="332" spans="1:12" s="22" customFormat="1" ht="14.45" customHeight="1">
      <c r="A332" s="22" t="s">
        <v>674</v>
      </c>
      <c r="B332" s="22" t="s">
        <v>169</v>
      </c>
      <c r="C332" s="70">
        <v>265.8</v>
      </c>
      <c r="D332" s="63">
        <v>1435942</v>
      </c>
      <c r="E332" s="70">
        <v>8.8000000000000007</v>
      </c>
      <c r="F332" s="63">
        <v>60470</v>
      </c>
      <c r="G332" s="62"/>
      <c r="H332" s="62">
        <v>0</v>
      </c>
      <c r="I332" s="62">
        <v>0</v>
      </c>
      <c r="J332" s="62"/>
      <c r="K332" s="63">
        <v>1435942</v>
      </c>
      <c r="L332" s="63">
        <v>60470</v>
      </c>
    </row>
    <row r="333" spans="1:12" s="22" customFormat="1" ht="14.45" customHeight="1">
      <c r="A333" s="22" t="s">
        <v>675</v>
      </c>
      <c r="B333" s="22" t="s">
        <v>318</v>
      </c>
      <c r="C333" s="70">
        <v>0</v>
      </c>
      <c r="D333" s="62">
        <v>0</v>
      </c>
      <c r="E333" s="70">
        <v>15</v>
      </c>
      <c r="F333" s="63">
        <v>79921</v>
      </c>
      <c r="G333" s="62"/>
      <c r="H333" s="62">
        <v>0</v>
      </c>
      <c r="I333" s="62">
        <v>0</v>
      </c>
      <c r="J333" s="62"/>
      <c r="K333" s="62">
        <v>0</v>
      </c>
      <c r="L333" s="63">
        <v>79921</v>
      </c>
    </row>
    <row r="334" spans="1:12" ht="14.45" customHeight="1">
      <c r="A334" s="22" t="s">
        <v>676</v>
      </c>
      <c r="B334" s="22" t="s">
        <v>49</v>
      </c>
      <c r="C334" s="70">
        <v>150.5</v>
      </c>
      <c r="D334" s="63">
        <v>920003</v>
      </c>
      <c r="E334" s="70">
        <v>161.9</v>
      </c>
      <c r="F334" s="63">
        <v>1127220</v>
      </c>
      <c r="G334" s="62"/>
      <c r="H334" s="62">
        <v>0</v>
      </c>
      <c r="I334" s="62">
        <v>0</v>
      </c>
      <c r="J334" s="62"/>
      <c r="K334" s="63">
        <v>920003</v>
      </c>
      <c r="L334" s="63">
        <v>1127220</v>
      </c>
    </row>
    <row r="335" spans="1:12" ht="14.45" customHeight="1">
      <c r="A335" s="22" t="s">
        <v>677</v>
      </c>
      <c r="B335" s="22" t="s">
        <v>188</v>
      </c>
      <c r="C335" s="70">
        <v>60</v>
      </c>
      <c r="D335" s="63">
        <v>412298</v>
      </c>
      <c r="E335" s="70">
        <v>17.8</v>
      </c>
      <c r="F335" s="63">
        <v>162750</v>
      </c>
      <c r="G335" s="62"/>
      <c r="H335" s="63">
        <v>-5000</v>
      </c>
      <c r="I335" s="62">
        <v>0</v>
      </c>
      <c r="J335" s="62"/>
      <c r="K335" s="63">
        <v>407298</v>
      </c>
      <c r="L335" s="63">
        <v>162750</v>
      </c>
    </row>
    <row r="336" spans="1:12" s="22" customFormat="1" ht="14.45" customHeight="1">
      <c r="A336" s="22" t="s">
        <v>678</v>
      </c>
      <c r="B336" s="22" t="s">
        <v>291</v>
      </c>
      <c r="C336" s="70">
        <v>22</v>
      </c>
      <c r="D336" s="63">
        <v>146922</v>
      </c>
      <c r="E336" s="70">
        <v>5</v>
      </c>
      <c r="F336" s="63">
        <v>26483</v>
      </c>
      <c r="G336" s="62"/>
      <c r="H336" s="62">
        <v>0</v>
      </c>
      <c r="I336" s="62">
        <v>0</v>
      </c>
      <c r="J336" s="62"/>
      <c r="K336" s="63">
        <v>146922</v>
      </c>
      <c r="L336" s="63">
        <v>26483</v>
      </c>
    </row>
    <row r="337" spans="1:12" s="22" customFormat="1" ht="14.45" customHeight="1">
      <c r="A337" s="22" t="s">
        <v>679</v>
      </c>
      <c r="B337" s="22" t="s">
        <v>911</v>
      </c>
      <c r="C337" s="70">
        <v>0</v>
      </c>
      <c r="D337" s="62">
        <v>0</v>
      </c>
      <c r="E337" s="70">
        <v>0</v>
      </c>
      <c r="F337" s="62">
        <v>0</v>
      </c>
      <c r="G337" s="62"/>
      <c r="H337" s="62">
        <v>0</v>
      </c>
      <c r="I337" s="62">
        <v>0</v>
      </c>
      <c r="J337" s="62"/>
      <c r="K337" s="62">
        <v>0</v>
      </c>
      <c r="L337" s="62">
        <v>0</v>
      </c>
    </row>
    <row r="338" spans="1:12" s="22" customFormat="1" ht="14.45" customHeight="1">
      <c r="A338" s="22" t="s">
        <v>680</v>
      </c>
      <c r="B338" s="22" t="s">
        <v>912</v>
      </c>
      <c r="C338" s="70">
        <v>0</v>
      </c>
      <c r="D338" s="62">
        <v>0</v>
      </c>
      <c r="E338" s="70">
        <v>0</v>
      </c>
      <c r="F338" s="62">
        <v>0</v>
      </c>
      <c r="G338" s="62"/>
      <c r="H338" s="62">
        <v>0</v>
      </c>
      <c r="I338" s="62">
        <v>0</v>
      </c>
      <c r="J338" s="62"/>
      <c r="K338" s="62">
        <v>0</v>
      </c>
      <c r="L338" s="62">
        <v>0</v>
      </c>
    </row>
    <row r="339" spans="1:12" s="22" customFormat="1" ht="14.45" customHeight="1">
      <c r="A339" s="22" t="s">
        <v>681</v>
      </c>
      <c r="B339" s="22" t="s">
        <v>288</v>
      </c>
      <c r="C339" s="70">
        <v>0</v>
      </c>
      <c r="D339" s="62">
        <v>0</v>
      </c>
      <c r="E339" s="70">
        <v>1.2</v>
      </c>
      <c r="F339" s="63">
        <v>10783</v>
      </c>
      <c r="G339" s="62"/>
      <c r="H339" s="62">
        <v>0</v>
      </c>
      <c r="I339" s="62">
        <v>0</v>
      </c>
      <c r="J339" s="62"/>
      <c r="K339" s="62">
        <v>0</v>
      </c>
      <c r="L339" s="63">
        <v>10783</v>
      </c>
    </row>
    <row r="340" spans="1:12" ht="14.45" customHeight="1">
      <c r="A340" s="22" t="s">
        <v>682</v>
      </c>
      <c r="B340" s="22" t="s">
        <v>137</v>
      </c>
      <c r="C340" s="70">
        <v>2.9</v>
      </c>
      <c r="D340" s="63">
        <v>18729</v>
      </c>
      <c r="E340" s="70">
        <v>96.1</v>
      </c>
      <c r="F340" s="63">
        <v>565598</v>
      </c>
      <c r="G340" s="62"/>
      <c r="H340" s="62">
        <v>0</v>
      </c>
      <c r="I340" s="62">
        <v>0</v>
      </c>
      <c r="J340" s="62"/>
      <c r="K340" s="63">
        <v>18729</v>
      </c>
      <c r="L340" s="63">
        <v>565598</v>
      </c>
    </row>
    <row r="341" spans="1:12" ht="14.45" customHeight="1">
      <c r="A341" s="22" t="s">
        <v>683</v>
      </c>
      <c r="B341" s="22" t="s">
        <v>50</v>
      </c>
      <c r="C341" s="70">
        <v>39.9</v>
      </c>
      <c r="D341" s="63">
        <v>206276</v>
      </c>
      <c r="E341" s="70">
        <v>30.4</v>
      </c>
      <c r="F341" s="63">
        <v>224589</v>
      </c>
      <c r="G341" s="62"/>
      <c r="H341" s="62">
        <v>0</v>
      </c>
      <c r="I341" s="62">
        <v>0</v>
      </c>
      <c r="J341" s="62"/>
      <c r="K341" s="63">
        <v>206276</v>
      </c>
      <c r="L341" s="63">
        <v>224589</v>
      </c>
    </row>
    <row r="342" spans="1:12" s="22" customFormat="1" ht="14.45" customHeight="1">
      <c r="A342" s="22" t="s">
        <v>684</v>
      </c>
      <c r="B342" s="22" t="s">
        <v>913</v>
      </c>
      <c r="C342" s="70">
        <v>0</v>
      </c>
      <c r="D342" s="62">
        <v>0</v>
      </c>
      <c r="E342" s="70">
        <v>0</v>
      </c>
      <c r="F342" s="62">
        <v>0</v>
      </c>
      <c r="G342" s="62"/>
      <c r="H342" s="62">
        <v>0</v>
      </c>
      <c r="I342" s="62">
        <v>0</v>
      </c>
      <c r="J342" s="62"/>
      <c r="K342" s="62">
        <v>0</v>
      </c>
      <c r="L342" s="62">
        <v>0</v>
      </c>
    </row>
    <row r="343" spans="1:12" s="22" customFormat="1" ht="14.45" customHeight="1">
      <c r="A343" s="22" t="s">
        <v>685</v>
      </c>
      <c r="B343" s="22" t="s">
        <v>914</v>
      </c>
      <c r="C343" s="70">
        <v>0</v>
      </c>
      <c r="D343" s="62">
        <v>0</v>
      </c>
      <c r="E343" s="70">
        <v>0</v>
      </c>
      <c r="F343" s="62">
        <v>0</v>
      </c>
      <c r="G343" s="62"/>
      <c r="H343" s="62">
        <v>0</v>
      </c>
      <c r="I343" s="62">
        <v>0</v>
      </c>
      <c r="J343" s="62"/>
      <c r="K343" s="62">
        <v>0</v>
      </c>
      <c r="L343" s="62">
        <v>0</v>
      </c>
    </row>
    <row r="344" spans="1:12" s="22" customFormat="1" ht="14.45" customHeight="1">
      <c r="A344" s="22" t="s">
        <v>686</v>
      </c>
      <c r="B344" s="22" t="s">
        <v>347</v>
      </c>
      <c r="C344" s="70">
        <v>0</v>
      </c>
      <c r="D344" s="62">
        <v>0</v>
      </c>
      <c r="E344" s="70">
        <v>12.8</v>
      </c>
      <c r="F344" s="63">
        <v>127006</v>
      </c>
      <c r="G344" s="62"/>
      <c r="H344" s="62">
        <v>0</v>
      </c>
      <c r="I344" s="62">
        <v>0</v>
      </c>
      <c r="J344" s="62"/>
      <c r="K344" s="62">
        <v>0</v>
      </c>
      <c r="L344" s="63">
        <v>127006</v>
      </c>
    </row>
    <row r="345" spans="1:12" ht="14.45" customHeight="1">
      <c r="A345" s="22" t="s">
        <v>687</v>
      </c>
      <c r="B345" s="22" t="s">
        <v>103</v>
      </c>
      <c r="C345" s="70">
        <v>0</v>
      </c>
      <c r="D345" s="62">
        <v>0</v>
      </c>
      <c r="E345" s="70">
        <v>38.4</v>
      </c>
      <c r="F345" s="63">
        <v>289666</v>
      </c>
      <c r="G345" s="62"/>
      <c r="H345" s="62">
        <v>0</v>
      </c>
      <c r="I345" s="62">
        <v>0</v>
      </c>
      <c r="J345" s="62"/>
      <c r="K345" s="62">
        <v>0</v>
      </c>
      <c r="L345" s="63">
        <v>289666</v>
      </c>
    </row>
    <row r="346" spans="1:12" s="22" customFormat="1" ht="14.45" customHeight="1">
      <c r="A346" s="22" t="s">
        <v>688</v>
      </c>
      <c r="B346" s="22" t="s">
        <v>209</v>
      </c>
      <c r="C346" s="70">
        <v>36.700000000000003</v>
      </c>
      <c r="D346" s="63">
        <v>213636</v>
      </c>
      <c r="E346" s="70">
        <v>4</v>
      </c>
      <c r="F346" s="63">
        <v>20000</v>
      </c>
      <c r="G346" s="62"/>
      <c r="H346" s="63">
        <v>10494</v>
      </c>
      <c r="I346" s="62">
        <v>0</v>
      </c>
      <c r="J346" s="62"/>
      <c r="K346" s="63">
        <v>224130</v>
      </c>
      <c r="L346" s="63">
        <v>20000</v>
      </c>
    </row>
    <row r="347" spans="1:12" s="22" customFormat="1" ht="14.45" customHeight="1">
      <c r="A347" s="22" t="s">
        <v>689</v>
      </c>
      <c r="B347" s="22" t="s">
        <v>915</v>
      </c>
      <c r="C347" s="70">
        <v>0</v>
      </c>
      <c r="D347" s="62">
        <v>0</v>
      </c>
      <c r="E347" s="70">
        <v>0</v>
      </c>
      <c r="F347" s="62">
        <v>0</v>
      </c>
      <c r="G347" s="62"/>
      <c r="H347" s="62">
        <v>0</v>
      </c>
      <c r="I347" s="62">
        <v>0</v>
      </c>
      <c r="J347" s="62"/>
      <c r="K347" s="62">
        <v>0</v>
      </c>
      <c r="L347" s="62">
        <v>0</v>
      </c>
    </row>
    <row r="348" spans="1:12" s="22" customFormat="1" ht="14.45" customHeight="1">
      <c r="A348" s="22" t="s">
        <v>690</v>
      </c>
      <c r="B348" s="22" t="s">
        <v>916</v>
      </c>
      <c r="C348" s="70">
        <v>0</v>
      </c>
      <c r="D348" s="62">
        <v>0</v>
      </c>
      <c r="E348" s="70">
        <v>0</v>
      </c>
      <c r="F348" s="62">
        <v>0</v>
      </c>
      <c r="G348" s="62"/>
      <c r="H348" s="62">
        <v>0</v>
      </c>
      <c r="I348" s="62">
        <v>0</v>
      </c>
      <c r="J348" s="62"/>
      <c r="K348" s="62">
        <v>0</v>
      </c>
      <c r="L348" s="62">
        <v>0</v>
      </c>
    </row>
    <row r="349" spans="1:12" ht="14.45" customHeight="1">
      <c r="A349" s="22" t="s">
        <v>691</v>
      </c>
      <c r="B349" s="22" t="s">
        <v>210</v>
      </c>
      <c r="C349" s="70">
        <v>12</v>
      </c>
      <c r="D349" s="63">
        <v>63956</v>
      </c>
      <c r="E349" s="70">
        <v>11.5</v>
      </c>
      <c r="F349" s="63">
        <v>67606</v>
      </c>
      <c r="G349" s="62"/>
      <c r="H349" s="62">
        <v>0</v>
      </c>
      <c r="I349" s="62">
        <v>0</v>
      </c>
      <c r="J349" s="62"/>
      <c r="K349" s="63">
        <v>63956</v>
      </c>
      <c r="L349" s="63">
        <v>67606</v>
      </c>
    </row>
    <row r="350" spans="1:12" ht="14.45" customHeight="1">
      <c r="A350" s="22" t="s">
        <v>692</v>
      </c>
      <c r="B350" s="22" t="s">
        <v>194</v>
      </c>
      <c r="C350" s="70">
        <v>0</v>
      </c>
      <c r="D350" s="62">
        <v>0</v>
      </c>
      <c r="E350" s="70">
        <v>0</v>
      </c>
      <c r="F350" s="62">
        <v>0</v>
      </c>
      <c r="G350" s="62"/>
      <c r="H350" s="62">
        <v>0</v>
      </c>
      <c r="I350" s="62">
        <v>0</v>
      </c>
      <c r="J350" s="62"/>
      <c r="K350" s="62">
        <v>0</v>
      </c>
      <c r="L350" s="62">
        <v>0</v>
      </c>
    </row>
    <row r="351" spans="1:12" s="22" customFormat="1" ht="14.45" customHeight="1">
      <c r="A351" s="22" t="s">
        <v>693</v>
      </c>
      <c r="B351" s="22" t="s">
        <v>337</v>
      </c>
      <c r="C351" s="70">
        <v>0</v>
      </c>
      <c r="D351" s="62">
        <v>0</v>
      </c>
      <c r="E351" s="70">
        <v>5.5</v>
      </c>
      <c r="F351" s="63">
        <v>48381</v>
      </c>
      <c r="G351" s="62"/>
      <c r="H351" s="62">
        <v>0</v>
      </c>
      <c r="I351" s="62">
        <v>0</v>
      </c>
      <c r="J351" s="62"/>
      <c r="K351" s="62">
        <v>0</v>
      </c>
      <c r="L351" s="63">
        <v>48381</v>
      </c>
    </row>
    <row r="352" spans="1:12" ht="14.45" customHeight="1">
      <c r="A352" s="22" t="s">
        <v>694</v>
      </c>
      <c r="B352" s="22" t="s">
        <v>234</v>
      </c>
      <c r="C352" s="70">
        <v>41.3</v>
      </c>
      <c r="D352" s="63">
        <v>316283</v>
      </c>
      <c r="E352" s="70">
        <v>129.1</v>
      </c>
      <c r="F352" s="63">
        <v>841804</v>
      </c>
      <c r="G352" s="62"/>
      <c r="H352" s="63">
        <v>-3714</v>
      </c>
      <c r="I352" s="62">
        <v>0</v>
      </c>
      <c r="J352" s="62"/>
      <c r="K352" s="63">
        <v>312569</v>
      </c>
      <c r="L352" s="63">
        <v>841804</v>
      </c>
    </row>
    <row r="353" spans="1:12" s="22" customFormat="1" ht="14.45" customHeight="1">
      <c r="A353" s="22" t="s">
        <v>695</v>
      </c>
      <c r="B353" s="22" t="s">
        <v>348</v>
      </c>
      <c r="C353" s="70">
        <v>0</v>
      </c>
      <c r="D353" s="62">
        <v>0</v>
      </c>
      <c r="E353" s="70">
        <v>10.3</v>
      </c>
      <c r="F353" s="63">
        <v>91065</v>
      </c>
      <c r="G353" s="62"/>
      <c r="H353" s="62">
        <v>0</v>
      </c>
      <c r="I353" s="62">
        <v>0</v>
      </c>
      <c r="J353" s="62"/>
      <c r="K353" s="62">
        <v>0</v>
      </c>
      <c r="L353" s="63">
        <v>91065</v>
      </c>
    </row>
    <row r="354" spans="1:12" s="22" customFormat="1" ht="14.45" customHeight="1">
      <c r="A354" s="22" t="s">
        <v>696</v>
      </c>
      <c r="B354" s="22" t="s">
        <v>917</v>
      </c>
      <c r="C354" s="70">
        <v>0</v>
      </c>
      <c r="D354" s="62">
        <v>0</v>
      </c>
      <c r="E354" s="70">
        <v>0</v>
      </c>
      <c r="F354" s="62">
        <v>0</v>
      </c>
      <c r="G354" s="62"/>
      <c r="H354" s="62">
        <v>0</v>
      </c>
      <c r="I354" s="62">
        <v>0</v>
      </c>
      <c r="J354" s="62"/>
      <c r="K354" s="62">
        <v>0</v>
      </c>
      <c r="L354" s="62">
        <v>0</v>
      </c>
    </row>
    <row r="355" spans="1:12" s="22" customFormat="1" ht="14.45" customHeight="1">
      <c r="A355" s="22" t="s">
        <v>697</v>
      </c>
      <c r="B355" s="22" t="s">
        <v>311</v>
      </c>
      <c r="C355" s="70">
        <v>0</v>
      </c>
      <c r="D355" s="62">
        <v>0</v>
      </c>
      <c r="E355" s="70">
        <v>3.3</v>
      </c>
      <c r="F355" s="63">
        <v>30164</v>
      </c>
      <c r="G355" s="62"/>
      <c r="H355" s="62">
        <v>0</v>
      </c>
      <c r="I355" s="62">
        <v>0</v>
      </c>
      <c r="J355" s="62"/>
      <c r="K355" s="62">
        <v>0</v>
      </c>
      <c r="L355" s="63">
        <v>30164</v>
      </c>
    </row>
    <row r="356" spans="1:12" ht="14.45" customHeight="1">
      <c r="A356" s="22" t="s">
        <v>698</v>
      </c>
      <c r="B356" s="22" t="s">
        <v>183</v>
      </c>
      <c r="C356" s="70">
        <v>0</v>
      </c>
      <c r="D356" s="62">
        <v>0</v>
      </c>
      <c r="E356" s="70">
        <v>19.8</v>
      </c>
      <c r="F356" s="63">
        <v>158079</v>
      </c>
      <c r="G356" s="62"/>
      <c r="H356" s="62">
        <v>0</v>
      </c>
      <c r="I356" s="62">
        <v>0</v>
      </c>
      <c r="J356" s="62"/>
      <c r="K356" s="62">
        <v>0</v>
      </c>
      <c r="L356" s="63">
        <v>158079</v>
      </c>
    </row>
    <row r="357" spans="1:12" ht="14.45" customHeight="1">
      <c r="A357" s="22" t="s">
        <v>699</v>
      </c>
      <c r="B357" s="22" t="s">
        <v>87</v>
      </c>
      <c r="C357" s="70">
        <v>93.3</v>
      </c>
      <c r="D357" s="63">
        <v>536711</v>
      </c>
      <c r="E357" s="70">
        <v>512.4</v>
      </c>
      <c r="F357" s="63">
        <v>3655255</v>
      </c>
      <c r="G357" s="62"/>
      <c r="H357" s="62">
        <v>-490</v>
      </c>
      <c r="I357" s="62">
        <v>0</v>
      </c>
      <c r="J357" s="62"/>
      <c r="K357" s="63">
        <v>536221</v>
      </c>
      <c r="L357" s="63">
        <v>3655255</v>
      </c>
    </row>
    <row r="358" spans="1:12" s="22" customFormat="1" ht="14.45" customHeight="1">
      <c r="A358" s="22" t="s">
        <v>700</v>
      </c>
      <c r="B358" s="22" t="s">
        <v>220</v>
      </c>
      <c r="C358" s="70">
        <v>14.5</v>
      </c>
      <c r="D358" s="63">
        <v>81403</v>
      </c>
      <c r="E358" s="70">
        <v>31.4</v>
      </c>
      <c r="F358" s="63">
        <v>202285</v>
      </c>
      <c r="G358" s="62"/>
      <c r="H358" s="62">
        <v>0</v>
      </c>
      <c r="I358" s="62">
        <v>0</v>
      </c>
      <c r="J358" s="62"/>
      <c r="K358" s="63">
        <v>81403</v>
      </c>
      <c r="L358" s="63">
        <v>202285</v>
      </c>
    </row>
    <row r="359" spans="1:12" ht="14.45" customHeight="1">
      <c r="A359" s="22" t="s">
        <v>701</v>
      </c>
      <c r="B359" s="22" t="s">
        <v>273</v>
      </c>
      <c r="C359" s="70">
        <v>0</v>
      </c>
      <c r="D359" s="62">
        <v>0</v>
      </c>
      <c r="E359" s="70">
        <v>1.6</v>
      </c>
      <c r="F359" s="63">
        <v>13859</v>
      </c>
      <c r="G359" s="62"/>
      <c r="H359" s="62">
        <v>0</v>
      </c>
      <c r="I359" s="62">
        <v>0</v>
      </c>
      <c r="J359" s="62"/>
      <c r="K359" s="62">
        <v>0</v>
      </c>
      <c r="L359" s="63">
        <v>13859</v>
      </c>
    </row>
    <row r="360" spans="1:12" s="22" customFormat="1" ht="14.45" customHeight="1">
      <c r="A360" s="22" t="s">
        <v>702</v>
      </c>
      <c r="B360" s="22" t="s">
        <v>918</v>
      </c>
      <c r="C360" s="70">
        <v>0</v>
      </c>
      <c r="D360" s="62">
        <v>0</v>
      </c>
      <c r="E360" s="70">
        <v>0</v>
      </c>
      <c r="F360" s="62">
        <v>0</v>
      </c>
      <c r="G360" s="62"/>
      <c r="H360" s="62">
        <v>0</v>
      </c>
      <c r="I360" s="62">
        <v>0</v>
      </c>
      <c r="J360" s="62"/>
      <c r="K360" s="62">
        <v>0</v>
      </c>
      <c r="L360" s="62">
        <v>0</v>
      </c>
    </row>
    <row r="361" spans="1:12" s="22" customFormat="1" ht="14.45" customHeight="1">
      <c r="A361" s="22" t="s">
        <v>703</v>
      </c>
      <c r="B361" s="22" t="s">
        <v>919</v>
      </c>
      <c r="C361" s="70">
        <v>0</v>
      </c>
      <c r="D361" s="62">
        <v>0</v>
      </c>
      <c r="E361" s="70">
        <v>0</v>
      </c>
      <c r="F361" s="62">
        <v>0</v>
      </c>
      <c r="G361" s="62"/>
      <c r="H361" s="62">
        <v>0</v>
      </c>
      <c r="I361" s="62">
        <v>0</v>
      </c>
      <c r="J361" s="62"/>
      <c r="K361" s="62">
        <v>0</v>
      </c>
      <c r="L361" s="62">
        <v>0</v>
      </c>
    </row>
    <row r="362" spans="1:12" s="22" customFormat="1" ht="14.45" customHeight="1">
      <c r="A362" s="22" t="s">
        <v>704</v>
      </c>
      <c r="B362" s="22" t="s">
        <v>920</v>
      </c>
      <c r="C362" s="70">
        <v>0</v>
      </c>
      <c r="D362" s="62">
        <v>0</v>
      </c>
      <c r="E362" s="70">
        <v>0</v>
      </c>
      <c r="F362" s="62">
        <v>0</v>
      </c>
      <c r="G362" s="62"/>
      <c r="H362" s="62">
        <v>0</v>
      </c>
      <c r="I362" s="62">
        <v>0</v>
      </c>
      <c r="J362" s="62"/>
      <c r="K362" s="62">
        <v>0</v>
      </c>
      <c r="L362" s="62">
        <v>0</v>
      </c>
    </row>
    <row r="363" spans="1:12" ht="14.45" customHeight="1">
      <c r="A363" s="22" t="s">
        <v>705</v>
      </c>
      <c r="B363" s="22" t="s">
        <v>249</v>
      </c>
      <c r="C363" s="70">
        <v>13</v>
      </c>
      <c r="D363" s="63">
        <v>66676</v>
      </c>
      <c r="E363" s="70">
        <v>12.3</v>
      </c>
      <c r="F363" s="63">
        <v>86424</v>
      </c>
      <c r="G363" s="62"/>
      <c r="H363" s="62">
        <v>0</v>
      </c>
      <c r="I363" s="62">
        <v>0</v>
      </c>
      <c r="J363" s="62"/>
      <c r="K363" s="63">
        <v>66676</v>
      </c>
      <c r="L363" s="63">
        <v>86424</v>
      </c>
    </row>
    <row r="364" spans="1:12" ht="14.45" customHeight="1">
      <c r="A364" s="22" t="s">
        <v>706</v>
      </c>
      <c r="B364" s="22" t="s">
        <v>801</v>
      </c>
      <c r="C364" s="70">
        <v>32.4</v>
      </c>
      <c r="D364" s="63">
        <v>175372</v>
      </c>
      <c r="E364" s="70">
        <v>147.1</v>
      </c>
      <c r="F364" s="63">
        <v>864222</v>
      </c>
      <c r="G364" s="62"/>
      <c r="H364" s="62">
        <v>0</v>
      </c>
      <c r="I364" s="63">
        <v>5000</v>
      </c>
      <c r="J364" s="62"/>
      <c r="K364" s="63">
        <v>175372</v>
      </c>
      <c r="L364" s="63">
        <v>869222</v>
      </c>
    </row>
    <row r="365" spans="1:12" ht="14.45" customHeight="1">
      <c r="A365" s="22" t="s">
        <v>707</v>
      </c>
      <c r="B365" s="22" t="s">
        <v>117</v>
      </c>
      <c r="C365" s="70">
        <v>106.8</v>
      </c>
      <c r="D365" s="63">
        <v>855151</v>
      </c>
      <c r="E365" s="70">
        <v>18</v>
      </c>
      <c r="F365" s="63">
        <v>121426</v>
      </c>
      <c r="G365" s="62"/>
      <c r="H365" s="62">
        <v>-371</v>
      </c>
      <c r="I365" s="63">
        <v>3200</v>
      </c>
      <c r="J365" s="62"/>
      <c r="K365" s="63">
        <v>854780</v>
      </c>
      <c r="L365" s="63">
        <v>124626</v>
      </c>
    </row>
    <row r="366" spans="1:12" ht="14.45" customHeight="1">
      <c r="A366" s="22" t="s">
        <v>708</v>
      </c>
      <c r="B366" s="22" t="s">
        <v>69</v>
      </c>
      <c r="C366" s="70">
        <v>81</v>
      </c>
      <c r="D366" s="63">
        <v>479907</v>
      </c>
      <c r="E366" s="70">
        <v>63.3</v>
      </c>
      <c r="F366" s="63">
        <v>504820</v>
      </c>
      <c r="G366" s="62"/>
      <c r="H366" s="62">
        <v>0</v>
      </c>
      <c r="I366" s="63">
        <v>-1996</v>
      </c>
      <c r="J366" s="62"/>
      <c r="K366" s="63">
        <v>479907</v>
      </c>
      <c r="L366" s="63">
        <v>502824</v>
      </c>
    </row>
    <row r="367" spans="1:12" ht="14.45" customHeight="1">
      <c r="A367" s="22" t="s">
        <v>709</v>
      </c>
      <c r="B367" s="22" t="s">
        <v>235</v>
      </c>
      <c r="C367" s="70">
        <v>39.4</v>
      </c>
      <c r="D367" s="63">
        <v>238344</v>
      </c>
      <c r="E367" s="70">
        <v>251.9</v>
      </c>
      <c r="F367" s="63">
        <v>1935096</v>
      </c>
      <c r="G367" s="62"/>
      <c r="H367" s="62">
        <v>0</v>
      </c>
      <c r="I367" s="63">
        <v>-10000</v>
      </c>
      <c r="J367" s="62"/>
      <c r="K367" s="63">
        <v>238344</v>
      </c>
      <c r="L367" s="63">
        <v>1925096</v>
      </c>
    </row>
    <row r="368" spans="1:12" ht="14.45" customHeight="1">
      <c r="A368" s="22" t="s">
        <v>710</v>
      </c>
      <c r="B368" s="22" t="s">
        <v>803</v>
      </c>
      <c r="C368" s="70">
        <v>105.4</v>
      </c>
      <c r="D368" s="63">
        <v>644042</v>
      </c>
      <c r="E368" s="70">
        <v>123.6</v>
      </c>
      <c r="F368" s="63">
        <v>736911</v>
      </c>
      <c r="G368" s="62"/>
      <c r="H368" s="62">
        <v>0</v>
      </c>
      <c r="I368" s="62">
        <v>0</v>
      </c>
      <c r="J368" s="62"/>
      <c r="K368" s="63">
        <v>644042</v>
      </c>
      <c r="L368" s="63">
        <v>736911</v>
      </c>
    </row>
    <row r="369" spans="1:12" ht="14.45" customHeight="1">
      <c r="A369" s="22" t="s">
        <v>711</v>
      </c>
      <c r="B369" s="22" t="s">
        <v>259</v>
      </c>
      <c r="C369" s="70">
        <v>260.10000000000002</v>
      </c>
      <c r="D369" s="63">
        <v>1554551</v>
      </c>
      <c r="E369" s="70">
        <v>81.5</v>
      </c>
      <c r="F369" s="63">
        <v>474834</v>
      </c>
      <c r="G369" s="62"/>
      <c r="H369" s="62">
        <v>0</v>
      </c>
      <c r="I369" s="62">
        <v>0</v>
      </c>
      <c r="J369" s="62"/>
      <c r="K369" s="63">
        <v>1554551</v>
      </c>
      <c r="L369" s="63">
        <v>474834</v>
      </c>
    </row>
    <row r="370" spans="1:12" ht="14.45" customHeight="1">
      <c r="A370" s="22" t="s">
        <v>712</v>
      </c>
      <c r="B370" s="22" t="s">
        <v>206</v>
      </c>
      <c r="C370" s="70">
        <v>85.9</v>
      </c>
      <c r="D370" s="63">
        <v>507358</v>
      </c>
      <c r="E370" s="70">
        <v>28.9</v>
      </c>
      <c r="F370" s="63">
        <v>198627</v>
      </c>
      <c r="G370" s="62"/>
      <c r="H370" s="62">
        <v>0</v>
      </c>
      <c r="I370" s="62">
        <v>0</v>
      </c>
      <c r="J370" s="62"/>
      <c r="K370" s="63">
        <v>507358</v>
      </c>
      <c r="L370" s="63">
        <v>198627</v>
      </c>
    </row>
    <row r="371" spans="1:12" ht="14.45" customHeight="1">
      <c r="A371" s="22" t="s">
        <v>713</v>
      </c>
      <c r="B371" s="22" t="s">
        <v>127</v>
      </c>
      <c r="C371" s="70">
        <v>42</v>
      </c>
      <c r="D371" s="63">
        <v>285455</v>
      </c>
      <c r="E371" s="70">
        <v>98.7</v>
      </c>
      <c r="F371" s="63">
        <v>601014</v>
      </c>
      <c r="G371" s="62"/>
      <c r="H371" s="62">
        <v>0</v>
      </c>
      <c r="I371" s="62">
        <v>0</v>
      </c>
      <c r="J371" s="62"/>
      <c r="K371" s="63">
        <v>285455</v>
      </c>
      <c r="L371" s="63">
        <v>601014</v>
      </c>
    </row>
    <row r="372" spans="1:12" ht="14.45" customHeight="1">
      <c r="A372" s="22" t="s">
        <v>714</v>
      </c>
      <c r="B372" s="22" t="s">
        <v>113</v>
      </c>
      <c r="C372" s="70">
        <v>40.6</v>
      </c>
      <c r="D372" s="63">
        <v>209544</v>
      </c>
      <c r="E372" s="70">
        <v>171.6</v>
      </c>
      <c r="F372" s="63">
        <v>1038117</v>
      </c>
      <c r="G372" s="62"/>
      <c r="H372" s="62">
        <v>0</v>
      </c>
      <c r="I372" s="62">
        <v>630</v>
      </c>
      <c r="J372" s="62"/>
      <c r="K372" s="63">
        <v>209544</v>
      </c>
      <c r="L372" s="63">
        <v>1038747</v>
      </c>
    </row>
    <row r="373" spans="1:12" ht="14.45" customHeight="1">
      <c r="A373" s="22" t="s">
        <v>715</v>
      </c>
      <c r="B373" s="22" t="s">
        <v>250</v>
      </c>
      <c r="C373" s="70">
        <v>18.399999999999999</v>
      </c>
      <c r="D373" s="63">
        <v>103166</v>
      </c>
      <c r="E373" s="70">
        <v>9</v>
      </c>
      <c r="F373" s="63">
        <v>130953</v>
      </c>
      <c r="G373" s="62"/>
      <c r="H373" s="62">
        <v>0</v>
      </c>
      <c r="I373" s="62">
        <v>0</v>
      </c>
      <c r="J373" s="62"/>
      <c r="K373" s="63">
        <v>103166</v>
      </c>
      <c r="L373" s="63">
        <v>130953</v>
      </c>
    </row>
    <row r="374" spans="1:12" ht="14.45" customHeight="1">
      <c r="A374" s="22" t="s">
        <v>716</v>
      </c>
      <c r="B374" s="22" t="s">
        <v>195</v>
      </c>
      <c r="C374" s="70">
        <v>196.1</v>
      </c>
      <c r="D374" s="63">
        <v>1207371</v>
      </c>
      <c r="E374" s="70">
        <v>167.4</v>
      </c>
      <c r="F374" s="63">
        <v>1017495</v>
      </c>
      <c r="G374" s="62"/>
      <c r="H374" s="63">
        <v>-7420</v>
      </c>
      <c r="I374" s="62">
        <v>0</v>
      </c>
      <c r="J374" s="62"/>
      <c r="K374" s="63">
        <v>1199951</v>
      </c>
      <c r="L374" s="63">
        <v>1017495</v>
      </c>
    </row>
    <row r="375" spans="1:12" ht="14.45" customHeight="1">
      <c r="A375" s="22" t="s">
        <v>717</v>
      </c>
      <c r="B375" s="22" t="s">
        <v>236</v>
      </c>
      <c r="C375" s="70">
        <v>0</v>
      </c>
      <c r="D375" s="62">
        <v>0</v>
      </c>
      <c r="E375" s="70">
        <v>1.7</v>
      </c>
      <c r="F375" s="63">
        <v>14492</v>
      </c>
      <c r="G375" s="62"/>
      <c r="H375" s="62">
        <v>0</v>
      </c>
      <c r="I375" s="62">
        <v>0</v>
      </c>
      <c r="J375" s="62"/>
      <c r="K375" s="62">
        <v>0</v>
      </c>
      <c r="L375" s="63">
        <v>14492</v>
      </c>
    </row>
    <row r="376" spans="1:12" ht="14.45" customHeight="1">
      <c r="A376" s="22" t="s">
        <v>718</v>
      </c>
      <c r="B376" s="22" t="s">
        <v>114</v>
      </c>
      <c r="C376" s="70">
        <v>103.4</v>
      </c>
      <c r="D376" s="63">
        <v>616442</v>
      </c>
      <c r="E376" s="70">
        <v>384.5</v>
      </c>
      <c r="F376" s="63">
        <v>2360620</v>
      </c>
      <c r="G376" s="62"/>
      <c r="H376" s="62">
        <v>0</v>
      </c>
      <c r="I376" s="63">
        <v>-4599</v>
      </c>
      <c r="J376" s="62"/>
      <c r="K376" s="63">
        <v>616442</v>
      </c>
      <c r="L376" s="63">
        <v>2356021</v>
      </c>
    </row>
    <row r="377" spans="1:12" ht="14.45" customHeight="1">
      <c r="A377" s="22" t="s">
        <v>719</v>
      </c>
      <c r="B377" s="22" t="s">
        <v>138</v>
      </c>
      <c r="C377" s="70">
        <v>20</v>
      </c>
      <c r="D377" s="63">
        <v>140915</v>
      </c>
      <c r="E377" s="70">
        <v>52.8</v>
      </c>
      <c r="F377" s="63">
        <v>410156</v>
      </c>
      <c r="G377" s="62"/>
      <c r="H377" s="62">
        <v>0</v>
      </c>
      <c r="I377" s="62">
        <v>0</v>
      </c>
      <c r="J377" s="62"/>
      <c r="K377" s="63">
        <v>140915</v>
      </c>
      <c r="L377" s="63">
        <v>410156</v>
      </c>
    </row>
    <row r="378" spans="1:12" ht="14.45" customHeight="1">
      <c r="A378" s="22" t="s">
        <v>720</v>
      </c>
      <c r="B378" s="22" t="s">
        <v>284</v>
      </c>
      <c r="C378" s="70">
        <v>0</v>
      </c>
      <c r="D378" s="62">
        <v>0</v>
      </c>
      <c r="E378" s="70">
        <v>0.6</v>
      </c>
      <c r="F378" s="63">
        <v>9227</v>
      </c>
      <c r="G378" s="62"/>
      <c r="H378" s="62">
        <v>0</v>
      </c>
      <c r="I378" s="62">
        <v>0</v>
      </c>
      <c r="J378" s="62"/>
      <c r="K378" s="62">
        <v>0</v>
      </c>
      <c r="L378" s="63">
        <v>9227</v>
      </c>
    </row>
    <row r="379" spans="1:12" ht="14.45" customHeight="1">
      <c r="A379" s="22" t="s">
        <v>721</v>
      </c>
      <c r="B379" s="22" t="s">
        <v>796</v>
      </c>
      <c r="C379" s="70">
        <v>159.6</v>
      </c>
      <c r="D379" s="63">
        <v>954686</v>
      </c>
      <c r="E379" s="70">
        <v>53</v>
      </c>
      <c r="F379" s="63">
        <v>420436</v>
      </c>
      <c r="G379" s="62"/>
      <c r="H379" s="62">
        <v>0</v>
      </c>
      <c r="I379" s="62">
        <v>0</v>
      </c>
      <c r="J379" s="62"/>
      <c r="K379" s="63">
        <v>954686</v>
      </c>
      <c r="L379" s="63">
        <v>420436</v>
      </c>
    </row>
    <row r="380" spans="1:12" ht="14.45" customHeight="1">
      <c r="A380" s="22" t="s">
        <v>722</v>
      </c>
      <c r="B380" s="22" t="s">
        <v>115</v>
      </c>
      <c r="C380" s="70">
        <v>233.4</v>
      </c>
      <c r="D380" s="63">
        <v>1352169</v>
      </c>
      <c r="E380" s="70">
        <v>53.3</v>
      </c>
      <c r="F380" s="63">
        <v>348245</v>
      </c>
      <c r="G380" s="62"/>
      <c r="H380" s="63">
        <v>-5000</v>
      </c>
      <c r="I380" s="62">
        <v>0</v>
      </c>
      <c r="J380" s="62"/>
      <c r="K380" s="63">
        <v>1347169</v>
      </c>
      <c r="L380" s="63">
        <v>348245</v>
      </c>
    </row>
    <row r="381" spans="1:12" ht="14.45" customHeight="1">
      <c r="A381" s="22" t="s">
        <v>723</v>
      </c>
      <c r="B381" s="22" t="s">
        <v>804</v>
      </c>
      <c r="C381" s="70">
        <v>17.5</v>
      </c>
      <c r="D381" s="63">
        <v>108628</v>
      </c>
      <c r="E381" s="70">
        <v>47.1</v>
      </c>
      <c r="F381" s="63">
        <v>265416</v>
      </c>
      <c r="G381" s="62"/>
      <c r="H381" s="62">
        <v>0</v>
      </c>
      <c r="I381" s="63">
        <v>-5489</v>
      </c>
      <c r="J381" s="62"/>
      <c r="K381" s="63">
        <v>108628</v>
      </c>
      <c r="L381" s="63">
        <v>259927</v>
      </c>
    </row>
    <row r="382" spans="1:12" ht="14.45" customHeight="1">
      <c r="A382" s="22" t="s">
        <v>724</v>
      </c>
      <c r="B382" s="22" t="s">
        <v>139</v>
      </c>
      <c r="C382" s="70">
        <v>63</v>
      </c>
      <c r="D382" s="63">
        <v>327469</v>
      </c>
      <c r="E382" s="70">
        <v>67.900000000000006</v>
      </c>
      <c r="F382" s="63">
        <v>474186</v>
      </c>
      <c r="G382" s="62"/>
      <c r="H382" s="62">
        <v>0</v>
      </c>
      <c r="I382" s="62">
        <v>0</v>
      </c>
      <c r="J382" s="62"/>
      <c r="K382" s="63">
        <v>327469</v>
      </c>
      <c r="L382" s="63">
        <v>474186</v>
      </c>
    </row>
    <row r="383" spans="1:12" ht="14.45" customHeight="1">
      <c r="A383" s="22" t="s">
        <v>725</v>
      </c>
      <c r="B383" s="22" t="s">
        <v>118</v>
      </c>
      <c r="C383" s="70">
        <v>171.4</v>
      </c>
      <c r="D383" s="63">
        <v>1435252</v>
      </c>
      <c r="E383" s="70">
        <v>31.8</v>
      </c>
      <c r="F383" s="63">
        <v>289375</v>
      </c>
      <c r="G383" s="62"/>
      <c r="H383" s="63">
        <v>-5300</v>
      </c>
      <c r="I383" s="63">
        <v>-5909</v>
      </c>
      <c r="J383" s="62"/>
      <c r="K383" s="63">
        <v>1429952</v>
      </c>
      <c r="L383" s="63">
        <v>283466</v>
      </c>
    </row>
    <row r="384" spans="1:12" ht="14.45" customHeight="1">
      <c r="A384" s="22" t="s">
        <v>726</v>
      </c>
      <c r="B384" s="22" t="s">
        <v>221</v>
      </c>
      <c r="C384" s="70">
        <v>51.7</v>
      </c>
      <c r="D384" s="63">
        <v>503460</v>
      </c>
      <c r="E384" s="70">
        <v>84.8</v>
      </c>
      <c r="F384" s="63">
        <v>562475</v>
      </c>
      <c r="G384" s="62"/>
      <c r="H384" s="62">
        <v>0</v>
      </c>
      <c r="I384" s="62">
        <v>0</v>
      </c>
      <c r="J384" s="62"/>
      <c r="K384" s="63">
        <v>503460</v>
      </c>
      <c r="L384" s="63">
        <v>562475</v>
      </c>
    </row>
    <row r="385" spans="1:12" ht="14.45" customHeight="1">
      <c r="A385" s="22" t="s">
        <v>727</v>
      </c>
      <c r="B385" s="22" t="s">
        <v>237</v>
      </c>
      <c r="C385" s="70">
        <v>9</v>
      </c>
      <c r="D385" s="63">
        <v>63815</v>
      </c>
      <c r="E385" s="70">
        <v>22.3</v>
      </c>
      <c r="F385" s="63">
        <v>169724</v>
      </c>
      <c r="G385" s="62"/>
      <c r="H385" s="62">
        <v>0</v>
      </c>
      <c r="I385" s="62">
        <v>0</v>
      </c>
      <c r="J385" s="62"/>
      <c r="K385" s="63">
        <v>63815</v>
      </c>
      <c r="L385" s="63">
        <v>169724</v>
      </c>
    </row>
    <row r="386" spans="1:12" ht="14.45" customHeight="1">
      <c r="A386" s="22" t="s">
        <v>728</v>
      </c>
      <c r="B386" s="22" t="s">
        <v>70</v>
      </c>
      <c r="C386" s="70">
        <v>66.3</v>
      </c>
      <c r="D386" s="63">
        <v>549647</v>
      </c>
      <c r="E386" s="70">
        <v>205.5</v>
      </c>
      <c r="F386" s="63">
        <v>1548586</v>
      </c>
      <c r="G386" s="62"/>
      <c r="H386" s="62">
        <v>0</v>
      </c>
      <c r="I386" s="63">
        <v>-13943</v>
      </c>
      <c r="J386" s="62"/>
      <c r="K386" s="63">
        <v>549647</v>
      </c>
      <c r="L386" s="63">
        <v>1534643</v>
      </c>
    </row>
    <row r="387" spans="1:12" ht="14.45" customHeight="1">
      <c r="A387" s="22" t="s">
        <v>729</v>
      </c>
      <c r="B387" s="22" t="s">
        <v>159</v>
      </c>
      <c r="C387" s="70">
        <v>76.5</v>
      </c>
      <c r="D387" s="63">
        <v>486796</v>
      </c>
      <c r="E387" s="70">
        <v>19.8</v>
      </c>
      <c r="F387" s="63">
        <v>140401</v>
      </c>
      <c r="G387" s="62"/>
      <c r="H387" s="62">
        <v>0</v>
      </c>
      <c r="I387" s="63">
        <v>-31453</v>
      </c>
      <c r="J387" s="62"/>
      <c r="K387" s="63">
        <v>486796</v>
      </c>
      <c r="L387" s="63">
        <v>108948</v>
      </c>
    </row>
    <row r="388" spans="1:12" ht="14.45" customHeight="1">
      <c r="A388" s="22" t="s">
        <v>730</v>
      </c>
      <c r="B388" s="22" t="s">
        <v>119</v>
      </c>
      <c r="C388" s="70">
        <v>97.6</v>
      </c>
      <c r="D388" s="63">
        <v>530066</v>
      </c>
      <c r="E388" s="70">
        <v>40.200000000000003</v>
      </c>
      <c r="F388" s="63">
        <v>324349</v>
      </c>
      <c r="G388" s="62"/>
      <c r="H388" s="62">
        <v>-405</v>
      </c>
      <c r="I388" s="62">
        <v>0</v>
      </c>
      <c r="J388" s="62"/>
      <c r="K388" s="63">
        <v>529661</v>
      </c>
      <c r="L388" s="63">
        <v>324349</v>
      </c>
    </row>
    <row r="389" spans="1:12" ht="14.45" customHeight="1">
      <c r="A389" s="22" t="s">
        <v>731</v>
      </c>
      <c r="B389" s="22" t="s">
        <v>222</v>
      </c>
      <c r="C389" s="70">
        <v>142.6</v>
      </c>
      <c r="D389" s="63">
        <v>1136865</v>
      </c>
      <c r="E389" s="70">
        <v>60</v>
      </c>
      <c r="F389" s="63">
        <v>357938</v>
      </c>
      <c r="G389" s="62"/>
      <c r="H389" s="63">
        <v>4578</v>
      </c>
      <c r="I389" s="62">
        <v>0</v>
      </c>
      <c r="J389" s="62"/>
      <c r="K389" s="63">
        <v>1141443</v>
      </c>
      <c r="L389" s="63">
        <v>357938</v>
      </c>
    </row>
    <row r="390" spans="1:12" ht="14.45" customHeight="1">
      <c r="A390" s="22" t="s">
        <v>732</v>
      </c>
      <c r="B390" s="22" t="s">
        <v>196</v>
      </c>
      <c r="C390" s="70">
        <v>15.2</v>
      </c>
      <c r="D390" s="63">
        <v>132657</v>
      </c>
      <c r="E390" s="70">
        <v>34.1</v>
      </c>
      <c r="F390" s="63">
        <v>225416</v>
      </c>
      <c r="G390" s="62"/>
      <c r="H390" s="62">
        <v>0</v>
      </c>
      <c r="I390" s="62">
        <v>0</v>
      </c>
      <c r="J390" s="62"/>
      <c r="K390" s="63">
        <v>132657</v>
      </c>
      <c r="L390" s="63">
        <v>225416</v>
      </c>
    </row>
    <row r="391" spans="1:12" ht="14.45" customHeight="1">
      <c r="A391" s="22" t="s">
        <v>733</v>
      </c>
      <c r="B391" s="22" t="s">
        <v>128</v>
      </c>
      <c r="C391" s="70">
        <v>0</v>
      </c>
      <c r="D391" s="62">
        <v>0</v>
      </c>
      <c r="E391" s="70">
        <v>14</v>
      </c>
      <c r="F391" s="63">
        <v>112797</v>
      </c>
      <c r="G391" s="62"/>
      <c r="H391" s="62">
        <v>0</v>
      </c>
      <c r="I391" s="62">
        <v>0</v>
      </c>
      <c r="J391" s="62"/>
      <c r="K391" s="62">
        <v>0</v>
      </c>
      <c r="L391" s="63">
        <v>112797</v>
      </c>
    </row>
    <row r="392" spans="1:12" ht="14.45" customHeight="1">
      <c r="A392" s="22" t="s">
        <v>734</v>
      </c>
      <c r="B392" s="22" t="s">
        <v>289</v>
      </c>
      <c r="C392" s="70">
        <v>0</v>
      </c>
      <c r="D392" s="62">
        <v>0</v>
      </c>
      <c r="E392" s="70">
        <v>3</v>
      </c>
      <c r="F392" s="63">
        <v>27491</v>
      </c>
      <c r="G392" s="62"/>
      <c r="H392" s="62">
        <v>0</v>
      </c>
      <c r="I392" s="62">
        <v>0</v>
      </c>
      <c r="J392" s="62"/>
      <c r="K392" s="62">
        <v>0</v>
      </c>
      <c r="L392" s="63">
        <v>27491</v>
      </c>
    </row>
    <row r="393" spans="1:12" ht="14.45" customHeight="1">
      <c r="A393" s="22" t="s">
        <v>735</v>
      </c>
      <c r="B393" s="22" t="s">
        <v>800</v>
      </c>
      <c r="C393" s="70">
        <v>47</v>
      </c>
      <c r="D393" s="63">
        <v>429927</v>
      </c>
      <c r="E393" s="70">
        <v>14.3</v>
      </c>
      <c r="F393" s="63">
        <v>100841</v>
      </c>
      <c r="G393" s="62"/>
      <c r="H393" s="62">
        <v>0</v>
      </c>
      <c r="I393" s="62">
        <v>0</v>
      </c>
      <c r="J393" s="62"/>
      <c r="K393" s="63">
        <v>429927</v>
      </c>
      <c r="L393" s="63">
        <v>100841</v>
      </c>
    </row>
    <row r="394" spans="1:12" s="22" customFormat="1" ht="14.45" customHeight="1">
      <c r="A394" s="22" t="s">
        <v>736</v>
      </c>
      <c r="B394" s="22" t="s">
        <v>349</v>
      </c>
      <c r="C394" s="70">
        <v>0</v>
      </c>
      <c r="D394" s="62">
        <v>0</v>
      </c>
      <c r="E394" s="70">
        <v>3</v>
      </c>
      <c r="F394" s="63">
        <v>26589</v>
      </c>
      <c r="G394" s="62"/>
      <c r="H394" s="62">
        <v>0</v>
      </c>
      <c r="I394" s="62">
        <v>0</v>
      </c>
      <c r="J394" s="62"/>
      <c r="K394" s="62">
        <v>0</v>
      </c>
      <c r="L394" s="63">
        <v>26589</v>
      </c>
    </row>
    <row r="395" spans="1:12" ht="14.45" customHeight="1">
      <c r="A395" s="22" t="s">
        <v>737</v>
      </c>
      <c r="B395" s="22" t="s">
        <v>160</v>
      </c>
      <c r="C395" s="70">
        <v>11.7</v>
      </c>
      <c r="D395" s="63">
        <v>96047</v>
      </c>
      <c r="E395" s="70">
        <v>12.2</v>
      </c>
      <c r="F395" s="63">
        <v>97348</v>
      </c>
      <c r="G395" s="62"/>
      <c r="H395" s="62">
        <v>0</v>
      </c>
      <c r="I395" s="62">
        <v>0</v>
      </c>
      <c r="J395" s="62"/>
      <c r="K395" s="63">
        <v>96047</v>
      </c>
      <c r="L395" s="63">
        <v>97348</v>
      </c>
    </row>
    <row r="396" spans="1:12" ht="14.45" customHeight="1">
      <c r="A396" s="22" t="s">
        <v>738</v>
      </c>
      <c r="B396" s="22" t="s">
        <v>88</v>
      </c>
      <c r="C396" s="70">
        <v>123.6</v>
      </c>
      <c r="D396" s="63">
        <v>694988</v>
      </c>
      <c r="E396" s="70">
        <v>47.6</v>
      </c>
      <c r="F396" s="63">
        <v>300894</v>
      </c>
      <c r="G396" s="62"/>
      <c r="H396" s="62">
        <v>-221</v>
      </c>
      <c r="I396" s="62">
        <v>0</v>
      </c>
      <c r="J396" s="62"/>
      <c r="K396" s="63">
        <v>694767</v>
      </c>
      <c r="L396" s="63">
        <v>300894</v>
      </c>
    </row>
    <row r="397" spans="1:12" ht="14.45" customHeight="1">
      <c r="A397" s="22" t="s">
        <v>739</v>
      </c>
      <c r="B397" s="22" t="s">
        <v>797</v>
      </c>
      <c r="C397" s="70">
        <v>256.5</v>
      </c>
      <c r="D397" s="63">
        <v>1506275</v>
      </c>
      <c r="E397" s="70">
        <v>121.5</v>
      </c>
      <c r="F397" s="63">
        <v>741241</v>
      </c>
      <c r="G397" s="62"/>
      <c r="H397" s="62">
        <v>0</v>
      </c>
      <c r="I397" s="62">
        <v>0</v>
      </c>
      <c r="J397" s="62"/>
      <c r="K397" s="63">
        <v>1506275</v>
      </c>
      <c r="L397" s="63">
        <v>741241</v>
      </c>
    </row>
    <row r="398" spans="1:12" ht="14.45" customHeight="1">
      <c r="A398" s="22" t="s">
        <v>740</v>
      </c>
      <c r="B398" s="22" t="s">
        <v>197</v>
      </c>
      <c r="C398" s="70">
        <v>75.599999999999994</v>
      </c>
      <c r="D398" s="63">
        <v>402092</v>
      </c>
      <c r="E398" s="70">
        <v>42</v>
      </c>
      <c r="F398" s="63">
        <v>290709</v>
      </c>
      <c r="G398" s="62"/>
      <c r="H398" s="62">
        <v>0</v>
      </c>
      <c r="I398" s="63">
        <v>2890</v>
      </c>
      <c r="J398" s="62"/>
      <c r="K398" s="63">
        <v>402092</v>
      </c>
      <c r="L398" s="63">
        <v>293599</v>
      </c>
    </row>
    <row r="399" spans="1:12" ht="14.45" customHeight="1">
      <c r="A399" s="22" t="s">
        <v>741</v>
      </c>
      <c r="B399" s="22" t="s">
        <v>198</v>
      </c>
      <c r="C399" s="70">
        <v>84.5</v>
      </c>
      <c r="D399" s="63">
        <v>797759</v>
      </c>
      <c r="E399" s="70">
        <v>105.3</v>
      </c>
      <c r="F399" s="63">
        <v>747026</v>
      </c>
      <c r="G399" s="62"/>
      <c r="H399" s="62">
        <v>0</v>
      </c>
      <c r="I399" s="62">
        <v>450</v>
      </c>
      <c r="J399" s="62"/>
      <c r="K399" s="63">
        <v>797759</v>
      </c>
      <c r="L399" s="63">
        <v>747476</v>
      </c>
    </row>
    <row r="400" spans="1:12" ht="14.45" customHeight="1">
      <c r="A400" s="22" t="s">
        <v>742</v>
      </c>
      <c r="B400" s="22" t="s">
        <v>71</v>
      </c>
      <c r="C400" s="70">
        <v>177.5</v>
      </c>
      <c r="D400" s="63">
        <v>1163671</v>
      </c>
      <c r="E400" s="70">
        <v>112</v>
      </c>
      <c r="F400" s="63">
        <v>658073</v>
      </c>
      <c r="G400" s="62"/>
      <c r="H400" s="62">
        <v>0</v>
      </c>
      <c r="I400" s="63">
        <v>-1582</v>
      </c>
      <c r="J400" s="62"/>
      <c r="K400" s="63">
        <v>1163671</v>
      </c>
      <c r="L400" s="63">
        <v>656491</v>
      </c>
    </row>
    <row r="401" spans="1:12" ht="14.45" customHeight="1">
      <c r="A401" s="22" t="s">
        <v>743</v>
      </c>
      <c r="B401" s="22" t="s">
        <v>140</v>
      </c>
      <c r="C401" s="70">
        <v>24</v>
      </c>
      <c r="D401" s="63">
        <v>154695</v>
      </c>
      <c r="E401" s="70">
        <v>64.8</v>
      </c>
      <c r="F401" s="63">
        <v>514325</v>
      </c>
      <c r="G401" s="62"/>
      <c r="H401" s="62">
        <v>0</v>
      </c>
      <c r="I401" s="62">
        <v>0</v>
      </c>
      <c r="J401" s="62"/>
      <c r="K401" s="63">
        <v>154695</v>
      </c>
      <c r="L401" s="63">
        <v>514325</v>
      </c>
    </row>
    <row r="402" spans="1:12" ht="14.45" customHeight="1">
      <c r="A402" s="22" t="s">
        <v>744</v>
      </c>
      <c r="B402" s="22" t="s">
        <v>72</v>
      </c>
      <c r="C402" s="70">
        <v>26.9</v>
      </c>
      <c r="D402" s="63">
        <v>151594</v>
      </c>
      <c r="E402" s="70">
        <v>9.5</v>
      </c>
      <c r="F402" s="63">
        <v>55447</v>
      </c>
      <c r="G402" s="62"/>
      <c r="H402" s="62">
        <v>0</v>
      </c>
      <c r="I402" s="62">
        <v>0</v>
      </c>
      <c r="J402" s="62"/>
      <c r="K402" s="63">
        <v>151594</v>
      </c>
      <c r="L402" s="63">
        <v>55447</v>
      </c>
    </row>
    <row r="403" spans="1:12" ht="14.45" customHeight="1">
      <c r="A403" s="22" t="s">
        <v>745</v>
      </c>
      <c r="B403" s="22" t="s">
        <v>256</v>
      </c>
      <c r="C403" s="70">
        <v>0</v>
      </c>
      <c r="D403" s="62">
        <v>0</v>
      </c>
      <c r="E403" s="70">
        <v>15.6</v>
      </c>
      <c r="F403" s="63">
        <v>116964</v>
      </c>
      <c r="G403" s="62"/>
      <c r="H403" s="62">
        <v>0</v>
      </c>
      <c r="I403" s="62">
        <v>0</v>
      </c>
      <c r="J403" s="62"/>
      <c r="K403" s="62">
        <v>0</v>
      </c>
      <c r="L403" s="63">
        <v>116964</v>
      </c>
    </row>
    <row r="404" spans="1:12" ht="14.45" customHeight="1">
      <c r="A404" s="22" t="s">
        <v>746</v>
      </c>
      <c r="B404" s="22" t="s">
        <v>189</v>
      </c>
      <c r="C404" s="70">
        <v>63</v>
      </c>
      <c r="D404" s="63">
        <v>399810</v>
      </c>
      <c r="E404" s="70">
        <v>61.9</v>
      </c>
      <c r="F404" s="63">
        <v>399521</v>
      </c>
      <c r="G404" s="62"/>
      <c r="H404" s="63">
        <v>-10000</v>
      </c>
      <c r="I404" s="62">
        <v>0</v>
      </c>
      <c r="J404" s="62"/>
      <c r="K404" s="63">
        <v>389810</v>
      </c>
      <c r="L404" s="63">
        <v>399521</v>
      </c>
    </row>
    <row r="405" spans="1:12" ht="14.45" customHeight="1">
      <c r="A405" s="22" t="s">
        <v>747</v>
      </c>
      <c r="B405" s="22" t="s">
        <v>164</v>
      </c>
      <c r="C405" s="70">
        <v>101.2</v>
      </c>
      <c r="D405" s="63">
        <v>623964</v>
      </c>
      <c r="E405" s="70">
        <v>17.5</v>
      </c>
      <c r="F405" s="63">
        <v>124252</v>
      </c>
      <c r="G405" s="62"/>
      <c r="H405" s="62">
        <v>0</v>
      </c>
      <c r="I405" s="62">
        <v>0</v>
      </c>
      <c r="J405" s="62"/>
      <c r="K405" s="63">
        <v>623964</v>
      </c>
      <c r="L405" s="63">
        <v>124252</v>
      </c>
    </row>
    <row r="406" spans="1:12" ht="14.45" customHeight="1">
      <c r="A406" s="22" t="s">
        <v>748</v>
      </c>
      <c r="B406" s="22" t="s">
        <v>55</v>
      </c>
      <c r="C406" s="70">
        <v>18</v>
      </c>
      <c r="D406" s="63">
        <v>90000</v>
      </c>
      <c r="E406" s="70">
        <v>37.299999999999997</v>
      </c>
      <c r="F406" s="63">
        <v>336862</v>
      </c>
      <c r="G406" s="62"/>
      <c r="H406" s="62">
        <v>0</v>
      </c>
      <c r="I406" s="62">
        <v>0</v>
      </c>
      <c r="J406" s="62"/>
      <c r="K406" s="63">
        <v>90000</v>
      </c>
      <c r="L406" s="63">
        <v>336862</v>
      </c>
    </row>
    <row r="407" spans="1:12" ht="14.45" customHeight="1">
      <c r="A407" s="22" t="s">
        <v>749</v>
      </c>
      <c r="B407" s="22" t="s">
        <v>213</v>
      </c>
      <c r="C407" s="70">
        <v>62.9</v>
      </c>
      <c r="D407" s="63">
        <v>633035</v>
      </c>
      <c r="E407" s="70">
        <v>56.9</v>
      </c>
      <c r="F407" s="63">
        <v>437944</v>
      </c>
      <c r="G407" s="62"/>
      <c r="H407" s="62">
        <v>0</v>
      </c>
      <c r="I407" s="63">
        <v>3800</v>
      </c>
      <c r="J407" s="62"/>
      <c r="K407" s="63">
        <v>633035</v>
      </c>
      <c r="L407" s="63">
        <v>441744</v>
      </c>
    </row>
    <row r="408" spans="1:12" ht="14.45" customHeight="1">
      <c r="A408" s="22" t="s">
        <v>750</v>
      </c>
      <c r="B408" s="22" t="s">
        <v>184</v>
      </c>
      <c r="C408" s="70">
        <v>285.89999999999998</v>
      </c>
      <c r="D408" s="63">
        <v>1708425</v>
      </c>
      <c r="E408" s="70">
        <v>55</v>
      </c>
      <c r="F408" s="63">
        <v>402737</v>
      </c>
      <c r="G408" s="62"/>
      <c r="H408" s="63">
        <v>-5000</v>
      </c>
      <c r="I408" s="62">
        <v>0</v>
      </c>
      <c r="J408" s="62"/>
      <c r="K408" s="63">
        <v>1703425</v>
      </c>
      <c r="L408" s="63">
        <v>402737</v>
      </c>
    </row>
    <row r="409" spans="1:12" ht="14.45" customHeight="1">
      <c r="A409" s="22" t="s">
        <v>751</v>
      </c>
      <c r="B409" s="22" t="s">
        <v>238</v>
      </c>
      <c r="C409" s="70">
        <v>96.1</v>
      </c>
      <c r="D409" s="63">
        <v>875760</v>
      </c>
      <c r="E409" s="70">
        <v>76.400000000000006</v>
      </c>
      <c r="F409" s="63">
        <v>583955</v>
      </c>
      <c r="G409" s="62"/>
      <c r="H409" s="63">
        <v>-23943</v>
      </c>
      <c r="I409" s="62">
        <v>0</v>
      </c>
      <c r="J409" s="62"/>
      <c r="K409" s="63">
        <v>851817</v>
      </c>
      <c r="L409" s="63">
        <v>583955</v>
      </c>
    </row>
    <row r="410" spans="1:12" s="22" customFormat="1" ht="14.45" customHeight="1">
      <c r="A410" s="22" t="s">
        <v>752</v>
      </c>
      <c r="B410" s="22" t="s">
        <v>218</v>
      </c>
      <c r="C410" s="70">
        <v>1</v>
      </c>
      <c r="D410" s="63">
        <v>5000</v>
      </c>
      <c r="E410" s="70">
        <v>16.899999999999999</v>
      </c>
      <c r="F410" s="63">
        <v>104337</v>
      </c>
      <c r="G410" s="62"/>
      <c r="H410" s="62">
        <v>0</v>
      </c>
      <c r="I410" s="62">
        <v>0</v>
      </c>
      <c r="J410" s="62"/>
      <c r="K410" s="63">
        <v>5000</v>
      </c>
      <c r="L410" s="63">
        <v>104337</v>
      </c>
    </row>
    <row r="411" spans="1:12" s="22" customFormat="1" ht="14.45" customHeight="1">
      <c r="A411" s="22" t="s">
        <v>753</v>
      </c>
      <c r="B411" s="22" t="s">
        <v>802</v>
      </c>
      <c r="C411" s="70">
        <v>61.8</v>
      </c>
      <c r="D411" s="63">
        <v>421542</v>
      </c>
      <c r="E411" s="70">
        <v>29.6</v>
      </c>
      <c r="F411" s="63">
        <v>186784</v>
      </c>
      <c r="G411" s="62"/>
      <c r="H411" s="62">
        <v>0</v>
      </c>
      <c r="I411" s="62">
        <v>0</v>
      </c>
      <c r="J411" s="62"/>
      <c r="K411" s="63">
        <v>421542</v>
      </c>
      <c r="L411" s="63">
        <v>186784</v>
      </c>
    </row>
    <row r="412" spans="1:12" ht="14.45" customHeight="1">
      <c r="A412" s="22" t="s">
        <v>754</v>
      </c>
      <c r="B412" s="22" t="s">
        <v>260</v>
      </c>
      <c r="C412" s="70">
        <v>86.1</v>
      </c>
      <c r="D412" s="63">
        <v>484323</v>
      </c>
      <c r="E412" s="70">
        <v>138.5</v>
      </c>
      <c r="F412" s="63">
        <v>792771</v>
      </c>
      <c r="G412" s="62"/>
      <c r="H412" s="62">
        <v>0</v>
      </c>
      <c r="I412" s="63">
        <v>-5000</v>
      </c>
      <c r="J412" s="62"/>
      <c r="K412" s="63">
        <v>484323</v>
      </c>
      <c r="L412" s="63">
        <v>787771</v>
      </c>
    </row>
    <row r="413" spans="1:12" ht="14.45" customHeight="1">
      <c r="A413" s="22" t="s">
        <v>755</v>
      </c>
      <c r="B413" s="22" t="s">
        <v>794</v>
      </c>
      <c r="C413" s="70">
        <v>118.9</v>
      </c>
      <c r="D413" s="63">
        <v>640608</v>
      </c>
      <c r="E413" s="70">
        <v>57.6</v>
      </c>
      <c r="F413" s="63">
        <v>352979</v>
      </c>
      <c r="G413" s="62"/>
      <c r="H413" s="62">
        <v>0</v>
      </c>
      <c r="I413" s="62">
        <v>0</v>
      </c>
      <c r="J413" s="62"/>
      <c r="K413" s="63">
        <v>640608</v>
      </c>
      <c r="L413" s="63">
        <v>352979</v>
      </c>
    </row>
    <row r="414" spans="1:12" ht="14.45" customHeight="1">
      <c r="A414" s="22" t="s">
        <v>756</v>
      </c>
      <c r="B414" s="22" t="s">
        <v>795</v>
      </c>
      <c r="C414" s="70">
        <v>61.9</v>
      </c>
      <c r="D414" s="63">
        <v>356212</v>
      </c>
      <c r="E414" s="70">
        <v>151.80000000000001</v>
      </c>
      <c r="F414" s="63">
        <v>889118</v>
      </c>
      <c r="G414" s="62"/>
      <c r="H414" s="62">
        <v>0</v>
      </c>
      <c r="I414" s="63">
        <v>-13136</v>
      </c>
      <c r="J414" s="62"/>
      <c r="K414" s="63">
        <v>356212</v>
      </c>
      <c r="L414" s="63">
        <v>875982</v>
      </c>
    </row>
    <row r="415" spans="1:12" ht="14.45" customHeight="1">
      <c r="A415" s="22" t="s">
        <v>757</v>
      </c>
      <c r="B415" s="22" t="s">
        <v>243</v>
      </c>
      <c r="C415" s="70">
        <v>222.3</v>
      </c>
      <c r="D415" s="63">
        <v>1236952</v>
      </c>
      <c r="E415" s="70">
        <v>33.5</v>
      </c>
      <c r="F415" s="63">
        <v>354299</v>
      </c>
      <c r="G415" s="62"/>
      <c r="H415" s="62">
        <v>0</v>
      </c>
      <c r="I415" s="62">
        <v>0</v>
      </c>
      <c r="J415" s="62"/>
      <c r="K415" s="63">
        <v>1236952</v>
      </c>
      <c r="L415" s="63">
        <v>354299</v>
      </c>
    </row>
    <row r="416" spans="1:12" ht="14.45" customHeight="1">
      <c r="A416" s="22" t="s">
        <v>758</v>
      </c>
      <c r="B416" s="22" t="s">
        <v>56</v>
      </c>
      <c r="C416" s="70">
        <v>98.1</v>
      </c>
      <c r="D416" s="63">
        <v>651936</v>
      </c>
      <c r="E416" s="70">
        <v>109.6</v>
      </c>
      <c r="F416" s="63">
        <v>809692</v>
      </c>
      <c r="G416" s="62"/>
      <c r="H416" s="63">
        <v>-31453</v>
      </c>
      <c r="I416" s="62">
        <v>0</v>
      </c>
      <c r="J416" s="62"/>
      <c r="K416" s="63">
        <v>620483</v>
      </c>
      <c r="L416" s="63">
        <v>809692</v>
      </c>
    </row>
    <row r="417" spans="1:12" ht="14.45" customHeight="1">
      <c r="A417" s="22" t="s">
        <v>759</v>
      </c>
      <c r="B417" s="22" t="s">
        <v>226</v>
      </c>
      <c r="C417" s="70">
        <v>54.8</v>
      </c>
      <c r="D417" s="63">
        <v>334691</v>
      </c>
      <c r="E417" s="70">
        <v>13.4</v>
      </c>
      <c r="F417" s="63">
        <v>76514</v>
      </c>
      <c r="G417" s="62"/>
      <c r="H417" s="62">
        <v>0</v>
      </c>
      <c r="I417" s="62">
        <v>0</v>
      </c>
      <c r="J417" s="62"/>
      <c r="K417" s="63">
        <v>334691</v>
      </c>
      <c r="L417" s="63">
        <v>76514</v>
      </c>
    </row>
    <row r="418" spans="1:12" ht="14.45" customHeight="1">
      <c r="A418" s="22" t="s">
        <v>760</v>
      </c>
      <c r="B418" s="22" t="s">
        <v>96</v>
      </c>
      <c r="C418" s="70">
        <v>45.2</v>
      </c>
      <c r="D418" s="63">
        <v>230107</v>
      </c>
      <c r="E418" s="70">
        <v>118.6</v>
      </c>
      <c r="F418" s="63">
        <v>750856</v>
      </c>
      <c r="G418" s="62"/>
      <c r="H418" s="62">
        <v>0</v>
      </c>
      <c r="I418" s="62">
        <v>0</v>
      </c>
      <c r="J418" s="62"/>
      <c r="K418" s="63">
        <v>230107</v>
      </c>
      <c r="L418" s="63">
        <v>750856</v>
      </c>
    </row>
    <row r="419" spans="1:12" ht="14.45" customHeight="1">
      <c r="A419" s="22" t="s">
        <v>761</v>
      </c>
      <c r="B419" s="22" t="s">
        <v>176</v>
      </c>
      <c r="C419" s="70">
        <v>164</v>
      </c>
      <c r="D419" s="63">
        <v>1006553</v>
      </c>
      <c r="E419" s="70">
        <v>106.5</v>
      </c>
      <c r="F419" s="63">
        <v>616079</v>
      </c>
      <c r="G419" s="62"/>
      <c r="H419" s="62">
        <v>0</v>
      </c>
      <c r="I419" s="62">
        <v>0</v>
      </c>
      <c r="J419" s="62"/>
      <c r="K419" s="63">
        <v>1006553</v>
      </c>
      <c r="L419" s="63">
        <v>616079</v>
      </c>
    </row>
    <row r="420" spans="1:12" s="22" customFormat="1" ht="14.45" customHeight="1">
      <c r="A420" s="22" t="s">
        <v>762</v>
      </c>
      <c r="B420" s="22" t="s">
        <v>170</v>
      </c>
      <c r="C420" s="70">
        <v>56.4</v>
      </c>
      <c r="D420" s="63">
        <v>325076</v>
      </c>
      <c r="E420" s="70">
        <v>28.8</v>
      </c>
      <c r="F420" s="63">
        <v>206835</v>
      </c>
      <c r="G420" s="62"/>
      <c r="H420" s="62">
        <v>0</v>
      </c>
      <c r="I420" s="62">
        <v>0</v>
      </c>
      <c r="J420" s="62"/>
      <c r="K420" s="63">
        <v>325076</v>
      </c>
      <c r="L420" s="63">
        <v>206835</v>
      </c>
    </row>
    <row r="421" spans="1:12" s="22" customFormat="1" ht="14.45" customHeight="1">
      <c r="A421" s="22" t="s">
        <v>763</v>
      </c>
      <c r="B421" s="22" t="s">
        <v>325</v>
      </c>
      <c r="C421" s="70">
        <v>0</v>
      </c>
      <c r="D421" s="62">
        <v>0</v>
      </c>
      <c r="E421" s="70">
        <v>0</v>
      </c>
      <c r="F421" s="62">
        <v>0</v>
      </c>
      <c r="G421" s="62"/>
      <c r="H421" s="62">
        <v>0</v>
      </c>
      <c r="I421" s="62">
        <v>0</v>
      </c>
      <c r="J421" s="62"/>
      <c r="K421" s="62">
        <v>0</v>
      </c>
      <c r="L421" s="62">
        <v>0</v>
      </c>
    </row>
    <row r="422" spans="1:12" s="22" customFormat="1" ht="14.45" customHeight="1">
      <c r="A422" s="22" t="s">
        <v>764</v>
      </c>
      <c r="B422" s="22" t="s">
        <v>279</v>
      </c>
      <c r="C422" s="70">
        <v>0</v>
      </c>
      <c r="D422" s="62">
        <v>0</v>
      </c>
      <c r="E422" s="70">
        <v>1</v>
      </c>
      <c r="F422" s="63">
        <v>5000</v>
      </c>
      <c r="G422" s="62"/>
      <c r="H422" s="62">
        <v>0</v>
      </c>
      <c r="I422" s="62">
        <v>0</v>
      </c>
      <c r="J422" s="62"/>
      <c r="K422" s="62">
        <v>0</v>
      </c>
      <c r="L422" s="63">
        <v>5000</v>
      </c>
    </row>
    <row r="423" spans="1:12" s="22" customFormat="1" ht="14.45" customHeight="1">
      <c r="A423" s="22" t="s">
        <v>765</v>
      </c>
      <c r="B423" s="22" t="s">
        <v>921</v>
      </c>
      <c r="C423" s="70">
        <v>0</v>
      </c>
      <c r="D423" s="62">
        <v>0</v>
      </c>
      <c r="E423" s="70">
        <v>1</v>
      </c>
      <c r="F423" s="63">
        <v>5000</v>
      </c>
      <c r="G423" s="62"/>
      <c r="H423" s="62">
        <v>0</v>
      </c>
      <c r="I423" s="62">
        <v>0</v>
      </c>
      <c r="J423" s="62"/>
      <c r="K423" s="62">
        <v>0</v>
      </c>
      <c r="L423" s="63">
        <v>5000</v>
      </c>
    </row>
    <row r="424" spans="1:12" s="22" customFormat="1" ht="14.45" customHeight="1">
      <c r="A424" s="22" t="s">
        <v>766</v>
      </c>
      <c r="B424" s="22" t="s">
        <v>228</v>
      </c>
      <c r="C424" s="70">
        <v>0</v>
      </c>
      <c r="D424" s="62">
        <v>0</v>
      </c>
      <c r="E424" s="70">
        <v>14.4</v>
      </c>
      <c r="F424" s="63">
        <v>71800</v>
      </c>
      <c r="G424" s="62"/>
      <c r="H424" s="62">
        <v>0</v>
      </c>
      <c r="I424" s="62">
        <v>0</v>
      </c>
      <c r="J424" s="62"/>
      <c r="K424" s="62">
        <v>0</v>
      </c>
      <c r="L424" s="63">
        <v>71800</v>
      </c>
    </row>
    <row r="425" spans="1:12" s="22" customFormat="1" ht="14.45" customHeight="1">
      <c r="A425" s="22" t="s">
        <v>767</v>
      </c>
      <c r="B425" s="22" t="s">
        <v>231</v>
      </c>
      <c r="C425" s="70">
        <v>0</v>
      </c>
      <c r="D425" s="62">
        <v>0</v>
      </c>
      <c r="E425" s="70">
        <v>2.9</v>
      </c>
      <c r="F425" s="63">
        <v>20330</v>
      </c>
      <c r="G425" s="62"/>
      <c r="H425" s="62">
        <v>0</v>
      </c>
      <c r="I425" s="62">
        <v>0</v>
      </c>
      <c r="J425" s="62"/>
      <c r="K425" s="62">
        <v>0</v>
      </c>
      <c r="L425" s="63">
        <v>20330</v>
      </c>
    </row>
    <row r="426" spans="1:12" s="22" customFormat="1" ht="14.45" customHeight="1">
      <c r="A426" s="22" t="s">
        <v>768</v>
      </c>
      <c r="B426" s="22" t="s">
        <v>241</v>
      </c>
      <c r="C426" s="70">
        <v>0</v>
      </c>
      <c r="D426" s="62">
        <v>0</v>
      </c>
      <c r="E426" s="70">
        <v>8.3000000000000007</v>
      </c>
      <c r="F426" s="63">
        <v>44466</v>
      </c>
      <c r="G426" s="62"/>
      <c r="H426" s="62">
        <v>0</v>
      </c>
      <c r="I426" s="62">
        <v>0</v>
      </c>
      <c r="J426" s="62"/>
      <c r="K426" s="62">
        <v>0</v>
      </c>
      <c r="L426" s="63">
        <v>44466</v>
      </c>
    </row>
    <row r="427" spans="1:12" ht="14.45" customHeight="1">
      <c r="A427" s="22" t="s">
        <v>769</v>
      </c>
      <c r="B427" s="22" t="s">
        <v>315</v>
      </c>
      <c r="C427" s="70">
        <v>0</v>
      </c>
      <c r="D427" s="62">
        <v>0</v>
      </c>
      <c r="E427" s="70">
        <v>0</v>
      </c>
      <c r="F427" s="62">
        <v>0</v>
      </c>
      <c r="G427" s="62"/>
      <c r="H427" s="62">
        <v>0</v>
      </c>
      <c r="I427" s="62">
        <v>0</v>
      </c>
      <c r="J427" s="62"/>
      <c r="K427" s="62">
        <v>0</v>
      </c>
      <c r="L427" s="62">
        <v>0</v>
      </c>
    </row>
    <row r="428" spans="1:12" s="22" customFormat="1" ht="14.45" customHeight="1">
      <c r="A428" s="22" t="s">
        <v>770</v>
      </c>
      <c r="B428" s="22" t="s">
        <v>229</v>
      </c>
      <c r="C428" s="70">
        <v>0</v>
      </c>
      <c r="D428" s="62">
        <v>0</v>
      </c>
      <c r="E428" s="70">
        <v>12.8</v>
      </c>
      <c r="F428" s="63">
        <v>68807</v>
      </c>
      <c r="G428" s="62"/>
      <c r="H428" s="62">
        <v>0</v>
      </c>
      <c r="I428" s="62">
        <v>0</v>
      </c>
      <c r="J428" s="62"/>
      <c r="K428" s="62">
        <v>0</v>
      </c>
      <c r="L428" s="63">
        <v>68807</v>
      </c>
    </row>
    <row r="429" spans="1:12" ht="14.45" customHeight="1">
      <c r="A429" s="22" t="s">
        <v>771</v>
      </c>
      <c r="B429" s="22" t="s">
        <v>252</v>
      </c>
      <c r="C429" s="70">
        <v>0</v>
      </c>
      <c r="D429" s="62">
        <v>0</v>
      </c>
      <c r="E429" s="70">
        <v>10</v>
      </c>
      <c r="F429" s="63">
        <v>62504</v>
      </c>
      <c r="G429" s="62"/>
      <c r="H429" s="62">
        <v>0</v>
      </c>
      <c r="I429" s="62">
        <v>0</v>
      </c>
      <c r="J429" s="62"/>
      <c r="K429" s="62">
        <v>0</v>
      </c>
      <c r="L429" s="63">
        <v>62504</v>
      </c>
    </row>
    <row r="430" spans="1:12" s="22" customFormat="1" ht="14.45" customHeight="1">
      <c r="A430" s="22" t="s">
        <v>772</v>
      </c>
      <c r="B430" s="22" t="s">
        <v>230</v>
      </c>
      <c r="C430" s="70">
        <v>0</v>
      </c>
      <c r="D430" s="62">
        <v>0</v>
      </c>
      <c r="E430" s="70">
        <v>7.4</v>
      </c>
      <c r="F430" s="63">
        <v>56475</v>
      </c>
      <c r="G430" s="62"/>
      <c r="H430" s="62">
        <v>0</v>
      </c>
      <c r="I430" s="62">
        <v>0</v>
      </c>
      <c r="J430" s="62"/>
      <c r="K430" s="62">
        <v>0</v>
      </c>
      <c r="L430" s="63">
        <v>56475</v>
      </c>
    </row>
    <row r="431" spans="1:12" ht="14.45" customHeight="1">
      <c r="A431" s="22" t="s">
        <v>773</v>
      </c>
      <c r="B431" s="22" t="s">
        <v>266</v>
      </c>
      <c r="C431" s="70">
        <v>0</v>
      </c>
      <c r="D431" s="62">
        <v>0</v>
      </c>
      <c r="E431" s="70">
        <v>29.5</v>
      </c>
      <c r="F431" s="63">
        <v>167596</v>
      </c>
      <c r="G431" s="62"/>
      <c r="H431" s="62">
        <v>0</v>
      </c>
      <c r="I431" s="62">
        <v>0</v>
      </c>
      <c r="J431" s="62"/>
      <c r="K431" s="62">
        <v>0</v>
      </c>
      <c r="L431" s="63">
        <v>167596</v>
      </c>
    </row>
    <row r="432" spans="1:12" s="22" customFormat="1" ht="14.45" customHeight="1">
      <c r="A432" s="22" t="s">
        <v>774</v>
      </c>
      <c r="B432" s="22" t="s">
        <v>805</v>
      </c>
      <c r="C432" s="70">
        <v>0</v>
      </c>
      <c r="D432" s="62">
        <v>0</v>
      </c>
      <c r="E432" s="70">
        <v>0</v>
      </c>
      <c r="F432" s="62">
        <v>0</v>
      </c>
      <c r="G432" s="62"/>
      <c r="H432" s="62">
        <v>0</v>
      </c>
      <c r="I432" s="62">
        <v>0</v>
      </c>
      <c r="J432" s="62"/>
      <c r="K432" s="62">
        <v>0</v>
      </c>
      <c r="L432" s="62">
        <v>0</v>
      </c>
    </row>
    <row r="433" spans="1:12" ht="14.45" customHeight="1">
      <c r="A433" s="22" t="s">
        <v>775</v>
      </c>
      <c r="B433" s="22" t="s">
        <v>263</v>
      </c>
      <c r="C433" s="70">
        <v>0</v>
      </c>
      <c r="D433" s="62">
        <v>0</v>
      </c>
      <c r="E433" s="70">
        <v>3</v>
      </c>
      <c r="F433" s="63">
        <v>17225</v>
      </c>
      <c r="G433" s="62"/>
      <c r="H433" s="62">
        <v>0</v>
      </c>
      <c r="I433" s="62">
        <v>0</v>
      </c>
      <c r="J433" s="62"/>
      <c r="K433" s="62">
        <v>0</v>
      </c>
      <c r="L433" s="63">
        <v>17225</v>
      </c>
    </row>
    <row r="434" spans="1:12" ht="14.45" customHeight="1">
      <c r="A434" s="22" t="s">
        <v>776</v>
      </c>
      <c r="B434" s="22" t="s">
        <v>264</v>
      </c>
      <c r="C434" s="70">
        <v>12.1</v>
      </c>
      <c r="D434" s="63">
        <v>69166</v>
      </c>
      <c r="E434" s="70">
        <v>51.9</v>
      </c>
      <c r="F434" s="63">
        <v>321151</v>
      </c>
      <c r="G434" s="62"/>
      <c r="H434" s="62">
        <v>0</v>
      </c>
      <c r="I434" s="62">
        <v>0</v>
      </c>
      <c r="J434" s="62"/>
      <c r="K434" s="63">
        <v>69166</v>
      </c>
      <c r="L434" s="63">
        <v>321151</v>
      </c>
    </row>
    <row r="435" spans="1:12" s="22" customFormat="1" ht="14.45" customHeight="1">
      <c r="A435" s="22" t="s">
        <v>777</v>
      </c>
      <c r="B435" s="22" t="s">
        <v>296</v>
      </c>
      <c r="C435" s="70">
        <v>0</v>
      </c>
      <c r="D435" s="62">
        <v>0</v>
      </c>
      <c r="E435" s="70">
        <v>6</v>
      </c>
      <c r="F435" s="63">
        <v>34618</v>
      </c>
      <c r="G435" s="62"/>
      <c r="H435" s="62">
        <v>0</v>
      </c>
      <c r="I435" s="62">
        <v>0</v>
      </c>
      <c r="J435" s="62"/>
      <c r="K435" s="62">
        <v>0</v>
      </c>
      <c r="L435" s="63">
        <v>34618</v>
      </c>
    </row>
    <row r="436" spans="1:12" ht="14.45" customHeight="1">
      <c r="A436" s="22" t="s">
        <v>778</v>
      </c>
      <c r="B436" s="22" t="s">
        <v>324</v>
      </c>
      <c r="C436" s="70">
        <v>51.7</v>
      </c>
      <c r="D436" s="63">
        <v>313580</v>
      </c>
      <c r="E436" s="70">
        <v>1.4</v>
      </c>
      <c r="F436" s="63">
        <v>14406</v>
      </c>
      <c r="G436" s="62"/>
      <c r="H436" s="62">
        <v>0</v>
      </c>
      <c r="I436" s="62">
        <v>0</v>
      </c>
      <c r="J436" s="62"/>
      <c r="K436" s="63">
        <v>313580</v>
      </c>
      <c r="L436" s="63">
        <v>14406</v>
      </c>
    </row>
    <row r="437" spans="1:12" ht="14.45" customHeight="1">
      <c r="A437" s="22" t="s">
        <v>779</v>
      </c>
      <c r="B437" s="22" t="s">
        <v>326</v>
      </c>
      <c r="C437" s="70">
        <v>0</v>
      </c>
      <c r="D437" s="62">
        <v>0</v>
      </c>
      <c r="E437" s="70">
        <v>1</v>
      </c>
      <c r="F437" s="63">
        <v>5000</v>
      </c>
      <c r="G437" s="62"/>
      <c r="H437" s="62">
        <v>0</v>
      </c>
      <c r="I437" s="62">
        <v>0</v>
      </c>
      <c r="J437" s="62"/>
      <c r="K437" s="62">
        <v>0</v>
      </c>
      <c r="L437" s="63">
        <v>5000</v>
      </c>
    </row>
    <row r="438" spans="1:12" s="22" customFormat="1" ht="14.45" customHeight="1">
      <c r="A438" s="22" t="s">
        <v>780</v>
      </c>
      <c r="B438" s="22" t="s">
        <v>307</v>
      </c>
      <c r="C438" s="70">
        <v>0</v>
      </c>
      <c r="D438" s="62">
        <v>0</v>
      </c>
      <c r="E438" s="70">
        <v>3</v>
      </c>
      <c r="F438" s="63">
        <v>15000</v>
      </c>
      <c r="G438" s="62"/>
      <c r="H438" s="62">
        <v>0</v>
      </c>
      <c r="I438" s="62">
        <v>0</v>
      </c>
      <c r="J438" s="62"/>
      <c r="K438" s="62">
        <v>0</v>
      </c>
      <c r="L438" s="63">
        <v>15000</v>
      </c>
    </row>
    <row r="439" spans="1:12" ht="14.45" customHeight="1">
      <c r="A439" s="22" t="s">
        <v>781</v>
      </c>
      <c r="B439" s="22" t="s">
        <v>316</v>
      </c>
      <c r="C439" s="70">
        <v>35</v>
      </c>
      <c r="D439" s="63">
        <v>223543</v>
      </c>
      <c r="E439" s="70">
        <v>19</v>
      </c>
      <c r="F439" s="63">
        <v>105152</v>
      </c>
      <c r="G439" s="62"/>
      <c r="H439" s="62">
        <v>0</v>
      </c>
      <c r="I439" s="62">
        <v>0</v>
      </c>
      <c r="J439" s="62"/>
      <c r="K439" s="63">
        <v>223543</v>
      </c>
      <c r="L439" s="63">
        <v>105152</v>
      </c>
    </row>
    <row r="440" spans="1:12" ht="14.45" customHeight="1">
      <c r="A440" s="22" t="s">
        <v>782</v>
      </c>
      <c r="B440" s="22" t="s">
        <v>323</v>
      </c>
      <c r="C440" s="70">
        <v>0</v>
      </c>
      <c r="D440" s="62">
        <v>0</v>
      </c>
      <c r="E440" s="70">
        <v>6.7</v>
      </c>
      <c r="F440" s="63">
        <v>43384</v>
      </c>
      <c r="G440" s="62"/>
      <c r="H440" s="62">
        <v>0</v>
      </c>
      <c r="I440" s="62">
        <v>0</v>
      </c>
      <c r="J440" s="62"/>
      <c r="K440" s="62">
        <v>0</v>
      </c>
      <c r="L440" s="63">
        <v>43384</v>
      </c>
    </row>
    <row r="441" spans="1:12" s="22" customFormat="1" ht="14.45" customHeight="1">
      <c r="A441" s="22" t="s">
        <v>783</v>
      </c>
      <c r="B441" s="22" t="s">
        <v>171</v>
      </c>
      <c r="C441" s="70">
        <v>0</v>
      </c>
      <c r="D441" s="62">
        <v>0</v>
      </c>
      <c r="E441" s="70">
        <v>0</v>
      </c>
      <c r="F441" s="62">
        <v>0</v>
      </c>
      <c r="G441" s="62"/>
      <c r="H441" s="62">
        <v>0</v>
      </c>
      <c r="I441" s="62">
        <v>0</v>
      </c>
      <c r="J441" s="62"/>
      <c r="K441" s="62">
        <v>0</v>
      </c>
      <c r="L441" s="62">
        <v>0</v>
      </c>
    </row>
    <row r="442" spans="1:12" s="22" customFormat="1" ht="14.45" customHeight="1">
      <c r="A442" s="22" t="s">
        <v>784</v>
      </c>
      <c r="B442" s="22" t="s">
        <v>922</v>
      </c>
      <c r="C442" s="70">
        <v>0</v>
      </c>
      <c r="D442" s="62">
        <v>0</v>
      </c>
      <c r="E442" s="70">
        <v>0</v>
      </c>
      <c r="F442" s="62">
        <v>0</v>
      </c>
      <c r="G442" s="62"/>
      <c r="H442" s="62">
        <v>0</v>
      </c>
      <c r="I442" s="62">
        <v>0</v>
      </c>
      <c r="J442" s="62"/>
      <c r="K442" s="62">
        <v>0</v>
      </c>
      <c r="L442" s="62">
        <v>0</v>
      </c>
    </row>
    <row r="443" spans="1:12" s="22" customFormat="1" ht="14.45" customHeight="1">
      <c r="A443" s="22" t="s">
        <v>785</v>
      </c>
      <c r="B443" s="22" t="s">
        <v>308</v>
      </c>
      <c r="C443" s="70">
        <v>0</v>
      </c>
      <c r="D443" s="62">
        <v>0</v>
      </c>
      <c r="E443" s="70">
        <v>35.5</v>
      </c>
      <c r="F443" s="63">
        <v>203484</v>
      </c>
      <c r="G443" s="62"/>
      <c r="H443" s="62">
        <v>0</v>
      </c>
      <c r="I443" s="62">
        <v>0</v>
      </c>
      <c r="J443" s="62"/>
      <c r="K443" s="62">
        <v>0</v>
      </c>
      <c r="L443" s="63">
        <v>203484</v>
      </c>
    </row>
    <row r="444" spans="1:12" s="22" customFormat="1" ht="14.45" customHeight="1">
      <c r="A444" s="22" t="s">
        <v>786</v>
      </c>
      <c r="B444" s="22" t="s">
        <v>314</v>
      </c>
      <c r="C444" s="70">
        <v>0</v>
      </c>
      <c r="D444" s="62">
        <v>0</v>
      </c>
      <c r="E444" s="70">
        <v>3</v>
      </c>
      <c r="F444" s="63">
        <v>15000</v>
      </c>
      <c r="G444" s="62"/>
      <c r="H444" s="62">
        <v>0</v>
      </c>
      <c r="I444" s="62">
        <v>0</v>
      </c>
      <c r="J444" s="62"/>
      <c r="K444" s="62">
        <v>0</v>
      </c>
      <c r="L444" s="63">
        <v>15000</v>
      </c>
    </row>
    <row r="445" spans="1:12" s="22" customFormat="1" ht="14.45" customHeight="1">
      <c r="A445" s="22" t="s">
        <v>787</v>
      </c>
      <c r="B445" s="22" t="s">
        <v>232</v>
      </c>
      <c r="C445" s="70">
        <v>0</v>
      </c>
      <c r="D445" s="62">
        <v>0</v>
      </c>
      <c r="E445" s="70">
        <v>6.4</v>
      </c>
      <c r="F445" s="63">
        <v>32000</v>
      </c>
      <c r="G445" s="62"/>
      <c r="H445" s="62">
        <v>0</v>
      </c>
      <c r="I445" s="62">
        <v>0</v>
      </c>
      <c r="J445" s="62"/>
      <c r="K445" s="62">
        <v>0</v>
      </c>
      <c r="L445" s="63">
        <v>32000</v>
      </c>
    </row>
    <row r="446" spans="1:12" ht="14.45" customHeight="1">
      <c r="A446" s="22" t="s">
        <v>788</v>
      </c>
      <c r="B446" s="22" t="s">
        <v>322</v>
      </c>
      <c r="C446" s="70">
        <v>8</v>
      </c>
      <c r="D446" s="63">
        <v>43454</v>
      </c>
      <c r="E446" s="70">
        <v>1</v>
      </c>
      <c r="F446" s="63">
        <v>5000</v>
      </c>
      <c r="G446" s="62"/>
      <c r="H446" s="62">
        <v>0</v>
      </c>
      <c r="I446" s="62">
        <v>0</v>
      </c>
      <c r="J446" s="62"/>
      <c r="K446" s="63">
        <v>43454</v>
      </c>
      <c r="L446" s="63">
        <v>5000</v>
      </c>
    </row>
    <row r="447" spans="1:12" s="22" customFormat="1" ht="14.45" customHeight="1">
      <c r="A447" s="22" t="s">
        <v>789</v>
      </c>
      <c r="B447" s="22" t="s">
        <v>923</v>
      </c>
      <c r="C447" s="70">
        <v>0</v>
      </c>
      <c r="D447" s="62">
        <v>0</v>
      </c>
      <c r="E447" s="70">
        <v>0</v>
      </c>
      <c r="F447" s="62">
        <v>0</v>
      </c>
      <c r="G447" s="62"/>
      <c r="H447" s="62">
        <v>0</v>
      </c>
      <c r="I447" s="62">
        <v>0</v>
      </c>
      <c r="J447" s="62"/>
      <c r="K447" s="62">
        <v>0</v>
      </c>
      <c r="L447" s="62">
        <v>0</v>
      </c>
    </row>
    <row r="448" spans="1:12" s="22" customFormat="1" ht="14.45" customHeight="1">
      <c r="A448" s="22" t="s">
        <v>790</v>
      </c>
      <c r="B448" s="22" t="s">
        <v>924</v>
      </c>
      <c r="C448" s="70">
        <v>0</v>
      </c>
      <c r="D448" s="62">
        <v>0</v>
      </c>
      <c r="E448" s="70">
        <v>0</v>
      </c>
      <c r="F448" s="62">
        <v>0</v>
      </c>
      <c r="G448" s="62"/>
      <c r="H448" s="62">
        <v>0</v>
      </c>
      <c r="I448" s="62">
        <v>0</v>
      </c>
      <c r="J448" s="62"/>
      <c r="K448" s="62">
        <v>0</v>
      </c>
      <c r="L448" s="62">
        <v>0</v>
      </c>
    </row>
    <row r="449" spans="1:13" s="22" customFormat="1" ht="14.45" customHeight="1">
      <c r="A449" s="22" t="s">
        <v>791</v>
      </c>
      <c r="B449" s="22" t="s">
        <v>327</v>
      </c>
      <c r="C449" s="70">
        <v>1085.4000000000001</v>
      </c>
      <c r="D449" s="63">
        <v>10515419</v>
      </c>
      <c r="E449" s="70">
        <v>0</v>
      </c>
      <c r="F449" s="62">
        <v>0</v>
      </c>
      <c r="G449" s="62"/>
      <c r="H449" s="62">
        <v>0</v>
      </c>
      <c r="I449" s="62">
        <v>0</v>
      </c>
      <c r="J449" s="62"/>
      <c r="K449" s="63">
        <v>10515419</v>
      </c>
      <c r="L449" s="62">
        <v>0</v>
      </c>
    </row>
    <row r="450" spans="1:13" s="22" customFormat="1" ht="14.45" customHeight="1">
      <c r="A450" s="22" t="s">
        <v>792</v>
      </c>
      <c r="B450" s="22" t="s">
        <v>338</v>
      </c>
      <c r="C450" s="70">
        <v>2697.7</v>
      </c>
      <c r="D450" s="63">
        <v>25129997</v>
      </c>
      <c r="E450" s="70">
        <v>0</v>
      </c>
      <c r="F450" s="62">
        <v>0</v>
      </c>
      <c r="G450" s="62"/>
      <c r="H450" s="62">
        <v>0</v>
      </c>
      <c r="I450" s="62">
        <v>0</v>
      </c>
      <c r="J450" s="62"/>
      <c r="K450" s="63">
        <v>25129997</v>
      </c>
      <c r="L450" s="62">
        <v>0</v>
      </c>
    </row>
    <row r="451" spans="1:13" s="36" customFormat="1" ht="14.45" customHeight="1">
      <c r="A451" s="17" t="s">
        <v>793</v>
      </c>
      <c r="B451" s="36" t="s">
        <v>808</v>
      </c>
      <c r="C451" s="71">
        <v>17414.160000000007</v>
      </c>
      <c r="D451" s="66">
        <v>122079330</v>
      </c>
      <c r="E451" s="71">
        <v>17414.160000000014</v>
      </c>
      <c r="F451" s="66">
        <v>122431080</v>
      </c>
      <c r="G451" s="66"/>
      <c r="H451" s="66">
        <v>-314473</v>
      </c>
      <c r="I451" s="66">
        <v>-314473</v>
      </c>
      <c r="J451" s="66"/>
      <c r="K451" s="66">
        <v>121764857</v>
      </c>
      <c r="L451" s="66">
        <v>122116607</v>
      </c>
      <c r="M451" s="62"/>
    </row>
    <row r="452" spans="1:13" ht="14.45" customHeight="1">
      <c r="C452" s="56"/>
      <c r="D452" s="56"/>
      <c r="E452" s="56"/>
      <c r="F452" s="56"/>
      <c r="G452" s="56"/>
      <c r="H452" s="56"/>
      <c r="I452" s="56"/>
      <c r="J452" s="56"/>
      <c r="K452" s="56"/>
      <c r="L452" s="56"/>
    </row>
    <row r="453" spans="1:13" ht="14.45" customHeight="1">
      <c r="C453" s="35"/>
      <c r="D453" s="35"/>
    </row>
    <row r="454" spans="1:13" ht="14.45" customHeight="1">
      <c r="C454" s="35"/>
      <c r="D454" s="35"/>
    </row>
    <row r="455" spans="1:13" ht="14.45" customHeight="1">
      <c r="C455" s="56"/>
      <c r="D455" s="56"/>
      <c r="E455" s="56"/>
      <c r="F455" s="56"/>
      <c r="G455" s="56"/>
      <c r="H455" s="56"/>
      <c r="I455" s="56"/>
      <c r="J455" s="56"/>
      <c r="K455" s="56"/>
      <c r="L455" s="56"/>
    </row>
    <row r="456" spans="1:13" ht="14.45" customHeight="1">
      <c r="C456" s="35"/>
      <c r="D456" s="35"/>
    </row>
    <row r="457" spans="1:13" ht="14.45" customHeight="1">
      <c r="C457" s="35"/>
      <c r="D457" s="35"/>
    </row>
    <row r="458" spans="1:13" ht="14.45" customHeight="1">
      <c r="C458" s="35"/>
      <c r="D458" s="35"/>
    </row>
    <row r="459" spans="1:13" ht="14.45" customHeight="1">
      <c r="C459" s="35"/>
      <c r="D459" s="35"/>
    </row>
    <row r="460" spans="1:13" ht="14.45" customHeight="1">
      <c r="C460" s="35"/>
      <c r="D460" s="35"/>
    </row>
    <row r="461" spans="1:13" ht="14.45" customHeight="1">
      <c r="C461" s="35"/>
      <c r="D461" s="35"/>
    </row>
    <row r="462" spans="1:13" ht="14.45" customHeight="1">
      <c r="C462" s="35"/>
      <c r="D462" s="35"/>
    </row>
    <row r="463" spans="1:13" ht="14.45" customHeight="1">
      <c r="C463" s="35"/>
      <c r="D463" s="35"/>
    </row>
    <row r="464" spans="1:13" ht="14.45" customHeight="1">
      <c r="C464" s="35"/>
      <c r="D464" s="35"/>
    </row>
    <row r="465" spans="3:4" ht="14.45" customHeight="1">
      <c r="C465" s="35"/>
      <c r="D465" s="35"/>
    </row>
    <row r="466" spans="3:4" ht="14.45" customHeight="1">
      <c r="C466" s="35"/>
      <c r="D466" s="35"/>
    </row>
    <row r="467" spans="3:4" ht="14.45" customHeight="1">
      <c r="C467" s="35"/>
      <c r="D467" s="35"/>
    </row>
    <row r="468" spans="3:4" ht="14.45" customHeight="1">
      <c r="C468" s="35"/>
      <c r="D468" s="35"/>
    </row>
    <row r="469" spans="3:4" ht="14.45" customHeight="1">
      <c r="C469" s="35"/>
      <c r="D469" s="35"/>
    </row>
    <row r="470" spans="3:4" ht="14.45" customHeight="1">
      <c r="C470" s="35"/>
      <c r="D470" s="35"/>
    </row>
    <row r="471" spans="3:4" ht="14.45" customHeight="1">
      <c r="C471" s="35"/>
      <c r="D471" s="35"/>
    </row>
    <row r="472" spans="3:4" ht="14.45" customHeight="1">
      <c r="C472" s="35"/>
      <c r="D472" s="35"/>
    </row>
    <row r="473" spans="3:4" ht="14.45" customHeight="1">
      <c r="C473" s="35"/>
      <c r="D473" s="35"/>
    </row>
    <row r="474" spans="3:4" ht="14.45" customHeight="1">
      <c r="C474" s="35"/>
      <c r="D474" s="35"/>
    </row>
    <row r="475" spans="3:4" ht="14.45" customHeight="1">
      <c r="C475" s="35"/>
      <c r="D475" s="35"/>
    </row>
    <row r="476" spans="3:4" ht="14.45" customHeight="1">
      <c r="C476" s="35"/>
      <c r="D476" s="35"/>
    </row>
    <row r="477" spans="3:4" ht="14.45" customHeight="1">
      <c r="C477" s="35"/>
      <c r="D477" s="35"/>
    </row>
    <row r="478" spans="3:4" ht="14.45" customHeight="1">
      <c r="C478" s="35"/>
      <c r="D478" s="35"/>
    </row>
    <row r="479" spans="3:4" ht="14.45" customHeight="1">
      <c r="C479" s="35"/>
      <c r="D479" s="35"/>
    </row>
    <row r="480" spans="3:4" ht="14.45" customHeight="1">
      <c r="C480" s="35"/>
      <c r="D480" s="35"/>
    </row>
    <row r="481" spans="3:4" ht="14.45" customHeight="1">
      <c r="C481" s="35"/>
      <c r="D481" s="35"/>
    </row>
    <row r="482" spans="3:4" ht="14.45" customHeight="1">
      <c r="C482" s="35"/>
      <c r="D482" s="35"/>
    </row>
    <row r="483" spans="3:4" ht="14.45" customHeight="1">
      <c r="C483" s="35"/>
      <c r="D483" s="35"/>
    </row>
    <row r="484" spans="3:4" ht="14.45" customHeight="1">
      <c r="C484" s="35"/>
      <c r="D484" s="35"/>
    </row>
    <row r="485" spans="3:4" ht="14.45" customHeight="1">
      <c r="C485" s="35"/>
      <c r="D485" s="35"/>
    </row>
    <row r="486" spans="3:4" ht="14.45" customHeight="1">
      <c r="C486" s="35"/>
      <c r="D486" s="35"/>
    </row>
    <row r="487" spans="3:4" ht="14.45" customHeight="1">
      <c r="C487" s="35"/>
      <c r="D487" s="35"/>
    </row>
    <row r="488" spans="3:4" ht="14.45" customHeight="1">
      <c r="C488" s="35"/>
      <c r="D488" s="35"/>
    </row>
    <row r="489" spans="3:4" ht="14.45" customHeight="1">
      <c r="C489" s="35"/>
      <c r="D489" s="35"/>
    </row>
    <row r="490" spans="3:4" ht="14.45" customHeight="1">
      <c r="C490" s="35"/>
      <c r="D490" s="35"/>
    </row>
    <row r="491" spans="3:4" ht="14.45" customHeight="1">
      <c r="C491" s="35"/>
      <c r="D491" s="35"/>
    </row>
    <row r="492" spans="3:4" ht="14.45" customHeight="1">
      <c r="C492" s="35"/>
      <c r="D492" s="35"/>
    </row>
    <row r="493" spans="3:4" ht="14.45" customHeight="1">
      <c r="C493" s="35"/>
      <c r="D493" s="35"/>
    </row>
    <row r="494" spans="3:4" ht="14.45" customHeight="1">
      <c r="C494" s="35"/>
      <c r="D494" s="35"/>
    </row>
    <row r="495" spans="3:4" ht="14.45" customHeight="1">
      <c r="C495" s="35"/>
      <c r="D495" s="35"/>
    </row>
    <row r="496" spans="3:4" ht="14.45" customHeight="1">
      <c r="C496" s="35"/>
      <c r="D496" s="35"/>
    </row>
    <row r="497" spans="3:4" ht="14.45" customHeight="1">
      <c r="C497" s="35"/>
      <c r="D497" s="35"/>
    </row>
    <row r="498" spans="3:4" ht="14.45" customHeight="1">
      <c r="C498" s="35"/>
      <c r="D498" s="35"/>
    </row>
    <row r="499" spans="3:4" ht="14.45" customHeight="1">
      <c r="C499" s="35"/>
      <c r="D499" s="35"/>
    </row>
    <row r="500" spans="3:4" ht="14.45" customHeight="1">
      <c r="C500" s="35"/>
      <c r="D500" s="35"/>
    </row>
    <row r="501" spans="3:4" ht="14.45" customHeight="1">
      <c r="C501" s="35"/>
      <c r="D501" s="35"/>
    </row>
    <row r="502" spans="3:4" ht="14.45" customHeight="1">
      <c r="C502" s="35"/>
      <c r="D502" s="35"/>
    </row>
    <row r="503" spans="3:4" ht="14.45" customHeight="1">
      <c r="C503" s="35"/>
      <c r="D503" s="35"/>
    </row>
    <row r="504" spans="3:4" ht="14.45" customHeight="1">
      <c r="C504" s="35"/>
      <c r="D504" s="35"/>
    </row>
    <row r="505" spans="3:4" ht="14.45" customHeight="1">
      <c r="C505" s="35"/>
      <c r="D505" s="35"/>
    </row>
    <row r="506" spans="3:4" ht="14.45" customHeight="1">
      <c r="C506" s="35"/>
      <c r="D506" s="35"/>
    </row>
    <row r="507" spans="3:4" ht="14.45" customHeight="1">
      <c r="C507" s="35"/>
      <c r="D507" s="35"/>
    </row>
    <row r="508" spans="3:4" ht="14.45" customHeight="1">
      <c r="C508" s="35"/>
      <c r="D508" s="35"/>
    </row>
    <row r="509" spans="3:4" ht="14.45" customHeight="1">
      <c r="C509" s="35"/>
      <c r="D509" s="35"/>
    </row>
    <row r="510" spans="3:4" ht="14.45" customHeight="1">
      <c r="C510" s="35"/>
      <c r="D510" s="35"/>
    </row>
    <row r="511" spans="3:4" ht="14.45" customHeight="1">
      <c r="C511" s="35"/>
      <c r="D511" s="35"/>
    </row>
    <row r="512" spans="3:4" ht="14.45" customHeight="1">
      <c r="C512" s="35"/>
      <c r="D512" s="35"/>
    </row>
    <row r="513" spans="3:4" ht="14.45" customHeight="1">
      <c r="C513" s="35"/>
      <c r="D513" s="35"/>
    </row>
    <row r="514" spans="3:4" ht="14.45" customHeight="1">
      <c r="C514" s="35"/>
      <c r="D514" s="35"/>
    </row>
    <row r="515" spans="3:4" ht="14.45" customHeight="1">
      <c r="C515" s="35"/>
      <c r="D515" s="35"/>
    </row>
    <row r="516" spans="3:4" ht="14.45" customHeight="1">
      <c r="C516" s="35"/>
      <c r="D516" s="35"/>
    </row>
    <row r="517" spans="3:4" ht="14.45" customHeight="1">
      <c r="C517" s="35"/>
      <c r="D517" s="35"/>
    </row>
    <row r="518" spans="3:4" ht="14.45" customHeight="1">
      <c r="C518" s="35"/>
      <c r="D518" s="35"/>
    </row>
    <row r="519" spans="3:4" ht="14.45" customHeight="1">
      <c r="C519" s="35"/>
      <c r="D519" s="35"/>
    </row>
    <row r="520" spans="3:4" ht="14.45" customHeight="1">
      <c r="C520" s="35"/>
      <c r="D520" s="35"/>
    </row>
    <row r="521" spans="3:4" ht="14.45" customHeight="1">
      <c r="C521" s="35"/>
      <c r="D521" s="35"/>
    </row>
    <row r="522" spans="3:4" ht="14.45" customHeight="1">
      <c r="C522" s="35"/>
      <c r="D522" s="35"/>
    </row>
    <row r="523" spans="3:4" ht="14.45" customHeight="1">
      <c r="C523" s="35"/>
      <c r="D523" s="35"/>
    </row>
    <row r="524" spans="3:4" ht="14.45" customHeight="1">
      <c r="C524" s="35"/>
      <c r="D524" s="35"/>
    </row>
    <row r="525" spans="3:4" ht="14.45" customHeight="1">
      <c r="C525" s="35"/>
      <c r="D525" s="35"/>
    </row>
    <row r="526" spans="3:4" ht="14.45" customHeight="1">
      <c r="C526" s="35"/>
      <c r="D526" s="35"/>
    </row>
    <row r="527" spans="3:4" ht="14.45" customHeight="1">
      <c r="C527" s="35"/>
      <c r="D527" s="35"/>
    </row>
    <row r="528" spans="3:4" ht="14.45" customHeight="1">
      <c r="C528" s="35"/>
      <c r="D528" s="35"/>
    </row>
    <row r="529" spans="3:4" ht="14.45" customHeight="1">
      <c r="C529" s="35"/>
      <c r="D529" s="35"/>
    </row>
    <row r="530" spans="3:4" ht="14.45" customHeight="1">
      <c r="C530" s="35"/>
      <c r="D530" s="35"/>
    </row>
    <row r="531" spans="3:4" ht="14.45" customHeight="1">
      <c r="C531" s="35"/>
      <c r="D531" s="35"/>
    </row>
    <row r="532" spans="3:4" ht="14.45" customHeight="1">
      <c r="C532" s="35"/>
      <c r="D532" s="35"/>
    </row>
    <row r="533" spans="3:4" ht="14.45" customHeight="1">
      <c r="C533" s="35"/>
      <c r="D533" s="35"/>
    </row>
    <row r="534" spans="3:4" ht="14.45" customHeight="1">
      <c r="C534" s="35"/>
      <c r="D534" s="35"/>
    </row>
    <row r="535" spans="3:4" ht="14.45" customHeight="1">
      <c r="C535" s="35"/>
      <c r="D535" s="35"/>
    </row>
    <row r="536" spans="3:4" ht="14.45" customHeight="1">
      <c r="C536" s="35"/>
      <c r="D536" s="35"/>
    </row>
    <row r="537" spans="3:4" ht="14.45" customHeight="1">
      <c r="C537" s="35"/>
      <c r="D537" s="35"/>
    </row>
    <row r="538" spans="3:4" ht="14.45" customHeight="1">
      <c r="C538" s="35"/>
      <c r="D538" s="35"/>
    </row>
    <row r="539" spans="3:4" ht="14.45" customHeight="1">
      <c r="C539" s="35"/>
      <c r="D539" s="35"/>
    </row>
    <row r="540" spans="3:4" ht="14.45" customHeight="1">
      <c r="C540" s="35"/>
      <c r="D540" s="35"/>
    </row>
    <row r="541" spans="3:4" ht="14.45" customHeight="1">
      <c r="C541" s="35"/>
      <c r="D541" s="35"/>
    </row>
    <row r="542" spans="3:4" ht="14.45" customHeight="1">
      <c r="C542" s="35"/>
      <c r="D542" s="35"/>
    </row>
    <row r="543" spans="3:4" ht="14.45" customHeight="1">
      <c r="C543" s="35"/>
      <c r="D543" s="35"/>
    </row>
    <row r="544" spans="3:4" ht="14.45" customHeight="1">
      <c r="C544" s="35"/>
      <c r="D544" s="35"/>
    </row>
    <row r="545" spans="3:4" ht="14.45" customHeight="1">
      <c r="C545" s="35"/>
      <c r="D545" s="35"/>
    </row>
    <row r="546" spans="3:4" ht="14.45" customHeight="1">
      <c r="C546" s="35"/>
      <c r="D546" s="35"/>
    </row>
    <row r="547" spans="3:4" ht="14.45" customHeight="1">
      <c r="C547" s="35"/>
      <c r="D547" s="35"/>
    </row>
    <row r="548" spans="3:4" ht="14.45" customHeight="1">
      <c r="C548" s="35"/>
      <c r="D548" s="35"/>
    </row>
    <row r="549" spans="3:4" ht="14.45" customHeight="1">
      <c r="C549" s="35"/>
      <c r="D549" s="35"/>
    </row>
    <row r="550" spans="3:4" ht="14.45" customHeight="1">
      <c r="C550" s="35"/>
      <c r="D550" s="35"/>
    </row>
    <row r="551" spans="3:4" ht="14.45" customHeight="1">
      <c r="C551" s="35"/>
      <c r="D551" s="35"/>
    </row>
    <row r="552" spans="3:4" ht="14.45" customHeight="1">
      <c r="C552" s="35"/>
      <c r="D552" s="35"/>
    </row>
    <row r="553" spans="3:4" ht="14.45" customHeight="1">
      <c r="C553" s="35"/>
      <c r="D553" s="35"/>
    </row>
    <row r="554" spans="3:4" ht="14.45" customHeight="1">
      <c r="C554" s="35"/>
      <c r="D554" s="35"/>
    </row>
    <row r="555" spans="3:4" ht="14.45" customHeight="1">
      <c r="C555" s="35"/>
      <c r="D555" s="35"/>
    </row>
    <row r="556" spans="3:4" ht="14.45" customHeight="1">
      <c r="C556" s="35"/>
      <c r="D556" s="35"/>
    </row>
    <row r="557" spans="3:4" ht="14.45" customHeight="1">
      <c r="C557" s="35"/>
      <c r="D557" s="35"/>
    </row>
    <row r="558" spans="3:4" ht="14.45" customHeight="1">
      <c r="C558" s="35"/>
      <c r="D558" s="35"/>
    </row>
    <row r="559" spans="3:4" ht="14.45" customHeight="1">
      <c r="C559" s="35"/>
      <c r="D559" s="35"/>
    </row>
    <row r="560" spans="3:4" ht="14.45" customHeight="1">
      <c r="C560" s="35"/>
      <c r="D560" s="35"/>
    </row>
    <row r="561" spans="3:4" ht="14.45" customHeight="1">
      <c r="C561" s="35"/>
      <c r="D561" s="35"/>
    </row>
    <row r="562" spans="3:4" ht="14.45" customHeight="1">
      <c r="C562" s="35"/>
      <c r="D562" s="35"/>
    </row>
    <row r="563" spans="3:4" ht="14.45" customHeight="1">
      <c r="C563" s="35"/>
      <c r="D563" s="35"/>
    </row>
    <row r="564" spans="3:4" ht="14.45" customHeight="1">
      <c r="C564" s="35"/>
      <c r="D564" s="35"/>
    </row>
    <row r="565" spans="3:4" ht="14.45" customHeight="1">
      <c r="C565" s="35"/>
      <c r="D565" s="35"/>
    </row>
    <row r="566" spans="3:4" ht="14.45" customHeight="1">
      <c r="C566" s="35"/>
      <c r="D566" s="35"/>
    </row>
    <row r="567" spans="3:4" ht="14.45" customHeight="1">
      <c r="C567" s="35"/>
      <c r="D567" s="35"/>
    </row>
    <row r="568" spans="3:4" ht="14.45" customHeight="1">
      <c r="C568" s="35"/>
      <c r="D568" s="35"/>
    </row>
    <row r="569" spans="3:4" ht="14.45" customHeight="1">
      <c r="C569" s="35"/>
      <c r="D569" s="35"/>
    </row>
    <row r="570" spans="3:4" ht="14.45" customHeight="1">
      <c r="C570" s="35"/>
      <c r="D570" s="35"/>
    </row>
    <row r="571" spans="3:4" ht="14.45" customHeight="1">
      <c r="C571" s="35"/>
      <c r="D571" s="35"/>
    </row>
    <row r="572" spans="3:4" ht="14.45" customHeight="1">
      <c r="C572" s="35"/>
      <c r="D572" s="35"/>
    </row>
    <row r="573" spans="3:4" ht="14.45" customHeight="1">
      <c r="C573" s="35"/>
      <c r="D573" s="35"/>
    </row>
    <row r="574" spans="3:4" ht="14.45" customHeight="1">
      <c r="C574" s="35"/>
      <c r="D574" s="35"/>
    </row>
    <row r="575" spans="3:4" ht="14.45" customHeight="1">
      <c r="C575" s="35"/>
      <c r="D575" s="35"/>
    </row>
    <row r="576" spans="3:4" ht="14.45" customHeight="1">
      <c r="C576" s="35"/>
      <c r="D576" s="35"/>
    </row>
    <row r="577" spans="3:4" ht="14.45" customHeight="1">
      <c r="C577" s="35"/>
      <c r="D577" s="35"/>
    </row>
    <row r="578" spans="3:4" ht="14.45" customHeight="1">
      <c r="C578" s="35"/>
      <c r="D578" s="35"/>
    </row>
    <row r="579" spans="3:4" ht="14.45" customHeight="1">
      <c r="C579" s="35"/>
      <c r="D579" s="35"/>
    </row>
    <row r="580" spans="3:4" ht="14.45" customHeight="1">
      <c r="C580" s="35"/>
      <c r="D580" s="35"/>
    </row>
    <row r="581" spans="3:4" ht="14.45" customHeight="1">
      <c r="C581" s="35"/>
      <c r="D581" s="35"/>
    </row>
    <row r="582" spans="3:4" ht="14.45" customHeight="1">
      <c r="C582" s="35"/>
      <c r="D582" s="35"/>
    </row>
    <row r="583" spans="3:4" ht="14.45" customHeight="1">
      <c r="C583" s="35"/>
      <c r="D583" s="35"/>
    </row>
    <row r="584" spans="3:4" ht="14.45" customHeight="1">
      <c r="C584" s="35"/>
      <c r="D584" s="35"/>
    </row>
    <row r="585" spans="3:4" ht="14.45" customHeight="1">
      <c r="C585" s="35"/>
      <c r="D585" s="35"/>
    </row>
    <row r="586" spans="3:4" ht="14.45" customHeight="1">
      <c r="C586" s="35"/>
      <c r="D586" s="35"/>
    </row>
    <row r="587" spans="3:4" ht="14.45" customHeight="1">
      <c r="C587" s="35"/>
      <c r="D587" s="35"/>
    </row>
    <row r="588" spans="3:4" ht="14.45" customHeight="1">
      <c r="C588" s="35"/>
      <c r="D588" s="35"/>
    </row>
    <row r="589" spans="3:4" ht="14.45" customHeight="1">
      <c r="C589" s="35"/>
      <c r="D589" s="35"/>
    </row>
    <row r="590" spans="3:4" ht="14.45" customHeight="1">
      <c r="C590" s="35"/>
      <c r="D590" s="35"/>
    </row>
    <row r="591" spans="3:4" ht="14.45" customHeight="1">
      <c r="C591" s="35"/>
      <c r="D591" s="35"/>
    </row>
    <row r="592" spans="3:4" ht="14.45" customHeight="1">
      <c r="C592" s="35"/>
      <c r="D592" s="35"/>
    </row>
    <row r="593" spans="3:4" ht="14.45" customHeight="1">
      <c r="C593" s="35"/>
      <c r="D593" s="35"/>
    </row>
    <row r="594" spans="3:4" ht="14.45" customHeight="1">
      <c r="C594" s="35"/>
      <c r="D594" s="35"/>
    </row>
    <row r="595" spans="3:4" ht="14.45" customHeight="1">
      <c r="C595" s="35"/>
      <c r="D595" s="35"/>
    </row>
    <row r="596" spans="3:4" ht="14.45" customHeight="1">
      <c r="C596" s="35"/>
      <c r="D596" s="35"/>
    </row>
    <row r="597" spans="3:4" ht="14.45" customHeight="1">
      <c r="C597" s="35"/>
      <c r="D597" s="35"/>
    </row>
    <row r="598" spans="3:4" ht="14.45" customHeight="1">
      <c r="C598" s="35"/>
      <c r="D598" s="35"/>
    </row>
    <row r="599" spans="3:4" ht="14.45" customHeight="1">
      <c r="C599" s="35"/>
      <c r="D599" s="35"/>
    </row>
    <row r="600" spans="3:4" ht="14.45" customHeight="1">
      <c r="C600" s="35"/>
      <c r="D600" s="35"/>
    </row>
    <row r="601" spans="3:4" ht="14.45" customHeight="1">
      <c r="C601" s="35"/>
      <c r="D601" s="35"/>
    </row>
    <row r="602" spans="3:4" ht="14.45" customHeight="1">
      <c r="C602" s="35"/>
      <c r="D602" s="35"/>
    </row>
    <row r="603" spans="3:4" ht="14.45" customHeight="1">
      <c r="C603" s="35"/>
      <c r="D603" s="35"/>
    </row>
    <row r="604" spans="3:4" ht="14.45" customHeight="1">
      <c r="C604" s="35"/>
      <c r="D604" s="35"/>
    </row>
    <row r="605" spans="3:4" ht="14.45" customHeight="1">
      <c r="C605" s="35"/>
      <c r="D605" s="35"/>
    </row>
    <row r="606" spans="3:4" ht="14.45" customHeight="1">
      <c r="C606" s="35"/>
      <c r="D606" s="35"/>
    </row>
    <row r="607" spans="3:4" ht="14.45" customHeight="1">
      <c r="C607" s="35"/>
      <c r="D607" s="35"/>
    </row>
    <row r="608" spans="3:4" ht="14.45" customHeight="1">
      <c r="C608" s="35"/>
      <c r="D608" s="35"/>
    </row>
    <row r="609" spans="3:4" ht="14.45" customHeight="1">
      <c r="C609" s="35"/>
      <c r="D609" s="35"/>
    </row>
    <row r="610" spans="3:4" ht="14.45" customHeight="1">
      <c r="C610" s="35"/>
      <c r="D610" s="35"/>
    </row>
    <row r="611" spans="3:4" ht="14.45" customHeight="1">
      <c r="C611" s="35"/>
      <c r="D611" s="35"/>
    </row>
    <row r="612" spans="3:4" ht="14.45" customHeight="1">
      <c r="C612" s="35"/>
      <c r="D612" s="35"/>
    </row>
    <row r="613" spans="3:4" ht="14.45" customHeight="1">
      <c r="C613" s="35"/>
      <c r="D613" s="35"/>
    </row>
    <row r="614" spans="3:4" ht="14.45" customHeight="1">
      <c r="C614" s="35"/>
      <c r="D614" s="35"/>
    </row>
    <row r="615" spans="3:4" ht="14.45" customHeight="1">
      <c r="C615" s="35"/>
      <c r="D615" s="35"/>
    </row>
    <row r="616" spans="3:4" ht="14.45" customHeight="1">
      <c r="C616" s="35"/>
      <c r="D616" s="35"/>
    </row>
    <row r="617" spans="3:4" ht="14.45" customHeight="1">
      <c r="C617" s="35"/>
      <c r="D617" s="35"/>
    </row>
    <row r="618" spans="3:4" ht="14.45" customHeight="1">
      <c r="C618" s="35"/>
      <c r="D618" s="35"/>
    </row>
    <row r="619" spans="3:4" ht="14.45" customHeight="1">
      <c r="C619" s="35"/>
      <c r="D619" s="35"/>
    </row>
    <row r="620" spans="3:4" ht="14.45" customHeight="1">
      <c r="C620" s="35"/>
      <c r="D620" s="35"/>
    </row>
    <row r="621" spans="3:4" ht="14.45" customHeight="1">
      <c r="C621" s="35"/>
      <c r="D621" s="35"/>
    </row>
    <row r="622" spans="3:4" ht="14.45" customHeight="1">
      <c r="C622" s="35"/>
      <c r="D622" s="35"/>
    </row>
    <row r="623" spans="3:4" ht="14.45" customHeight="1">
      <c r="C623" s="35"/>
      <c r="D623" s="35"/>
    </row>
    <row r="624" spans="3:4" ht="14.45" customHeight="1">
      <c r="C624" s="35"/>
      <c r="D624" s="35"/>
    </row>
    <row r="625" spans="3:4" ht="14.45" customHeight="1">
      <c r="C625" s="35"/>
      <c r="D625" s="35"/>
    </row>
    <row r="626" spans="3:4" ht="14.45" customHeight="1">
      <c r="C626" s="35"/>
      <c r="D626" s="35"/>
    </row>
    <row r="627" spans="3:4" ht="14.45" customHeight="1">
      <c r="C627" s="35"/>
      <c r="D627" s="35"/>
    </row>
    <row r="628" spans="3:4" ht="14.45" customHeight="1">
      <c r="C628" s="35"/>
      <c r="D628" s="35"/>
    </row>
    <row r="629" spans="3:4" ht="14.45" customHeight="1">
      <c r="C629" s="35"/>
      <c r="D629" s="35"/>
    </row>
    <row r="630" spans="3:4" ht="14.45" customHeight="1">
      <c r="C630" s="35"/>
      <c r="D630" s="35"/>
    </row>
    <row r="631" spans="3:4" ht="14.45" customHeight="1">
      <c r="C631" s="35"/>
      <c r="D631" s="35"/>
    </row>
    <row r="632" spans="3:4" ht="14.45" customHeight="1">
      <c r="C632" s="35"/>
      <c r="D632" s="35"/>
    </row>
    <row r="633" spans="3:4" ht="14.45" customHeight="1">
      <c r="C633" s="35"/>
      <c r="D633" s="35"/>
    </row>
    <row r="634" spans="3:4" ht="14.45" customHeight="1">
      <c r="C634" s="35"/>
      <c r="D634" s="35"/>
    </row>
    <row r="635" spans="3:4" ht="14.45" customHeight="1">
      <c r="C635" s="35"/>
      <c r="D635" s="35"/>
    </row>
    <row r="636" spans="3:4" ht="14.45" customHeight="1">
      <c r="C636" s="35"/>
      <c r="D636" s="35"/>
    </row>
    <row r="637" spans="3:4" ht="14.45" customHeight="1">
      <c r="C637" s="35"/>
      <c r="D637" s="35"/>
    </row>
    <row r="638" spans="3:4" ht="14.45" customHeight="1">
      <c r="C638" s="35"/>
      <c r="D638" s="35"/>
    </row>
    <row r="639" spans="3:4" ht="14.45" customHeight="1">
      <c r="C639" s="35"/>
      <c r="D639" s="35"/>
    </row>
    <row r="640" spans="3:4" ht="14.45" customHeight="1">
      <c r="C640" s="35"/>
      <c r="D640" s="35"/>
    </row>
    <row r="641" spans="3:4" ht="14.45" customHeight="1">
      <c r="C641" s="35"/>
      <c r="D641" s="35"/>
    </row>
    <row r="642" spans="3:4" ht="14.45" customHeight="1">
      <c r="C642" s="35"/>
      <c r="D642" s="35"/>
    </row>
    <row r="643" spans="3:4" ht="14.45" customHeight="1">
      <c r="C643" s="35"/>
      <c r="D643" s="35"/>
    </row>
    <row r="644" spans="3:4" ht="14.45" customHeight="1">
      <c r="C644" s="35"/>
      <c r="D644" s="35"/>
    </row>
    <row r="645" spans="3:4" ht="14.45" customHeight="1">
      <c r="C645" s="35"/>
      <c r="D645" s="35"/>
    </row>
    <row r="646" spans="3:4" ht="14.45" customHeight="1">
      <c r="C646" s="35"/>
      <c r="D646" s="35"/>
    </row>
    <row r="647" spans="3:4" ht="14.45" customHeight="1">
      <c r="C647" s="35"/>
      <c r="D647" s="35"/>
    </row>
    <row r="648" spans="3:4" ht="14.45" customHeight="1">
      <c r="C648" s="35"/>
      <c r="D648" s="35"/>
    </row>
    <row r="649" spans="3:4" ht="14.45" customHeight="1">
      <c r="C649" s="35"/>
      <c r="D649" s="35"/>
    </row>
    <row r="650" spans="3:4" ht="14.45" customHeight="1">
      <c r="C650" s="35"/>
      <c r="D650" s="35"/>
    </row>
    <row r="651" spans="3:4" ht="14.45" customHeight="1">
      <c r="C651" s="35"/>
      <c r="D651" s="35"/>
    </row>
    <row r="652" spans="3:4" ht="14.45" customHeight="1">
      <c r="C652" s="35"/>
      <c r="D652" s="35"/>
    </row>
    <row r="653" spans="3:4" ht="14.45" customHeight="1">
      <c r="C653" s="35"/>
      <c r="D653" s="35"/>
    </row>
    <row r="654" spans="3:4" ht="14.45" customHeight="1">
      <c r="C654" s="35"/>
      <c r="D654" s="35"/>
    </row>
    <row r="655" spans="3:4" ht="14.45" customHeight="1">
      <c r="C655" s="35"/>
      <c r="D655" s="35"/>
    </row>
    <row r="656" spans="3:4" ht="14.45" customHeight="1">
      <c r="C656" s="35"/>
      <c r="D656" s="35"/>
    </row>
    <row r="657" spans="3:4" ht="14.45" customHeight="1">
      <c r="C657" s="35"/>
      <c r="D657" s="35"/>
    </row>
    <row r="658" spans="3:4" ht="14.45" customHeight="1">
      <c r="C658" s="35"/>
      <c r="D658" s="35"/>
    </row>
    <row r="659" spans="3:4" ht="14.45" customHeight="1">
      <c r="C659" s="35"/>
      <c r="D659" s="35"/>
    </row>
    <row r="660" spans="3:4" ht="14.45" customHeight="1">
      <c r="C660" s="35"/>
      <c r="D660" s="35"/>
    </row>
    <row r="661" spans="3:4" ht="14.45" customHeight="1">
      <c r="C661" s="35"/>
      <c r="D661" s="35"/>
    </row>
    <row r="662" spans="3:4" ht="14.45" customHeight="1">
      <c r="C662" s="35"/>
      <c r="D662" s="35"/>
    </row>
    <row r="663" spans="3:4" ht="14.45" customHeight="1">
      <c r="C663" s="35"/>
      <c r="D663" s="35"/>
    </row>
    <row r="664" spans="3:4" ht="14.45" customHeight="1">
      <c r="C664" s="35"/>
      <c r="D664" s="35"/>
    </row>
    <row r="665" spans="3:4" ht="14.45" customHeight="1">
      <c r="C665" s="35"/>
      <c r="D665" s="35"/>
    </row>
    <row r="666" spans="3:4" ht="14.45" customHeight="1">
      <c r="C666" s="35"/>
      <c r="D666" s="35"/>
    </row>
    <row r="667" spans="3:4" ht="14.45" customHeight="1">
      <c r="C667" s="35"/>
      <c r="D667" s="35"/>
    </row>
    <row r="668" spans="3:4" ht="14.45" customHeight="1">
      <c r="C668" s="35"/>
      <c r="D668" s="35"/>
    </row>
    <row r="669" spans="3:4" ht="14.45" customHeight="1">
      <c r="C669" s="35"/>
      <c r="D669" s="35"/>
    </row>
    <row r="670" spans="3:4" ht="14.45" customHeight="1">
      <c r="C670" s="35"/>
      <c r="D670" s="35"/>
    </row>
    <row r="671" spans="3:4" ht="14.45" customHeight="1">
      <c r="C671" s="35"/>
      <c r="D671" s="35"/>
    </row>
    <row r="672" spans="3:4" ht="14.45" customHeight="1">
      <c r="C672" s="35"/>
      <c r="D672" s="35"/>
    </row>
    <row r="673" spans="3:4" ht="14.45" customHeight="1">
      <c r="C673" s="35"/>
      <c r="D673" s="35"/>
    </row>
    <row r="674" spans="3:4" ht="14.45" customHeight="1">
      <c r="C674" s="35"/>
      <c r="D674" s="35"/>
    </row>
    <row r="675" spans="3:4" ht="14.45" customHeight="1">
      <c r="C675" s="35"/>
      <c r="D675" s="35"/>
    </row>
    <row r="676" spans="3:4" ht="14.45" customHeight="1">
      <c r="C676" s="35"/>
      <c r="D676" s="35"/>
    </row>
    <row r="677" spans="3:4" ht="14.45" customHeight="1">
      <c r="C677" s="35"/>
      <c r="D677" s="35"/>
    </row>
    <row r="678" spans="3:4" ht="14.45" customHeight="1">
      <c r="C678" s="35"/>
      <c r="D678" s="35"/>
    </row>
    <row r="679" spans="3:4" ht="14.45" customHeight="1">
      <c r="C679" s="35"/>
      <c r="D679" s="35"/>
    </row>
    <row r="680" spans="3:4" ht="14.45" customHeight="1">
      <c r="C680" s="35"/>
      <c r="D680" s="35"/>
    </row>
    <row r="681" spans="3:4" ht="14.45" customHeight="1">
      <c r="C681" s="35"/>
      <c r="D681" s="35"/>
    </row>
    <row r="682" spans="3:4" ht="14.45" customHeight="1">
      <c r="C682" s="35"/>
      <c r="D682" s="35"/>
    </row>
    <row r="683" spans="3:4" ht="14.45" customHeight="1">
      <c r="C683" s="35"/>
      <c r="D683" s="35"/>
    </row>
    <row r="684" spans="3:4" ht="14.45" customHeight="1">
      <c r="C684" s="35"/>
      <c r="D684" s="35"/>
    </row>
    <row r="685" spans="3:4" ht="14.45" customHeight="1">
      <c r="C685" s="35"/>
      <c r="D685" s="35"/>
    </row>
    <row r="686" spans="3:4" ht="14.45" customHeight="1">
      <c r="C686" s="35"/>
      <c r="D686" s="35"/>
    </row>
    <row r="687" spans="3:4" ht="14.45" customHeight="1">
      <c r="C687" s="35"/>
      <c r="D687" s="35"/>
    </row>
  </sheetData>
  <autoFilter ref="B9:B451" xr:uid="{00000000-0009-0000-0000-000001000000}"/>
  <mergeCells count="3">
    <mergeCell ref="A3:L3"/>
    <mergeCell ref="A4:L4"/>
    <mergeCell ref="A6:L6"/>
  </mergeCells>
  <phoneticPr fontId="0" type="noConversion"/>
  <pageMargins left="0.75" right="0.75" top="0.75" bottom="0.75" header="0.3" footer="0.3"/>
  <pageSetup scale="71" orientation="portrait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K2649"/>
  <sheetViews>
    <sheetView showGridLines="0" tabSelected="1" zoomScaleNormal="100" zoomScaleSheetLayoutView="8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"/>
  <cols>
    <col min="1" max="1" width="6.140625" bestFit="1" customWidth="1"/>
    <col min="2" max="2" width="46.85546875" customWidth="1"/>
    <col min="3" max="3" width="6.140625" bestFit="1" customWidth="1"/>
    <col min="4" max="4" width="29.28515625" bestFit="1" customWidth="1"/>
    <col min="5" max="6" width="12.42578125" customWidth="1"/>
    <col min="7" max="7" width="11.42578125" bestFit="1" customWidth="1"/>
    <col min="8" max="8" width="13.140625" customWidth="1"/>
    <col min="9" max="9" width="12.42578125" customWidth="1"/>
    <col min="10" max="10" width="14.85546875" customWidth="1"/>
  </cols>
  <sheetData>
    <row r="1" spans="1:11">
      <c r="J1" s="50">
        <v>44735</v>
      </c>
    </row>
    <row r="2" spans="1:11" ht="18.75">
      <c r="A2" s="72" t="s">
        <v>11</v>
      </c>
      <c r="B2" s="72"/>
      <c r="C2" s="72"/>
      <c r="D2" s="72"/>
      <c r="E2" s="72"/>
      <c r="F2" s="72"/>
      <c r="G2" s="72"/>
      <c r="H2" s="72"/>
      <c r="I2" s="72"/>
      <c r="J2" s="72"/>
      <c r="K2" s="44"/>
    </row>
    <row r="3" spans="1:11" ht="18.75">
      <c r="A3" s="72" t="s">
        <v>34</v>
      </c>
      <c r="B3" s="72"/>
      <c r="C3" s="72"/>
      <c r="D3" s="72"/>
      <c r="E3" s="72"/>
      <c r="F3" s="72"/>
      <c r="G3" s="72"/>
      <c r="H3" s="72"/>
      <c r="I3" s="72"/>
      <c r="J3" s="72"/>
      <c r="K3" s="44"/>
    </row>
    <row r="4" spans="1:1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ht="18.75">
      <c r="A5" s="73" t="s">
        <v>961</v>
      </c>
      <c r="B5" s="73"/>
      <c r="C5" s="73"/>
      <c r="D5" s="73"/>
      <c r="E5" s="73"/>
      <c r="F5" s="73"/>
      <c r="G5" s="73"/>
      <c r="H5" s="73"/>
      <c r="I5" s="73"/>
      <c r="J5" s="73"/>
      <c r="K5" s="45"/>
    </row>
    <row r="7" spans="1:11">
      <c r="F7" s="28"/>
      <c r="I7" s="28"/>
    </row>
    <row r="8" spans="1:11">
      <c r="E8" s="28" t="s">
        <v>926</v>
      </c>
      <c r="F8" s="48" t="s">
        <v>938</v>
      </c>
      <c r="H8" s="28" t="s">
        <v>926</v>
      </c>
      <c r="I8" s="53" t="s">
        <v>938</v>
      </c>
    </row>
    <row r="9" spans="1:11">
      <c r="A9" s="39" t="s">
        <v>7</v>
      </c>
      <c r="B9" s="39" t="s">
        <v>28</v>
      </c>
      <c r="C9" s="39" t="s">
        <v>7</v>
      </c>
      <c r="D9" s="39" t="s">
        <v>29</v>
      </c>
      <c r="E9" s="31" t="s">
        <v>6</v>
      </c>
      <c r="F9" s="31" t="s">
        <v>6</v>
      </c>
      <c r="G9" s="40" t="s">
        <v>30</v>
      </c>
      <c r="H9" s="31" t="s">
        <v>5</v>
      </c>
      <c r="I9" s="31" t="s">
        <v>5</v>
      </c>
      <c r="J9" s="61" t="s">
        <v>30</v>
      </c>
    </row>
    <row r="10" spans="1:11">
      <c r="A10" s="60" t="s">
        <v>352</v>
      </c>
      <c r="B10" s="60" t="s">
        <v>37</v>
      </c>
      <c r="C10" s="60" t="s">
        <v>395</v>
      </c>
      <c r="D10" s="37" t="s">
        <v>38</v>
      </c>
      <c r="E10" s="33">
        <v>2</v>
      </c>
      <c r="F10" s="33">
        <v>1</v>
      </c>
      <c r="G10" s="33">
        <v>-1</v>
      </c>
      <c r="H10" s="34">
        <v>10000</v>
      </c>
      <c r="I10" s="34">
        <v>5000</v>
      </c>
      <c r="J10" s="67">
        <v>-5000</v>
      </c>
    </row>
    <row r="11" spans="1:11">
      <c r="A11" s="60" t="s">
        <v>356</v>
      </c>
      <c r="B11" s="60" t="s">
        <v>41</v>
      </c>
      <c r="C11" s="60" t="s">
        <v>412</v>
      </c>
      <c r="D11" s="37" t="s">
        <v>42</v>
      </c>
      <c r="E11" s="33">
        <v>7.33</v>
      </c>
      <c r="F11" s="33">
        <v>6</v>
      </c>
      <c r="G11" s="33">
        <v>-1.33</v>
      </c>
      <c r="H11" s="34">
        <v>38017</v>
      </c>
      <c r="I11" s="34">
        <v>32145</v>
      </c>
      <c r="J11" s="67">
        <v>-5872</v>
      </c>
    </row>
    <row r="12" spans="1:11">
      <c r="A12" s="60" t="s">
        <v>356</v>
      </c>
      <c r="B12" s="60" t="s">
        <v>41</v>
      </c>
      <c r="C12" s="60" t="s">
        <v>438</v>
      </c>
      <c r="D12" s="37" t="s">
        <v>190</v>
      </c>
      <c r="E12" s="33">
        <v>0.59</v>
      </c>
      <c r="F12" s="33">
        <v>0</v>
      </c>
      <c r="G12" s="33">
        <v>-0.59</v>
      </c>
      <c r="H12" s="34">
        <v>2950</v>
      </c>
      <c r="I12" s="34">
        <v>0</v>
      </c>
      <c r="J12" s="67">
        <v>-2950</v>
      </c>
    </row>
    <row r="13" spans="1:11">
      <c r="A13" s="60" t="s">
        <v>356</v>
      </c>
      <c r="B13" s="60" t="s">
        <v>41</v>
      </c>
      <c r="C13" s="60" t="s">
        <v>488</v>
      </c>
      <c r="D13" s="37" t="s">
        <v>43</v>
      </c>
      <c r="E13" s="33">
        <v>1</v>
      </c>
      <c r="F13" s="33">
        <v>3</v>
      </c>
      <c r="G13" s="33">
        <v>2</v>
      </c>
      <c r="H13" s="34">
        <v>5000</v>
      </c>
      <c r="I13" s="34">
        <v>15000</v>
      </c>
      <c r="J13" s="67">
        <v>10000</v>
      </c>
    </row>
    <row r="14" spans="1:11">
      <c r="A14" s="60" t="s">
        <v>356</v>
      </c>
      <c r="B14" s="60" t="s">
        <v>41</v>
      </c>
      <c r="C14" s="60" t="s">
        <v>512</v>
      </c>
      <c r="D14" s="37" t="s">
        <v>45</v>
      </c>
      <c r="E14" s="33">
        <v>0.72</v>
      </c>
      <c r="F14" s="33">
        <v>0</v>
      </c>
      <c r="G14" s="33">
        <v>-0.72</v>
      </c>
      <c r="H14" s="34">
        <v>3600</v>
      </c>
      <c r="I14" s="34">
        <v>0</v>
      </c>
      <c r="J14" s="67">
        <v>-3600</v>
      </c>
    </row>
    <row r="15" spans="1:11">
      <c r="A15" s="60" t="s">
        <v>356</v>
      </c>
      <c r="B15" s="60" t="s">
        <v>41</v>
      </c>
      <c r="C15" s="60" t="s">
        <v>578</v>
      </c>
      <c r="D15" s="37" t="s">
        <v>46</v>
      </c>
      <c r="E15" s="33">
        <v>1</v>
      </c>
      <c r="F15" s="33">
        <v>2</v>
      </c>
      <c r="G15" s="33">
        <v>1</v>
      </c>
      <c r="H15" s="34">
        <v>5000</v>
      </c>
      <c r="I15" s="34">
        <v>10782</v>
      </c>
      <c r="J15" s="67">
        <v>5782</v>
      </c>
    </row>
    <row r="16" spans="1:11">
      <c r="A16" s="60" t="s">
        <v>356</v>
      </c>
      <c r="B16" s="60" t="s">
        <v>41</v>
      </c>
      <c r="C16" s="60" t="s">
        <v>632</v>
      </c>
      <c r="D16" s="37" t="s">
        <v>48</v>
      </c>
      <c r="E16" s="33">
        <v>47.370000000000005</v>
      </c>
      <c r="F16" s="33">
        <v>43</v>
      </c>
      <c r="G16" s="33">
        <v>-4.3700000000000045</v>
      </c>
      <c r="H16" s="34">
        <v>249270</v>
      </c>
      <c r="I16" s="34">
        <v>229541</v>
      </c>
      <c r="J16" s="67">
        <v>-19729</v>
      </c>
    </row>
    <row r="17" spans="1:10">
      <c r="A17" s="60" t="s">
        <v>356</v>
      </c>
      <c r="B17" s="60" t="s">
        <v>41</v>
      </c>
      <c r="C17" s="60" t="s">
        <v>676</v>
      </c>
      <c r="D17" s="37" t="s">
        <v>49</v>
      </c>
      <c r="E17" s="33">
        <v>5.57</v>
      </c>
      <c r="F17" s="33">
        <v>4</v>
      </c>
      <c r="G17" s="33">
        <v>-1.5700000000000003</v>
      </c>
      <c r="H17" s="34">
        <v>27850</v>
      </c>
      <c r="I17" s="34">
        <v>20000</v>
      </c>
      <c r="J17" s="67">
        <v>-7850</v>
      </c>
    </row>
    <row r="18" spans="1:10">
      <c r="A18" s="60" t="s">
        <v>356</v>
      </c>
      <c r="B18" s="60" t="s">
        <v>41</v>
      </c>
      <c r="C18" s="60" t="s">
        <v>755</v>
      </c>
      <c r="D18" s="37" t="s">
        <v>937</v>
      </c>
      <c r="E18" s="33">
        <v>13</v>
      </c>
      <c r="F18" s="33">
        <v>15.6</v>
      </c>
      <c r="G18" s="33">
        <v>2.5999999999999996</v>
      </c>
      <c r="H18" s="34">
        <v>70244</v>
      </c>
      <c r="I18" s="34">
        <v>88257</v>
      </c>
      <c r="J18" s="67">
        <v>18013</v>
      </c>
    </row>
    <row r="19" spans="1:10">
      <c r="A19" s="60" t="s">
        <v>358</v>
      </c>
      <c r="B19" s="60" t="s">
        <v>51</v>
      </c>
      <c r="C19" s="60" t="s">
        <v>381</v>
      </c>
      <c r="D19" s="37" t="s">
        <v>141</v>
      </c>
      <c r="E19" s="33">
        <v>0</v>
      </c>
      <c r="F19" s="33">
        <v>0.76</v>
      </c>
      <c r="G19" s="33">
        <v>0.76</v>
      </c>
      <c r="H19" s="34">
        <v>0</v>
      </c>
      <c r="I19" s="34">
        <v>3800</v>
      </c>
      <c r="J19" s="67">
        <v>3800</v>
      </c>
    </row>
    <row r="20" spans="1:10">
      <c r="A20" s="60" t="s">
        <v>358</v>
      </c>
      <c r="B20" s="60" t="s">
        <v>51</v>
      </c>
      <c r="C20" s="60" t="s">
        <v>422</v>
      </c>
      <c r="D20" s="37" t="s">
        <v>145</v>
      </c>
      <c r="E20" s="33">
        <v>0</v>
      </c>
      <c r="F20" s="33">
        <v>0.12</v>
      </c>
      <c r="G20" s="33">
        <v>0.12</v>
      </c>
      <c r="H20" s="34">
        <v>0</v>
      </c>
      <c r="I20" s="34">
        <v>600</v>
      </c>
      <c r="J20" s="67">
        <v>600</v>
      </c>
    </row>
    <row r="21" spans="1:10">
      <c r="A21" s="60" t="s">
        <v>358</v>
      </c>
      <c r="B21" s="60" t="s">
        <v>51</v>
      </c>
      <c r="C21" s="60" t="s">
        <v>479</v>
      </c>
      <c r="D21" s="37" t="s">
        <v>52</v>
      </c>
      <c r="E21" s="33">
        <v>21.689999999999998</v>
      </c>
      <c r="F21" s="33">
        <v>18.48</v>
      </c>
      <c r="G21" s="33">
        <v>-3.2099999999999973</v>
      </c>
      <c r="H21" s="34">
        <v>141100</v>
      </c>
      <c r="I21" s="34">
        <v>125293</v>
      </c>
      <c r="J21" s="67">
        <v>-15807</v>
      </c>
    </row>
    <row r="22" spans="1:10">
      <c r="A22" s="60" t="s">
        <v>358</v>
      </c>
      <c r="B22" s="60" t="s">
        <v>51</v>
      </c>
      <c r="C22" s="60" t="s">
        <v>500</v>
      </c>
      <c r="D22" s="37" t="s">
        <v>216</v>
      </c>
      <c r="E22" s="33">
        <v>0</v>
      </c>
      <c r="F22" s="33">
        <v>1</v>
      </c>
      <c r="G22" s="33">
        <v>1</v>
      </c>
      <c r="H22" s="34">
        <v>0</v>
      </c>
      <c r="I22" s="34">
        <v>5000</v>
      </c>
      <c r="J22" s="67">
        <v>5000</v>
      </c>
    </row>
    <row r="23" spans="1:10">
      <c r="A23" s="60" t="s">
        <v>358</v>
      </c>
      <c r="B23" s="60" t="s">
        <v>51</v>
      </c>
      <c r="C23" s="60" t="s">
        <v>532</v>
      </c>
      <c r="D23" s="37" t="s">
        <v>53</v>
      </c>
      <c r="E23" s="33">
        <v>6</v>
      </c>
      <c r="F23" s="33">
        <v>6.07</v>
      </c>
      <c r="G23" s="33">
        <v>7.0000000000000284E-2</v>
      </c>
      <c r="H23" s="34">
        <v>107869</v>
      </c>
      <c r="I23" s="34">
        <v>107420</v>
      </c>
      <c r="J23" s="67">
        <v>-449</v>
      </c>
    </row>
    <row r="24" spans="1:10">
      <c r="A24" s="60" t="s">
        <v>358</v>
      </c>
      <c r="B24" s="60" t="s">
        <v>51</v>
      </c>
      <c r="C24" s="60" t="s">
        <v>555</v>
      </c>
      <c r="D24" s="37" t="s">
        <v>54</v>
      </c>
      <c r="E24" s="33">
        <v>2</v>
      </c>
      <c r="F24" s="33">
        <v>0</v>
      </c>
      <c r="G24" s="33">
        <v>-2</v>
      </c>
      <c r="H24" s="34">
        <v>10000</v>
      </c>
      <c r="I24" s="34">
        <v>0</v>
      </c>
      <c r="J24" s="67">
        <v>-10000</v>
      </c>
    </row>
    <row r="25" spans="1:10">
      <c r="A25" s="60" t="s">
        <v>358</v>
      </c>
      <c r="B25" s="60" t="s">
        <v>51</v>
      </c>
      <c r="C25" s="60" t="s">
        <v>609</v>
      </c>
      <c r="D25" s="37" t="s">
        <v>156</v>
      </c>
      <c r="E25" s="33">
        <v>3.42</v>
      </c>
      <c r="F25" s="33">
        <v>1.74</v>
      </c>
      <c r="G25" s="33">
        <v>-1.68</v>
      </c>
      <c r="H25" s="34">
        <v>25273</v>
      </c>
      <c r="I25" s="34">
        <v>21256</v>
      </c>
      <c r="J25" s="67">
        <v>-4017</v>
      </c>
    </row>
    <row r="26" spans="1:10">
      <c r="A26" s="60" t="s">
        <v>358</v>
      </c>
      <c r="B26" s="60" t="s">
        <v>51</v>
      </c>
      <c r="C26" s="60" t="s">
        <v>748</v>
      </c>
      <c r="D26" s="37" t="s">
        <v>55</v>
      </c>
      <c r="E26" s="33">
        <v>8</v>
      </c>
      <c r="F26" s="33">
        <v>6.71</v>
      </c>
      <c r="G26" s="33">
        <v>-1.29</v>
      </c>
      <c r="H26" s="34">
        <v>113895</v>
      </c>
      <c r="I26" s="34">
        <v>132264</v>
      </c>
      <c r="J26" s="67">
        <v>18369</v>
      </c>
    </row>
    <row r="27" spans="1:10">
      <c r="A27" s="60" t="s">
        <v>358</v>
      </c>
      <c r="B27" s="60" t="s">
        <v>51</v>
      </c>
      <c r="C27" s="60" t="s">
        <v>758</v>
      </c>
      <c r="D27" s="37" t="s">
        <v>56</v>
      </c>
      <c r="E27" s="33">
        <v>19.100000000000001</v>
      </c>
      <c r="F27" s="33">
        <v>25.690000000000005</v>
      </c>
      <c r="G27" s="33">
        <v>6.5900000000000034</v>
      </c>
      <c r="H27" s="34">
        <v>155936</v>
      </c>
      <c r="I27" s="34">
        <v>231376</v>
      </c>
      <c r="J27" s="67">
        <v>75440</v>
      </c>
    </row>
    <row r="28" spans="1:10">
      <c r="A28" s="60" t="s">
        <v>359</v>
      </c>
      <c r="B28" s="60" t="s">
        <v>57</v>
      </c>
      <c r="C28" s="60" t="s">
        <v>375</v>
      </c>
      <c r="D28" s="37" t="s">
        <v>58</v>
      </c>
      <c r="E28" s="33">
        <v>15.82</v>
      </c>
      <c r="F28" s="33">
        <v>19.57</v>
      </c>
      <c r="G28" s="33">
        <v>3.75</v>
      </c>
      <c r="H28" s="34">
        <v>92865</v>
      </c>
      <c r="I28" s="34">
        <v>114159</v>
      </c>
      <c r="J28" s="67">
        <v>21294</v>
      </c>
    </row>
    <row r="29" spans="1:10">
      <c r="A29" s="60" t="s">
        <v>359</v>
      </c>
      <c r="B29" s="60" t="s">
        <v>57</v>
      </c>
      <c r="C29" s="60" t="s">
        <v>412</v>
      </c>
      <c r="D29" s="37" t="s">
        <v>42</v>
      </c>
      <c r="E29" s="33">
        <v>2</v>
      </c>
      <c r="F29" s="33">
        <v>1.47</v>
      </c>
      <c r="G29" s="33">
        <v>-0.53</v>
      </c>
      <c r="H29" s="34">
        <v>50803</v>
      </c>
      <c r="I29" s="34">
        <v>47066</v>
      </c>
      <c r="J29" s="67">
        <v>-3737</v>
      </c>
    </row>
    <row r="30" spans="1:10">
      <c r="A30" s="60" t="s">
        <v>359</v>
      </c>
      <c r="B30" s="60" t="s">
        <v>57</v>
      </c>
      <c r="C30" s="60" t="s">
        <v>425</v>
      </c>
      <c r="D30" s="37" t="s">
        <v>59</v>
      </c>
      <c r="E30" s="33">
        <v>0.63</v>
      </c>
      <c r="F30" s="33">
        <v>0</v>
      </c>
      <c r="G30" s="33">
        <v>-0.63</v>
      </c>
      <c r="H30" s="34">
        <v>3150</v>
      </c>
      <c r="I30" s="34">
        <v>0</v>
      </c>
      <c r="J30" s="67">
        <v>-3150</v>
      </c>
    </row>
    <row r="31" spans="1:10">
      <c r="A31" s="60" t="s">
        <v>359</v>
      </c>
      <c r="B31" s="60" t="s">
        <v>57</v>
      </c>
      <c r="C31" s="60" t="s">
        <v>437</v>
      </c>
      <c r="D31" s="37" t="s">
        <v>211</v>
      </c>
      <c r="E31" s="33">
        <v>0</v>
      </c>
      <c r="F31" s="33">
        <v>1</v>
      </c>
      <c r="G31" s="33">
        <v>1</v>
      </c>
      <c r="H31" s="34">
        <v>0</v>
      </c>
      <c r="I31" s="34">
        <v>5000</v>
      </c>
      <c r="J31" s="67">
        <v>5000</v>
      </c>
    </row>
    <row r="32" spans="1:10">
      <c r="A32" s="60" t="s">
        <v>359</v>
      </c>
      <c r="B32" s="60" t="s">
        <v>57</v>
      </c>
      <c r="C32" s="60" t="s">
        <v>450</v>
      </c>
      <c r="D32" s="37" t="s">
        <v>280</v>
      </c>
      <c r="E32" s="33">
        <v>0.41</v>
      </c>
      <c r="F32" s="33">
        <v>0.53</v>
      </c>
      <c r="G32" s="33">
        <v>0.12000000000000005</v>
      </c>
      <c r="H32" s="34">
        <v>2050</v>
      </c>
      <c r="I32" s="34">
        <v>2650</v>
      </c>
      <c r="J32" s="67">
        <v>600</v>
      </c>
    </row>
    <row r="33" spans="1:10">
      <c r="A33" s="60" t="s">
        <v>359</v>
      </c>
      <c r="B33" s="60" t="s">
        <v>57</v>
      </c>
      <c r="C33" s="60" t="s">
        <v>462</v>
      </c>
      <c r="D33" s="37" t="s">
        <v>60</v>
      </c>
      <c r="E33" s="33">
        <v>2</v>
      </c>
      <c r="F33" s="33">
        <v>2</v>
      </c>
      <c r="G33" s="33">
        <v>0</v>
      </c>
      <c r="H33" s="34">
        <v>21677</v>
      </c>
      <c r="I33" s="34">
        <v>12326</v>
      </c>
      <c r="J33" s="67">
        <v>-9351</v>
      </c>
    </row>
    <row r="34" spans="1:10">
      <c r="A34" s="60" t="s">
        <v>359</v>
      </c>
      <c r="B34" s="60" t="s">
        <v>57</v>
      </c>
      <c r="C34" s="60" t="s">
        <v>468</v>
      </c>
      <c r="D34" s="37" t="s">
        <v>62</v>
      </c>
      <c r="E34" s="33">
        <v>6</v>
      </c>
      <c r="F34" s="33">
        <v>6</v>
      </c>
      <c r="G34" s="33">
        <v>0</v>
      </c>
      <c r="H34" s="34">
        <v>45374</v>
      </c>
      <c r="I34" s="34">
        <v>30616</v>
      </c>
      <c r="J34" s="67">
        <v>-14758</v>
      </c>
    </row>
    <row r="35" spans="1:10">
      <c r="A35" s="60" t="s">
        <v>359</v>
      </c>
      <c r="B35" s="60" t="s">
        <v>57</v>
      </c>
      <c r="C35" s="60" t="s">
        <v>488</v>
      </c>
      <c r="D35" s="37" t="s">
        <v>43</v>
      </c>
      <c r="E35" s="33">
        <v>6</v>
      </c>
      <c r="F35" s="33">
        <v>6.53</v>
      </c>
      <c r="G35" s="33">
        <v>0.53000000000000025</v>
      </c>
      <c r="H35" s="34">
        <v>63275</v>
      </c>
      <c r="I35" s="34">
        <v>51138</v>
      </c>
      <c r="J35" s="67">
        <v>-12137</v>
      </c>
    </row>
    <row r="36" spans="1:10">
      <c r="A36" s="60" t="s">
        <v>359</v>
      </c>
      <c r="B36" s="60" t="s">
        <v>57</v>
      </c>
      <c r="C36" s="60" t="s">
        <v>505</v>
      </c>
      <c r="D36" s="37" t="s">
        <v>63</v>
      </c>
      <c r="E36" s="33">
        <v>1</v>
      </c>
      <c r="F36" s="33">
        <v>1</v>
      </c>
      <c r="G36" s="33">
        <v>0</v>
      </c>
      <c r="H36" s="34">
        <v>5000</v>
      </c>
      <c r="I36" s="34">
        <v>5000</v>
      </c>
      <c r="J36" s="67">
        <v>0</v>
      </c>
    </row>
    <row r="37" spans="1:10">
      <c r="A37" s="60" t="s">
        <v>359</v>
      </c>
      <c r="B37" s="60" t="s">
        <v>57</v>
      </c>
      <c r="C37" s="60" t="s">
        <v>561</v>
      </c>
      <c r="D37" s="37" t="s">
        <v>64</v>
      </c>
      <c r="E37" s="33">
        <v>0</v>
      </c>
      <c r="F37" s="33">
        <v>2</v>
      </c>
      <c r="G37" s="33">
        <v>2</v>
      </c>
      <c r="H37" s="34">
        <v>0</v>
      </c>
      <c r="I37" s="34">
        <v>68406</v>
      </c>
      <c r="J37" s="67">
        <v>68406</v>
      </c>
    </row>
    <row r="38" spans="1:10">
      <c r="A38" s="60" t="s">
        <v>359</v>
      </c>
      <c r="B38" s="60" t="s">
        <v>57</v>
      </c>
      <c r="C38" s="60" t="s">
        <v>578</v>
      </c>
      <c r="D38" s="37" t="s">
        <v>46</v>
      </c>
      <c r="E38" s="33">
        <v>1.5899999999999999</v>
      </c>
      <c r="F38" s="33">
        <v>1</v>
      </c>
      <c r="G38" s="33">
        <v>-0.58999999999999986</v>
      </c>
      <c r="H38" s="34">
        <v>12354</v>
      </c>
      <c r="I38" s="34">
        <v>10721</v>
      </c>
      <c r="J38" s="67">
        <v>-1633</v>
      </c>
    </row>
    <row r="39" spans="1:10">
      <c r="A39" s="60" t="s">
        <v>359</v>
      </c>
      <c r="B39" s="60" t="s">
        <v>57</v>
      </c>
      <c r="C39" s="60" t="s">
        <v>623</v>
      </c>
      <c r="D39" s="37" t="s">
        <v>66</v>
      </c>
      <c r="E39" s="33">
        <v>0.52</v>
      </c>
      <c r="F39" s="33">
        <v>0</v>
      </c>
      <c r="G39" s="33">
        <v>-0.52</v>
      </c>
      <c r="H39" s="34">
        <v>5790</v>
      </c>
      <c r="I39" s="34">
        <v>0</v>
      </c>
      <c r="J39" s="67">
        <v>-5790</v>
      </c>
    </row>
    <row r="40" spans="1:10">
      <c r="A40" s="60" t="s">
        <v>359</v>
      </c>
      <c r="B40" s="60" t="s">
        <v>57</v>
      </c>
      <c r="C40" s="60" t="s">
        <v>629</v>
      </c>
      <c r="D40" s="37" t="s">
        <v>47</v>
      </c>
      <c r="E40" s="33">
        <v>14</v>
      </c>
      <c r="F40" s="33">
        <v>13</v>
      </c>
      <c r="G40" s="33">
        <v>-1</v>
      </c>
      <c r="H40" s="34">
        <v>92615</v>
      </c>
      <c r="I40" s="34">
        <v>69525</v>
      </c>
      <c r="J40" s="67">
        <v>-23090</v>
      </c>
    </row>
    <row r="41" spans="1:10">
      <c r="A41" s="60" t="s">
        <v>359</v>
      </c>
      <c r="B41" s="60" t="s">
        <v>57</v>
      </c>
      <c r="C41" s="60" t="s">
        <v>632</v>
      </c>
      <c r="D41" s="37" t="s">
        <v>48</v>
      </c>
      <c r="E41" s="33">
        <v>6</v>
      </c>
      <c r="F41" s="33">
        <v>6.57</v>
      </c>
      <c r="G41" s="33">
        <v>0.57000000000000028</v>
      </c>
      <c r="H41" s="34">
        <v>30000</v>
      </c>
      <c r="I41" s="34">
        <v>32850</v>
      </c>
      <c r="J41" s="67">
        <v>2850</v>
      </c>
    </row>
    <row r="42" spans="1:10">
      <c r="A42" s="60" t="s">
        <v>359</v>
      </c>
      <c r="B42" s="60" t="s">
        <v>57</v>
      </c>
      <c r="C42" s="60" t="s">
        <v>640</v>
      </c>
      <c r="D42" s="37" t="s">
        <v>67</v>
      </c>
      <c r="E42" s="33">
        <v>8</v>
      </c>
      <c r="F42" s="33">
        <v>9</v>
      </c>
      <c r="G42" s="33">
        <v>1</v>
      </c>
      <c r="H42" s="34">
        <v>49448</v>
      </c>
      <c r="I42" s="34">
        <v>49169</v>
      </c>
      <c r="J42" s="67">
        <v>-279</v>
      </c>
    </row>
    <row r="43" spans="1:10">
      <c r="A43" s="60" t="s">
        <v>359</v>
      </c>
      <c r="B43" s="60" t="s">
        <v>57</v>
      </c>
      <c r="C43" s="60" t="s">
        <v>660</v>
      </c>
      <c r="D43" s="37" t="s">
        <v>68</v>
      </c>
      <c r="E43" s="33">
        <v>3.26</v>
      </c>
      <c r="F43" s="33">
        <v>3</v>
      </c>
      <c r="G43" s="33">
        <v>-0.25999999999999979</v>
      </c>
      <c r="H43" s="34">
        <v>19596</v>
      </c>
      <c r="I43" s="34">
        <v>17629</v>
      </c>
      <c r="J43" s="67">
        <v>-1967</v>
      </c>
    </row>
    <row r="44" spans="1:10">
      <c r="A44" s="60" t="s">
        <v>359</v>
      </c>
      <c r="B44" s="60" t="s">
        <v>57</v>
      </c>
      <c r="C44" s="60" t="s">
        <v>683</v>
      </c>
      <c r="D44" s="37" t="s">
        <v>50</v>
      </c>
      <c r="E44" s="33">
        <v>1</v>
      </c>
      <c r="F44" s="33">
        <v>1</v>
      </c>
      <c r="G44" s="33">
        <v>0</v>
      </c>
      <c r="H44" s="34">
        <v>5000</v>
      </c>
      <c r="I44" s="34">
        <v>5000</v>
      </c>
      <c r="J44" s="67">
        <v>0</v>
      </c>
    </row>
    <row r="45" spans="1:10">
      <c r="A45" s="60" t="s">
        <v>359</v>
      </c>
      <c r="B45" s="60" t="s">
        <v>57</v>
      </c>
      <c r="C45" s="60" t="s">
        <v>728</v>
      </c>
      <c r="D45" s="37" t="s">
        <v>70</v>
      </c>
      <c r="E45" s="33">
        <v>6.45</v>
      </c>
      <c r="F45" s="33">
        <v>6</v>
      </c>
      <c r="G45" s="33">
        <v>-0.45000000000000018</v>
      </c>
      <c r="H45" s="34">
        <v>79853</v>
      </c>
      <c r="I45" s="34">
        <v>75555</v>
      </c>
      <c r="J45" s="67">
        <v>-4298</v>
      </c>
    </row>
    <row r="46" spans="1:10">
      <c r="A46" s="60" t="s">
        <v>365</v>
      </c>
      <c r="B46" s="60" t="s">
        <v>73</v>
      </c>
      <c r="C46" s="60" t="s">
        <v>448</v>
      </c>
      <c r="D46" s="37" t="s">
        <v>77</v>
      </c>
      <c r="E46" s="33">
        <v>1</v>
      </c>
      <c r="F46" s="33">
        <v>0</v>
      </c>
      <c r="G46" s="33">
        <v>-1</v>
      </c>
      <c r="H46" s="34">
        <v>16146</v>
      </c>
      <c r="I46" s="34">
        <v>0</v>
      </c>
      <c r="J46" s="67">
        <v>-16146</v>
      </c>
    </row>
    <row r="47" spans="1:10">
      <c r="A47" s="60" t="s">
        <v>365</v>
      </c>
      <c r="B47" s="60" t="s">
        <v>73</v>
      </c>
      <c r="C47" s="60" t="s">
        <v>451</v>
      </c>
      <c r="D47" s="37" t="s">
        <v>78</v>
      </c>
      <c r="E47" s="33">
        <v>16.77</v>
      </c>
      <c r="F47" s="33">
        <v>12</v>
      </c>
      <c r="G47" s="33">
        <v>-4.7699999999999996</v>
      </c>
      <c r="H47" s="34">
        <v>132220</v>
      </c>
      <c r="I47" s="34">
        <v>63392</v>
      </c>
      <c r="J47" s="67">
        <v>-68828</v>
      </c>
    </row>
    <row r="48" spans="1:10">
      <c r="A48" s="60" t="s">
        <v>365</v>
      </c>
      <c r="B48" s="60" t="s">
        <v>73</v>
      </c>
      <c r="C48" s="60" t="s">
        <v>487</v>
      </c>
      <c r="D48" s="37" t="s">
        <v>79</v>
      </c>
      <c r="E48" s="33">
        <v>7.72</v>
      </c>
      <c r="F48" s="33">
        <v>8</v>
      </c>
      <c r="G48" s="33">
        <v>0.28000000000000025</v>
      </c>
      <c r="H48" s="34">
        <v>38600</v>
      </c>
      <c r="I48" s="34">
        <v>41560</v>
      </c>
      <c r="J48" s="67">
        <v>2960</v>
      </c>
    </row>
    <row r="49" spans="1:10">
      <c r="A49" s="60" t="s">
        <v>365</v>
      </c>
      <c r="B49" s="60" t="s">
        <v>73</v>
      </c>
      <c r="C49" s="60" t="s">
        <v>490</v>
      </c>
      <c r="D49" s="37" t="s">
        <v>80</v>
      </c>
      <c r="E49" s="33">
        <v>1</v>
      </c>
      <c r="F49" s="33">
        <v>3.46</v>
      </c>
      <c r="G49" s="33">
        <v>2.46</v>
      </c>
      <c r="H49" s="34">
        <v>5000</v>
      </c>
      <c r="I49" s="34">
        <v>19051</v>
      </c>
      <c r="J49" s="67">
        <v>14051</v>
      </c>
    </row>
    <row r="50" spans="1:10">
      <c r="A50" s="60" t="s">
        <v>365</v>
      </c>
      <c r="B50" s="60" t="s">
        <v>73</v>
      </c>
      <c r="C50" s="60" t="s">
        <v>521</v>
      </c>
      <c r="D50" s="37" t="s">
        <v>81</v>
      </c>
      <c r="E50" s="33">
        <v>0</v>
      </c>
      <c r="F50" s="33">
        <v>0.5</v>
      </c>
      <c r="G50" s="33">
        <v>0.5</v>
      </c>
      <c r="H50" s="34">
        <v>0</v>
      </c>
      <c r="I50" s="34">
        <v>2500</v>
      </c>
      <c r="J50" s="67">
        <v>2500</v>
      </c>
    </row>
    <row r="51" spans="1:10">
      <c r="A51" s="60" t="s">
        <v>365</v>
      </c>
      <c r="B51" s="60" t="s">
        <v>73</v>
      </c>
      <c r="C51" s="60" t="s">
        <v>528</v>
      </c>
      <c r="D51" s="37" t="s">
        <v>204</v>
      </c>
      <c r="E51" s="33">
        <v>2</v>
      </c>
      <c r="F51" s="33">
        <v>3.88</v>
      </c>
      <c r="G51" s="33">
        <v>1.88</v>
      </c>
      <c r="H51" s="34">
        <v>20974</v>
      </c>
      <c r="I51" s="34">
        <v>22717</v>
      </c>
      <c r="J51" s="67">
        <v>1743</v>
      </c>
    </row>
    <row r="52" spans="1:10">
      <c r="A52" s="60" t="s">
        <v>365</v>
      </c>
      <c r="B52" s="60" t="s">
        <v>73</v>
      </c>
      <c r="C52" s="60" t="s">
        <v>536</v>
      </c>
      <c r="D52" s="37" t="s">
        <v>82</v>
      </c>
      <c r="E52" s="33">
        <v>8</v>
      </c>
      <c r="F52" s="33">
        <v>6</v>
      </c>
      <c r="G52" s="33">
        <v>-2</v>
      </c>
      <c r="H52" s="34">
        <v>65192</v>
      </c>
      <c r="I52" s="34">
        <v>42131</v>
      </c>
      <c r="J52" s="67">
        <v>-23061</v>
      </c>
    </row>
    <row r="53" spans="1:10">
      <c r="A53" s="60" t="s">
        <v>365</v>
      </c>
      <c r="B53" s="60" t="s">
        <v>73</v>
      </c>
      <c r="C53" s="60" t="s">
        <v>549</v>
      </c>
      <c r="D53" s="37" t="s">
        <v>84</v>
      </c>
      <c r="E53" s="33">
        <v>4.6399999999999997</v>
      </c>
      <c r="F53" s="33">
        <v>2</v>
      </c>
      <c r="G53" s="33">
        <v>-2.6399999999999997</v>
      </c>
      <c r="H53" s="34">
        <v>222204</v>
      </c>
      <c r="I53" s="34">
        <v>10000</v>
      </c>
      <c r="J53" s="67">
        <v>-212204</v>
      </c>
    </row>
    <row r="54" spans="1:10">
      <c r="A54" s="60" t="s">
        <v>365</v>
      </c>
      <c r="B54" s="60" t="s">
        <v>73</v>
      </c>
      <c r="C54" s="60" t="s">
        <v>666</v>
      </c>
      <c r="D54" s="37" t="s">
        <v>286</v>
      </c>
      <c r="E54" s="33">
        <v>0.76</v>
      </c>
      <c r="F54" s="33">
        <v>0</v>
      </c>
      <c r="G54" s="33">
        <v>-0.76</v>
      </c>
      <c r="H54" s="34">
        <v>3800</v>
      </c>
      <c r="I54" s="34">
        <v>0</v>
      </c>
      <c r="J54" s="67">
        <v>-3800</v>
      </c>
    </row>
    <row r="55" spans="1:10">
      <c r="A55" s="60" t="s">
        <v>365</v>
      </c>
      <c r="B55" s="60" t="s">
        <v>73</v>
      </c>
      <c r="C55" s="60" t="s">
        <v>699</v>
      </c>
      <c r="D55" s="37" t="s">
        <v>87</v>
      </c>
      <c r="E55" s="33">
        <v>0</v>
      </c>
      <c r="F55" s="33">
        <v>2</v>
      </c>
      <c r="G55" s="33">
        <v>2</v>
      </c>
      <c r="H55" s="34">
        <v>0</v>
      </c>
      <c r="I55" s="34">
        <v>17798</v>
      </c>
      <c r="J55" s="67">
        <v>17798</v>
      </c>
    </row>
    <row r="56" spans="1:10">
      <c r="A56" s="60" t="s">
        <v>365</v>
      </c>
      <c r="B56" s="60" t="s">
        <v>73</v>
      </c>
      <c r="C56" s="60" t="s">
        <v>738</v>
      </c>
      <c r="D56" s="37" t="s">
        <v>88</v>
      </c>
      <c r="E56" s="33">
        <v>2</v>
      </c>
      <c r="F56" s="33">
        <v>2.4900000000000002</v>
      </c>
      <c r="G56" s="33">
        <v>0.49000000000000021</v>
      </c>
      <c r="H56" s="34">
        <v>14883</v>
      </c>
      <c r="I56" s="34">
        <v>14086</v>
      </c>
      <c r="J56" s="67">
        <v>-797</v>
      </c>
    </row>
    <row r="57" spans="1:10">
      <c r="A57" s="60" t="s">
        <v>367</v>
      </c>
      <c r="B57" s="60" t="s">
        <v>120</v>
      </c>
      <c r="C57" s="60" t="s">
        <v>682</v>
      </c>
      <c r="D57" s="37" t="s">
        <v>137</v>
      </c>
      <c r="E57" s="33">
        <v>1</v>
      </c>
      <c r="F57" s="33">
        <v>0</v>
      </c>
      <c r="G57" s="33">
        <v>-1</v>
      </c>
      <c r="H57" s="34">
        <v>5000</v>
      </c>
      <c r="I57" s="34">
        <v>0</v>
      </c>
      <c r="J57" s="67">
        <v>-5000</v>
      </c>
    </row>
    <row r="58" spans="1:10">
      <c r="A58" s="60" t="s">
        <v>367</v>
      </c>
      <c r="B58" s="60" t="s">
        <v>120</v>
      </c>
      <c r="C58" s="60" t="s">
        <v>770</v>
      </c>
      <c r="D58" s="37" t="s">
        <v>229</v>
      </c>
      <c r="E58" s="33">
        <v>0</v>
      </c>
      <c r="F58" s="33">
        <v>1</v>
      </c>
      <c r="G58" s="33">
        <v>1</v>
      </c>
      <c r="H58" s="34">
        <v>0</v>
      </c>
      <c r="I58" s="34">
        <v>5000</v>
      </c>
      <c r="J58" s="67">
        <v>5000</v>
      </c>
    </row>
    <row r="59" spans="1:10">
      <c r="A59" s="60" t="s">
        <v>367</v>
      </c>
      <c r="B59" s="60" t="s">
        <v>120</v>
      </c>
      <c r="C59" s="60" t="s">
        <v>786</v>
      </c>
      <c r="D59" s="37" t="s">
        <v>314</v>
      </c>
      <c r="E59" s="33">
        <v>1</v>
      </c>
      <c r="F59" s="33">
        <v>1</v>
      </c>
      <c r="G59" s="33">
        <v>0</v>
      </c>
      <c r="H59" s="34">
        <v>5000</v>
      </c>
      <c r="I59" s="34">
        <v>5000</v>
      </c>
      <c r="J59" s="67">
        <v>0</v>
      </c>
    </row>
    <row r="60" spans="1:10">
      <c r="A60" s="60" t="s">
        <v>368</v>
      </c>
      <c r="B60" s="60" t="s">
        <v>89</v>
      </c>
      <c r="C60" s="60" t="s">
        <v>428</v>
      </c>
      <c r="D60" s="37" t="s">
        <v>121</v>
      </c>
      <c r="E60" s="33">
        <v>1</v>
      </c>
      <c r="F60" s="33">
        <v>0.23</v>
      </c>
      <c r="G60" s="33">
        <v>-0.77</v>
      </c>
      <c r="H60" s="34">
        <v>5000</v>
      </c>
      <c r="I60" s="34">
        <v>1150</v>
      </c>
      <c r="J60" s="67">
        <v>-3850</v>
      </c>
    </row>
    <row r="61" spans="1:10">
      <c r="A61" s="60" t="s">
        <v>368</v>
      </c>
      <c r="B61" s="60" t="s">
        <v>89</v>
      </c>
      <c r="C61" s="60" t="s">
        <v>502</v>
      </c>
      <c r="D61" s="37" t="s">
        <v>91</v>
      </c>
      <c r="E61" s="33">
        <v>12</v>
      </c>
      <c r="F61" s="33">
        <v>11</v>
      </c>
      <c r="G61" s="33">
        <v>-1</v>
      </c>
      <c r="H61" s="34">
        <v>60000</v>
      </c>
      <c r="I61" s="34">
        <v>55000</v>
      </c>
      <c r="J61" s="67">
        <v>-5000</v>
      </c>
    </row>
    <row r="62" spans="1:10">
      <c r="A62" s="60" t="s">
        <v>368</v>
      </c>
      <c r="B62" s="60" t="s">
        <v>89</v>
      </c>
      <c r="C62" s="60" t="s">
        <v>537</v>
      </c>
      <c r="D62" s="37" t="s">
        <v>214</v>
      </c>
      <c r="E62" s="33">
        <v>1</v>
      </c>
      <c r="F62" s="33">
        <v>2.34</v>
      </c>
      <c r="G62" s="33">
        <v>1.3399999999999999</v>
      </c>
      <c r="H62" s="34">
        <v>5000</v>
      </c>
      <c r="I62" s="34">
        <v>11700</v>
      </c>
      <c r="J62" s="67">
        <v>6700</v>
      </c>
    </row>
    <row r="63" spans="1:10">
      <c r="A63" s="60" t="s">
        <v>368</v>
      </c>
      <c r="B63" s="60" t="s">
        <v>89</v>
      </c>
      <c r="C63" s="60" t="s">
        <v>577</v>
      </c>
      <c r="D63" s="37" t="s">
        <v>92</v>
      </c>
      <c r="E63" s="33">
        <v>18</v>
      </c>
      <c r="F63" s="33">
        <v>11</v>
      </c>
      <c r="G63" s="33">
        <v>-7</v>
      </c>
      <c r="H63" s="34">
        <v>93120</v>
      </c>
      <c r="I63" s="34">
        <v>59750</v>
      </c>
      <c r="J63" s="67">
        <v>-33370</v>
      </c>
    </row>
    <row r="64" spans="1:10">
      <c r="A64" s="60" t="s">
        <v>368</v>
      </c>
      <c r="B64" s="60" t="s">
        <v>89</v>
      </c>
      <c r="C64" s="60" t="s">
        <v>622</v>
      </c>
      <c r="D64" s="37" t="s">
        <v>242</v>
      </c>
      <c r="E64" s="33">
        <v>0</v>
      </c>
      <c r="F64" s="33">
        <v>1</v>
      </c>
      <c r="G64" s="33">
        <v>1</v>
      </c>
      <c r="H64" s="34">
        <v>0</v>
      </c>
      <c r="I64" s="34">
        <v>5000</v>
      </c>
      <c r="J64" s="67">
        <v>5000</v>
      </c>
    </row>
    <row r="65" spans="1:10">
      <c r="A65" s="60" t="s">
        <v>368</v>
      </c>
      <c r="B65" s="60" t="s">
        <v>89</v>
      </c>
      <c r="C65" s="60" t="s">
        <v>628</v>
      </c>
      <c r="D65" s="37" t="s">
        <v>93</v>
      </c>
      <c r="E65" s="33">
        <v>2</v>
      </c>
      <c r="F65" s="33">
        <v>2</v>
      </c>
      <c r="G65" s="33">
        <v>0</v>
      </c>
      <c r="H65" s="34">
        <v>10000</v>
      </c>
      <c r="I65" s="34">
        <v>10000</v>
      </c>
      <c r="J65" s="67">
        <v>0</v>
      </c>
    </row>
    <row r="66" spans="1:10">
      <c r="A66" s="60" t="s">
        <v>368</v>
      </c>
      <c r="B66" s="60" t="s">
        <v>89</v>
      </c>
      <c r="C66" s="60" t="s">
        <v>667</v>
      </c>
      <c r="D66" s="37" t="s">
        <v>95</v>
      </c>
      <c r="E66" s="33">
        <v>5</v>
      </c>
      <c r="F66" s="33">
        <v>6</v>
      </c>
      <c r="G66" s="33">
        <v>1</v>
      </c>
      <c r="H66" s="34">
        <v>25000</v>
      </c>
      <c r="I66" s="34">
        <v>30000</v>
      </c>
      <c r="J66" s="67">
        <v>5000</v>
      </c>
    </row>
    <row r="67" spans="1:10">
      <c r="A67" s="60" t="s">
        <v>368</v>
      </c>
      <c r="B67" s="60" t="s">
        <v>89</v>
      </c>
      <c r="C67" s="60" t="s">
        <v>673</v>
      </c>
      <c r="D67" s="37" t="s">
        <v>205</v>
      </c>
      <c r="E67" s="33">
        <v>1</v>
      </c>
      <c r="F67" s="33">
        <v>1</v>
      </c>
      <c r="G67" s="33">
        <v>0</v>
      </c>
      <c r="H67" s="34">
        <v>5000</v>
      </c>
      <c r="I67" s="34">
        <v>5000</v>
      </c>
      <c r="J67" s="67">
        <v>0</v>
      </c>
    </row>
    <row r="68" spans="1:10">
      <c r="A68" s="60" t="s">
        <v>368</v>
      </c>
      <c r="B68" s="60" t="s">
        <v>89</v>
      </c>
      <c r="C68" s="60" t="s">
        <v>699</v>
      </c>
      <c r="D68" s="37" t="s">
        <v>87</v>
      </c>
      <c r="E68" s="33">
        <v>48.22</v>
      </c>
      <c r="F68" s="33">
        <v>46.72</v>
      </c>
      <c r="G68" s="33">
        <v>-1.5</v>
      </c>
      <c r="H68" s="34">
        <v>252043</v>
      </c>
      <c r="I68" s="34">
        <v>246809</v>
      </c>
      <c r="J68" s="67">
        <v>-5234</v>
      </c>
    </row>
    <row r="69" spans="1:10">
      <c r="A69" s="60" t="s">
        <v>368</v>
      </c>
      <c r="B69" s="60" t="s">
        <v>89</v>
      </c>
      <c r="C69" s="60" t="s">
        <v>721</v>
      </c>
      <c r="D69" s="37" t="s">
        <v>939</v>
      </c>
      <c r="E69" s="33">
        <v>3</v>
      </c>
      <c r="F69" s="33">
        <v>5</v>
      </c>
      <c r="G69" s="33">
        <v>2</v>
      </c>
      <c r="H69" s="34">
        <v>15000</v>
      </c>
      <c r="I69" s="34">
        <v>29279</v>
      </c>
      <c r="J69" s="67">
        <v>14279</v>
      </c>
    </row>
    <row r="70" spans="1:10">
      <c r="A70" s="60" t="s">
        <v>368</v>
      </c>
      <c r="B70" s="60" t="s">
        <v>89</v>
      </c>
      <c r="C70" s="60" t="s">
        <v>756</v>
      </c>
      <c r="D70" s="37" t="s">
        <v>940</v>
      </c>
      <c r="E70" s="33">
        <v>3.8600000000000003</v>
      </c>
      <c r="F70" s="33">
        <v>5</v>
      </c>
      <c r="G70" s="33">
        <v>1.1399999999999997</v>
      </c>
      <c r="H70" s="34">
        <v>19300</v>
      </c>
      <c r="I70" s="34">
        <v>25000</v>
      </c>
      <c r="J70" s="67">
        <v>5700</v>
      </c>
    </row>
    <row r="71" spans="1:10">
      <c r="A71" s="60" t="s">
        <v>368</v>
      </c>
      <c r="B71" s="60" t="s">
        <v>89</v>
      </c>
      <c r="C71" s="60" t="s">
        <v>757</v>
      </c>
      <c r="D71" s="37" t="s">
        <v>243</v>
      </c>
      <c r="E71" s="33">
        <v>2</v>
      </c>
      <c r="F71" s="33">
        <v>0.19</v>
      </c>
      <c r="G71" s="33">
        <v>-1.81</v>
      </c>
      <c r="H71" s="34">
        <v>16580</v>
      </c>
      <c r="I71" s="34">
        <v>2565</v>
      </c>
      <c r="J71" s="67">
        <v>-14015</v>
      </c>
    </row>
    <row r="72" spans="1:10">
      <c r="A72" s="60" t="s">
        <v>368</v>
      </c>
      <c r="B72" s="60" t="s">
        <v>89</v>
      </c>
      <c r="C72" s="60" t="s">
        <v>760</v>
      </c>
      <c r="D72" s="37" t="s">
        <v>96</v>
      </c>
      <c r="E72" s="33">
        <v>1</v>
      </c>
      <c r="F72" s="33">
        <v>1</v>
      </c>
      <c r="G72" s="33">
        <v>0</v>
      </c>
      <c r="H72" s="34">
        <v>5000</v>
      </c>
      <c r="I72" s="34">
        <v>5000</v>
      </c>
      <c r="J72" s="67">
        <v>0</v>
      </c>
    </row>
    <row r="73" spans="1:10">
      <c r="A73" s="60" t="s">
        <v>369</v>
      </c>
      <c r="B73" s="60" t="s">
        <v>97</v>
      </c>
      <c r="C73" s="60" t="s">
        <v>352</v>
      </c>
      <c r="D73" s="37" t="s">
        <v>37</v>
      </c>
      <c r="E73" s="33">
        <v>0</v>
      </c>
      <c r="F73" s="33">
        <v>1</v>
      </c>
      <c r="G73" s="33">
        <v>1</v>
      </c>
      <c r="H73" s="34">
        <v>0</v>
      </c>
      <c r="I73" s="34">
        <v>5000</v>
      </c>
      <c r="J73" s="67">
        <v>5000</v>
      </c>
    </row>
    <row r="74" spans="1:10">
      <c r="A74" s="60" t="s">
        <v>369</v>
      </c>
      <c r="B74" s="60" t="s">
        <v>97</v>
      </c>
      <c r="C74" s="60" t="s">
        <v>391</v>
      </c>
      <c r="D74" s="37" t="s">
        <v>302</v>
      </c>
      <c r="E74" s="33">
        <v>2</v>
      </c>
      <c r="F74" s="33">
        <v>2</v>
      </c>
      <c r="G74" s="33">
        <v>0</v>
      </c>
      <c r="H74" s="34">
        <v>10000</v>
      </c>
      <c r="I74" s="34">
        <v>10000</v>
      </c>
      <c r="J74" s="67">
        <v>0</v>
      </c>
    </row>
    <row r="75" spans="1:10">
      <c r="A75" s="60" t="s">
        <v>369</v>
      </c>
      <c r="B75" s="60" t="s">
        <v>97</v>
      </c>
      <c r="C75" s="60" t="s">
        <v>395</v>
      </c>
      <c r="D75" s="37" t="s">
        <v>38</v>
      </c>
      <c r="E75" s="33">
        <v>65.06</v>
      </c>
      <c r="F75" s="33">
        <v>63.410000000000004</v>
      </c>
      <c r="G75" s="33">
        <v>-1.6499999999999986</v>
      </c>
      <c r="H75" s="34">
        <v>351410</v>
      </c>
      <c r="I75" s="34">
        <v>329015</v>
      </c>
      <c r="J75" s="67">
        <v>-22395</v>
      </c>
    </row>
    <row r="76" spans="1:10">
      <c r="A76" s="60" t="s">
        <v>369</v>
      </c>
      <c r="B76" s="60" t="s">
        <v>97</v>
      </c>
      <c r="C76" s="60" t="s">
        <v>446</v>
      </c>
      <c r="D76" s="37" t="s">
        <v>98</v>
      </c>
      <c r="E76" s="33">
        <v>1</v>
      </c>
      <c r="F76" s="33">
        <v>2.5300000000000002</v>
      </c>
      <c r="G76" s="33">
        <v>1.5300000000000002</v>
      </c>
      <c r="H76" s="34">
        <v>5000</v>
      </c>
      <c r="I76" s="34">
        <v>12650</v>
      </c>
      <c r="J76" s="67">
        <v>7650</v>
      </c>
    </row>
    <row r="77" spans="1:10">
      <c r="A77" s="60" t="s">
        <v>369</v>
      </c>
      <c r="B77" s="60" t="s">
        <v>97</v>
      </c>
      <c r="C77" s="60" t="s">
        <v>484</v>
      </c>
      <c r="D77" s="37" t="s">
        <v>99</v>
      </c>
      <c r="E77" s="33">
        <v>3</v>
      </c>
      <c r="F77" s="33">
        <v>4</v>
      </c>
      <c r="G77" s="33">
        <v>1</v>
      </c>
      <c r="H77" s="34">
        <v>15000</v>
      </c>
      <c r="I77" s="34">
        <v>20000</v>
      </c>
      <c r="J77" s="67">
        <v>5000</v>
      </c>
    </row>
    <row r="78" spans="1:10">
      <c r="A78" s="60" t="s">
        <v>369</v>
      </c>
      <c r="B78" s="60" t="s">
        <v>97</v>
      </c>
      <c r="C78" s="60" t="s">
        <v>558</v>
      </c>
      <c r="D78" s="37" t="s">
        <v>343</v>
      </c>
      <c r="E78" s="33">
        <v>2</v>
      </c>
      <c r="F78" s="33">
        <v>0</v>
      </c>
      <c r="G78" s="33">
        <v>-2</v>
      </c>
      <c r="H78" s="34">
        <v>10000</v>
      </c>
      <c r="I78" s="34">
        <v>0</v>
      </c>
      <c r="J78" s="67">
        <v>-10000</v>
      </c>
    </row>
    <row r="79" spans="1:10">
      <c r="A79" s="60" t="s">
        <v>369</v>
      </c>
      <c r="B79" s="60" t="s">
        <v>97</v>
      </c>
      <c r="C79" s="60" t="s">
        <v>569</v>
      </c>
      <c r="D79" s="37" t="s">
        <v>100</v>
      </c>
      <c r="E79" s="33">
        <v>1</v>
      </c>
      <c r="F79" s="33">
        <v>0</v>
      </c>
      <c r="G79" s="33">
        <v>-1</v>
      </c>
      <c r="H79" s="34">
        <v>5000</v>
      </c>
      <c r="I79" s="34">
        <v>0</v>
      </c>
      <c r="J79" s="67">
        <v>-5000</v>
      </c>
    </row>
    <row r="80" spans="1:10">
      <c r="A80" s="60" t="s">
        <v>369</v>
      </c>
      <c r="B80" s="60" t="s">
        <v>97</v>
      </c>
      <c r="C80" s="60" t="s">
        <v>582</v>
      </c>
      <c r="D80" s="37" t="s">
        <v>217</v>
      </c>
      <c r="E80" s="33">
        <v>1</v>
      </c>
      <c r="F80" s="33">
        <v>1.46</v>
      </c>
      <c r="G80" s="33">
        <v>0.45999999999999996</v>
      </c>
      <c r="H80" s="34">
        <v>5000</v>
      </c>
      <c r="I80" s="34">
        <v>7300</v>
      </c>
      <c r="J80" s="67">
        <v>2300</v>
      </c>
    </row>
    <row r="81" spans="1:10">
      <c r="A81" s="60" t="s">
        <v>369</v>
      </c>
      <c r="B81" s="60" t="s">
        <v>97</v>
      </c>
      <c r="C81" s="60" t="s">
        <v>595</v>
      </c>
      <c r="D81" s="37" t="s">
        <v>101</v>
      </c>
      <c r="E81" s="33">
        <v>69</v>
      </c>
      <c r="F81" s="33">
        <v>77.56</v>
      </c>
      <c r="G81" s="33">
        <v>8.5600000000000023</v>
      </c>
      <c r="H81" s="34">
        <v>366312</v>
      </c>
      <c r="I81" s="34">
        <v>419706</v>
      </c>
      <c r="J81" s="67">
        <v>53394</v>
      </c>
    </row>
    <row r="82" spans="1:10">
      <c r="A82" s="60" t="s">
        <v>369</v>
      </c>
      <c r="B82" s="60" t="s">
        <v>97</v>
      </c>
      <c r="C82" s="60" t="s">
        <v>602</v>
      </c>
      <c r="D82" s="37" t="s">
        <v>40</v>
      </c>
      <c r="E82" s="33">
        <v>0</v>
      </c>
      <c r="F82" s="33">
        <v>1</v>
      </c>
      <c r="G82" s="33">
        <v>1</v>
      </c>
      <c r="H82" s="34">
        <v>0</v>
      </c>
      <c r="I82" s="34">
        <v>5000</v>
      </c>
      <c r="J82" s="67">
        <v>5000</v>
      </c>
    </row>
    <row r="83" spans="1:10">
      <c r="A83" s="60" t="s">
        <v>369</v>
      </c>
      <c r="B83" s="60" t="s">
        <v>97</v>
      </c>
      <c r="C83" s="60" t="s">
        <v>636</v>
      </c>
      <c r="D83" s="37" t="s">
        <v>168</v>
      </c>
      <c r="E83" s="33">
        <v>3</v>
      </c>
      <c r="F83" s="33">
        <v>11.09</v>
      </c>
      <c r="G83" s="33">
        <v>8.09</v>
      </c>
      <c r="H83" s="34">
        <v>17629</v>
      </c>
      <c r="I83" s="34">
        <v>78944</v>
      </c>
      <c r="J83" s="67">
        <v>61315</v>
      </c>
    </row>
    <row r="84" spans="1:10">
      <c r="A84" s="60" t="s">
        <v>369</v>
      </c>
      <c r="B84" s="60" t="s">
        <v>97</v>
      </c>
      <c r="C84" s="60" t="s">
        <v>674</v>
      </c>
      <c r="D84" s="37" t="s">
        <v>169</v>
      </c>
      <c r="E84" s="33">
        <v>1</v>
      </c>
      <c r="F84" s="33">
        <v>0</v>
      </c>
      <c r="G84" s="33">
        <v>-1</v>
      </c>
      <c r="H84" s="34">
        <v>5000</v>
      </c>
      <c r="I84" s="34">
        <v>0</v>
      </c>
      <c r="J84" s="67">
        <v>-5000</v>
      </c>
    </row>
    <row r="85" spans="1:10">
      <c r="A85" s="60" t="s">
        <v>369</v>
      </c>
      <c r="B85" s="60" t="s">
        <v>97</v>
      </c>
      <c r="C85" s="60" t="s">
        <v>693</v>
      </c>
      <c r="D85" s="37" t="s">
        <v>337</v>
      </c>
      <c r="E85" s="33">
        <v>1</v>
      </c>
      <c r="F85" s="33">
        <v>0</v>
      </c>
      <c r="G85" s="33">
        <v>-1</v>
      </c>
      <c r="H85" s="34">
        <v>5000</v>
      </c>
      <c r="I85" s="34">
        <v>0</v>
      </c>
      <c r="J85" s="67">
        <v>-5000</v>
      </c>
    </row>
    <row r="86" spans="1:10">
      <c r="A86" s="60" t="s">
        <v>369</v>
      </c>
      <c r="B86" s="60" t="s">
        <v>97</v>
      </c>
      <c r="C86" s="60" t="s">
        <v>714</v>
      </c>
      <c r="D86" s="37" t="s">
        <v>113</v>
      </c>
      <c r="E86" s="33">
        <v>0</v>
      </c>
      <c r="F86" s="33">
        <v>0.49</v>
      </c>
      <c r="G86" s="33">
        <v>0.49</v>
      </c>
      <c r="H86" s="34">
        <v>0</v>
      </c>
      <c r="I86" s="34">
        <v>2450</v>
      </c>
      <c r="J86" s="67">
        <v>2450</v>
      </c>
    </row>
    <row r="87" spans="1:10">
      <c r="A87" s="60" t="s">
        <v>369</v>
      </c>
      <c r="B87" s="60" t="s">
        <v>97</v>
      </c>
      <c r="C87" s="60" t="s">
        <v>762</v>
      </c>
      <c r="D87" s="37" t="s">
        <v>170</v>
      </c>
      <c r="E87" s="33">
        <v>0</v>
      </c>
      <c r="F87" s="33">
        <v>1</v>
      </c>
      <c r="G87" s="33">
        <v>1</v>
      </c>
      <c r="H87" s="34">
        <v>0</v>
      </c>
      <c r="I87" s="34">
        <v>5000</v>
      </c>
      <c r="J87" s="67">
        <v>5000</v>
      </c>
    </row>
    <row r="88" spans="1:10">
      <c r="A88" s="60" t="s">
        <v>371</v>
      </c>
      <c r="B88" s="60" t="s">
        <v>104</v>
      </c>
      <c r="C88" s="60" t="s">
        <v>387</v>
      </c>
      <c r="D88" s="37" t="s">
        <v>105</v>
      </c>
      <c r="E88" s="33">
        <v>2</v>
      </c>
      <c r="F88" s="33">
        <v>2</v>
      </c>
      <c r="G88" s="33">
        <v>0</v>
      </c>
      <c r="H88" s="34">
        <v>10000</v>
      </c>
      <c r="I88" s="34">
        <v>10000</v>
      </c>
      <c r="J88" s="67">
        <v>0</v>
      </c>
    </row>
    <row r="89" spans="1:10">
      <c r="A89" s="60" t="s">
        <v>371</v>
      </c>
      <c r="B89" s="60" t="s">
        <v>104</v>
      </c>
      <c r="C89" s="60" t="s">
        <v>446</v>
      </c>
      <c r="D89" s="37" t="s">
        <v>98</v>
      </c>
      <c r="E89" s="33">
        <v>0</v>
      </c>
      <c r="F89" s="33">
        <v>0.49</v>
      </c>
      <c r="G89" s="33">
        <v>0.49</v>
      </c>
      <c r="H89" s="34">
        <v>0</v>
      </c>
      <c r="I89" s="34">
        <v>5879</v>
      </c>
      <c r="J89" s="67">
        <v>5879</v>
      </c>
    </row>
    <row r="90" spans="1:10">
      <c r="A90" s="60" t="s">
        <v>371</v>
      </c>
      <c r="B90" s="60" t="s">
        <v>104</v>
      </c>
      <c r="C90" s="60" t="s">
        <v>447</v>
      </c>
      <c r="D90" s="37" t="s">
        <v>107</v>
      </c>
      <c r="E90" s="33">
        <v>4.53</v>
      </c>
      <c r="F90" s="33">
        <v>3.9699999999999998</v>
      </c>
      <c r="G90" s="33">
        <v>-0.5600000000000005</v>
      </c>
      <c r="H90" s="34">
        <v>22650</v>
      </c>
      <c r="I90" s="34">
        <v>19850</v>
      </c>
      <c r="J90" s="67">
        <v>-2800</v>
      </c>
    </row>
    <row r="91" spans="1:10">
      <c r="A91" s="60" t="s">
        <v>371</v>
      </c>
      <c r="B91" s="60" t="s">
        <v>104</v>
      </c>
      <c r="C91" s="60" t="s">
        <v>520</v>
      </c>
      <c r="D91" s="37" t="s">
        <v>290</v>
      </c>
      <c r="E91" s="33">
        <v>0</v>
      </c>
      <c r="F91" s="33">
        <v>1</v>
      </c>
      <c r="G91" s="33">
        <v>1</v>
      </c>
      <c r="H91" s="34">
        <v>0</v>
      </c>
      <c r="I91" s="34">
        <v>5000</v>
      </c>
      <c r="J91" s="67">
        <v>5000</v>
      </c>
    </row>
    <row r="92" spans="1:10">
      <c r="A92" s="60" t="s">
        <v>371</v>
      </c>
      <c r="B92" s="60" t="s">
        <v>104</v>
      </c>
      <c r="C92" s="60" t="s">
        <v>523</v>
      </c>
      <c r="D92" s="37" t="s">
        <v>109</v>
      </c>
      <c r="E92" s="33">
        <v>4.71</v>
      </c>
      <c r="F92" s="33">
        <v>4.01</v>
      </c>
      <c r="G92" s="33">
        <v>-0.70000000000000018</v>
      </c>
      <c r="H92" s="34">
        <v>25819</v>
      </c>
      <c r="I92" s="34">
        <v>21896</v>
      </c>
      <c r="J92" s="67">
        <v>-3923</v>
      </c>
    </row>
    <row r="93" spans="1:10">
      <c r="A93" s="60" t="s">
        <v>371</v>
      </c>
      <c r="B93" s="60" t="s">
        <v>104</v>
      </c>
      <c r="C93" s="60" t="s">
        <v>590</v>
      </c>
      <c r="D93" s="37" t="s">
        <v>110</v>
      </c>
      <c r="E93" s="33">
        <v>6</v>
      </c>
      <c r="F93" s="33">
        <v>1</v>
      </c>
      <c r="G93" s="33">
        <v>-5</v>
      </c>
      <c r="H93" s="34">
        <v>31870</v>
      </c>
      <c r="I93" s="34">
        <v>5000</v>
      </c>
      <c r="J93" s="67">
        <v>-26870</v>
      </c>
    </row>
    <row r="94" spans="1:10">
      <c r="A94" s="60" t="s">
        <v>371</v>
      </c>
      <c r="B94" s="60" t="s">
        <v>104</v>
      </c>
      <c r="C94" s="60" t="s">
        <v>612</v>
      </c>
      <c r="D94" s="37" t="s">
        <v>111</v>
      </c>
      <c r="E94" s="33">
        <v>17</v>
      </c>
      <c r="F94" s="33">
        <v>23.84</v>
      </c>
      <c r="G94" s="33">
        <v>6.84</v>
      </c>
      <c r="H94" s="34">
        <v>124590</v>
      </c>
      <c r="I94" s="34">
        <v>156443</v>
      </c>
      <c r="J94" s="67">
        <v>31853</v>
      </c>
    </row>
    <row r="95" spans="1:10">
      <c r="A95" s="60" t="s">
        <v>371</v>
      </c>
      <c r="B95" s="60" t="s">
        <v>104</v>
      </c>
      <c r="C95" s="60" t="s">
        <v>661</v>
      </c>
      <c r="D95" s="37" t="s">
        <v>112</v>
      </c>
      <c r="E95" s="33">
        <v>1.35</v>
      </c>
      <c r="F95" s="33">
        <v>2</v>
      </c>
      <c r="G95" s="33">
        <v>0.64999999999999991</v>
      </c>
      <c r="H95" s="34">
        <v>6750</v>
      </c>
      <c r="I95" s="34">
        <v>10000</v>
      </c>
      <c r="J95" s="67">
        <v>3250</v>
      </c>
    </row>
    <row r="96" spans="1:10">
      <c r="A96" s="60" t="s">
        <v>371</v>
      </c>
      <c r="B96" s="60" t="s">
        <v>104</v>
      </c>
      <c r="C96" s="60" t="s">
        <v>718</v>
      </c>
      <c r="D96" s="37" t="s">
        <v>114</v>
      </c>
      <c r="E96" s="33">
        <v>52</v>
      </c>
      <c r="F96" s="33">
        <v>52.44</v>
      </c>
      <c r="G96" s="33">
        <v>0.43999999999999773</v>
      </c>
      <c r="H96" s="34">
        <v>300112</v>
      </c>
      <c r="I96" s="34">
        <v>332808</v>
      </c>
      <c r="J96" s="67">
        <v>32696</v>
      </c>
    </row>
    <row r="97" spans="1:10">
      <c r="A97" s="60" t="s">
        <v>371</v>
      </c>
      <c r="B97" s="60" t="s">
        <v>104</v>
      </c>
      <c r="C97" s="60" t="s">
        <v>739</v>
      </c>
      <c r="D97" s="37" t="s">
        <v>941</v>
      </c>
      <c r="E97" s="33">
        <v>8</v>
      </c>
      <c r="F97" s="33">
        <v>7.5600000000000005</v>
      </c>
      <c r="G97" s="33">
        <v>-0.4399999999999995</v>
      </c>
      <c r="H97" s="34">
        <v>41542</v>
      </c>
      <c r="I97" s="34">
        <v>41181</v>
      </c>
      <c r="J97" s="67">
        <v>-361</v>
      </c>
    </row>
    <row r="98" spans="1:10">
      <c r="A98" s="60" t="s">
        <v>371</v>
      </c>
      <c r="B98" s="60" t="s">
        <v>104</v>
      </c>
      <c r="C98" s="60" t="s">
        <v>787</v>
      </c>
      <c r="D98" s="37" t="s">
        <v>232</v>
      </c>
      <c r="E98" s="33">
        <v>1</v>
      </c>
      <c r="F98" s="33">
        <v>0.63</v>
      </c>
      <c r="G98" s="33">
        <v>-0.37</v>
      </c>
      <c r="H98" s="34">
        <v>5000</v>
      </c>
      <c r="I98" s="34">
        <v>3150</v>
      </c>
      <c r="J98" s="67">
        <v>-1850</v>
      </c>
    </row>
    <row r="99" spans="1:10">
      <c r="A99" s="60" t="s">
        <v>375</v>
      </c>
      <c r="B99" s="60" t="s">
        <v>58</v>
      </c>
      <c r="C99" s="60" t="s">
        <v>412</v>
      </c>
      <c r="D99" s="37" t="s">
        <v>42</v>
      </c>
      <c r="E99" s="33">
        <v>6.41</v>
      </c>
      <c r="F99" s="33">
        <v>6.48</v>
      </c>
      <c r="G99" s="33">
        <v>7.0000000000000284E-2</v>
      </c>
      <c r="H99" s="34">
        <v>32050</v>
      </c>
      <c r="I99" s="34">
        <v>35705</v>
      </c>
      <c r="J99" s="67">
        <v>3655</v>
      </c>
    </row>
    <row r="100" spans="1:10">
      <c r="A100" s="60" t="s">
        <v>375</v>
      </c>
      <c r="B100" s="60" t="s">
        <v>58</v>
      </c>
      <c r="C100" s="60" t="s">
        <v>462</v>
      </c>
      <c r="D100" s="37" t="s">
        <v>60</v>
      </c>
      <c r="E100" s="33">
        <v>16.52</v>
      </c>
      <c r="F100" s="33">
        <v>13</v>
      </c>
      <c r="G100" s="33">
        <v>-3.5199999999999996</v>
      </c>
      <c r="H100" s="34">
        <v>89582</v>
      </c>
      <c r="I100" s="34">
        <v>71675</v>
      </c>
      <c r="J100" s="67">
        <v>-17907</v>
      </c>
    </row>
    <row r="101" spans="1:10">
      <c r="A101" s="60" t="s">
        <v>375</v>
      </c>
      <c r="B101" s="60" t="s">
        <v>58</v>
      </c>
      <c r="C101" s="60" t="s">
        <v>488</v>
      </c>
      <c r="D101" s="37" t="s">
        <v>43</v>
      </c>
      <c r="E101" s="33">
        <v>5</v>
      </c>
      <c r="F101" s="33">
        <v>2.56</v>
      </c>
      <c r="G101" s="33">
        <v>-2.44</v>
      </c>
      <c r="H101" s="34">
        <v>32350</v>
      </c>
      <c r="I101" s="34">
        <v>14259</v>
      </c>
      <c r="J101" s="67">
        <v>-18091</v>
      </c>
    </row>
    <row r="102" spans="1:10">
      <c r="A102" s="60" t="s">
        <v>375</v>
      </c>
      <c r="B102" s="60" t="s">
        <v>58</v>
      </c>
      <c r="C102" s="60" t="s">
        <v>512</v>
      </c>
      <c r="D102" s="37" t="s">
        <v>45</v>
      </c>
      <c r="E102" s="33">
        <v>8.11</v>
      </c>
      <c r="F102" s="33">
        <v>8.73</v>
      </c>
      <c r="G102" s="33">
        <v>0.62000000000000099</v>
      </c>
      <c r="H102" s="34">
        <v>40550</v>
      </c>
      <c r="I102" s="34">
        <v>46073</v>
      </c>
      <c r="J102" s="67">
        <v>5523</v>
      </c>
    </row>
    <row r="103" spans="1:10">
      <c r="A103" s="60" t="s">
        <v>375</v>
      </c>
      <c r="B103" s="60" t="s">
        <v>58</v>
      </c>
      <c r="C103" s="60" t="s">
        <v>542</v>
      </c>
      <c r="D103" s="37" t="s">
        <v>116</v>
      </c>
      <c r="E103" s="33">
        <v>8</v>
      </c>
      <c r="F103" s="33">
        <v>6</v>
      </c>
      <c r="G103" s="33">
        <v>-2</v>
      </c>
      <c r="H103" s="34">
        <v>56964</v>
      </c>
      <c r="I103" s="34">
        <v>44411</v>
      </c>
      <c r="J103" s="67">
        <v>-12553</v>
      </c>
    </row>
    <row r="104" spans="1:10">
      <c r="A104" s="60" t="s">
        <v>375</v>
      </c>
      <c r="B104" s="60" t="s">
        <v>58</v>
      </c>
      <c r="C104" s="60" t="s">
        <v>578</v>
      </c>
      <c r="D104" s="37" t="s">
        <v>46</v>
      </c>
      <c r="E104" s="33">
        <v>41.95</v>
      </c>
      <c r="F104" s="33">
        <v>38.99</v>
      </c>
      <c r="G104" s="33">
        <v>-2.9600000000000009</v>
      </c>
      <c r="H104" s="34">
        <v>261127</v>
      </c>
      <c r="I104" s="34">
        <v>236217</v>
      </c>
      <c r="J104" s="67">
        <v>-24910</v>
      </c>
    </row>
    <row r="105" spans="1:10">
      <c r="A105" s="60" t="s">
        <v>375</v>
      </c>
      <c r="B105" s="60" t="s">
        <v>58</v>
      </c>
      <c r="C105" s="60" t="s">
        <v>629</v>
      </c>
      <c r="D105" s="37" t="s">
        <v>47</v>
      </c>
      <c r="E105" s="33">
        <v>3</v>
      </c>
      <c r="F105" s="33">
        <v>1.4500000000000002</v>
      </c>
      <c r="G105" s="33">
        <v>-1.5499999999999998</v>
      </c>
      <c r="H105" s="34">
        <v>15000</v>
      </c>
      <c r="I105" s="34">
        <v>7250</v>
      </c>
      <c r="J105" s="67">
        <v>-7750</v>
      </c>
    </row>
    <row r="106" spans="1:10">
      <c r="A106" s="60" t="s">
        <v>375</v>
      </c>
      <c r="B106" s="60" t="s">
        <v>58</v>
      </c>
      <c r="C106" s="60" t="s">
        <v>632</v>
      </c>
      <c r="D106" s="37" t="s">
        <v>48</v>
      </c>
      <c r="E106" s="33">
        <v>5.08</v>
      </c>
      <c r="F106" s="33">
        <v>6</v>
      </c>
      <c r="G106" s="33">
        <v>0.91999999999999993</v>
      </c>
      <c r="H106" s="34">
        <v>50906</v>
      </c>
      <c r="I106" s="34">
        <v>47834</v>
      </c>
      <c r="J106" s="67">
        <v>-3072</v>
      </c>
    </row>
    <row r="107" spans="1:10">
      <c r="A107" s="60" t="s">
        <v>375</v>
      </c>
      <c r="B107" s="60" t="s">
        <v>58</v>
      </c>
      <c r="C107" s="60" t="s">
        <v>638</v>
      </c>
      <c r="D107" s="37" t="s">
        <v>86</v>
      </c>
      <c r="E107" s="33">
        <v>0.33</v>
      </c>
      <c r="F107" s="33">
        <v>0</v>
      </c>
      <c r="G107" s="33">
        <v>-0.33</v>
      </c>
      <c r="H107" s="34">
        <v>1650</v>
      </c>
      <c r="I107" s="34">
        <v>0</v>
      </c>
      <c r="J107" s="67">
        <v>-1650</v>
      </c>
    </row>
    <row r="108" spans="1:10">
      <c r="A108" s="60" t="s">
        <v>375</v>
      </c>
      <c r="B108" s="60" t="s">
        <v>58</v>
      </c>
      <c r="C108" s="60" t="s">
        <v>660</v>
      </c>
      <c r="D108" s="37" t="s">
        <v>68</v>
      </c>
      <c r="E108" s="33">
        <v>36.230000000000004</v>
      </c>
      <c r="F108" s="33">
        <v>36.43</v>
      </c>
      <c r="G108" s="33">
        <v>0.19999999999999574</v>
      </c>
      <c r="H108" s="34">
        <v>266966</v>
      </c>
      <c r="I108" s="34">
        <v>306462</v>
      </c>
      <c r="J108" s="67">
        <v>39496</v>
      </c>
    </row>
    <row r="109" spans="1:10">
      <c r="A109" s="60" t="s">
        <v>375</v>
      </c>
      <c r="B109" s="60" t="s">
        <v>58</v>
      </c>
      <c r="C109" s="60" t="s">
        <v>707</v>
      </c>
      <c r="D109" s="37" t="s">
        <v>117</v>
      </c>
      <c r="E109" s="33">
        <v>2.41</v>
      </c>
      <c r="F109" s="33">
        <v>0</v>
      </c>
      <c r="G109" s="33">
        <v>-2.41</v>
      </c>
      <c r="H109" s="34">
        <v>30428</v>
      </c>
      <c r="I109" s="34">
        <v>0</v>
      </c>
      <c r="J109" s="67">
        <v>-30428</v>
      </c>
    </row>
    <row r="110" spans="1:10">
      <c r="A110" s="60" t="s">
        <v>375</v>
      </c>
      <c r="B110" s="60" t="s">
        <v>58</v>
      </c>
      <c r="C110" s="60" t="s">
        <v>730</v>
      </c>
      <c r="D110" s="37" t="s">
        <v>119</v>
      </c>
      <c r="E110" s="33">
        <v>2</v>
      </c>
      <c r="F110" s="33">
        <v>3</v>
      </c>
      <c r="G110" s="33">
        <v>1</v>
      </c>
      <c r="H110" s="34">
        <v>10794</v>
      </c>
      <c r="I110" s="34">
        <v>15000</v>
      </c>
      <c r="J110" s="67">
        <v>4206</v>
      </c>
    </row>
    <row r="111" spans="1:10">
      <c r="A111" s="60" t="s">
        <v>375</v>
      </c>
      <c r="B111" s="60" t="s">
        <v>58</v>
      </c>
      <c r="C111" s="60" t="s">
        <v>744</v>
      </c>
      <c r="D111" s="37" t="s">
        <v>72</v>
      </c>
      <c r="E111" s="33">
        <v>1</v>
      </c>
      <c r="F111" s="33">
        <v>0</v>
      </c>
      <c r="G111" s="33">
        <v>-1</v>
      </c>
      <c r="H111" s="34">
        <v>5000</v>
      </c>
      <c r="I111" s="34">
        <v>0</v>
      </c>
      <c r="J111" s="67">
        <v>-5000</v>
      </c>
    </row>
    <row r="112" spans="1:10">
      <c r="A112" s="60" t="s">
        <v>375</v>
      </c>
      <c r="B112" s="60" t="s">
        <v>58</v>
      </c>
      <c r="C112" s="60" t="s">
        <v>750</v>
      </c>
      <c r="D112" s="37" t="s">
        <v>184</v>
      </c>
      <c r="E112" s="33">
        <v>2</v>
      </c>
      <c r="F112" s="33">
        <v>2</v>
      </c>
      <c r="G112" s="33">
        <v>0</v>
      </c>
      <c r="H112" s="34">
        <v>10000</v>
      </c>
      <c r="I112" s="34">
        <v>11080</v>
      </c>
      <c r="J112" s="67">
        <v>1080</v>
      </c>
    </row>
    <row r="113" spans="1:10">
      <c r="A113" s="60" t="s">
        <v>375</v>
      </c>
      <c r="B113" s="60" t="s">
        <v>58</v>
      </c>
      <c r="C113" s="60" t="s">
        <v>751</v>
      </c>
      <c r="D113" s="37" t="s">
        <v>238</v>
      </c>
      <c r="E113" s="33">
        <v>0</v>
      </c>
      <c r="F113" s="33">
        <v>1</v>
      </c>
      <c r="G113" s="33">
        <v>1</v>
      </c>
      <c r="H113" s="34">
        <v>0</v>
      </c>
      <c r="I113" s="34">
        <v>5000</v>
      </c>
      <c r="J113" s="67">
        <v>5000</v>
      </c>
    </row>
    <row r="114" spans="1:10">
      <c r="A114" s="60" t="s">
        <v>375</v>
      </c>
      <c r="B114" s="60" t="s">
        <v>58</v>
      </c>
      <c r="C114" s="60" t="s">
        <v>757</v>
      </c>
      <c r="D114" s="37" t="s">
        <v>243</v>
      </c>
      <c r="E114" s="33">
        <v>0</v>
      </c>
      <c r="F114" s="33">
        <v>1</v>
      </c>
      <c r="G114" s="33">
        <v>1</v>
      </c>
      <c r="H114" s="34">
        <v>0</v>
      </c>
      <c r="I114" s="34">
        <v>5000</v>
      </c>
      <c r="J114" s="67">
        <v>5000</v>
      </c>
    </row>
    <row r="115" spans="1:10">
      <c r="A115" s="60" t="s">
        <v>376</v>
      </c>
      <c r="B115" s="60" t="s">
        <v>74</v>
      </c>
      <c r="C115" s="60" t="s">
        <v>408</v>
      </c>
      <c r="D115" s="37" t="s">
        <v>144</v>
      </c>
      <c r="E115" s="33">
        <v>1</v>
      </c>
      <c r="F115" s="33">
        <v>1</v>
      </c>
      <c r="G115" s="33">
        <v>0</v>
      </c>
      <c r="H115" s="34">
        <v>5000</v>
      </c>
      <c r="I115" s="34">
        <v>5000</v>
      </c>
      <c r="J115" s="67">
        <v>0</v>
      </c>
    </row>
    <row r="116" spans="1:10">
      <c r="A116" s="60" t="s">
        <v>376</v>
      </c>
      <c r="B116" s="60" t="s">
        <v>74</v>
      </c>
      <c r="C116" s="60" t="s">
        <v>428</v>
      </c>
      <c r="D116" s="37" t="s">
        <v>121</v>
      </c>
      <c r="E116" s="33">
        <v>2</v>
      </c>
      <c r="F116" s="33">
        <v>1</v>
      </c>
      <c r="G116" s="33">
        <v>-1</v>
      </c>
      <c r="H116" s="34">
        <v>10000</v>
      </c>
      <c r="I116" s="34">
        <v>5000</v>
      </c>
      <c r="J116" s="67">
        <v>-5000</v>
      </c>
    </row>
    <row r="117" spans="1:10">
      <c r="A117" s="60" t="s">
        <v>376</v>
      </c>
      <c r="B117" s="60" t="s">
        <v>74</v>
      </c>
      <c r="C117" s="60" t="s">
        <v>452</v>
      </c>
      <c r="D117" s="37" t="s">
        <v>122</v>
      </c>
      <c r="E117" s="33">
        <v>2</v>
      </c>
      <c r="F117" s="33">
        <v>2</v>
      </c>
      <c r="G117" s="33">
        <v>0</v>
      </c>
      <c r="H117" s="34">
        <v>12624</v>
      </c>
      <c r="I117" s="34">
        <v>10000</v>
      </c>
      <c r="J117" s="67">
        <v>-2624</v>
      </c>
    </row>
    <row r="118" spans="1:10">
      <c r="A118" s="60" t="s">
        <v>376</v>
      </c>
      <c r="B118" s="60" t="s">
        <v>74</v>
      </c>
      <c r="C118" s="60" t="s">
        <v>489</v>
      </c>
      <c r="D118" s="37" t="s">
        <v>123</v>
      </c>
      <c r="E118" s="33">
        <v>2.5099999999999998</v>
      </c>
      <c r="F118" s="33">
        <v>2</v>
      </c>
      <c r="G118" s="33">
        <v>-0.50999999999999979</v>
      </c>
      <c r="H118" s="34">
        <v>20348</v>
      </c>
      <c r="I118" s="34">
        <v>10860</v>
      </c>
      <c r="J118" s="67">
        <v>-9488</v>
      </c>
    </row>
    <row r="119" spans="1:10">
      <c r="A119" s="60" t="s">
        <v>376</v>
      </c>
      <c r="B119" s="60" t="s">
        <v>74</v>
      </c>
      <c r="C119" s="60" t="s">
        <v>518</v>
      </c>
      <c r="D119" s="37" t="s">
        <v>124</v>
      </c>
      <c r="E119" s="33">
        <v>1</v>
      </c>
      <c r="F119" s="33">
        <v>0</v>
      </c>
      <c r="G119" s="33">
        <v>-1</v>
      </c>
      <c r="H119" s="34">
        <v>5000</v>
      </c>
      <c r="I119" s="34">
        <v>0</v>
      </c>
      <c r="J119" s="67">
        <v>-5000</v>
      </c>
    </row>
    <row r="120" spans="1:10">
      <c r="A120" s="60" t="s">
        <v>376</v>
      </c>
      <c r="B120" s="60" t="s">
        <v>74</v>
      </c>
      <c r="C120" s="60" t="s">
        <v>528</v>
      </c>
      <c r="D120" s="37" t="s">
        <v>204</v>
      </c>
      <c r="E120" s="33">
        <v>1</v>
      </c>
      <c r="F120" s="33">
        <v>1.54</v>
      </c>
      <c r="G120" s="33">
        <v>0.54</v>
      </c>
      <c r="H120" s="34">
        <v>5000</v>
      </c>
      <c r="I120" s="34">
        <v>7700</v>
      </c>
      <c r="J120" s="67">
        <v>2700</v>
      </c>
    </row>
    <row r="121" spans="1:10">
      <c r="A121" s="60" t="s">
        <v>376</v>
      </c>
      <c r="B121" s="60" t="s">
        <v>74</v>
      </c>
      <c r="C121" s="60" t="s">
        <v>536</v>
      </c>
      <c r="D121" s="37" t="s">
        <v>82</v>
      </c>
      <c r="E121" s="33">
        <v>6</v>
      </c>
      <c r="F121" s="33">
        <v>8.33</v>
      </c>
      <c r="G121" s="33">
        <v>2.33</v>
      </c>
      <c r="H121" s="34">
        <v>30000</v>
      </c>
      <c r="I121" s="34">
        <v>46375</v>
      </c>
      <c r="J121" s="67">
        <v>16375</v>
      </c>
    </row>
    <row r="122" spans="1:10">
      <c r="A122" s="60" t="s">
        <v>376</v>
      </c>
      <c r="B122" s="60" t="s">
        <v>74</v>
      </c>
      <c r="C122" s="60" t="s">
        <v>563</v>
      </c>
      <c r="D122" s="37" t="s">
        <v>125</v>
      </c>
      <c r="E122" s="33">
        <v>1</v>
      </c>
      <c r="F122" s="33">
        <v>0.26</v>
      </c>
      <c r="G122" s="33">
        <v>-0.74</v>
      </c>
      <c r="H122" s="34">
        <v>5000</v>
      </c>
      <c r="I122" s="34">
        <v>1300</v>
      </c>
      <c r="J122" s="67">
        <v>-3700</v>
      </c>
    </row>
    <row r="123" spans="1:10">
      <c r="A123" s="60" t="s">
        <v>376</v>
      </c>
      <c r="B123" s="60" t="s">
        <v>74</v>
      </c>
      <c r="C123" s="60" t="s">
        <v>565</v>
      </c>
      <c r="D123" s="37" t="s">
        <v>126</v>
      </c>
      <c r="E123" s="33">
        <v>0</v>
      </c>
      <c r="F123" s="33">
        <v>2.42</v>
      </c>
      <c r="G123" s="33">
        <v>2.42</v>
      </c>
      <c r="H123" s="34">
        <v>0</v>
      </c>
      <c r="I123" s="34">
        <v>12100</v>
      </c>
      <c r="J123" s="67">
        <v>12100</v>
      </c>
    </row>
    <row r="124" spans="1:10">
      <c r="A124" s="60" t="s">
        <v>376</v>
      </c>
      <c r="B124" s="60" t="s">
        <v>74</v>
      </c>
      <c r="C124" s="60" t="s">
        <v>644</v>
      </c>
      <c r="D124" s="37" t="s">
        <v>136</v>
      </c>
      <c r="E124" s="33">
        <v>1</v>
      </c>
      <c r="F124" s="33">
        <v>0.45</v>
      </c>
      <c r="G124" s="33">
        <v>-0.55000000000000004</v>
      </c>
      <c r="H124" s="34">
        <v>5000</v>
      </c>
      <c r="I124" s="34">
        <v>2250</v>
      </c>
      <c r="J124" s="67">
        <v>-2750</v>
      </c>
    </row>
    <row r="125" spans="1:10">
      <c r="A125" s="60" t="s">
        <v>376</v>
      </c>
      <c r="B125" s="60" t="s">
        <v>74</v>
      </c>
      <c r="C125" s="60" t="s">
        <v>667</v>
      </c>
      <c r="D125" s="37" t="s">
        <v>95</v>
      </c>
      <c r="E125" s="33">
        <v>1</v>
      </c>
      <c r="F125" s="33">
        <v>0</v>
      </c>
      <c r="G125" s="33">
        <v>-1</v>
      </c>
      <c r="H125" s="34">
        <v>5000</v>
      </c>
      <c r="I125" s="34">
        <v>0</v>
      </c>
      <c r="J125" s="67">
        <v>-5000</v>
      </c>
    </row>
    <row r="126" spans="1:10">
      <c r="A126" s="60" t="s">
        <v>376</v>
      </c>
      <c r="B126" s="60" t="s">
        <v>74</v>
      </c>
      <c r="C126" s="60" t="s">
        <v>699</v>
      </c>
      <c r="D126" s="37" t="s">
        <v>87</v>
      </c>
      <c r="E126" s="33">
        <v>1</v>
      </c>
      <c r="F126" s="33">
        <v>1</v>
      </c>
      <c r="G126" s="33">
        <v>0</v>
      </c>
      <c r="H126" s="34">
        <v>5000</v>
      </c>
      <c r="I126" s="34">
        <v>5000</v>
      </c>
      <c r="J126" s="67">
        <v>0</v>
      </c>
    </row>
    <row r="127" spans="1:10">
      <c r="A127" s="60" t="s">
        <v>376</v>
      </c>
      <c r="B127" s="60" t="s">
        <v>74</v>
      </c>
      <c r="C127" s="60" t="s">
        <v>713</v>
      </c>
      <c r="D127" s="37" t="s">
        <v>127</v>
      </c>
      <c r="E127" s="33">
        <v>41.11</v>
      </c>
      <c r="F127" s="33">
        <v>39.479999999999997</v>
      </c>
      <c r="G127" s="33">
        <v>-1.6300000000000026</v>
      </c>
      <c r="H127" s="34">
        <v>233659</v>
      </c>
      <c r="I127" s="34">
        <v>227626</v>
      </c>
      <c r="J127" s="67">
        <v>-6033</v>
      </c>
    </row>
    <row r="128" spans="1:10">
      <c r="A128" s="60" t="s">
        <v>376</v>
      </c>
      <c r="B128" s="60" t="s">
        <v>74</v>
      </c>
      <c r="C128" s="60" t="s">
        <v>738</v>
      </c>
      <c r="D128" s="37" t="s">
        <v>88</v>
      </c>
      <c r="E128" s="33">
        <v>3</v>
      </c>
      <c r="F128" s="33">
        <v>2.2399999999999998</v>
      </c>
      <c r="G128" s="33">
        <v>-0.76000000000000023</v>
      </c>
      <c r="H128" s="34">
        <v>18647</v>
      </c>
      <c r="I128" s="34">
        <v>14185</v>
      </c>
      <c r="J128" s="67">
        <v>-4462</v>
      </c>
    </row>
    <row r="129" spans="1:10">
      <c r="A129" s="60" t="s">
        <v>378</v>
      </c>
      <c r="B129" s="60" t="s">
        <v>129</v>
      </c>
      <c r="C129" s="60" t="s">
        <v>354</v>
      </c>
      <c r="D129" s="37" t="s">
        <v>130</v>
      </c>
      <c r="E129" s="33">
        <v>0.59</v>
      </c>
      <c r="F129" s="33">
        <v>0.72</v>
      </c>
      <c r="G129" s="33">
        <v>0.13</v>
      </c>
      <c r="H129" s="34">
        <v>2950</v>
      </c>
      <c r="I129" s="34">
        <v>3600</v>
      </c>
      <c r="J129" s="67">
        <v>650</v>
      </c>
    </row>
    <row r="130" spans="1:10">
      <c r="A130" s="60" t="s">
        <v>378</v>
      </c>
      <c r="B130" s="60" t="s">
        <v>129</v>
      </c>
      <c r="C130" s="60" t="s">
        <v>423</v>
      </c>
      <c r="D130" s="37" t="s">
        <v>131</v>
      </c>
      <c r="E130" s="33">
        <v>0</v>
      </c>
      <c r="F130" s="33">
        <v>0.62</v>
      </c>
      <c r="G130" s="33">
        <v>0.62</v>
      </c>
      <c r="H130" s="34">
        <v>0</v>
      </c>
      <c r="I130" s="34">
        <v>6125</v>
      </c>
      <c r="J130" s="67">
        <v>6125</v>
      </c>
    </row>
    <row r="131" spans="1:10">
      <c r="A131" s="60" t="s">
        <v>378</v>
      </c>
      <c r="B131" s="60" t="s">
        <v>129</v>
      </c>
      <c r="C131" s="60" t="s">
        <v>446</v>
      </c>
      <c r="D131" s="37" t="s">
        <v>98</v>
      </c>
      <c r="E131" s="33">
        <v>39.590000000000003</v>
      </c>
      <c r="F131" s="33">
        <v>36.290000000000006</v>
      </c>
      <c r="G131" s="33">
        <v>-3.2999999999999972</v>
      </c>
      <c r="H131" s="34">
        <v>308538</v>
      </c>
      <c r="I131" s="34">
        <v>225688</v>
      </c>
      <c r="J131" s="67">
        <v>-82850</v>
      </c>
    </row>
    <row r="132" spans="1:10">
      <c r="A132" s="60" t="s">
        <v>378</v>
      </c>
      <c r="B132" s="60" t="s">
        <v>129</v>
      </c>
      <c r="C132" s="60" t="s">
        <v>552</v>
      </c>
      <c r="D132" s="37" t="s">
        <v>133</v>
      </c>
      <c r="E132" s="33">
        <v>2</v>
      </c>
      <c r="F132" s="33">
        <v>2</v>
      </c>
      <c r="G132" s="33">
        <v>0</v>
      </c>
      <c r="H132" s="34">
        <v>10000</v>
      </c>
      <c r="I132" s="34">
        <v>10000</v>
      </c>
      <c r="J132" s="67">
        <v>0</v>
      </c>
    </row>
    <row r="133" spans="1:10">
      <c r="A133" s="60" t="s">
        <v>378</v>
      </c>
      <c r="B133" s="60" t="s">
        <v>129</v>
      </c>
      <c r="C133" s="60" t="s">
        <v>590</v>
      </c>
      <c r="D133" s="37" t="s">
        <v>110</v>
      </c>
      <c r="E133" s="33">
        <v>0.49</v>
      </c>
      <c r="F133" s="33">
        <v>0</v>
      </c>
      <c r="G133" s="33">
        <v>-0.49</v>
      </c>
      <c r="H133" s="34">
        <v>2450</v>
      </c>
      <c r="I133" s="34">
        <v>0</v>
      </c>
      <c r="J133" s="67">
        <v>-2450</v>
      </c>
    </row>
    <row r="134" spans="1:10">
      <c r="A134" s="60" t="s">
        <v>378</v>
      </c>
      <c r="B134" s="60" t="s">
        <v>129</v>
      </c>
      <c r="C134" s="60" t="s">
        <v>616</v>
      </c>
      <c r="D134" s="37" t="s">
        <v>227</v>
      </c>
      <c r="E134" s="33">
        <v>0</v>
      </c>
      <c r="F134" s="33">
        <v>1</v>
      </c>
      <c r="G134" s="33">
        <v>1</v>
      </c>
      <c r="H134" s="34">
        <v>0</v>
      </c>
      <c r="I134" s="34">
        <v>5000</v>
      </c>
      <c r="J134" s="67">
        <v>5000</v>
      </c>
    </row>
    <row r="135" spans="1:10">
      <c r="A135" s="60" t="s">
        <v>378</v>
      </c>
      <c r="B135" s="60" t="s">
        <v>129</v>
      </c>
      <c r="C135" s="60" t="s">
        <v>624</v>
      </c>
      <c r="D135" s="37" t="s">
        <v>134</v>
      </c>
      <c r="E135" s="33">
        <v>4</v>
      </c>
      <c r="F135" s="33">
        <v>7.02</v>
      </c>
      <c r="G135" s="33">
        <v>3.0199999999999996</v>
      </c>
      <c r="H135" s="34">
        <v>20135</v>
      </c>
      <c r="I135" s="34">
        <v>38238</v>
      </c>
      <c r="J135" s="67">
        <v>18103</v>
      </c>
    </row>
    <row r="136" spans="1:10">
      <c r="A136" s="60" t="s">
        <v>378</v>
      </c>
      <c r="B136" s="60" t="s">
        <v>129</v>
      </c>
      <c r="C136" s="60" t="s">
        <v>643</v>
      </c>
      <c r="D136" s="37" t="s">
        <v>135</v>
      </c>
      <c r="E136" s="33">
        <v>4</v>
      </c>
      <c r="F136" s="33">
        <v>5.24</v>
      </c>
      <c r="G136" s="33">
        <v>1.2400000000000002</v>
      </c>
      <c r="H136" s="34">
        <v>20000</v>
      </c>
      <c r="I136" s="34">
        <v>41462</v>
      </c>
      <c r="J136" s="67">
        <v>21462</v>
      </c>
    </row>
    <row r="137" spans="1:10">
      <c r="A137" s="60" t="s">
        <v>378</v>
      </c>
      <c r="B137" s="60" t="s">
        <v>129</v>
      </c>
      <c r="C137" s="60" t="s">
        <v>644</v>
      </c>
      <c r="D137" s="37" t="s">
        <v>136</v>
      </c>
      <c r="E137" s="33">
        <v>44.9</v>
      </c>
      <c r="F137" s="33">
        <v>44.96</v>
      </c>
      <c r="G137" s="33">
        <v>6.0000000000002274E-2</v>
      </c>
      <c r="H137" s="34">
        <v>239169</v>
      </c>
      <c r="I137" s="34">
        <v>250076</v>
      </c>
      <c r="J137" s="67">
        <v>10907</v>
      </c>
    </row>
    <row r="138" spans="1:10">
      <c r="A138" s="60" t="s">
        <v>378</v>
      </c>
      <c r="B138" s="60" t="s">
        <v>129</v>
      </c>
      <c r="C138" s="60" t="s">
        <v>682</v>
      </c>
      <c r="D138" s="37" t="s">
        <v>137</v>
      </c>
      <c r="E138" s="33">
        <v>1</v>
      </c>
      <c r="F138" s="33">
        <v>0</v>
      </c>
      <c r="G138" s="33">
        <v>-1</v>
      </c>
      <c r="H138" s="34">
        <v>11370</v>
      </c>
      <c r="I138" s="34">
        <v>0</v>
      </c>
      <c r="J138" s="67">
        <v>-11370</v>
      </c>
    </row>
    <row r="139" spans="1:10">
      <c r="A139" s="60" t="s">
        <v>378</v>
      </c>
      <c r="B139" s="60" t="s">
        <v>129</v>
      </c>
      <c r="C139" s="60" t="s">
        <v>714</v>
      </c>
      <c r="D139" s="37" t="s">
        <v>113</v>
      </c>
      <c r="E139" s="33">
        <v>2</v>
      </c>
      <c r="F139" s="33">
        <v>1</v>
      </c>
      <c r="G139" s="33">
        <v>-1</v>
      </c>
      <c r="H139" s="34">
        <v>10000</v>
      </c>
      <c r="I139" s="34">
        <v>5000</v>
      </c>
      <c r="J139" s="67">
        <v>-5000</v>
      </c>
    </row>
    <row r="140" spans="1:10">
      <c r="A140" s="60" t="s">
        <v>378</v>
      </c>
      <c r="B140" s="60" t="s">
        <v>129</v>
      </c>
      <c r="C140" s="60" t="s">
        <v>719</v>
      </c>
      <c r="D140" s="37" t="s">
        <v>138</v>
      </c>
      <c r="E140" s="33">
        <v>4</v>
      </c>
      <c r="F140" s="33">
        <v>7.5900000000000007</v>
      </c>
      <c r="G140" s="33">
        <v>3.5900000000000007</v>
      </c>
      <c r="H140" s="34">
        <v>20000</v>
      </c>
      <c r="I140" s="34">
        <v>37950</v>
      </c>
      <c r="J140" s="67">
        <v>17950</v>
      </c>
    </row>
    <row r="141" spans="1:10">
      <c r="A141" s="60" t="s">
        <v>378</v>
      </c>
      <c r="B141" s="60" t="s">
        <v>129</v>
      </c>
      <c r="C141" s="60" t="s">
        <v>724</v>
      </c>
      <c r="D141" s="37" t="s">
        <v>139</v>
      </c>
      <c r="E141" s="33">
        <v>7</v>
      </c>
      <c r="F141" s="33">
        <v>7</v>
      </c>
      <c r="G141" s="33">
        <v>0</v>
      </c>
      <c r="H141" s="34">
        <v>35000</v>
      </c>
      <c r="I141" s="34">
        <v>36512</v>
      </c>
      <c r="J141" s="67">
        <v>1512</v>
      </c>
    </row>
    <row r="142" spans="1:10">
      <c r="A142" s="60" t="s">
        <v>381</v>
      </c>
      <c r="B142" s="60" t="s">
        <v>141</v>
      </c>
      <c r="C142" s="60" t="s">
        <v>360</v>
      </c>
      <c r="D142" s="37" t="s">
        <v>319</v>
      </c>
      <c r="E142" s="33">
        <v>1</v>
      </c>
      <c r="F142" s="33">
        <v>0</v>
      </c>
      <c r="G142" s="33">
        <v>-1</v>
      </c>
      <c r="H142" s="34">
        <v>5000</v>
      </c>
      <c r="I142" s="34">
        <v>0</v>
      </c>
      <c r="J142" s="67">
        <v>-5000</v>
      </c>
    </row>
    <row r="143" spans="1:10">
      <c r="A143" s="60" t="s">
        <v>381</v>
      </c>
      <c r="B143" s="60" t="s">
        <v>141</v>
      </c>
      <c r="C143" s="60" t="s">
        <v>361</v>
      </c>
      <c r="D143" s="37" t="s">
        <v>142</v>
      </c>
      <c r="E143" s="33">
        <v>1</v>
      </c>
      <c r="F143" s="33">
        <v>1</v>
      </c>
      <c r="G143" s="33">
        <v>0</v>
      </c>
      <c r="H143" s="34">
        <v>5000</v>
      </c>
      <c r="I143" s="34">
        <v>5000</v>
      </c>
      <c r="J143" s="67">
        <v>0</v>
      </c>
    </row>
    <row r="144" spans="1:10">
      <c r="A144" s="60" t="s">
        <v>381</v>
      </c>
      <c r="B144" s="60" t="s">
        <v>141</v>
      </c>
      <c r="C144" s="60" t="s">
        <v>389</v>
      </c>
      <c r="D144" s="37" t="s">
        <v>143</v>
      </c>
      <c r="E144" s="33">
        <v>1</v>
      </c>
      <c r="F144" s="33">
        <v>0</v>
      </c>
      <c r="G144" s="33">
        <v>-1</v>
      </c>
      <c r="H144" s="34">
        <v>5000</v>
      </c>
      <c r="I144" s="34">
        <v>0</v>
      </c>
      <c r="J144" s="67">
        <v>-5000</v>
      </c>
    </row>
    <row r="145" spans="1:10">
      <c r="A145" s="60" t="s">
        <v>381</v>
      </c>
      <c r="B145" s="60" t="s">
        <v>141</v>
      </c>
      <c r="C145" s="60" t="s">
        <v>408</v>
      </c>
      <c r="D145" s="37" t="s">
        <v>144</v>
      </c>
      <c r="E145" s="33">
        <v>1</v>
      </c>
      <c r="F145" s="33">
        <v>1</v>
      </c>
      <c r="G145" s="33">
        <v>0</v>
      </c>
      <c r="H145" s="34">
        <v>5000</v>
      </c>
      <c r="I145" s="34">
        <v>5000</v>
      </c>
      <c r="J145" s="67">
        <v>0</v>
      </c>
    </row>
    <row r="146" spans="1:10">
      <c r="A146" s="60" t="s">
        <v>381</v>
      </c>
      <c r="B146" s="60" t="s">
        <v>141</v>
      </c>
      <c r="C146" s="60" t="s">
        <v>422</v>
      </c>
      <c r="D146" s="37" t="s">
        <v>145</v>
      </c>
      <c r="E146" s="33">
        <v>14.14</v>
      </c>
      <c r="F146" s="33">
        <v>17.619999999999997</v>
      </c>
      <c r="G146" s="33">
        <v>3.4799999999999969</v>
      </c>
      <c r="H146" s="34">
        <v>71626</v>
      </c>
      <c r="I146" s="34">
        <v>96662</v>
      </c>
      <c r="J146" s="67">
        <v>25036</v>
      </c>
    </row>
    <row r="147" spans="1:10">
      <c r="A147" s="60" t="s">
        <v>381</v>
      </c>
      <c r="B147" s="60" t="s">
        <v>141</v>
      </c>
      <c r="C147" s="60" t="s">
        <v>458</v>
      </c>
      <c r="D147" s="37" t="s">
        <v>147</v>
      </c>
      <c r="E147" s="33">
        <v>14</v>
      </c>
      <c r="F147" s="33">
        <v>11.54</v>
      </c>
      <c r="G147" s="33">
        <v>-2.4600000000000009</v>
      </c>
      <c r="H147" s="34">
        <v>72901</v>
      </c>
      <c r="I147" s="34">
        <v>59603</v>
      </c>
      <c r="J147" s="67">
        <v>-13298</v>
      </c>
    </row>
    <row r="148" spans="1:10">
      <c r="A148" s="60" t="s">
        <v>381</v>
      </c>
      <c r="B148" s="60" t="s">
        <v>141</v>
      </c>
      <c r="C148" s="60" t="s">
        <v>479</v>
      </c>
      <c r="D148" s="37" t="s">
        <v>52</v>
      </c>
      <c r="E148" s="33">
        <v>1</v>
      </c>
      <c r="F148" s="33">
        <v>1</v>
      </c>
      <c r="G148" s="33">
        <v>0</v>
      </c>
      <c r="H148" s="34">
        <v>5000</v>
      </c>
      <c r="I148" s="34">
        <v>5000</v>
      </c>
      <c r="J148" s="67">
        <v>0</v>
      </c>
    </row>
    <row r="149" spans="1:10">
      <c r="A149" s="60" t="s">
        <v>381</v>
      </c>
      <c r="B149" s="60" t="s">
        <v>141</v>
      </c>
      <c r="C149" s="60" t="s">
        <v>495</v>
      </c>
      <c r="D149" s="37" t="s">
        <v>148</v>
      </c>
      <c r="E149" s="33">
        <v>3</v>
      </c>
      <c r="F149" s="33">
        <v>3</v>
      </c>
      <c r="G149" s="33">
        <v>0</v>
      </c>
      <c r="H149" s="34">
        <v>15000</v>
      </c>
      <c r="I149" s="34">
        <v>15000</v>
      </c>
      <c r="J149" s="67">
        <v>0</v>
      </c>
    </row>
    <row r="150" spans="1:10">
      <c r="A150" s="60" t="s">
        <v>381</v>
      </c>
      <c r="B150" s="60" t="s">
        <v>141</v>
      </c>
      <c r="C150" s="60" t="s">
        <v>514</v>
      </c>
      <c r="D150" s="37" t="s">
        <v>149</v>
      </c>
      <c r="E150" s="33">
        <v>8</v>
      </c>
      <c r="F150" s="33">
        <v>6.21</v>
      </c>
      <c r="G150" s="33">
        <v>-1.79</v>
      </c>
      <c r="H150" s="34">
        <v>40000</v>
      </c>
      <c r="I150" s="34">
        <v>31050</v>
      </c>
      <c r="J150" s="67">
        <v>-8950</v>
      </c>
    </row>
    <row r="151" spans="1:10">
      <c r="A151" s="60" t="s">
        <v>381</v>
      </c>
      <c r="B151" s="60" t="s">
        <v>141</v>
      </c>
      <c r="C151" s="60" t="s">
        <v>562</v>
      </c>
      <c r="D151" s="37" t="s">
        <v>151</v>
      </c>
      <c r="E151" s="33">
        <v>1</v>
      </c>
      <c r="F151" s="33">
        <v>2</v>
      </c>
      <c r="G151" s="33">
        <v>1</v>
      </c>
      <c r="H151" s="34">
        <v>5000</v>
      </c>
      <c r="I151" s="34">
        <v>10000</v>
      </c>
      <c r="J151" s="67">
        <v>5000</v>
      </c>
    </row>
    <row r="152" spans="1:10">
      <c r="A152" s="60" t="s">
        <v>381</v>
      </c>
      <c r="B152" s="60" t="s">
        <v>141</v>
      </c>
      <c r="C152" s="60" t="s">
        <v>580</v>
      </c>
      <c r="D152" s="37" t="s">
        <v>152</v>
      </c>
      <c r="E152" s="33">
        <v>22</v>
      </c>
      <c r="F152" s="33">
        <v>27.78</v>
      </c>
      <c r="G152" s="33">
        <v>5.7800000000000011</v>
      </c>
      <c r="H152" s="34">
        <v>126468</v>
      </c>
      <c r="I152" s="34">
        <v>152973</v>
      </c>
      <c r="J152" s="67">
        <v>26505</v>
      </c>
    </row>
    <row r="153" spans="1:10">
      <c r="A153" s="60" t="s">
        <v>381</v>
      </c>
      <c r="B153" s="60" t="s">
        <v>141</v>
      </c>
      <c r="C153" s="60" t="s">
        <v>599</v>
      </c>
      <c r="D153" s="37" t="s">
        <v>154</v>
      </c>
      <c r="E153" s="33">
        <v>1</v>
      </c>
      <c r="F153" s="33">
        <v>1</v>
      </c>
      <c r="G153" s="33">
        <v>0</v>
      </c>
      <c r="H153" s="34">
        <v>5000</v>
      </c>
      <c r="I153" s="34">
        <v>5000</v>
      </c>
      <c r="J153" s="67">
        <v>0</v>
      </c>
    </row>
    <row r="154" spans="1:10">
      <c r="A154" s="60" t="s">
        <v>381</v>
      </c>
      <c r="B154" s="60" t="s">
        <v>141</v>
      </c>
      <c r="C154" s="60" t="s">
        <v>603</v>
      </c>
      <c r="D154" s="37" t="s">
        <v>155</v>
      </c>
      <c r="E154" s="33">
        <v>0.6</v>
      </c>
      <c r="F154" s="33">
        <v>0</v>
      </c>
      <c r="G154" s="33">
        <v>-0.6</v>
      </c>
      <c r="H154" s="34">
        <v>3000</v>
      </c>
      <c r="I154" s="34">
        <v>0</v>
      </c>
      <c r="J154" s="67">
        <v>-3000</v>
      </c>
    </row>
    <row r="155" spans="1:10">
      <c r="A155" s="60" t="s">
        <v>381</v>
      </c>
      <c r="B155" s="60" t="s">
        <v>141</v>
      </c>
      <c r="C155" s="60" t="s">
        <v>609</v>
      </c>
      <c r="D155" s="37" t="s">
        <v>156</v>
      </c>
      <c r="E155" s="33">
        <v>40.430000000000007</v>
      </c>
      <c r="F155" s="33">
        <v>42.78</v>
      </c>
      <c r="G155" s="33">
        <v>2.3499999999999943</v>
      </c>
      <c r="H155" s="34">
        <v>222033</v>
      </c>
      <c r="I155" s="34">
        <v>233075</v>
      </c>
      <c r="J155" s="67">
        <v>11042</v>
      </c>
    </row>
    <row r="156" spans="1:10">
      <c r="A156" s="60" t="s">
        <v>381</v>
      </c>
      <c r="B156" s="60" t="s">
        <v>141</v>
      </c>
      <c r="C156" s="60" t="s">
        <v>613</v>
      </c>
      <c r="D156" s="37" t="s">
        <v>85</v>
      </c>
      <c r="E156" s="33">
        <v>1</v>
      </c>
      <c r="F156" s="33">
        <v>1</v>
      </c>
      <c r="G156" s="33">
        <v>0</v>
      </c>
      <c r="H156" s="34">
        <v>5000</v>
      </c>
      <c r="I156" s="34">
        <v>5000</v>
      </c>
      <c r="J156" s="67">
        <v>0</v>
      </c>
    </row>
    <row r="157" spans="1:10">
      <c r="A157" s="60" t="s">
        <v>381</v>
      </c>
      <c r="B157" s="60" t="s">
        <v>141</v>
      </c>
      <c r="C157" s="60" t="s">
        <v>656</v>
      </c>
      <c r="D157" s="37" t="s">
        <v>277</v>
      </c>
      <c r="E157" s="33">
        <v>2</v>
      </c>
      <c r="F157" s="33">
        <v>2</v>
      </c>
      <c r="G157" s="33">
        <v>0</v>
      </c>
      <c r="H157" s="34">
        <v>10000</v>
      </c>
      <c r="I157" s="34">
        <v>10000</v>
      </c>
      <c r="J157" s="67">
        <v>0</v>
      </c>
    </row>
    <row r="158" spans="1:10">
      <c r="A158" s="60" t="s">
        <v>381</v>
      </c>
      <c r="B158" s="60" t="s">
        <v>141</v>
      </c>
      <c r="C158" s="60" t="s">
        <v>693</v>
      </c>
      <c r="D158" s="37" t="s">
        <v>337</v>
      </c>
      <c r="E158" s="33">
        <v>0</v>
      </c>
      <c r="F158" s="33">
        <v>1</v>
      </c>
      <c r="G158" s="33">
        <v>1</v>
      </c>
      <c r="H158" s="34">
        <v>0</v>
      </c>
      <c r="I158" s="34">
        <v>5000</v>
      </c>
      <c r="J158" s="67">
        <v>5000</v>
      </c>
    </row>
    <row r="159" spans="1:10">
      <c r="A159" s="60" t="s">
        <v>381</v>
      </c>
      <c r="B159" s="60" t="s">
        <v>141</v>
      </c>
      <c r="C159" s="60" t="s">
        <v>698</v>
      </c>
      <c r="D159" s="37" t="s">
        <v>183</v>
      </c>
      <c r="E159" s="33">
        <v>1</v>
      </c>
      <c r="F159" s="33">
        <v>0</v>
      </c>
      <c r="G159" s="33">
        <v>-1</v>
      </c>
      <c r="H159" s="34">
        <v>5000</v>
      </c>
      <c r="I159" s="34">
        <v>0</v>
      </c>
      <c r="J159" s="67">
        <v>-5000</v>
      </c>
    </row>
    <row r="160" spans="1:10">
      <c r="A160" s="60" t="s">
        <v>381</v>
      </c>
      <c r="B160" s="60" t="s">
        <v>141</v>
      </c>
      <c r="C160" s="60" t="s">
        <v>729</v>
      </c>
      <c r="D160" s="37" t="s">
        <v>159</v>
      </c>
      <c r="E160" s="33">
        <v>5</v>
      </c>
      <c r="F160" s="33">
        <v>7.21</v>
      </c>
      <c r="G160" s="33">
        <v>2.21</v>
      </c>
      <c r="H160" s="34">
        <v>25471</v>
      </c>
      <c r="I160" s="34">
        <v>39455</v>
      </c>
      <c r="J160" s="67">
        <v>13984</v>
      </c>
    </row>
    <row r="161" spans="1:10">
      <c r="A161" s="60" t="s">
        <v>381</v>
      </c>
      <c r="B161" s="60" t="s">
        <v>141</v>
      </c>
      <c r="C161" s="60" t="s">
        <v>735</v>
      </c>
      <c r="D161" s="37" t="s">
        <v>942</v>
      </c>
      <c r="E161" s="33">
        <v>3</v>
      </c>
      <c r="F161" s="33">
        <v>4.8</v>
      </c>
      <c r="G161" s="33">
        <v>1.7999999999999998</v>
      </c>
      <c r="H161" s="34">
        <v>15471</v>
      </c>
      <c r="I161" s="34">
        <v>25867</v>
      </c>
      <c r="J161" s="67">
        <v>10396</v>
      </c>
    </row>
    <row r="162" spans="1:10">
      <c r="A162" s="60" t="s">
        <v>381</v>
      </c>
      <c r="B162" s="60" t="s">
        <v>141</v>
      </c>
      <c r="C162" s="60" t="s">
        <v>748</v>
      </c>
      <c r="D162" s="37" t="s">
        <v>55</v>
      </c>
      <c r="E162" s="33">
        <v>1</v>
      </c>
      <c r="F162" s="33">
        <v>0</v>
      </c>
      <c r="G162" s="33">
        <v>-1</v>
      </c>
      <c r="H162" s="34">
        <v>5000</v>
      </c>
      <c r="I162" s="34">
        <v>0</v>
      </c>
      <c r="J162" s="67">
        <v>-5000</v>
      </c>
    </row>
    <row r="163" spans="1:10">
      <c r="A163" s="60" t="s">
        <v>381</v>
      </c>
      <c r="B163" s="60" t="s">
        <v>141</v>
      </c>
      <c r="C163" s="60" t="s">
        <v>758</v>
      </c>
      <c r="D163" s="37" t="s">
        <v>56</v>
      </c>
      <c r="E163" s="33">
        <v>3</v>
      </c>
      <c r="F163" s="33">
        <v>3.31</v>
      </c>
      <c r="G163" s="33">
        <v>0.31000000000000005</v>
      </c>
      <c r="H163" s="34">
        <v>15297</v>
      </c>
      <c r="I163" s="34">
        <v>16773</v>
      </c>
      <c r="J163" s="67">
        <v>1476</v>
      </c>
    </row>
    <row r="164" spans="1:10">
      <c r="A164" s="60" t="s">
        <v>381</v>
      </c>
      <c r="B164" s="60" t="s">
        <v>141</v>
      </c>
      <c r="C164" s="60" t="s">
        <v>768</v>
      </c>
      <c r="D164" s="37" t="s">
        <v>241</v>
      </c>
      <c r="E164" s="33">
        <v>2</v>
      </c>
      <c r="F164" s="33">
        <v>0</v>
      </c>
      <c r="G164" s="33">
        <v>-2</v>
      </c>
      <c r="H164" s="34">
        <v>10408</v>
      </c>
      <c r="I164" s="34">
        <v>0</v>
      </c>
      <c r="J164" s="67">
        <v>-10408</v>
      </c>
    </row>
    <row r="165" spans="1:10">
      <c r="A165" s="60" t="s">
        <v>387</v>
      </c>
      <c r="B165" s="60" t="s">
        <v>105</v>
      </c>
      <c r="C165" s="60" t="s">
        <v>371</v>
      </c>
      <c r="D165" s="37" t="s">
        <v>104</v>
      </c>
      <c r="E165" s="33">
        <v>4</v>
      </c>
      <c r="F165" s="33">
        <v>0</v>
      </c>
      <c r="G165" s="33">
        <v>-4</v>
      </c>
      <c r="H165" s="34">
        <v>23041</v>
      </c>
      <c r="I165" s="34">
        <v>0</v>
      </c>
      <c r="J165" s="67">
        <v>-23041</v>
      </c>
    </row>
    <row r="166" spans="1:10">
      <c r="A166" s="60" t="s">
        <v>387</v>
      </c>
      <c r="B166" s="60" t="s">
        <v>105</v>
      </c>
      <c r="C166" s="60" t="s">
        <v>403</v>
      </c>
      <c r="D166" s="37" t="s">
        <v>106</v>
      </c>
      <c r="E166" s="33">
        <v>1</v>
      </c>
      <c r="F166" s="33">
        <v>1</v>
      </c>
      <c r="G166" s="33">
        <v>0</v>
      </c>
      <c r="H166" s="34">
        <v>5000</v>
      </c>
      <c r="I166" s="34">
        <v>5000</v>
      </c>
      <c r="J166" s="67">
        <v>0</v>
      </c>
    </row>
    <row r="167" spans="1:10">
      <c r="A167" s="60" t="s">
        <v>387</v>
      </c>
      <c r="B167" s="60" t="s">
        <v>105</v>
      </c>
      <c r="C167" s="60" t="s">
        <v>447</v>
      </c>
      <c r="D167" s="37" t="s">
        <v>107</v>
      </c>
      <c r="E167" s="33">
        <v>6</v>
      </c>
      <c r="F167" s="33">
        <v>2</v>
      </c>
      <c r="G167" s="33">
        <v>-4</v>
      </c>
      <c r="H167" s="34">
        <v>80942</v>
      </c>
      <c r="I167" s="34">
        <v>10000</v>
      </c>
      <c r="J167" s="67">
        <v>-70942</v>
      </c>
    </row>
    <row r="168" spans="1:10">
      <c r="A168" s="60" t="s">
        <v>387</v>
      </c>
      <c r="B168" s="60" t="s">
        <v>105</v>
      </c>
      <c r="C168" s="60" t="s">
        <v>523</v>
      </c>
      <c r="D168" s="37" t="s">
        <v>109</v>
      </c>
      <c r="E168" s="33">
        <v>5</v>
      </c>
      <c r="F168" s="33">
        <v>5.5200000000000005</v>
      </c>
      <c r="G168" s="33">
        <v>0.52000000000000046</v>
      </c>
      <c r="H168" s="34">
        <v>64905</v>
      </c>
      <c r="I168" s="34">
        <v>60988</v>
      </c>
      <c r="J168" s="67">
        <v>-3917</v>
      </c>
    </row>
    <row r="169" spans="1:10">
      <c r="A169" s="60" t="s">
        <v>387</v>
      </c>
      <c r="B169" s="60" t="s">
        <v>105</v>
      </c>
      <c r="C169" s="60" t="s">
        <v>533</v>
      </c>
      <c r="D169" s="37" t="s">
        <v>162</v>
      </c>
      <c r="E169" s="33">
        <v>0</v>
      </c>
      <c r="F169" s="33">
        <v>0.39</v>
      </c>
      <c r="G169" s="33">
        <v>0.39</v>
      </c>
      <c r="H169" s="34">
        <v>0</v>
      </c>
      <c r="I169" s="34">
        <v>1950</v>
      </c>
      <c r="J169" s="67">
        <v>1950</v>
      </c>
    </row>
    <row r="170" spans="1:10">
      <c r="A170" s="60" t="s">
        <v>387</v>
      </c>
      <c r="B170" s="60" t="s">
        <v>105</v>
      </c>
      <c r="C170" s="60" t="s">
        <v>552</v>
      </c>
      <c r="D170" s="37" t="s">
        <v>133</v>
      </c>
      <c r="E170" s="33">
        <v>2</v>
      </c>
      <c r="F170" s="33">
        <v>1.7</v>
      </c>
      <c r="G170" s="33">
        <v>-0.30000000000000004</v>
      </c>
      <c r="H170" s="34">
        <v>10000</v>
      </c>
      <c r="I170" s="34">
        <v>8500</v>
      </c>
      <c r="J170" s="67">
        <v>-1500</v>
      </c>
    </row>
    <row r="171" spans="1:10">
      <c r="A171" s="60" t="s">
        <v>387</v>
      </c>
      <c r="B171" s="60" t="s">
        <v>105</v>
      </c>
      <c r="C171" s="60" t="s">
        <v>590</v>
      </c>
      <c r="D171" s="37" t="s">
        <v>110</v>
      </c>
      <c r="E171" s="33">
        <v>8</v>
      </c>
      <c r="F171" s="33">
        <v>4.8900000000000006</v>
      </c>
      <c r="G171" s="33">
        <v>-3.1099999999999994</v>
      </c>
      <c r="H171" s="34">
        <v>42170</v>
      </c>
      <c r="I171" s="34">
        <v>24450</v>
      </c>
      <c r="J171" s="67">
        <v>-17720</v>
      </c>
    </row>
    <row r="172" spans="1:10">
      <c r="A172" s="60" t="s">
        <v>387</v>
      </c>
      <c r="B172" s="60" t="s">
        <v>105</v>
      </c>
      <c r="C172" s="60" t="s">
        <v>612</v>
      </c>
      <c r="D172" s="37" t="s">
        <v>111</v>
      </c>
      <c r="E172" s="33">
        <v>4</v>
      </c>
      <c r="F172" s="33">
        <v>2</v>
      </c>
      <c r="G172" s="33">
        <v>-2</v>
      </c>
      <c r="H172" s="34">
        <v>25464</v>
      </c>
      <c r="I172" s="34">
        <v>10000</v>
      </c>
      <c r="J172" s="67">
        <v>-15464</v>
      </c>
    </row>
    <row r="173" spans="1:10">
      <c r="A173" s="60" t="s">
        <v>387</v>
      </c>
      <c r="B173" s="60" t="s">
        <v>105</v>
      </c>
      <c r="C173" s="60" t="s">
        <v>644</v>
      </c>
      <c r="D173" s="37" t="s">
        <v>136</v>
      </c>
      <c r="E173" s="33">
        <v>3</v>
      </c>
      <c r="F173" s="33">
        <v>2.52</v>
      </c>
      <c r="G173" s="33">
        <v>-0.48</v>
      </c>
      <c r="H173" s="34">
        <v>31447</v>
      </c>
      <c r="I173" s="34">
        <v>29666</v>
      </c>
      <c r="J173" s="67">
        <v>-1781</v>
      </c>
    </row>
    <row r="174" spans="1:10">
      <c r="A174" s="60" t="s">
        <v>387</v>
      </c>
      <c r="B174" s="60" t="s">
        <v>105</v>
      </c>
      <c r="C174" s="60" t="s">
        <v>661</v>
      </c>
      <c r="D174" s="37" t="s">
        <v>112</v>
      </c>
      <c r="E174" s="33">
        <v>84.320000000000007</v>
      </c>
      <c r="F174" s="33">
        <v>76.52</v>
      </c>
      <c r="G174" s="33">
        <v>-7.8000000000000114</v>
      </c>
      <c r="H174" s="34">
        <v>513700</v>
      </c>
      <c r="I174" s="34">
        <v>421475</v>
      </c>
      <c r="J174" s="67">
        <v>-92225</v>
      </c>
    </row>
    <row r="175" spans="1:10">
      <c r="A175" s="60" t="s">
        <v>387</v>
      </c>
      <c r="B175" s="60" t="s">
        <v>105</v>
      </c>
      <c r="C175" s="60" t="s">
        <v>739</v>
      </c>
      <c r="D175" s="37" t="s">
        <v>941</v>
      </c>
      <c r="E175" s="33">
        <v>1</v>
      </c>
      <c r="F175" s="33">
        <v>0</v>
      </c>
      <c r="G175" s="33">
        <v>-1</v>
      </c>
      <c r="H175" s="34">
        <v>5000</v>
      </c>
      <c r="I175" s="34">
        <v>0</v>
      </c>
      <c r="J175" s="67">
        <v>-5000</v>
      </c>
    </row>
    <row r="176" spans="1:10">
      <c r="A176" s="60" t="s">
        <v>387</v>
      </c>
      <c r="B176" s="60" t="s">
        <v>105</v>
      </c>
      <c r="C176" s="60" t="s">
        <v>747</v>
      </c>
      <c r="D176" s="37" t="s">
        <v>164</v>
      </c>
      <c r="E176" s="33">
        <v>1</v>
      </c>
      <c r="F176" s="33">
        <v>0.32</v>
      </c>
      <c r="G176" s="33">
        <v>-0.67999999999999994</v>
      </c>
      <c r="H176" s="34">
        <v>7055</v>
      </c>
      <c r="I176" s="34">
        <v>1600</v>
      </c>
      <c r="J176" s="67">
        <v>-5455</v>
      </c>
    </row>
    <row r="177" spans="1:10">
      <c r="A177" s="60" t="s">
        <v>395</v>
      </c>
      <c r="B177" s="60" t="s">
        <v>38</v>
      </c>
      <c r="C177" s="60" t="s">
        <v>367</v>
      </c>
      <c r="D177" s="37" t="s">
        <v>120</v>
      </c>
      <c r="E177" s="33">
        <v>1</v>
      </c>
      <c r="F177" s="33">
        <v>0</v>
      </c>
      <c r="G177" s="33">
        <v>-1</v>
      </c>
      <c r="H177" s="34">
        <v>27036</v>
      </c>
      <c r="I177" s="34">
        <v>0</v>
      </c>
      <c r="J177" s="67">
        <v>-27036</v>
      </c>
    </row>
    <row r="178" spans="1:10">
      <c r="A178" s="60" t="s">
        <v>395</v>
      </c>
      <c r="B178" s="60" t="s">
        <v>38</v>
      </c>
      <c r="C178" s="60" t="s">
        <v>369</v>
      </c>
      <c r="D178" s="37" t="s">
        <v>97</v>
      </c>
      <c r="E178" s="33">
        <v>4</v>
      </c>
      <c r="F178" s="33">
        <v>1</v>
      </c>
      <c r="G178" s="33">
        <v>-3</v>
      </c>
      <c r="H178" s="34">
        <v>20000</v>
      </c>
      <c r="I178" s="34">
        <v>5000</v>
      </c>
      <c r="J178" s="67">
        <v>-15000</v>
      </c>
    </row>
    <row r="179" spans="1:10">
      <c r="A179" s="60" t="s">
        <v>395</v>
      </c>
      <c r="B179" s="60" t="s">
        <v>38</v>
      </c>
      <c r="C179" s="60" t="s">
        <v>386</v>
      </c>
      <c r="D179" s="37" t="s">
        <v>75</v>
      </c>
      <c r="E179" s="33">
        <v>1</v>
      </c>
      <c r="F179" s="33">
        <v>4</v>
      </c>
      <c r="G179" s="33">
        <v>3</v>
      </c>
      <c r="H179" s="34">
        <v>5000</v>
      </c>
      <c r="I179" s="34">
        <v>31529</v>
      </c>
      <c r="J179" s="67">
        <v>26529</v>
      </c>
    </row>
    <row r="180" spans="1:10">
      <c r="A180" s="60" t="s">
        <v>395</v>
      </c>
      <c r="B180" s="60" t="s">
        <v>38</v>
      </c>
      <c r="C180" s="60" t="s">
        <v>439</v>
      </c>
      <c r="D180" s="37" t="s">
        <v>167</v>
      </c>
      <c r="E180" s="33">
        <v>0</v>
      </c>
      <c r="F180" s="33">
        <v>1.43</v>
      </c>
      <c r="G180" s="33">
        <v>1.43</v>
      </c>
      <c r="H180" s="34">
        <v>0</v>
      </c>
      <c r="I180" s="34">
        <v>7150</v>
      </c>
      <c r="J180" s="67">
        <v>7150</v>
      </c>
    </row>
    <row r="181" spans="1:10">
      <c r="A181" s="60" t="s">
        <v>395</v>
      </c>
      <c r="B181" s="60" t="s">
        <v>38</v>
      </c>
      <c r="C181" s="60" t="s">
        <v>484</v>
      </c>
      <c r="D181" s="37" t="s">
        <v>99</v>
      </c>
      <c r="E181" s="33">
        <v>0</v>
      </c>
      <c r="F181" s="33">
        <v>1</v>
      </c>
      <c r="G181" s="33">
        <v>1</v>
      </c>
      <c r="H181" s="34">
        <v>0</v>
      </c>
      <c r="I181" s="34">
        <v>5000</v>
      </c>
      <c r="J181" s="67">
        <v>5000</v>
      </c>
    </row>
    <row r="182" spans="1:10">
      <c r="A182" s="60" t="s">
        <v>395</v>
      </c>
      <c r="B182" s="60" t="s">
        <v>38</v>
      </c>
      <c r="C182" s="60" t="s">
        <v>569</v>
      </c>
      <c r="D182" s="37" t="s">
        <v>100</v>
      </c>
      <c r="E182" s="33">
        <v>1</v>
      </c>
      <c r="F182" s="33">
        <v>0</v>
      </c>
      <c r="G182" s="33">
        <v>-1</v>
      </c>
      <c r="H182" s="34">
        <v>5000</v>
      </c>
      <c r="I182" s="34">
        <v>0</v>
      </c>
      <c r="J182" s="67">
        <v>-5000</v>
      </c>
    </row>
    <row r="183" spans="1:10">
      <c r="A183" s="60" t="s">
        <v>395</v>
      </c>
      <c r="B183" s="60" t="s">
        <v>38</v>
      </c>
      <c r="C183" s="60" t="s">
        <v>595</v>
      </c>
      <c r="D183" s="37" t="s">
        <v>101</v>
      </c>
      <c r="E183" s="33">
        <v>1</v>
      </c>
      <c r="F183" s="33">
        <v>2</v>
      </c>
      <c r="G183" s="33">
        <v>1</v>
      </c>
      <c r="H183" s="34">
        <v>5000</v>
      </c>
      <c r="I183" s="34">
        <v>10000</v>
      </c>
      <c r="J183" s="67">
        <v>5000</v>
      </c>
    </row>
    <row r="184" spans="1:10">
      <c r="A184" s="60" t="s">
        <v>395</v>
      </c>
      <c r="B184" s="60" t="s">
        <v>38</v>
      </c>
      <c r="C184" s="60" t="s">
        <v>636</v>
      </c>
      <c r="D184" s="37" t="s">
        <v>168</v>
      </c>
      <c r="E184" s="33">
        <v>1</v>
      </c>
      <c r="F184" s="33">
        <v>0</v>
      </c>
      <c r="G184" s="33">
        <v>-1</v>
      </c>
      <c r="H184" s="34">
        <v>5000</v>
      </c>
      <c r="I184" s="34">
        <v>0</v>
      </c>
      <c r="J184" s="67">
        <v>-5000</v>
      </c>
    </row>
    <row r="185" spans="1:10">
      <c r="A185" s="60" t="s">
        <v>395</v>
      </c>
      <c r="B185" s="60" t="s">
        <v>38</v>
      </c>
      <c r="C185" s="60" t="s">
        <v>714</v>
      </c>
      <c r="D185" s="37" t="s">
        <v>113</v>
      </c>
      <c r="E185" s="33">
        <v>1</v>
      </c>
      <c r="F185" s="33">
        <v>2</v>
      </c>
      <c r="G185" s="33">
        <v>1</v>
      </c>
      <c r="H185" s="34">
        <v>5000</v>
      </c>
      <c r="I185" s="34">
        <v>10000</v>
      </c>
      <c r="J185" s="67">
        <v>5000</v>
      </c>
    </row>
    <row r="186" spans="1:10">
      <c r="A186" s="60" t="s">
        <v>396</v>
      </c>
      <c r="B186" s="60" t="s">
        <v>172</v>
      </c>
      <c r="C186" s="60" t="s">
        <v>394</v>
      </c>
      <c r="D186" s="37" t="s">
        <v>253</v>
      </c>
      <c r="E186" s="33">
        <v>2.58</v>
      </c>
      <c r="F186" s="33">
        <v>3</v>
      </c>
      <c r="G186" s="33">
        <v>0.41999999999999993</v>
      </c>
      <c r="H186" s="34">
        <v>12900</v>
      </c>
      <c r="I186" s="34">
        <v>15000</v>
      </c>
      <c r="J186" s="67">
        <v>2100</v>
      </c>
    </row>
    <row r="187" spans="1:10">
      <c r="A187" s="60" t="s">
        <v>396</v>
      </c>
      <c r="B187" s="60" t="s">
        <v>172</v>
      </c>
      <c r="C187" s="60" t="s">
        <v>502</v>
      </c>
      <c r="D187" s="37" t="s">
        <v>91</v>
      </c>
      <c r="E187" s="33">
        <v>0</v>
      </c>
      <c r="F187" s="33">
        <v>1</v>
      </c>
      <c r="G187" s="33">
        <v>1</v>
      </c>
      <c r="H187" s="34">
        <v>0</v>
      </c>
      <c r="I187" s="34">
        <v>5000</v>
      </c>
      <c r="J187" s="67">
        <v>5000</v>
      </c>
    </row>
    <row r="188" spans="1:10">
      <c r="A188" s="60" t="s">
        <v>396</v>
      </c>
      <c r="B188" s="60" t="s">
        <v>172</v>
      </c>
      <c r="C188" s="60" t="s">
        <v>566</v>
      </c>
      <c r="D188" s="37" t="s">
        <v>174</v>
      </c>
      <c r="E188" s="33">
        <v>18.560000000000002</v>
      </c>
      <c r="F188" s="33">
        <v>15</v>
      </c>
      <c r="G188" s="33">
        <v>-3.5600000000000023</v>
      </c>
      <c r="H188" s="34">
        <v>102285</v>
      </c>
      <c r="I188" s="34">
        <v>79121</v>
      </c>
      <c r="J188" s="67">
        <v>-23164</v>
      </c>
    </row>
    <row r="189" spans="1:10">
      <c r="A189" s="60" t="s">
        <v>396</v>
      </c>
      <c r="B189" s="60" t="s">
        <v>172</v>
      </c>
      <c r="C189" s="60" t="s">
        <v>578</v>
      </c>
      <c r="D189" s="37" t="s">
        <v>46</v>
      </c>
      <c r="E189" s="33">
        <v>1</v>
      </c>
      <c r="F189" s="33">
        <v>1</v>
      </c>
      <c r="G189" s="33">
        <v>0</v>
      </c>
      <c r="H189" s="34">
        <v>5000</v>
      </c>
      <c r="I189" s="34">
        <v>5000</v>
      </c>
      <c r="J189" s="67">
        <v>0</v>
      </c>
    </row>
    <row r="190" spans="1:10">
      <c r="A190" s="60" t="s">
        <v>396</v>
      </c>
      <c r="B190" s="60" t="s">
        <v>172</v>
      </c>
      <c r="C190" s="60" t="s">
        <v>628</v>
      </c>
      <c r="D190" s="37" t="s">
        <v>93</v>
      </c>
      <c r="E190" s="33">
        <v>1</v>
      </c>
      <c r="F190" s="33">
        <v>5</v>
      </c>
      <c r="G190" s="33">
        <v>4</v>
      </c>
      <c r="H190" s="34">
        <v>5000</v>
      </c>
      <c r="I190" s="34">
        <v>25000</v>
      </c>
      <c r="J190" s="67">
        <v>20000</v>
      </c>
    </row>
    <row r="191" spans="1:10">
      <c r="A191" s="60" t="s">
        <v>396</v>
      </c>
      <c r="B191" s="60" t="s">
        <v>172</v>
      </c>
      <c r="C191" s="60" t="s">
        <v>638</v>
      </c>
      <c r="D191" s="37" t="s">
        <v>86</v>
      </c>
      <c r="E191" s="33">
        <v>2.87</v>
      </c>
      <c r="F191" s="33">
        <v>1.17</v>
      </c>
      <c r="G191" s="33">
        <v>-1.7000000000000002</v>
      </c>
      <c r="H191" s="34">
        <v>14350</v>
      </c>
      <c r="I191" s="34">
        <v>5850</v>
      </c>
      <c r="J191" s="67">
        <v>-8500</v>
      </c>
    </row>
    <row r="192" spans="1:10">
      <c r="A192" s="60" t="s">
        <v>396</v>
      </c>
      <c r="B192" s="60" t="s">
        <v>172</v>
      </c>
      <c r="C192" s="60" t="s">
        <v>657</v>
      </c>
      <c r="D192" s="37" t="s">
        <v>175</v>
      </c>
      <c r="E192" s="33">
        <v>1</v>
      </c>
      <c r="F192" s="33">
        <v>0</v>
      </c>
      <c r="G192" s="33">
        <v>-1</v>
      </c>
      <c r="H192" s="34">
        <v>5000</v>
      </c>
      <c r="I192" s="34">
        <v>0</v>
      </c>
      <c r="J192" s="67">
        <v>-5000</v>
      </c>
    </row>
    <row r="193" spans="1:10">
      <c r="A193" s="60" t="s">
        <v>396</v>
      </c>
      <c r="B193" s="60" t="s">
        <v>172</v>
      </c>
      <c r="C193" s="60" t="s">
        <v>660</v>
      </c>
      <c r="D193" s="37" t="s">
        <v>68</v>
      </c>
      <c r="E193" s="33">
        <v>3</v>
      </c>
      <c r="F193" s="33">
        <v>1</v>
      </c>
      <c r="G193" s="33">
        <v>-2</v>
      </c>
      <c r="H193" s="34">
        <v>15000</v>
      </c>
      <c r="I193" s="34">
        <v>5000</v>
      </c>
      <c r="J193" s="67">
        <v>-10000</v>
      </c>
    </row>
    <row r="194" spans="1:10">
      <c r="A194" s="60" t="s">
        <v>396</v>
      </c>
      <c r="B194" s="60" t="s">
        <v>172</v>
      </c>
      <c r="C194" s="60" t="s">
        <v>721</v>
      </c>
      <c r="D194" s="37" t="s">
        <v>939</v>
      </c>
      <c r="E194" s="33">
        <v>0</v>
      </c>
      <c r="F194" s="33">
        <v>2</v>
      </c>
      <c r="G194" s="33">
        <v>2</v>
      </c>
      <c r="H194" s="34">
        <v>0</v>
      </c>
      <c r="I194" s="34">
        <v>18255</v>
      </c>
      <c r="J194" s="67">
        <v>18255</v>
      </c>
    </row>
    <row r="195" spans="1:10">
      <c r="A195" s="60" t="s">
        <v>396</v>
      </c>
      <c r="B195" s="60" t="s">
        <v>172</v>
      </c>
      <c r="C195" s="60" t="s">
        <v>756</v>
      </c>
      <c r="D195" s="37" t="s">
        <v>940</v>
      </c>
      <c r="E195" s="33">
        <v>4.79</v>
      </c>
      <c r="F195" s="33">
        <v>6</v>
      </c>
      <c r="G195" s="33">
        <v>1.21</v>
      </c>
      <c r="H195" s="34">
        <v>28096</v>
      </c>
      <c r="I195" s="34">
        <v>33077</v>
      </c>
      <c r="J195" s="67">
        <v>4981</v>
      </c>
    </row>
    <row r="196" spans="1:10">
      <c r="A196" s="60" t="s">
        <v>396</v>
      </c>
      <c r="B196" s="60" t="s">
        <v>172</v>
      </c>
      <c r="C196" s="60" t="s">
        <v>761</v>
      </c>
      <c r="D196" s="37" t="s">
        <v>176</v>
      </c>
      <c r="E196" s="33">
        <v>7</v>
      </c>
      <c r="F196" s="33">
        <v>8.61</v>
      </c>
      <c r="G196" s="33">
        <v>1.6099999999999994</v>
      </c>
      <c r="H196" s="34">
        <v>35536</v>
      </c>
      <c r="I196" s="34">
        <v>43149</v>
      </c>
      <c r="J196" s="67">
        <v>7613</v>
      </c>
    </row>
    <row r="197" spans="1:10">
      <c r="A197" s="60" t="s">
        <v>399</v>
      </c>
      <c r="B197" s="60" t="s">
        <v>177</v>
      </c>
      <c r="C197" s="60" t="s">
        <v>382</v>
      </c>
      <c r="D197" s="37" t="s">
        <v>178</v>
      </c>
      <c r="E197" s="33">
        <v>2</v>
      </c>
      <c r="F197" s="33">
        <v>5</v>
      </c>
      <c r="G197" s="33">
        <v>3</v>
      </c>
      <c r="H197" s="34">
        <v>10000</v>
      </c>
      <c r="I197" s="34">
        <v>25000</v>
      </c>
      <c r="J197" s="67">
        <v>15000</v>
      </c>
    </row>
    <row r="198" spans="1:10">
      <c r="A198" s="60" t="s">
        <v>399</v>
      </c>
      <c r="B198" s="60" t="s">
        <v>177</v>
      </c>
      <c r="C198" s="60" t="s">
        <v>407</v>
      </c>
      <c r="D198" s="37" t="s">
        <v>186</v>
      </c>
      <c r="E198" s="33">
        <v>4</v>
      </c>
      <c r="F198" s="33">
        <v>2</v>
      </c>
      <c r="G198" s="33">
        <v>-2</v>
      </c>
      <c r="H198" s="34">
        <v>20000</v>
      </c>
      <c r="I198" s="34">
        <v>10000</v>
      </c>
      <c r="J198" s="67">
        <v>-10000</v>
      </c>
    </row>
    <row r="199" spans="1:10">
      <c r="A199" s="60" t="s">
        <v>399</v>
      </c>
      <c r="B199" s="60" t="s">
        <v>177</v>
      </c>
      <c r="C199" s="60" t="s">
        <v>511</v>
      </c>
      <c r="D199" s="37" t="s">
        <v>180</v>
      </c>
      <c r="E199" s="33">
        <v>2</v>
      </c>
      <c r="F199" s="33">
        <v>2</v>
      </c>
      <c r="G199" s="33">
        <v>0</v>
      </c>
      <c r="H199" s="34">
        <v>10000</v>
      </c>
      <c r="I199" s="34">
        <v>10000</v>
      </c>
      <c r="J199" s="67">
        <v>0</v>
      </c>
    </row>
    <row r="200" spans="1:10">
      <c r="A200" s="60" t="s">
        <v>399</v>
      </c>
      <c r="B200" s="60" t="s">
        <v>177</v>
      </c>
      <c r="C200" s="60" t="s">
        <v>527</v>
      </c>
      <c r="D200" s="37" t="s">
        <v>181</v>
      </c>
      <c r="E200" s="33">
        <v>1</v>
      </c>
      <c r="F200" s="33">
        <v>2</v>
      </c>
      <c r="G200" s="33">
        <v>1</v>
      </c>
      <c r="H200" s="34">
        <v>5000</v>
      </c>
      <c r="I200" s="34">
        <v>10000</v>
      </c>
      <c r="J200" s="67">
        <v>5000</v>
      </c>
    </row>
    <row r="201" spans="1:10">
      <c r="A201" s="60" t="s">
        <v>399</v>
      </c>
      <c r="B201" s="60" t="s">
        <v>177</v>
      </c>
      <c r="C201" s="60" t="s">
        <v>558</v>
      </c>
      <c r="D201" s="37" t="s">
        <v>343</v>
      </c>
      <c r="E201" s="33">
        <v>1</v>
      </c>
      <c r="F201" s="33">
        <v>0</v>
      </c>
      <c r="G201" s="33">
        <v>-1</v>
      </c>
      <c r="H201" s="34">
        <v>5000</v>
      </c>
      <c r="I201" s="34">
        <v>0</v>
      </c>
      <c r="J201" s="67">
        <v>-5000</v>
      </c>
    </row>
    <row r="202" spans="1:10">
      <c r="A202" s="60" t="s">
        <v>399</v>
      </c>
      <c r="B202" s="60" t="s">
        <v>177</v>
      </c>
      <c r="C202" s="60" t="s">
        <v>580</v>
      </c>
      <c r="D202" s="37" t="s">
        <v>152</v>
      </c>
      <c r="E202" s="33">
        <v>1</v>
      </c>
      <c r="F202" s="33">
        <v>0</v>
      </c>
      <c r="G202" s="33">
        <v>-1</v>
      </c>
      <c r="H202" s="34">
        <v>5000</v>
      </c>
      <c r="I202" s="34">
        <v>0</v>
      </c>
      <c r="J202" s="67">
        <v>-5000</v>
      </c>
    </row>
    <row r="203" spans="1:10">
      <c r="A203" s="60" t="s">
        <v>399</v>
      </c>
      <c r="B203" s="60" t="s">
        <v>177</v>
      </c>
      <c r="C203" s="60" t="s">
        <v>615</v>
      </c>
      <c r="D203" s="37" t="s">
        <v>346</v>
      </c>
      <c r="E203" s="33">
        <v>0</v>
      </c>
      <c r="F203" s="33">
        <v>1</v>
      </c>
      <c r="G203" s="33">
        <v>1</v>
      </c>
      <c r="H203" s="34">
        <v>0</v>
      </c>
      <c r="I203" s="34">
        <v>5000</v>
      </c>
      <c r="J203" s="67">
        <v>5000</v>
      </c>
    </row>
    <row r="204" spans="1:10">
      <c r="A204" s="60" t="s">
        <v>399</v>
      </c>
      <c r="B204" s="60" t="s">
        <v>177</v>
      </c>
      <c r="C204" s="60" t="s">
        <v>635</v>
      </c>
      <c r="D204" s="37" t="s">
        <v>157</v>
      </c>
      <c r="E204" s="33">
        <v>1</v>
      </c>
      <c r="F204" s="33">
        <v>0</v>
      </c>
      <c r="G204" s="33">
        <v>-1</v>
      </c>
      <c r="H204" s="34">
        <v>5000</v>
      </c>
      <c r="I204" s="34">
        <v>0</v>
      </c>
      <c r="J204" s="67">
        <v>-5000</v>
      </c>
    </row>
    <row r="205" spans="1:10">
      <c r="A205" s="60" t="s">
        <v>399</v>
      </c>
      <c r="B205" s="60" t="s">
        <v>177</v>
      </c>
      <c r="C205" s="60" t="s">
        <v>646</v>
      </c>
      <c r="D205" s="37" t="s">
        <v>182</v>
      </c>
      <c r="E205" s="33">
        <v>3</v>
      </c>
      <c r="F205" s="33">
        <v>2</v>
      </c>
      <c r="G205" s="33">
        <v>-1</v>
      </c>
      <c r="H205" s="34">
        <v>15000</v>
      </c>
      <c r="I205" s="34">
        <v>10000</v>
      </c>
      <c r="J205" s="67">
        <v>-5000</v>
      </c>
    </row>
    <row r="206" spans="1:10">
      <c r="A206" s="60" t="s">
        <v>399</v>
      </c>
      <c r="B206" s="60" t="s">
        <v>177</v>
      </c>
      <c r="C206" s="60" t="s">
        <v>656</v>
      </c>
      <c r="D206" s="37" t="s">
        <v>277</v>
      </c>
      <c r="E206" s="33">
        <v>2</v>
      </c>
      <c r="F206" s="33">
        <v>2</v>
      </c>
      <c r="G206" s="33">
        <v>0</v>
      </c>
      <c r="H206" s="34">
        <v>10000</v>
      </c>
      <c r="I206" s="34">
        <v>10000</v>
      </c>
      <c r="J206" s="67">
        <v>0</v>
      </c>
    </row>
    <row r="207" spans="1:10">
      <c r="A207" s="60" t="s">
        <v>399</v>
      </c>
      <c r="B207" s="60" t="s">
        <v>177</v>
      </c>
      <c r="C207" s="60" t="s">
        <v>698</v>
      </c>
      <c r="D207" s="37" t="s">
        <v>183</v>
      </c>
      <c r="E207" s="33">
        <v>7</v>
      </c>
      <c r="F207" s="33">
        <v>6</v>
      </c>
      <c r="G207" s="33">
        <v>-1</v>
      </c>
      <c r="H207" s="34">
        <v>35000</v>
      </c>
      <c r="I207" s="34">
        <v>30000</v>
      </c>
      <c r="J207" s="67">
        <v>-5000</v>
      </c>
    </row>
    <row r="208" spans="1:10">
      <c r="A208" s="60" t="s">
        <v>403</v>
      </c>
      <c r="B208" s="60" t="s">
        <v>106</v>
      </c>
      <c r="C208" s="60" t="s">
        <v>354</v>
      </c>
      <c r="D208" s="37" t="s">
        <v>130</v>
      </c>
      <c r="E208" s="33">
        <v>1</v>
      </c>
      <c r="F208" s="33">
        <v>0</v>
      </c>
      <c r="G208" s="33">
        <v>-1</v>
      </c>
      <c r="H208" s="34">
        <v>5000</v>
      </c>
      <c r="I208" s="34">
        <v>0</v>
      </c>
      <c r="J208" s="67">
        <v>-5000</v>
      </c>
    </row>
    <row r="209" spans="1:10">
      <c r="A209" s="60" t="s">
        <v>403</v>
      </c>
      <c r="B209" s="60" t="s">
        <v>106</v>
      </c>
      <c r="C209" s="60" t="s">
        <v>387</v>
      </c>
      <c r="D209" s="37" t="s">
        <v>105</v>
      </c>
      <c r="E209" s="33">
        <v>3</v>
      </c>
      <c r="F209" s="33">
        <v>3</v>
      </c>
      <c r="G209" s="33">
        <v>0</v>
      </c>
      <c r="H209" s="34">
        <v>47923</v>
      </c>
      <c r="I209" s="34">
        <v>134153</v>
      </c>
      <c r="J209" s="67">
        <v>86230</v>
      </c>
    </row>
    <row r="210" spans="1:10">
      <c r="A210" s="60" t="s">
        <v>403</v>
      </c>
      <c r="B210" s="60" t="s">
        <v>106</v>
      </c>
      <c r="C210" s="60" t="s">
        <v>433</v>
      </c>
      <c r="D210" s="37" t="s">
        <v>303</v>
      </c>
      <c r="E210" s="33">
        <v>0.87</v>
      </c>
      <c r="F210" s="33">
        <v>0</v>
      </c>
      <c r="G210" s="33">
        <v>-0.87</v>
      </c>
      <c r="H210" s="34">
        <v>4350</v>
      </c>
      <c r="I210" s="34">
        <v>0</v>
      </c>
      <c r="J210" s="67">
        <v>-4350</v>
      </c>
    </row>
    <row r="211" spans="1:10">
      <c r="A211" s="60" t="s">
        <v>403</v>
      </c>
      <c r="B211" s="60" t="s">
        <v>106</v>
      </c>
      <c r="C211" s="60" t="s">
        <v>450</v>
      </c>
      <c r="D211" s="37" t="s">
        <v>280</v>
      </c>
      <c r="E211" s="33">
        <v>1</v>
      </c>
      <c r="F211" s="33">
        <v>1</v>
      </c>
      <c r="G211" s="33">
        <v>0</v>
      </c>
      <c r="H211" s="34">
        <v>5000</v>
      </c>
      <c r="I211" s="34">
        <v>5000</v>
      </c>
      <c r="J211" s="67">
        <v>0</v>
      </c>
    </row>
    <row r="212" spans="1:10">
      <c r="A212" s="60" t="s">
        <v>403</v>
      </c>
      <c r="B212" s="60" t="s">
        <v>106</v>
      </c>
      <c r="C212" s="60" t="s">
        <v>496</v>
      </c>
      <c r="D212" s="37" t="s">
        <v>108</v>
      </c>
      <c r="E212" s="33">
        <v>1</v>
      </c>
      <c r="F212" s="33">
        <v>1</v>
      </c>
      <c r="G212" s="33">
        <v>0</v>
      </c>
      <c r="H212" s="34">
        <v>5000</v>
      </c>
      <c r="I212" s="34">
        <v>5000</v>
      </c>
      <c r="J212" s="67">
        <v>0</v>
      </c>
    </row>
    <row r="213" spans="1:10">
      <c r="A213" s="60" t="s">
        <v>403</v>
      </c>
      <c r="B213" s="60" t="s">
        <v>106</v>
      </c>
      <c r="C213" s="60" t="s">
        <v>533</v>
      </c>
      <c r="D213" s="37" t="s">
        <v>162</v>
      </c>
      <c r="E213" s="33">
        <v>14</v>
      </c>
      <c r="F213" s="33">
        <v>15.86</v>
      </c>
      <c r="G213" s="33">
        <v>1.8599999999999994</v>
      </c>
      <c r="H213" s="34">
        <v>87740</v>
      </c>
      <c r="I213" s="34">
        <v>94883</v>
      </c>
      <c r="J213" s="67">
        <v>7143</v>
      </c>
    </row>
    <row r="214" spans="1:10">
      <c r="A214" s="60" t="s">
        <v>403</v>
      </c>
      <c r="B214" s="60" t="s">
        <v>106</v>
      </c>
      <c r="C214" s="60" t="s">
        <v>582</v>
      </c>
      <c r="D214" s="37" t="s">
        <v>217</v>
      </c>
      <c r="E214" s="33">
        <v>2</v>
      </c>
      <c r="F214" s="33">
        <v>2</v>
      </c>
      <c r="G214" s="33">
        <v>0</v>
      </c>
      <c r="H214" s="34">
        <v>13481</v>
      </c>
      <c r="I214" s="34">
        <v>22375</v>
      </c>
      <c r="J214" s="67">
        <v>8894</v>
      </c>
    </row>
    <row r="215" spans="1:10">
      <c r="A215" s="60" t="s">
        <v>403</v>
      </c>
      <c r="B215" s="60" t="s">
        <v>106</v>
      </c>
      <c r="C215" s="60" t="s">
        <v>590</v>
      </c>
      <c r="D215" s="37" t="s">
        <v>110</v>
      </c>
      <c r="E215" s="33">
        <v>10</v>
      </c>
      <c r="F215" s="33">
        <v>9.0399999999999991</v>
      </c>
      <c r="G215" s="33">
        <v>-0.96000000000000085</v>
      </c>
      <c r="H215" s="34">
        <v>61479</v>
      </c>
      <c r="I215" s="34">
        <v>61194</v>
      </c>
      <c r="J215" s="67">
        <v>-285</v>
      </c>
    </row>
    <row r="216" spans="1:10">
      <c r="A216" s="60" t="s">
        <v>403</v>
      </c>
      <c r="B216" s="60" t="s">
        <v>106</v>
      </c>
      <c r="C216" s="60" t="s">
        <v>591</v>
      </c>
      <c r="D216" s="37" t="s">
        <v>185</v>
      </c>
      <c r="E216" s="33">
        <v>1</v>
      </c>
      <c r="F216" s="33">
        <v>1</v>
      </c>
      <c r="G216" s="33">
        <v>0</v>
      </c>
      <c r="H216" s="34">
        <v>5000</v>
      </c>
      <c r="I216" s="34">
        <v>5000</v>
      </c>
      <c r="J216" s="67">
        <v>0</v>
      </c>
    </row>
    <row r="217" spans="1:10">
      <c r="A217" s="60" t="s">
        <v>403</v>
      </c>
      <c r="B217" s="60" t="s">
        <v>106</v>
      </c>
      <c r="C217" s="60" t="s">
        <v>644</v>
      </c>
      <c r="D217" s="37" t="s">
        <v>136</v>
      </c>
      <c r="E217" s="33">
        <v>0</v>
      </c>
      <c r="F217" s="33">
        <v>0.47</v>
      </c>
      <c r="G217" s="33">
        <v>0.47</v>
      </c>
      <c r="H217" s="34">
        <v>0</v>
      </c>
      <c r="I217" s="34">
        <v>2350</v>
      </c>
      <c r="J217" s="67">
        <v>2350</v>
      </c>
    </row>
    <row r="218" spans="1:10">
      <c r="A218" s="60" t="s">
        <v>403</v>
      </c>
      <c r="B218" s="60" t="s">
        <v>106</v>
      </c>
      <c r="C218" s="60" t="s">
        <v>661</v>
      </c>
      <c r="D218" s="37" t="s">
        <v>112</v>
      </c>
      <c r="E218" s="33">
        <v>28.409999999999997</v>
      </c>
      <c r="F218" s="33">
        <v>24.3</v>
      </c>
      <c r="G218" s="33">
        <v>-4.1099999999999959</v>
      </c>
      <c r="H218" s="34">
        <v>206421</v>
      </c>
      <c r="I218" s="34">
        <v>159025</v>
      </c>
      <c r="J218" s="67">
        <v>-47396</v>
      </c>
    </row>
    <row r="219" spans="1:10">
      <c r="A219" s="60" t="s">
        <v>403</v>
      </c>
      <c r="B219" s="60" t="s">
        <v>106</v>
      </c>
      <c r="C219" s="60" t="s">
        <v>724</v>
      </c>
      <c r="D219" s="37" t="s">
        <v>139</v>
      </c>
      <c r="E219" s="33">
        <v>0</v>
      </c>
      <c r="F219" s="33">
        <v>2</v>
      </c>
      <c r="G219" s="33">
        <v>2</v>
      </c>
      <c r="H219" s="34">
        <v>0</v>
      </c>
      <c r="I219" s="34">
        <v>10000</v>
      </c>
      <c r="J219" s="67">
        <v>10000</v>
      </c>
    </row>
    <row r="220" spans="1:10">
      <c r="A220" s="60" t="s">
        <v>403</v>
      </c>
      <c r="B220" s="60" t="s">
        <v>106</v>
      </c>
      <c r="C220" s="60" t="s">
        <v>747</v>
      </c>
      <c r="D220" s="37" t="s">
        <v>164</v>
      </c>
      <c r="E220" s="33">
        <v>2</v>
      </c>
      <c r="F220" s="33">
        <v>0</v>
      </c>
      <c r="G220" s="33">
        <v>-2</v>
      </c>
      <c r="H220" s="34">
        <v>15470</v>
      </c>
      <c r="I220" s="34">
        <v>0</v>
      </c>
      <c r="J220" s="67">
        <v>-15470</v>
      </c>
    </row>
    <row r="221" spans="1:10">
      <c r="A221" s="60" t="s">
        <v>403</v>
      </c>
      <c r="B221" s="60" t="s">
        <v>106</v>
      </c>
      <c r="C221" s="60" t="s">
        <v>752</v>
      </c>
      <c r="D221" s="37" t="s">
        <v>218</v>
      </c>
      <c r="E221" s="33">
        <v>2</v>
      </c>
      <c r="F221" s="33">
        <v>3</v>
      </c>
      <c r="G221" s="33">
        <v>1</v>
      </c>
      <c r="H221" s="34">
        <v>10000</v>
      </c>
      <c r="I221" s="34">
        <v>15000</v>
      </c>
      <c r="J221" s="67">
        <v>5000</v>
      </c>
    </row>
    <row r="222" spans="1:10">
      <c r="A222" s="60" t="s">
        <v>407</v>
      </c>
      <c r="B222" s="60" t="s">
        <v>186</v>
      </c>
      <c r="C222" s="60" t="s">
        <v>382</v>
      </c>
      <c r="D222" s="37" t="s">
        <v>178</v>
      </c>
      <c r="E222" s="33">
        <v>2</v>
      </c>
      <c r="F222" s="33">
        <v>1</v>
      </c>
      <c r="G222" s="33">
        <v>-1</v>
      </c>
      <c r="H222" s="34">
        <v>10000</v>
      </c>
      <c r="I222" s="34">
        <v>5000</v>
      </c>
      <c r="J222" s="67">
        <v>-5000</v>
      </c>
    </row>
    <row r="223" spans="1:10">
      <c r="A223" s="60" t="s">
        <v>407</v>
      </c>
      <c r="B223" s="60" t="s">
        <v>186</v>
      </c>
      <c r="C223" s="60" t="s">
        <v>430</v>
      </c>
      <c r="D223" s="37" t="s">
        <v>179</v>
      </c>
      <c r="E223" s="33">
        <v>2</v>
      </c>
      <c r="F223" s="33">
        <v>2</v>
      </c>
      <c r="G223" s="33">
        <v>0</v>
      </c>
      <c r="H223" s="34">
        <v>19802</v>
      </c>
      <c r="I223" s="34">
        <v>18686</v>
      </c>
      <c r="J223" s="67">
        <v>-1116</v>
      </c>
    </row>
    <row r="224" spans="1:10">
      <c r="A224" s="60" t="s">
        <v>407</v>
      </c>
      <c r="B224" s="60" t="s">
        <v>186</v>
      </c>
      <c r="C224" s="60" t="s">
        <v>488</v>
      </c>
      <c r="D224" s="37" t="s">
        <v>43</v>
      </c>
      <c r="E224" s="33">
        <v>0</v>
      </c>
      <c r="F224" s="33">
        <v>0.27</v>
      </c>
      <c r="G224" s="33">
        <v>0.27</v>
      </c>
      <c r="H224" s="34">
        <v>0</v>
      </c>
      <c r="I224" s="34">
        <v>1350</v>
      </c>
      <c r="J224" s="67">
        <v>1350</v>
      </c>
    </row>
    <row r="225" spans="1:10">
      <c r="A225" s="60" t="s">
        <v>407</v>
      </c>
      <c r="B225" s="60" t="s">
        <v>186</v>
      </c>
      <c r="C225" s="60" t="s">
        <v>511</v>
      </c>
      <c r="D225" s="37" t="s">
        <v>180</v>
      </c>
      <c r="E225" s="33">
        <v>35</v>
      </c>
      <c r="F225" s="33">
        <v>34.17</v>
      </c>
      <c r="G225" s="33">
        <v>-0.82999999999999829</v>
      </c>
      <c r="H225" s="34">
        <v>194376</v>
      </c>
      <c r="I225" s="34">
        <v>207445</v>
      </c>
      <c r="J225" s="67">
        <v>13069</v>
      </c>
    </row>
    <row r="226" spans="1:10">
      <c r="A226" s="60" t="s">
        <v>407</v>
      </c>
      <c r="B226" s="60" t="s">
        <v>186</v>
      </c>
      <c r="C226" s="60" t="s">
        <v>532</v>
      </c>
      <c r="D226" s="37" t="s">
        <v>53</v>
      </c>
      <c r="E226" s="33">
        <v>1</v>
      </c>
      <c r="F226" s="33">
        <v>1</v>
      </c>
      <c r="G226" s="33">
        <v>0</v>
      </c>
      <c r="H226" s="34">
        <v>5000</v>
      </c>
      <c r="I226" s="34">
        <v>5000</v>
      </c>
      <c r="J226" s="67">
        <v>0</v>
      </c>
    </row>
    <row r="227" spans="1:10">
      <c r="A227" s="60" t="s">
        <v>407</v>
      </c>
      <c r="B227" s="60" t="s">
        <v>186</v>
      </c>
      <c r="C227" s="60" t="s">
        <v>646</v>
      </c>
      <c r="D227" s="37" t="s">
        <v>182</v>
      </c>
      <c r="E227" s="33">
        <v>1</v>
      </c>
      <c r="F227" s="33">
        <v>0</v>
      </c>
      <c r="G227" s="33">
        <v>-1</v>
      </c>
      <c r="H227" s="34">
        <v>9811</v>
      </c>
      <c r="I227" s="34">
        <v>0</v>
      </c>
      <c r="J227" s="67">
        <v>-9811</v>
      </c>
    </row>
    <row r="228" spans="1:10">
      <c r="A228" s="60" t="s">
        <v>407</v>
      </c>
      <c r="B228" s="60" t="s">
        <v>186</v>
      </c>
      <c r="C228" s="60" t="s">
        <v>652</v>
      </c>
      <c r="D228" s="37" t="s">
        <v>187</v>
      </c>
      <c r="E228" s="33">
        <v>3</v>
      </c>
      <c r="F228" s="33">
        <v>2</v>
      </c>
      <c r="G228" s="33">
        <v>-1</v>
      </c>
      <c r="H228" s="34">
        <v>15000</v>
      </c>
      <c r="I228" s="34">
        <v>10000</v>
      </c>
      <c r="J228" s="67">
        <v>-5000</v>
      </c>
    </row>
    <row r="229" spans="1:10">
      <c r="A229" s="60" t="s">
        <v>407</v>
      </c>
      <c r="B229" s="60" t="s">
        <v>186</v>
      </c>
      <c r="C229" s="60" t="s">
        <v>677</v>
      </c>
      <c r="D229" s="37" t="s">
        <v>188</v>
      </c>
      <c r="E229" s="33">
        <v>1</v>
      </c>
      <c r="F229" s="33">
        <v>1</v>
      </c>
      <c r="G229" s="33">
        <v>0</v>
      </c>
      <c r="H229" s="34">
        <v>5000</v>
      </c>
      <c r="I229" s="34">
        <v>5000</v>
      </c>
      <c r="J229" s="67">
        <v>0</v>
      </c>
    </row>
    <row r="230" spans="1:10">
      <c r="A230" s="60" t="s">
        <v>407</v>
      </c>
      <c r="B230" s="60" t="s">
        <v>186</v>
      </c>
      <c r="C230" s="60" t="s">
        <v>746</v>
      </c>
      <c r="D230" s="37" t="s">
        <v>189</v>
      </c>
      <c r="E230" s="33">
        <v>1</v>
      </c>
      <c r="F230" s="33">
        <v>0</v>
      </c>
      <c r="G230" s="33">
        <v>-1</v>
      </c>
      <c r="H230" s="34">
        <v>5000</v>
      </c>
      <c r="I230" s="34">
        <v>0</v>
      </c>
      <c r="J230" s="67">
        <v>-5000</v>
      </c>
    </row>
    <row r="231" spans="1:10">
      <c r="A231" s="60" t="s">
        <v>412</v>
      </c>
      <c r="B231" s="60" t="s">
        <v>42</v>
      </c>
      <c r="C231" s="60" t="s">
        <v>356</v>
      </c>
      <c r="D231" s="37" t="s">
        <v>41</v>
      </c>
      <c r="E231" s="33">
        <v>2</v>
      </c>
      <c r="F231" s="33">
        <v>2</v>
      </c>
      <c r="G231" s="33">
        <v>0</v>
      </c>
      <c r="H231" s="34">
        <v>10000</v>
      </c>
      <c r="I231" s="34">
        <v>10000</v>
      </c>
      <c r="J231" s="67">
        <v>0</v>
      </c>
    </row>
    <row r="232" spans="1:10">
      <c r="A232" s="60" t="s">
        <v>412</v>
      </c>
      <c r="B232" s="60" t="s">
        <v>42</v>
      </c>
      <c r="C232" s="60" t="s">
        <v>437</v>
      </c>
      <c r="D232" s="37" t="s">
        <v>211</v>
      </c>
      <c r="E232" s="33">
        <v>0</v>
      </c>
      <c r="F232" s="33">
        <v>2</v>
      </c>
      <c r="G232" s="33">
        <v>2</v>
      </c>
      <c r="H232" s="34">
        <v>0</v>
      </c>
      <c r="I232" s="34">
        <v>10000</v>
      </c>
      <c r="J232" s="67">
        <v>10000</v>
      </c>
    </row>
    <row r="233" spans="1:10">
      <c r="A233" s="60" t="s">
        <v>412</v>
      </c>
      <c r="B233" s="60" t="s">
        <v>42</v>
      </c>
      <c r="C233" s="60" t="s">
        <v>438</v>
      </c>
      <c r="D233" s="37" t="s">
        <v>190</v>
      </c>
      <c r="E233" s="33">
        <v>2</v>
      </c>
      <c r="F233" s="33">
        <v>0</v>
      </c>
      <c r="G233" s="33">
        <v>-2</v>
      </c>
      <c r="H233" s="34">
        <v>10000</v>
      </c>
      <c r="I233" s="34">
        <v>0</v>
      </c>
      <c r="J233" s="67">
        <v>-10000</v>
      </c>
    </row>
    <row r="234" spans="1:10">
      <c r="A234" s="60" t="s">
        <v>412</v>
      </c>
      <c r="B234" s="60" t="s">
        <v>42</v>
      </c>
      <c r="C234" s="60" t="s">
        <v>488</v>
      </c>
      <c r="D234" s="37" t="s">
        <v>43</v>
      </c>
      <c r="E234" s="33">
        <v>7</v>
      </c>
      <c r="F234" s="33">
        <v>6</v>
      </c>
      <c r="G234" s="33">
        <v>-1</v>
      </c>
      <c r="H234" s="34">
        <v>51782</v>
      </c>
      <c r="I234" s="34">
        <v>42748</v>
      </c>
      <c r="J234" s="67">
        <v>-9034</v>
      </c>
    </row>
    <row r="235" spans="1:10">
      <c r="A235" s="60" t="s">
        <v>412</v>
      </c>
      <c r="B235" s="60" t="s">
        <v>42</v>
      </c>
      <c r="C235" s="60" t="s">
        <v>512</v>
      </c>
      <c r="D235" s="37" t="s">
        <v>45</v>
      </c>
      <c r="E235" s="33">
        <v>2</v>
      </c>
      <c r="F235" s="33">
        <v>3</v>
      </c>
      <c r="G235" s="33">
        <v>1</v>
      </c>
      <c r="H235" s="34">
        <v>10000</v>
      </c>
      <c r="I235" s="34">
        <v>15000</v>
      </c>
      <c r="J235" s="67">
        <v>5000</v>
      </c>
    </row>
    <row r="236" spans="1:10">
      <c r="A236" s="60" t="s">
        <v>412</v>
      </c>
      <c r="B236" s="60" t="s">
        <v>42</v>
      </c>
      <c r="C236" s="60" t="s">
        <v>578</v>
      </c>
      <c r="D236" s="37" t="s">
        <v>46</v>
      </c>
      <c r="E236" s="33">
        <v>1</v>
      </c>
      <c r="F236" s="33">
        <v>1</v>
      </c>
      <c r="G236" s="33">
        <v>0</v>
      </c>
      <c r="H236" s="34">
        <v>5000</v>
      </c>
      <c r="I236" s="34">
        <v>5000</v>
      </c>
      <c r="J236" s="67">
        <v>0</v>
      </c>
    </row>
    <row r="237" spans="1:10">
      <c r="A237" s="60" t="s">
        <v>412</v>
      </c>
      <c r="B237" s="60" t="s">
        <v>42</v>
      </c>
      <c r="C237" s="60" t="s">
        <v>626</v>
      </c>
      <c r="D237" s="37" t="s">
        <v>219</v>
      </c>
      <c r="E237" s="33">
        <v>0</v>
      </c>
      <c r="F237" s="33">
        <v>1.78</v>
      </c>
      <c r="G237" s="33">
        <v>1.78</v>
      </c>
      <c r="H237" s="34">
        <v>0</v>
      </c>
      <c r="I237" s="34">
        <v>8900</v>
      </c>
      <c r="J237" s="67">
        <v>8900</v>
      </c>
    </row>
    <row r="238" spans="1:10">
      <c r="A238" s="60" t="s">
        <v>412</v>
      </c>
      <c r="B238" s="60" t="s">
        <v>42</v>
      </c>
      <c r="C238" s="60" t="s">
        <v>629</v>
      </c>
      <c r="D238" s="37" t="s">
        <v>47</v>
      </c>
      <c r="E238" s="33">
        <v>3</v>
      </c>
      <c r="F238" s="33">
        <v>3</v>
      </c>
      <c r="G238" s="33">
        <v>0</v>
      </c>
      <c r="H238" s="34">
        <v>15000</v>
      </c>
      <c r="I238" s="34">
        <v>15000</v>
      </c>
      <c r="J238" s="67">
        <v>0</v>
      </c>
    </row>
    <row r="239" spans="1:10">
      <c r="A239" s="60" t="s">
        <v>412</v>
      </c>
      <c r="B239" s="60" t="s">
        <v>42</v>
      </c>
      <c r="C239" s="60" t="s">
        <v>632</v>
      </c>
      <c r="D239" s="37" t="s">
        <v>48</v>
      </c>
      <c r="E239" s="33">
        <v>106.86</v>
      </c>
      <c r="F239" s="33">
        <v>104.81</v>
      </c>
      <c r="G239" s="33">
        <v>-2.0499999999999972</v>
      </c>
      <c r="H239" s="34">
        <v>550496</v>
      </c>
      <c r="I239" s="34">
        <v>560418</v>
      </c>
      <c r="J239" s="67">
        <v>9922</v>
      </c>
    </row>
    <row r="240" spans="1:10">
      <c r="A240" s="60" t="s">
        <v>412</v>
      </c>
      <c r="B240" s="60" t="s">
        <v>42</v>
      </c>
      <c r="C240" s="60" t="s">
        <v>676</v>
      </c>
      <c r="D240" s="37" t="s">
        <v>49</v>
      </c>
      <c r="E240" s="33">
        <v>1</v>
      </c>
      <c r="F240" s="33">
        <v>0</v>
      </c>
      <c r="G240" s="33">
        <v>-1</v>
      </c>
      <c r="H240" s="34">
        <v>5000</v>
      </c>
      <c r="I240" s="34">
        <v>0</v>
      </c>
      <c r="J240" s="67">
        <v>-5000</v>
      </c>
    </row>
    <row r="241" spans="1:10">
      <c r="A241" s="60" t="s">
        <v>412</v>
      </c>
      <c r="B241" s="60" t="s">
        <v>42</v>
      </c>
      <c r="C241" s="60" t="s">
        <v>683</v>
      </c>
      <c r="D241" s="37" t="s">
        <v>50</v>
      </c>
      <c r="E241" s="33">
        <v>1</v>
      </c>
      <c r="F241" s="33">
        <v>0</v>
      </c>
      <c r="G241" s="33">
        <v>-1</v>
      </c>
      <c r="H241" s="34">
        <v>5000</v>
      </c>
      <c r="I241" s="34">
        <v>0</v>
      </c>
      <c r="J241" s="67">
        <v>-5000</v>
      </c>
    </row>
    <row r="242" spans="1:10">
      <c r="A242" s="60" t="s">
        <v>414</v>
      </c>
      <c r="B242" s="60" t="s">
        <v>191</v>
      </c>
      <c r="C242" s="60" t="s">
        <v>449</v>
      </c>
      <c r="D242" s="37" t="s">
        <v>192</v>
      </c>
      <c r="E242" s="33">
        <v>2</v>
      </c>
      <c r="F242" s="33">
        <v>2</v>
      </c>
      <c r="G242" s="33">
        <v>0</v>
      </c>
      <c r="H242" s="34">
        <v>10000</v>
      </c>
      <c r="I242" s="34">
        <v>10644</v>
      </c>
      <c r="J242" s="67">
        <v>644</v>
      </c>
    </row>
    <row r="243" spans="1:10">
      <c r="A243" s="60" t="s">
        <v>414</v>
      </c>
      <c r="B243" s="60" t="s">
        <v>191</v>
      </c>
      <c r="C243" s="60" t="s">
        <v>560</v>
      </c>
      <c r="D243" s="37" t="s">
        <v>193</v>
      </c>
      <c r="E243" s="33">
        <v>49.2</v>
      </c>
      <c r="F243" s="33">
        <v>47</v>
      </c>
      <c r="G243" s="33">
        <v>-2.2000000000000028</v>
      </c>
      <c r="H243" s="34">
        <v>266838</v>
      </c>
      <c r="I243" s="34">
        <v>249816</v>
      </c>
      <c r="J243" s="67">
        <v>-17022</v>
      </c>
    </row>
    <row r="244" spans="1:10">
      <c r="A244" s="60" t="s">
        <v>414</v>
      </c>
      <c r="B244" s="60" t="s">
        <v>191</v>
      </c>
      <c r="C244" s="60" t="s">
        <v>706</v>
      </c>
      <c r="D244" s="37" t="s">
        <v>943</v>
      </c>
      <c r="E244" s="33">
        <v>4</v>
      </c>
      <c r="F244" s="33">
        <v>4</v>
      </c>
      <c r="G244" s="33">
        <v>0</v>
      </c>
      <c r="H244" s="34">
        <v>20000</v>
      </c>
      <c r="I244" s="34">
        <v>22724</v>
      </c>
      <c r="J244" s="67">
        <v>2724</v>
      </c>
    </row>
    <row r="245" spans="1:10">
      <c r="A245" s="60" t="s">
        <v>415</v>
      </c>
      <c r="B245" s="60" t="s">
        <v>76</v>
      </c>
      <c r="C245" s="60" t="s">
        <v>448</v>
      </c>
      <c r="D245" s="37" t="s">
        <v>77</v>
      </c>
      <c r="E245" s="33">
        <v>11.79</v>
      </c>
      <c r="F245" s="33">
        <v>11.53</v>
      </c>
      <c r="G245" s="33">
        <v>-0.25999999999999979</v>
      </c>
      <c r="H245" s="34">
        <v>70943</v>
      </c>
      <c r="I245" s="34">
        <v>80718</v>
      </c>
      <c r="J245" s="67">
        <v>9775</v>
      </c>
    </row>
    <row r="246" spans="1:10">
      <c r="A246" s="60" t="s">
        <v>415</v>
      </c>
      <c r="B246" s="60" t="s">
        <v>76</v>
      </c>
      <c r="C246" s="60" t="s">
        <v>454</v>
      </c>
      <c r="D246" s="37" t="s">
        <v>199</v>
      </c>
      <c r="E246" s="33">
        <v>2.19</v>
      </c>
      <c r="F246" s="33">
        <v>4.0600000000000005</v>
      </c>
      <c r="G246" s="33">
        <v>1.8700000000000006</v>
      </c>
      <c r="H246" s="34">
        <v>16779</v>
      </c>
      <c r="I246" s="34">
        <v>31779</v>
      </c>
      <c r="J246" s="67">
        <v>15000</v>
      </c>
    </row>
    <row r="247" spans="1:10">
      <c r="A247" s="60" t="s">
        <v>415</v>
      </c>
      <c r="B247" s="60" t="s">
        <v>76</v>
      </c>
      <c r="C247" s="60" t="s">
        <v>492</v>
      </c>
      <c r="D247" s="37" t="s">
        <v>200</v>
      </c>
      <c r="E247" s="33">
        <v>1</v>
      </c>
      <c r="F247" s="33">
        <v>0</v>
      </c>
      <c r="G247" s="33">
        <v>-1</v>
      </c>
      <c r="H247" s="34">
        <v>5000</v>
      </c>
      <c r="I247" s="34">
        <v>0</v>
      </c>
      <c r="J247" s="67">
        <v>-5000</v>
      </c>
    </row>
    <row r="248" spans="1:10">
      <c r="A248" s="60" t="s">
        <v>415</v>
      </c>
      <c r="B248" s="60" t="s">
        <v>76</v>
      </c>
      <c r="C248" s="60" t="s">
        <v>504</v>
      </c>
      <c r="D248" s="37" t="s">
        <v>201</v>
      </c>
      <c r="E248" s="33">
        <v>25.49</v>
      </c>
      <c r="F248" s="33">
        <v>22.76</v>
      </c>
      <c r="G248" s="33">
        <v>-2.7299999999999969</v>
      </c>
      <c r="H248" s="34">
        <v>252174</v>
      </c>
      <c r="I248" s="34">
        <v>172475</v>
      </c>
      <c r="J248" s="67">
        <v>-79699</v>
      </c>
    </row>
    <row r="249" spans="1:10">
      <c r="A249" s="60" t="s">
        <v>415</v>
      </c>
      <c r="B249" s="60" t="s">
        <v>76</v>
      </c>
      <c r="C249" s="60" t="s">
        <v>673</v>
      </c>
      <c r="D249" s="37" t="s">
        <v>205</v>
      </c>
      <c r="E249" s="33">
        <v>0.64</v>
      </c>
      <c r="F249" s="33">
        <v>0</v>
      </c>
      <c r="G249" s="33">
        <v>-0.64</v>
      </c>
      <c r="H249" s="34">
        <v>13112</v>
      </c>
      <c r="I249" s="34">
        <v>0</v>
      </c>
      <c r="J249" s="67">
        <v>-13112</v>
      </c>
    </row>
    <row r="250" spans="1:10">
      <c r="A250" s="60" t="s">
        <v>415</v>
      </c>
      <c r="B250" s="60" t="s">
        <v>76</v>
      </c>
      <c r="C250" s="60" t="s">
        <v>699</v>
      </c>
      <c r="D250" s="37" t="s">
        <v>87</v>
      </c>
      <c r="E250" s="33">
        <v>4.18</v>
      </c>
      <c r="F250" s="33">
        <v>5.5399999999999991</v>
      </c>
      <c r="G250" s="33">
        <v>1.3599999999999994</v>
      </c>
      <c r="H250" s="34">
        <v>34559</v>
      </c>
      <c r="I250" s="34">
        <v>48129</v>
      </c>
      <c r="J250" s="67">
        <v>13570</v>
      </c>
    </row>
    <row r="251" spans="1:10">
      <c r="A251" s="60" t="s">
        <v>415</v>
      </c>
      <c r="B251" s="60" t="s">
        <v>76</v>
      </c>
      <c r="C251" s="60" t="s">
        <v>705</v>
      </c>
      <c r="D251" s="37" t="s">
        <v>249</v>
      </c>
      <c r="E251" s="33">
        <v>0</v>
      </c>
      <c r="F251" s="33">
        <v>1</v>
      </c>
      <c r="G251" s="33">
        <v>1</v>
      </c>
      <c r="H251" s="34">
        <v>0</v>
      </c>
      <c r="I251" s="34">
        <v>7213</v>
      </c>
      <c r="J251" s="67">
        <v>7213</v>
      </c>
    </row>
    <row r="252" spans="1:10">
      <c r="A252" s="60" t="s">
        <v>415</v>
      </c>
      <c r="B252" s="60" t="s">
        <v>76</v>
      </c>
      <c r="C252" s="60" t="s">
        <v>709</v>
      </c>
      <c r="D252" s="37" t="s">
        <v>235</v>
      </c>
      <c r="E252" s="33">
        <v>1</v>
      </c>
      <c r="F252" s="33">
        <v>1</v>
      </c>
      <c r="G252" s="33">
        <v>0</v>
      </c>
      <c r="H252" s="34">
        <v>5000</v>
      </c>
      <c r="I252" s="34">
        <v>5000</v>
      </c>
      <c r="J252" s="67">
        <v>0</v>
      </c>
    </row>
    <row r="253" spans="1:10">
      <c r="A253" s="60" t="s">
        <v>415</v>
      </c>
      <c r="B253" s="60" t="s">
        <v>76</v>
      </c>
      <c r="C253" s="60" t="s">
        <v>712</v>
      </c>
      <c r="D253" s="37" t="s">
        <v>206</v>
      </c>
      <c r="E253" s="33">
        <v>0.23</v>
      </c>
      <c r="F253" s="33">
        <v>0</v>
      </c>
      <c r="G253" s="33">
        <v>-0.23</v>
      </c>
      <c r="H253" s="34">
        <v>4956</v>
      </c>
      <c r="I253" s="34">
        <v>0</v>
      </c>
      <c r="J253" s="67">
        <v>-4956</v>
      </c>
    </row>
    <row r="254" spans="1:10">
      <c r="A254" s="60" t="s">
        <v>415</v>
      </c>
      <c r="B254" s="60" t="s">
        <v>76</v>
      </c>
      <c r="C254" s="60" t="s">
        <v>743</v>
      </c>
      <c r="D254" s="37" t="s">
        <v>140</v>
      </c>
      <c r="E254" s="33">
        <v>9.4</v>
      </c>
      <c r="F254" s="33">
        <v>13.86</v>
      </c>
      <c r="G254" s="33">
        <v>4.4599999999999991</v>
      </c>
      <c r="H254" s="34">
        <v>59868</v>
      </c>
      <c r="I254" s="34">
        <v>81718</v>
      </c>
      <c r="J254" s="67">
        <v>21850</v>
      </c>
    </row>
    <row r="255" spans="1:10">
      <c r="A255" s="60" t="s">
        <v>415</v>
      </c>
      <c r="B255" s="60" t="s">
        <v>76</v>
      </c>
      <c r="C255" s="60" t="s">
        <v>760</v>
      </c>
      <c r="D255" s="37" t="s">
        <v>96</v>
      </c>
      <c r="E255" s="33">
        <v>10.280000000000001</v>
      </c>
      <c r="F255" s="33">
        <v>8.74</v>
      </c>
      <c r="G255" s="33">
        <v>-1.5400000000000009</v>
      </c>
      <c r="H255" s="34">
        <v>51400</v>
      </c>
      <c r="I255" s="34">
        <v>43700</v>
      </c>
      <c r="J255" s="67">
        <v>-7700</v>
      </c>
    </row>
    <row r="256" spans="1:10">
      <c r="A256" s="60" t="s">
        <v>419</v>
      </c>
      <c r="B256" s="60" t="s">
        <v>207</v>
      </c>
      <c r="C256" s="60" t="s">
        <v>375</v>
      </c>
      <c r="D256" s="37" t="s">
        <v>58</v>
      </c>
      <c r="E256" s="33">
        <v>0</v>
      </c>
      <c r="F256" s="33">
        <v>1</v>
      </c>
      <c r="G256" s="33">
        <v>1</v>
      </c>
      <c r="H256" s="34">
        <v>0</v>
      </c>
      <c r="I256" s="34">
        <v>5000</v>
      </c>
      <c r="J256" s="67">
        <v>5000</v>
      </c>
    </row>
    <row r="257" spans="1:10">
      <c r="A257" s="60" t="s">
        <v>419</v>
      </c>
      <c r="B257" s="60" t="s">
        <v>207</v>
      </c>
      <c r="C257" s="60" t="s">
        <v>425</v>
      </c>
      <c r="D257" s="37" t="s">
        <v>59</v>
      </c>
      <c r="E257" s="33">
        <v>8.27</v>
      </c>
      <c r="F257" s="33">
        <v>12</v>
      </c>
      <c r="G257" s="33">
        <v>3.7300000000000004</v>
      </c>
      <c r="H257" s="34">
        <v>78250</v>
      </c>
      <c r="I257" s="34">
        <v>85852</v>
      </c>
      <c r="J257" s="67">
        <v>7602</v>
      </c>
    </row>
    <row r="258" spans="1:10">
      <c r="A258" s="60" t="s">
        <v>419</v>
      </c>
      <c r="B258" s="60" t="s">
        <v>207</v>
      </c>
      <c r="C258" s="60" t="s">
        <v>465</v>
      </c>
      <c r="D258" s="37" t="s">
        <v>61</v>
      </c>
      <c r="E258" s="33">
        <v>8</v>
      </c>
      <c r="F258" s="33">
        <v>10</v>
      </c>
      <c r="G258" s="33">
        <v>2</v>
      </c>
      <c r="H258" s="34">
        <v>44970</v>
      </c>
      <c r="I258" s="34">
        <v>54991</v>
      </c>
      <c r="J258" s="67">
        <v>10021</v>
      </c>
    </row>
    <row r="259" spans="1:10">
      <c r="A259" s="60" t="s">
        <v>419</v>
      </c>
      <c r="B259" s="60" t="s">
        <v>207</v>
      </c>
      <c r="C259" s="60" t="s">
        <v>640</v>
      </c>
      <c r="D259" s="37" t="s">
        <v>67</v>
      </c>
      <c r="E259" s="33">
        <v>4</v>
      </c>
      <c r="F259" s="33">
        <v>4</v>
      </c>
      <c r="G259" s="33">
        <v>0</v>
      </c>
      <c r="H259" s="34">
        <v>20000</v>
      </c>
      <c r="I259" s="34">
        <v>20000</v>
      </c>
      <c r="J259" s="67">
        <v>0</v>
      </c>
    </row>
    <row r="260" spans="1:10">
      <c r="A260" s="60" t="s">
        <v>419</v>
      </c>
      <c r="B260" s="60" t="s">
        <v>207</v>
      </c>
      <c r="C260" s="60" t="s">
        <v>691</v>
      </c>
      <c r="D260" s="37" t="s">
        <v>210</v>
      </c>
      <c r="E260" s="33">
        <v>1</v>
      </c>
      <c r="F260" s="33">
        <v>1</v>
      </c>
      <c r="G260" s="33">
        <v>0</v>
      </c>
      <c r="H260" s="34">
        <v>5000</v>
      </c>
      <c r="I260" s="34">
        <v>6401</v>
      </c>
      <c r="J260" s="67">
        <v>1401</v>
      </c>
    </row>
    <row r="261" spans="1:10">
      <c r="A261" s="60" t="s">
        <v>419</v>
      </c>
      <c r="B261" s="60" t="s">
        <v>207</v>
      </c>
      <c r="C261" s="60" t="s">
        <v>728</v>
      </c>
      <c r="D261" s="37" t="s">
        <v>70</v>
      </c>
      <c r="E261" s="33">
        <v>5</v>
      </c>
      <c r="F261" s="33">
        <v>5</v>
      </c>
      <c r="G261" s="33">
        <v>0</v>
      </c>
      <c r="H261" s="34">
        <v>25000</v>
      </c>
      <c r="I261" s="34">
        <v>25000</v>
      </c>
      <c r="J261" s="67">
        <v>0</v>
      </c>
    </row>
    <row r="262" spans="1:10">
      <c r="A262" s="60" t="s">
        <v>419</v>
      </c>
      <c r="B262" s="60" t="s">
        <v>207</v>
      </c>
      <c r="C262" s="60" t="s">
        <v>741</v>
      </c>
      <c r="D262" s="37" t="s">
        <v>198</v>
      </c>
      <c r="E262" s="33">
        <v>12.72</v>
      </c>
      <c r="F262" s="33">
        <v>15</v>
      </c>
      <c r="G262" s="33">
        <v>2.2799999999999994</v>
      </c>
      <c r="H262" s="34">
        <v>66501</v>
      </c>
      <c r="I262" s="34">
        <v>87671</v>
      </c>
      <c r="J262" s="67">
        <v>21170</v>
      </c>
    </row>
    <row r="263" spans="1:10">
      <c r="A263" s="60" t="s">
        <v>419</v>
      </c>
      <c r="B263" s="60" t="s">
        <v>207</v>
      </c>
      <c r="C263" s="60" t="s">
        <v>749</v>
      </c>
      <c r="D263" s="37" t="s">
        <v>213</v>
      </c>
      <c r="E263" s="33">
        <v>3</v>
      </c>
      <c r="F263" s="33">
        <v>5</v>
      </c>
      <c r="G263" s="33">
        <v>2</v>
      </c>
      <c r="H263" s="34">
        <v>15000</v>
      </c>
      <c r="I263" s="34">
        <v>25000</v>
      </c>
      <c r="J263" s="67">
        <v>10000</v>
      </c>
    </row>
    <row r="264" spans="1:10">
      <c r="A264" s="60" t="s">
        <v>423</v>
      </c>
      <c r="B264" s="60" t="s">
        <v>131</v>
      </c>
      <c r="C264" s="60" t="s">
        <v>354</v>
      </c>
      <c r="D264" s="37" t="s">
        <v>130</v>
      </c>
      <c r="E264" s="33">
        <v>2</v>
      </c>
      <c r="F264" s="33">
        <v>3</v>
      </c>
      <c r="G264" s="33">
        <v>1</v>
      </c>
      <c r="H264" s="34">
        <v>10000</v>
      </c>
      <c r="I264" s="34">
        <v>15000</v>
      </c>
      <c r="J264" s="67">
        <v>5000</v>
      </c>
    </row>
    <row r="265" spans="1:10">
      <c r="A265" s="60" t="s">
        <v>423</v>
      </c>
      <c r="B265" s="60" t="s">
        <v>131</v>
      </c>
      <c r="C265" s="60" t="s">
        <v>445</v>
      </c>
      <c r="D265" s="37" t="s">
        <v>132</v>
      </c>
      <c r="E265" s="33">
        <v>6.08</v>
      </c>
      <c r="F265" s="33">
        <v>3</v>
      </c>
      <c r="G265" s="33">
        <v>-3.08</v>
      </c>
      <c r="H265" s="34">
        <v>35286</v>
      </c>
      <c r="I265" s="34">
        <v>22055</v>
      </c>
      <c r="J265" s="67">
        <v>-13231</v>
      </c>
    </row>
    <row r="266" spans="1:10">
      <c r="A266" s="60" t="s">
        <v>423</v>
      </c>
      <c r="B266" s="60" t="s">
        <v>131</v>
      </c>
      <c r="C266" s="60" t="s">
        <v>446</v>
      </c>
      <c r="D266" s="37" t="s">
        <v>98</v>
      </c>
      <c r="E266" s="33">
        <v>3.21</v>
      </c>
      <c r="F266" s="33">
        <v>3</v>
      </c>
      <c r="G266" s="33">
        <v>-0.20999999999999996</v>
      </c>
      <c r="H266" s="34">
        <v>16050</v>
      </c>
      <c r="I266" s="34">
        <v>15000</v>
      </c>
      <c r="J266" s="67">
        <v>-1050</v>
      </c>
    </row>
    <row r="267" spans="1:10">
      <c r="A267" s="60" t="s">
        <v>423</v>
      </c>
      <c r="B267" s="60" t="s">
        <v>131</v>
      </c>
      <c r="C267" s="60" t="s">
        <v>552</v>
      </c>
      <c r="D267" s="37" t="s">
        <v>133</v>
      </c>
      <c r="E267" s="33">
        <v>45.379999999999995</v>
      </c>
      <c r="F267" s="33">
        <v>59.66</v>
      </c>
      <c r="G267" s="33">
        <v>14.280000000000001</v>
      </c>
      <c r="H267" s="34">
        <v>256514</v>
      </c>
      <c r="I267" s="34">
        <v>340716</v>
      </c>
      <c r="J267" s="67">
        <v>84202</v>
      </c>
    </row>
    <row r="268" spans="1:10">
      <c r="A268" s="60" t="s">
        <v>423</v>
      </c>
      <c r="B268" s="60" t="s">
        <v>131</v>
      </c>
      <c r="C268" s="60" t="s">
        <v>643</v>
      </c>
      <c r="D268" s="37" t="s">
        <v>135</v>
      </c>
      <c r="E268" s="33">
        <v>3.29</v>
      </c>
      <c r="F268" s="33">
        <v>3</v>
      </c>
      <c r="G268" s="33">
        <v>-0.29000000000000004</v>
      </c>
      <c r="H268" s="34">
        <v>16450</v>
      </c>
      <c r="I268" s="34">
        <v>15000</v>
      </c>
      <c r="J268" s="67">
        <v>-1450</v>
      </c>
    </row>
    <row r="269" spans="1:10">
      <c r="A269" s="60" t="s">
        <v>423</v>
      </c>
      <c r="B269" s="60" t="s">
        <v>131</v>
      </c>
      <c r="C269" s="60" t="s">
        <v>661</v>
      </c>
      <c r="D269" s="37" t="s">
        <v>112</v>
      </c>
      <c r="E269" s="33">
        <v>2</v>
      </c>
      <c r="F269" s="33">
        <v>2.48</v>
      </c>
      <c r="G269" s="33">
        <v>0.48</v>
      </c>
      <c r="H269" s="34">
        <v>15089</v>
      </c>
      <c r="I269" s="34">
        <v>17886</v>
      </c>
      <c r="J269" s="67">
        <v>2797</v>
      </c>
    </row>
    <row r="270" spans="1:10">
      <c r="A270" s="60" t="s">
        <v>423</v>
      </c>
      <c r="B270" s="60" t="s">
        <v>131</v>
      </c>
      <c r="C270" s="60" t="s">
        <v>682</v>
      </c>
      <c r="D270" s="37" t="s">
        <v>137</v>
      </c>
      <c r="E270" s="33">
        <v>46.88</v>
      </c>
      <c r="F270" s="33">
        <v>49.36</v>
      </c>
      <c r="G270" s="33">
        <v>2.4799999999999969</v>
      </c>
      <c r="H270" s="34">
        <v>241524</v>
      </c>
      <c r="I270" s="34">
        <v>258095</v>
      </c>
      <c r="J270" s="67">
        <v>16571</v>
      </c>
    </row>
    <row r="271" spans="1:10">
      <c r="A271" s="60" t="s">
        <v>425</v>
      </c>
      <c r="B271" s="60" t="s">
        <v>59</v>
      </c>
      <c r="C271" s="60" t="s">
        <v>359</v>
      </c>
      <c r="D271" s="37" t="s">
        <v>57</v>
      </c>
      <c r="E271" s="33">
        <v>0</v>
      </c>
      <c r="F271" s="33">
        <v>2.82</v>
      </c>
      <c r="G271" s="33">
        <v>2.82</v>
      </c>
      <c r="H271" s="34">
        <v>0</v>
      </c>
      <c r="I271" s="34">
        <v>14100</v>
      </c>
      <c r="J271" s="67">
        <v>14100</v>
      </c>
    </row>
    <row r="272" spans="1:10">
      <c r="A272" s="60" t="s">
        <v>425</v>
      </c>
      <c r="B272" s="60" t="s">
        <v>59</v>
      </c>
      <c r="C272" s="60" t="s">
        <v>375</v>
      </c>
      <c r="D272" s="37" t="s">
        <v>58</v>
      </c>
      <c r="E272" s="33">
        <v>2.84</v>
      </c>
      <c r="F272" s="33">
        <v>1</v>
      </c>
      <c r="G272" s="33">
        <v>-1.8399999999999999</v>
      </c>
      <c r="H272" s="34">
        <v>24758</v>
      </c>
      <c r="I272" s="34">
        <v>5000</v>
      </c>
      <c r="J272" s="67">
        <v>-19758</v>
      </c>
    </row>
    <row r="273" spans="1:10">
      <c r="A273" s="60" t="s">
        <v>425</v>
      </c>
      <c r="B273" s="60" t="s">
        <v>59</v>
      </c>
      <c r="C273" s="60" t="s">
        <v>437</v>
      </c>
      <c r="D273" s="37" t="s">
        <v>211</v>
      </c>
      <c r="E273" s="33">
        <v>1</v>
      </c>
      <c r="F273" s="33">
        <v>1</v>
      </c>
      <c r="G273" s="33">
        <v>0</v>
      </c>
      <c r="H273" s="34">
        <v>5000</v>
      </c>
      <c r="I273" s="34">
        <v>5000</v>
      </c>
      <c r="J273" s="67">
        <v>0</v>
      </c>
    </row>
    <row r="274" spans="1:10">
      <c r="A274" s="60" t="s">
        <v>425</v>
      </c>
      <c r="B274" s="60" t="s">
        <v>59</v>
      </c>
      <c r="C274" s="60" t="s">
        <v>465</v>
      </c>
      <c r="D274" s="37" t="s">
        <v>61</v>
      </c>
      <c r="E274" s="33">
        <v>17</v>
      </c>
      <c r="F274" s="33">
        <v>22</v>
      </c>
      <c r="G274" s="33">
        <v>5</v>
      </c>
      <c r="H274" s="34">
        <v>90223</v>
      </c>
      <c r="I274" s="34">
        <v>120783</v>
      </c>
      <c r="J274" s="67">
        <v>30560</v>
      </c>
    </row>
    <row r="275" spans="1:10">
      <c r="A275" s="60" t="s">
        <v>425</v>
      </c>
      <c r="B275" s="60" t="s">
        <v>59</v>
      </c>
      <c r="C275" s="60" t="s">
        <v>468</v>
      </c>
      <c r="D275" s="37" t="s">
        <v>62</v>
      </c>
      <c r="E275" s="33">
        <v>1</v>
      </c>
      <c r="F275" s="33">
        <v>0.9</v>
      </c>
      <c r="G275" s="33">
        <v>-9.9999999999999978E-2</v>
      </c>
      <c r="H275" s="34">
        <v>5000</v>
      </c>
      <c r="I275" s="34">
        <v>10342</v>
      </c>
      <c r="J275" s="67">
        <v>5342</v>
      </c>
    </row>
    <row r="276" spans="1:10">
      <c r="A276" s="60" t="s">
        <v>425</v>
      </c>
      <c r="B276" s="60" t="s">
        <v>59</v>
      </c>
      <c r="C276" s="60" t="s">
        <v>478</v>
      </c>
      <c r="D276" s="37" t="s">
        <v>208</v>
      </c>
      <c r="E276" s="33">
        <v>1</v>
      </c>
      <c r="F276" s="33">
        <v>2</v>
      </c>
      <c r="G276" s="33">
        <v>1</v>
      </c>
      <c r="H276" s="34">
        <v>5000</v>
      </c>
      <c r="I276" s="34">
        <v>10000</v>
      </c>
      <c r="J276" s="67">
        <v>5000</v>
      </c>
    </row>
    <row r="277" spans="1:10">
      <c r="A277" s="60" t="s">
        <v>425</v>
      </c>
      <c r="B277" s="60" t="s">
        <v>59</v>
      </c>
      <c r="C277" s="60" t="s">
        <v>488</v>
      </c>
      <c r="D277" s="37" t="s">
        <v>43</v>
      </c>
      <c r="E277" s="33">
        <v>2</v>
      </c>
      <c r="F277" s="33">
        <v>1</v>
      </c>
      <c r="G277" s="33">
        <v>-1</v>
      </c>
      <c r="H277" s="34">
        <v>10000</v>
      </c>
      <c r="I277" s="34">
        <v>5000</v>
      </c>
      <c r="J277" s="67">
        <v>-5000</v>
      </c>
    </row>
    <row r="278" spans="1:10">
      <c r="A278" s="60" t="s">
        <v>425</v>
      </c>
      <c r="B278" s="60" t="s">
        <v>59</v>
      </c>
      <c r="C278" s="60" t="s">
        <v>561</v>
      </c>
      <c r="D278" s="37" t="s">
        <v>64</v>
      </c>
      <c r="E278" s="33">
        <v>1</v>
      </c>
      <c r="F278" s="33">
        <v>1</v>
      </c>
      <c r="G278" s="33">
        <v>0</v>
      </c>
      <c r="H278" s="34">
        <v>5000</v>
      </c>
      <c r="I278" s="34">
        <v>5000</v>
      </c>
      <c r="J278" s="67">
        <v>0</v>
      </c>
    </row>
    <row r="279" spans="1:10">
      <c r="A279" s="60" t="s">
        <v>425</v>
      </c>
      <c r="B279" s="60" t="s">
        <v>59</v>
      </c>
      <c r="C279" s="60" t="s">
        <v>574</v>
      </c>
      <c r="D279" s="37" t="s">
        <v>212</v>
      </c>
      <c r="E279" s="33">
        <v>1</v>
      </c>
      <c r="F279" s="33">
        <v>2</v>
      </c>
      <c r="G279" s="33">
        <v>1</v>
      </c>
      <c r="H279" s="34">
        <v>5000</v>
      </c>
      <c r="I279" s="34">
        <v>10000</v>
      </c>
      <c r="J279" s="67">
        <v>5000</v>
      </c>
    </row>
    <row r="280" spans="1:10">
      <c r="A280" s="60" t="s">
        <v>425</v>
      </c>
      <c r="B280" s="60" t="s">
        <v>59</v>
      </c>
      <c r="C280" s="60" t="s">
        <v>578</v>
      </c>
      <c r="D280" s="37" t="s">
        <v>46</v>
      </c>
      <c r="E280" s="33">
        <v>1</v>
      </c>
      <c r="F280" s="33">
        <v>1</v>
      </c>
      <c r="G280" s="33">
        <v>0</v>
      </c>
      <c r="H280" s="34">
        <v>5000</v>
      </c>
      <c r="I280" s="34">
        <v>5000</v>
      </c>
      <c r="J280" s="67">
        <v>0</v>
      </c>
    </row>
    <row r="281" spans="1:10">
      <c r="A281" s="60" t="s">
        <v>425</v>
      </c>
      <c r="B281" s="60" t="s">
        <v>59</v>
      </c>
      <c r="C281" s="60" t="s">
        <v>640</v>
      </c>
      <c r="D281" s="37" t="s">
        <v>67</v>
      </c>
      <c r="E281" s="33">
        <v>3.17</v>
      </c>
      <c r="F281" s="33">
        <v>3</v>
      </c>
      <c r="G281" s="33">
        <v>-0.16999999999999993</v>
      </c>
      <c r="H281" s="34">
        <v>16910</v>
      </c>
      <c r="I281" s="34">
        <v>16084</v>
      </c>
      <c r="J281" s="67">
        <v>-826</v>
      </c>
    </row>
    <row r="282" spans="1:10">
      <c r="A282" s="60" t="s">
        <v>425</v>
      </c>
      <c r="B282" s="60" t="s">
        <v>59</v>
      </c>
      <c r="C282" s="60" t="s">
        <v>688</v>
      </c>
      <c r="D282" s="37" t="s">
        <v>209</v>
      </c>
      <c r="E282" s="33">
        <v>2</v>
      </c>
      <c r="F282" s="33">
        <v>2</v>
      </c>
      <c r="G282" s="33">
        <v>0</v>
      </c>
      <c r="H282" s="34">
        <v>10000</v>
      </c>
      <c r="I282" s="34">
        <v>10000</v>
      </c>
      <c r="J282" s="67">
        <v>0</v>
      </c>
    </row>
    <row r="283" spans="1:10">
      <c r="A283" s="60" t="s">
        <v>425</v>
      </c>
      <c r="B283" s="60" t="s">
        <v>59</v>
      </c>
      <c r="C283" s="60" t="s">
        <v>728</v>
      </c>
      <c r="D283" s="37" t="s">
        <v>70</v>
      </c>
      <c r="E283" s="33">
        <v>11.52</v>
      </c>
      <c r="F283" s="33">
        <v>12.2</v>
      </c>
      <c r="G283" s="33">
        <v>0.67999999999999972</v>
      </c>
      <c r="H283" s="34">
        <v>94751</v>
      </c>
      <c r="I283" s="34">
        <v>99269</v>
      </c>
      <c r="J283" s="67">
        <v>4518</v>
      </c>
    </row>
    <row r="284" spans="1:10">
      <c r="A284" s="60" t="s">
        <v>425</v>
      </c>
      <c r="B284" s="60" t="s">
        <v>59</v>
      </c>
      <c r="C284" s="60" t="s">
        <v>741</v>
      </c>
      <c r="D284" s="37" t="s">
        <v>198</v>
      </c>
      <c r="E284" s="33">
        <v>2</v>
      </c>
      <c r="F284" s="33">
        <v>3</v>
      </c>
      <c r="G284" s="33">
        <v>1</v>
      </c>
      <c r="H284" s="34">
        <v>10000</v>
      </c>
      <c r="I284" s="34">
        <v>19560</v>
      </c>
      <c r="J284" s="67">
        <v>9560</v>
      </c>
    </row>
    <row r="285" spans="1:10">
      <c r="A285" s="60" t="s">
        <v>425</v>
      </c>
      <c r="B285" s="60" t="s">
        <v>59</v>
      </c>
      <c r="C285" s="60" t="s">
        <v>749</v>
      </c>
      <c r="D285" s="37" t="s">
        <v>213</v>
      </c>
      <c r="E285" s="33">
        <v>1.4</v>
      </c>
      <c r="F285" s="33">
        <v>1</v>
      </c>
      <c r="G285" s="33">
        <v>-0.39999999999999991</v>
      </c>
      <c r="H285" s="34">
        <v>7000</v>
      </c>
      <c r="I285" s="34">
        <v>5000</v>
      </c>
      <c r="J285" s="67">
        <v>-2000</v>
      </c>
    </row>
    <row r="286" spans="1:10">
      <c r="A286" s="60" t="s">
        <v>428</v>
      </c>
      <c r="B286" s="60" t="s">
        <v>121</v>
      </c>
      <c r="C286" s="60" t="s">
        <v>376</v>
      </c>
      <c r="D286" s="37" t="s">
        <v>74</v>
      </c>
      <c r="E286" s="33">
        <v>0</v>
      </c>
      <c r="F286" s="33">
        <v>0.15</v>
      </c>
      <c r="G286" s="33">
        <v>0.15</v>
      </c>
      <c r="H286" s="34">
        <v>0</v>
      </c>
      <c r="I286" s="34">
        <v>750</v>
      </c>
      <c r="J286" s="67">
        <v>750</v>
      </c>
    </row>
    <row r="287" spans="1:10">
      <c r="A287" s="60" t="s">
        <v>428</v>
      </c>
      <c r="B287" s="60" t="s">
        <v>121</v>
      </c>
      <c r="C287" s="60" t="s">
        <v>448</v>
      </c>
      <c r="D287" s="37" t="s">
        <v>77</v>
      </c>
      <c r="E287" s="33">
        <v>0.95</v>
      </c>
      <c r="F287" s="33">
        <v>0</v>
      </c>
      <c r="G287" s="33">
        <v>-0.95</v>
      </c>
      <c r="H287" s="34">
        <v>4750</v>
      </c>
      <c r="I287" s="34">
        <v>0</v>
      </c>
      <c r="J287" s="67">
        <v>-4750</v>
      </c>
    </row>
    <row r="288" spans="1:10">
      <c r="A288" s="60" t="s">
        <v>428</v>
      </c>
      <c r="B288" s="60" t="s">
        <v>121</v>
      </c>
      <c r="C288" s="60" t="s">
        <v>461</v>
      </c>
      <c r="D288" s="37" t="s">
        <v>90</v>
      </c>
      <c r="E288" s="33">
        <v>2</v>
      </c>
      <c r="F288" s="33">
        <v>2.62</v>
      </c>
      <c r="G288" s="33">
        <v>0.62000000000000011</v>
      </c>
      <c r="H288" s="34">
        <v>24201</v>
      </c>
      <c r="I288" s="34">
        <v>13100</v>
      </c>
      <c r="J288" s="67">
        <v>-11101</v>
      </c>
    </row>
    <row r="289" spans="1:10">
      <c r="A289" s="60" t="s">
        <v>428</v>
      </c>
      <c r="B289" s="60" t="s">
        <v>121</v>
      </c>
      <c r="C289" s="60" t="s">
        <v>490</v>
      </c>
      <c r="D289" s="37" t="s">
        <v>80</v>
      </c>
      <c r="E289" s="33">
        <v>0</v>
      </c>
      <c r="F289" s="33">
        <v>2</v>
      </c>
      <c r="G289" s="33">
        <v>2</v>
      </c>
      <c r="H289" s="34">
        <v>0</v>
      </c>
      <c r="I289" s="34">
        <v>10000</v>
      </c>
      <c r="J289" s="67">
        <v>10000</v>
      </c>
    </row>
    <row r="290" spans="1:10">
      <c r="A290" s="60" t="s">
        <v>428</v>
      </c>
      <c r="B290" s="60" t="s">
        <v>121</v>
      </c>
      <c r="C290" s="60" t="s">
        <v>502</v>
      </c>
      <c r="D290" s="37" t="s">
        <v>91</v>
      </c>
      <c r="E290" s="33">
        <v>1.2</v>
      </c>
      <c r="F290" s="33">
        <v>1</v>
      </c>
      <c r="G290" s="33">
        <v>-0.19999999999999996</v>
      </c>
      <c r="H290" s="34">
        <v>6000</v>
      </c>
      <c r="I290" s="34">
        <v>5000</v>
      </c>
      <c r="J290" s="67">
        <v>-1000</v>
      </c>
    </row>
    <row r="291" spans="1:10">
      <c r="A291" s="60" t="s">
        <v>428</v>
      </c>
      <c r="B291" s="60" t="s">
        <v>121</v>
      </c>
      <c r="C291" s="60" t="s">
        <v>536</v>
      </c>
      <c r="D291" s="37" t="s">
        <v>82</v>
      </c>
      <c r="E291" s="33">
        <v>2</v>
      </c>
      <c r="F291" s="33">
        <v>1</v>
      </c>
      <c r="G291" s="33">
        <v>-1</v>
      </c>
      <c r="H291" s="34">
        <v>10000</v>
      </c>
      <c r="I291" s="34">
        <v>5000</v>
      </c>
      <c r="J291" s="67">
        <v>-5000</v>
      </c>
    </row>
    <row r="292" spans="1:10">
      <c r="A292" s="60" t="s">
        <v>428</v>
      </c>
      <c r="B292" s="60" t="s">
        <v>121</v>
      </c>
      <c r="C292" s="60" t="s">
        <v>537</v>
      </c>
      <c r="D292" s="37" t="s">
        <v>214</v>
      </c>
      <c r="E292" s="33">
        <v>0</v>
      </c>
      <c r="F292" s="33">
        <v>2</v>
      </c>
      <c r="G292" s="33">
        <v>2</v>
      </c>
      <c r="H292" s="34">
        <v>0</v>
      </c>
      <c r="I292" s="34">
        <v>14413</v>
      </c>
      <c r="J292" s="67">
        <v>14413</v>
      </c>
    </row>
    <row r="293" spans="1:10">
      <c r="A293" s="60" t="s">
        <v>428</v>
      </c>
      <c r="B293" s="60" t="s">
        <v>121</v>
      </c>
      <c r="C293" s="60" t="s">
        <v>565</v>
      </c>
      <c r="D293" s="37" t="s">
        <v>126</v>
      </c>
      <c r="E293" s="33">
        <v>19</v>
      </c>
      <c r="F293" s="33">
        <v>21</v>
      </c>
      <c r="G293" s="33">
        <v>2</v>
      </c>
      <c r="H293" s="34">
        <v>129552</v>
      </c>
      <c r="I293" s="34">
        <v>119530</v>
      </c>
      <c r="J293" s="67">
        <v>-10022</v>
      </c>
    </row>
    <row r="294" spans="1:10">
      <c r="A294" s="60" t="s">
        <v>428</v>
      </c>
      <c r="B294" s="60" t="s">
        <v>121</v>
      </c>
      <c r="C294" s="60" t="s">
        <v>577</v>
      </c>
      <c r="D294" s="37" t="s">
        <v>92</v>
      </c>
      <c r="E294" s="33">
        <v>10</v>
      </c>
      <c r="F294" s="33">
        <v>11</v>
      </c>
      <c r="G294" s="33">
        <v>1</v>
      </c>
      <c r="H294" s="34">
        <v>50000</v>
      </c>
      <c r="I294" s="34">
        <v>55000</v>
      </c>
      <c r="J294" s="67">
        <v>5000</v>
      </c>
    </row>
    <row r="295" spans="1:10">
      <c r="A295" s="60" t="s">
        <v>428</v>
      </c>
      <c r="B295" s="60" t="s">
        <v>121</v>
      </c>
      <c r="C295" s="60" t="s">
        <v>641</v>
      </c>
      <c r="D295" s="37" t="s">
        <v>215</v>
      </c>
      <c r="E295" s="33">
        <v>6</v>
      </c>
      <c r="F295" s="33">
        <v>7.95</v>
      </c>
      <c r="G295" s="33">
        <v>1.9500000000000002</v>
      </c>
      <c r="H295" s="34">
        <v>36533</v>
      </c>
      <c r="I295" s="34">
        <v>39750</v>
      </c>
      <c r="J295" s="67">
        <v>3217</v>
      </c>
    </row>
    <row r="296" spans="1:10">
      <c r="A296" s="60" t="s">
        <v>428</v>
      </c>
      <c r="B296" s="60" t="s">
        <v>121</v>
      </c>
      <c r="C296" s="60" t="s">
        <v>655</v>
      </c>
      <c r="D296" s="37" t="s">
        <v>94</v>
      </c>
      <c r="E296" s="33">
        <v>21.660000000000004</v>
      </c>
      <c r="F296" s="33">
        <v>20.02</v>
      </c>
      <c r="G296" s="33">
        <v>-1.6400000000000041</v>
      </c>
      <c r="H296" s="34">
        <v>215634</v>
      </c>
      <c r="I296" s="34">
        <v>145242</v>
      </c>
      <c r="J296" s="67">
        <v>-70392</v>
      </c>
    </row>
    <row r="297" spans="1:10">
      <c r="A297" s="60" t="s">
        <v>428</v>
      </c>
      <c r="B297" s="60" t="s">
        <v>121</v>
      </c>
      <c r="C297" s="60" t="s">
        <v>667</v>
      </c>
      <c r="D297" s="37" t="s">
        <v>95</v>
      </c>
      <c r="E297" s="33">
        <v>55.27</v>
      </c>
      <c r="F297" s="33">
        <v>46.82</v>
      </c>
      <c r="G297" s="33">
        <v>-8.4500000000000028</v>
      </c>
      <c r="H297" s="34">
        <v>412319</v>
      </c>
      <c r="I297" s="34">
        <v>308982</v>
      </c>
      <c r="J297" s="67">
        <v>-103337</v>
      </c>
    </row>
    <row r="298" spans="1:10">
      <c r="A298" s="60" t="s">
        <v>428</v>
      </c>
      <c r="B298" s="60" t="s">
        <v>121</v>
      </c>
      <c r="C298" s="60" t="s">
        <v>699</v>
      </c>
      <c r="D298" s="37" t="s">
        <v>87</v>
      </c>
      <c r="E298" s="33">
        <v>1</v>
      </c>
      <c r="F298" s="33">
        <v>1</v>
      </c>
      <c r="G298" s="33">
        <v>0</v>
      </c>
      <c r="H298" s="34">
        <v>11269</v>
      </c>
      <c r="I298" s="34">
        <v>5000</v>
      </c>
      <c r="J298" s="67">
        <v>-6269</v>
      </c>
    </row>
    <row r="299" spans="1:10">
      <c r="A299" s="60" t="s">
        <v>428</v>
      </c>
      <c r="B299" s="60" t="s">
        <v>121</v>
      </c>
      <c r="C299" s="60" t="s">
        <v>712</v>
      </c>
      <c r="D299" s="37" t="s">
        <v>206</v>
      </c>
      <c r="E299" s="33">
        <v>1</v>
      </c>
      <c r="F299" s="33">
        <v>0</v>
      </c>
      <c r="G299" s="33">
        <v>-1</v>
      </c>
      <c r="H299" s="34">
        <v>5000</v>
      </c>
      <c r="I299" s="34">
        <v>0</v>
      </c>
      <c r="J299" s="67">
        <v>-5000</v>
      </c>
    </row>
    <row r="300" spans="1:10">
      <c r="A300" s="60" t="s">
        <v>428</v>
      </c>
      <c r="B300" s="60" t="s">
        <v>121</v>
      </c>
      <c r="C300" s="60" t="s">
        <v>713</v>
      </c>
      <c r="D300" s="37" t="s">
        <v>127</v>
      </c>
      <c r="E300" s="33">
        <v>1</v>
      </c>
      <c r="F300" s="33">
        <v>1</v>
      </c>
      <c r="G300" s="33">
        <v>0</v>
      </c>
      <c r="H300" s="34">
        <v>5000</v>
      </c>
      <c r="I300" s="34">
        <v>5000</v>
      </c>
      <c r="J300" s="67">
        <v>0</v>
      </c>
    </row>
    <row r="301" spans="1:10">
      <c r="A301" s="60" t="s">
        <v>428</v>
      </c>
      <c r="B301" s="60" t="s">
        <v>121</v>
      </c>
      <c r="C301" s="60" t="s">
        <v>721</v>
      </c>
      <c r="D301" s="37" t="s">
        <v>939</v>
      </c>
      <c r="E301" s="33">
        <v>2</v>
      </c>
      <c r="F301" s="33">
        <v>3.62</v>
      </c>
      <c r="G301" s="33">
        <v>1.62</v>
      </c>
      <c r="H301" s="34">
        <v>10000</v>
      </c>
      <c r="I301" s="34">
        <v>18100</v>
      </c>
      <c r="J301" s="67">
        <v>8100</v>
      </c>
    </row>
    <row r="302" spans="1:10">
      <c r="A302" s="60" t="s">
        <v>428</v>
      </c>
      <c r="B302" s="60" t="s">
        <v>121</v>
      </c>
      <c r="C302" s="60" t="s">
        <v>738</v>
      </c>
      <c r="D302" s="37" t="s">
        <v>88</v>
      </c>
      <c r="E302" s="33">
        <v>0</v>
      </c>
      <c r="F302" s="33">
        <v>1</v>
      </c>
      <c r="G302" s="33">
        <v>1</v>
      </c>
      <c r="H302" s="34">
        <v>0</v>
      </c>
      <c r="I302" s="34">
        <v>5000</v>
      </c>
      <c r="J302" s="67">
        <v>5000</v>
      </c>
    </row>
    <row r="303" spans="1:10">
      <c r="A303" s="60" t="s">
        <v>428</v>
      </c>
      <c r="B303" s="60" t="s">
        <v>121</v>
      </c>
      <c r="C303" s="60" t="s">
        <v>760</v>
      </c>
      <c r="D303" s="37" t="s">
        <v>96</v>
      </c>
      <c r="E303" s="33">
        <v>1</v>
      </c>
      <c r="F303" s="33">
        <v>0</v>
      </c>
      <c r="G303" s="33">
        <v>-1</v>
      </c>
      <c r="H303" s="34">
        <v>5000</v>
      </c>
      <c r="I303" s="34">
        <v>0</v>
      </c>
      <c r="J303" s="67">
        <v>-5000</v>
      </c>
    </row>
    <row r="304" spans="1:10">
      <c r="A304" s="60" t="s">
        <v>430</v>
      </c>
      <c r="B304" s="60" t="s">
        <v>179</v>
      </c>
      <c r="C304" s="60" t="s">
        <v>500</v>
      </c>
      <c r="D304" s="37" t="s">
        <v>216</v>
      </c>
      <c r="E304" s="33">
        <v>1.06</v>
      </c>
      <c r="F304" s="33">
        <v>1</v>
      </c>
      <c r="G304" s="33">
        <v>-6.0000000000000053E-2</v>
      </c>
      <c r="H304" s="34">
        <v>5300</v>
      </c>
      <c r="I304" s="34">
        <v>5000</v>
      </c>
      <c r="J304" s="67">
        <v>-300</v>
      </c>
    </row>
    <row r="305" spans="1:10">
      <c r="A305" s="60" t="s">
        <v>430</v>
      </c>
      <c r="B305" s="60" t="s">
        <v>179</v>
      </c>
      <c r="C305" s="60" t="s">
        <v>511</v>
      </c>
      <c r="D305" s="37" t="s">
        <v>180</v>
      </c>
      <c r="E305" s="33">
        <v>15.600000000000001</v>
      </c>
      <c r="F305" s="33">
        <v>12.68</v>
      </c>
      <c r="G305" s="33">
        <v>-2.9200000000000017</v>
      </c>
      <c r="H305" s="34">
        <v>91388</v>
      </c>
      <c r="I305" s="34">
        <v>71809</v>
      </c>
      <c r="J305" s="67">
        <v>-19579</v>
      </c>
    </row>
    <row r="306" spans="1:10">
      <c r="A306" s="60" t="s">
        <v>430</v>
      </c>
      <c r="B306" s="60" t="s">
        <v>179</v>
      </c>
      <c r="C306" s="60" t="s">
        <v>532</v>
      </c>
      <c r="D306" s="37" t="s">
        <v>53</v>
      </c>
      <c r="E306" s="33">
        <v>0</v>
      </c>
      <c r="F306" s="33">
        <v>3</v>
      </c>
      <c r="G306" s="33">
        <v>3</v>
      </c>
      <c r="H306" s="34">
        <v>0</v>
      </c>
      <c r="I306" s="34">
        <v>15000</v>
      </c>
      <c r="J306" s="67">
        <v>15000</v>
      </c>
    </row>
    <row r="307" spans="1:10">
      <c r="A307" s="60" t="s">
        <v>430</v>
      </c>
      <c r="B307" s="60" t="s">
        <v>179</v>
      </c>
      <c r="C307" s="60" t="s">
        <v>646</v>
      </c>
      <c r="D307" s="37" t="s">
        <v>182</v>
      </c>
      <c r="E307" s="33">
        <v>0.94</v>
      </c>
      <c r="F307" s="33">
        <v>0</v>
      </c>
      <c r="G307" s="33">
        <v>-0.94</v>
      </c>
      <c r="H307" s="34">
        <v>4700</v>
      </c>
      <c r="I307" s="34">
        <v>0</v>
      </c>
      <c r="J307" s="67">
        <v>-4700</v>
      </c>
    </row>
    <row r="308" spans="1:10">
      <c r="A308" s="60" t="s">
        <v>430</v>
      </c>
      <c r="B308" s="60" t="s">
        <v>179</v>
      </c>
      <c r="C308" s="60" t="s">
        <v>652</v>
      </c>
      <c r="D308" s="37" t="s">
        <v>187</v>
      </c>
      <c r="E308" s="33">
        <v>1.46</v>
      </c>
      <c r="F308" s="33">
        <v>0</v>
      </c>
      <c r="G308" s="33">
        <v>-1.46</v>
      </c>
      <c r="H308" s="34">
        <v>7300</v>
      </c>
      <c r="I308" s="34">
        <v>0</v>
      </c>
      <c r="J308" s="67">
        <v>-7300</v>
      </c>
    </row>
    <row r="309" spans="1:10">
      <c r="A309" s="60" t="s">
        <v>434</v>
      </c>
      <c r="B309" s="60" t="s">
        <v>166</v>
      </c>
      <c r="C309" s="60" t="s">
        <v>352</v>
      </c>
      <c r="D309" s="37" t="s">
        <v>37</v>
      </c>
      <c r="E309" s="33">
        <v>1</v>
      </c>
      <c r="F309" s="33">
        <v>1</v>
      </c>
      <c r="G309" s="33">
        <v>0</v>
      </c>
      <c r="H309" s="34">
        <v>5000</v>
      </c>
      <c r="I309" s="34">
        <v>5000</v>
      </c>
      <c r="J309" s="67">
        <v>0</v>
      </c>
    </row>
    <row r="310" spans="1:10">
      <c r="A310" s="60" t="s">
        <v>434</v>
      </c>
      <c r="B310" s="60" t="s">
        <v>166</v>
      </c>
      <c r="C310" s="60" t="s">
        <v>395</v>
      </c>
      <c r="D310" s="37" t="s">
        <v>38</v>
      </c>
      <c r="E310" s="33">
        <v>8.51</v>
      </c>
      <c r="F310" s="33">
        <v>4</v>
      </c>
      <c r="G310" s="33">
        <v>-4.51</v>
      </c>
      <c r="H310" s="34">
        <v>48926</v>
      </c>
      <c r="I310" s="34">
        <v>21216</v>
      </c>
      <c r="J310" s="67">
        <v>-27710</v>
      </c>
    </row>
    <row r="311" spans="1:10">
      <c r="A311" s="60" t="s">
        <v>434</v>
      </c>
      <c r="B311" s="60" t="s">
        <v>166</v>
      </c>
      <c r="C311" s="60" t="s">
        <v>533</v>
      </c>
      <c r="D311" s="37" t="s">
        <v>162</v>
      </c>
      <c r="E311" s="33">
        <v>2.5099999999999998</v>
      </c>
      <c r="F311" s="33">
        <v>2</v>
      </c>
      <c r="G311" s="33">
        <v>-0.50999999999999979</v>
      </c>
      <c r="H311" s="34">
        <v>13672</v>
      </c>
      <c r="I311" s="34">
        <v>11045</v>
      </c>
      <c r="J311" s="67">
        <v>-2627</v>
      </c>
    </row>
    <row r="312" spans="1:10">
      <c r="A312" s="60" t="s">
        <v>434</v>
      </c>
      <c r="B312" s="60" t="s">
        <v>166</v>
      </c>
      <c r="C312" s="60" t="s">
        <v>595</v>
      </c>
      <c r="D312" s="37" t="s">
        <v>101</v>
      </c>
      <c r="E312" s="33">
        <v>0</v>
      </c>
      <c r="F312" s="33">
        <v>1</v>
      </c>
      <c r="G312" s="33">
        <v>1</v>
      </c>
      <c r="H312" s="34">
        <v>0</v>
      </c>
      <c r="I312" s="34">
        <v>5000</v>
      </c>
      <c r="J312" s="67">
        <v>5000</v>
      </c>
    </row>
    <row r="313" spans="1:10">
      <c r="A313" s="60" t="s">
        <v>434</v>
      </c>
      <c r="B313" s="60" t="s">
        <v>166</v>
      </c>
      <c r="C313" s="60" t="s">
        <v>644</v>
      </c>
      <c r="D313" s="37" t="s">
        <v>136</v>
      </c>
      <c r="E313" s="33">
        <v>1</v>
      </c>
      <c r="F313" s="33">
        <v>0.67</v>
      </c>
      <c r="G313" s="33">
        <v>-0.32999999999999996</v>
      </c>
      <c r="H313" s="34">
        <v>5000</v>
      </c>
      <c r="I313" s="34">
        <v>3350</v>
      </c>
      <c r="J313" s="67">
        <v>-1650</v>
      </c>
    </row>
    <row r="314" spans="1:10">
      <c r="A314" s="60" t="s">
        <v>434</v>
      </c>
      <c r="B314" s="60" t="s">
        <v>166</v>
      </c>
      <c r="C314" s="60" t="s">
        <v>674</v>
      </c>
      <c r="D314" s="37" t="s">
        <v>169</v>
      </c>
      <c r="E314" s="33">
        <v>9</v>
      </c>
      <c r="F314" s="33">
        <v>5.46</v>
      </c>
      <c r="G314" s="33">
        <v>-3.54</v>
      </c>
      <c r="H314" s="34">
        <v>51411</v>
      </c>
      <c r="I314" s="34">
        <v>29294</v>
      </c>
      <c r="J314" s="67">
        <v>-22117</v>
      </c>
    </row>
    <row r="315" spans="1:10">
      <c r="A315" s="60" t="s">
        <v>434</v>
      </c>
      <c r="B315" s="60" t="s">
        <v>166</v>
      </c>
      <c r="C315" s="60" t="s">
        <v>687</v>
      </c>
      <c r="D315" s="37" t="s">
        <v>103</v>
      </c>
      <c r="E315" s="33">
        <v>0</v>
      </c>
      <c r="F315" s="33">
        <v>1.88</v>
      </c>
      <c r="G315" s="33">
        <v>1.88</v>
      </c>
      <c r="H315" s="34">
        <v>0</v>
      </c>
      <c r="I315" s="34">
        <v>9400</v>
      </c>
      <c r="J315" s="67">
        <v>9400</v>
      </c>
    </row>
    <row r="316" spans="1:10">
      <c r="A316" s="60" t="s">
        <v>434</v>
      </c>
      <c r="B316" s="60" t="s">
        <v>166</v>
      </c>
      <c r="C316" s="60" t="s">
        <v>714</v>
      </c>
      <c r="D316" s="37" t="s">
        <v>113</v>
      </c>
      <c r="E316" s="33">
        <v>6.51</v>
      </c>
      <c r="F316" s="33">
        <v>5</v>
      </c>
      <c r="G316" s="33">
        <v>-1.5099999999999998</v>
      </c>
      <c r="H316" s="34">
        <v>90290</v>
      </c>
      <c r="I316" s="34">
        <v>52693</v>
      </c>
      <c r="J316" s="67">
        <v>-37597</v>
      </c>
    </row>
    <row r="317" spans="1:10">
      <c r="A317" s="60" t="s">
        <v>434</v>
      </c>
      <c r="B317" s="60" t="s">
        <v>166</v>
      </c>
      <c r="C317" s="60" t="s">
        <v>724</v>
      </c>
      <c r="D317" s="37" t="s">
        <v>139</v>
      </c>
      <c r="E317" s="33">
        <v>0</v>
      </c>
      <c r="F317" s="33">
        <v>1</v>
      </c>
      <c r="G317" s="33">
        <v>1</v>
      </c>
      <c r="H317" s="34">
        <v>0</v>
      </c>
      <c r="I317" s="34">
        <v>5000</v>
      </c>
      <c r="J317" s="67">
        <v>5000</v>
      </c>
    </row>
    <row r="318" spans="1:10">
      <c r="A318" s="60" t="s">
        <v>434</v>
      </c>
      <c r="B318" s="60" t="s">
        <v>166</v>
      </c>
      <c r="C318" s="60" t="s">
        <v>752</v>
      </c>
      <c r="D318" s="37" t="s">
        <v>218</v>
      </c>
      <c r="E318" s="33">
        <v>3</v>
      </c>
      <c r="F318" s="33">
        <v>4.8599999999999994</v>
      </c>
      <c r="G318" s="33">
        <v>1.8599999999999994</v>
      </c>
      <c r="H318" s="34">
        <v>17602</v>
      </c>
      <c r="I318" s="34">
        <v>27531</v>
      </c>
      <c r="J318" s="67">
        <v>9929</v>
      </c>
    </row>
    <row r="319" spans="1:10">
      <c r="A319" s="60" t="s">
        <v>434</v>
      </c>
      <c r="B319" s="60" t="s">
        <v>166</v>
      </c>
      <c r="C319" s="60" t="s">
        <v>762</v>
      </c>
      <c r="D319" s="37" t="s">
        <v>170</v>
      </c>
      <c r="E319" s="33">
        <v>8</v>
      </c>
      <c r="F319" s="33">
        <v>4.12</v>
      </c>
      <c r="G319" s="33">
        <v>-3.88</v>
      </c>
      <c r="H319" s="34">
        <v>41172</v>
      </c>
      <c r="I319" s="34">
        <v>20600</v>
      </c>
      <c r="J319" s="67">
        <v>-20572</v>
      </c>
    </row>
    <row r="320" spans="1:10">
      <c r="A320" s="60" t="s">
        <v>437</v>
      </c>
      <c r="B320" s="60" t="s">
        <v>211</v>
      </c>
      <c r="C320" s="60" t="s">
        <v>356</v>
      </c>
      <c r="D320" s="37" t="s">
        <v>41</v>
      </c>
      <c r="E320" s="33">
        <v>2.4699999999999998</v>
      </c>
      <c r="F320" s="33">
        <v>2</v>
      </c>
      <c r="G320" s="33">
        <v>-0.46999999999999975</v>
      </c>
      <c r="H320" s="34">
        <v>12350</v>
      </c>
      <c r="I320" s="34">
        <v>10000</v>
      </c>
      <c r="J320" s="67">
        <v>-2350</v>
      </c>
    </row>
    <row r="321" spans="1:10">
      <c r="A321" s="60" t="s">
        <v>437</v>
      </c>
      <c r="B321" s="60" t="s">
        <v>211</v>
      </c>
      <c r="C321" s="60" t="s">
        <v>412</v>
      </c>
      <c r="D321" s="37" t="s">
        <v>42</v>
      </c>
      <c r="E321" s="33">
        <v>8</v>
      </c>
      <c r="F321" s="33">
        <v>10.84</v>
      </c>
      <c r="G321" s="33">
        <v>2.84</v>
      </c>
      <c r="H321" s="34">
        <v>42094</v>
      </c>
      <c r="I321" s="34">
        <v>57505</v>
      </c>
      <c r="J321" s="67">
        <v>15411</v>
      </c>
    </row>
    <row r="322" spans="1:10">
      <c r="A322" s="60" t="s">
        <v>437</v>
      </c>
      <c r="B322" s="60" t="s">
        <v>211</v>
      </c>
      <c r="C322" s="60" t="s">
        <v>462</v>
      </c>
      <c r="D322" s="37" t="s">
        <v>60</v>
      </c>
      <c r="E322" s="33">
        <v>1</v>
      </c>
      <c r="F322" s="33">
        <v>0</v>
      </c>
      <c r="G322" s="33">
        <v>-1</v>
      </c>
      <c r="H322" s="34">
        <v>5000</v>
      </c>
      <c r="I322" s="34">
        <v>0</v>
      </c>
      <c r="J322" s="67">
        <v>-5000</v>
      </c>
    </row>
    <row r="323" spans="1:10">
      <c r="A323" s="60" t="s">
        <v>437</v>
      </c>
      <c r="B323" s="60" t="s">
        <v>211</v>
      </c>
      <c r="C323" s="60" t="s">
        <v>465</v>
      </c>
      <c r="D323" s="37" t="s">
        <v>61</v>
      </c>
      <c r="E323" s="33">
        <v>1</v>
      </c>
      <c r="F323" s="33">
        <v>1</v>
      </c>
      <c r="G323" s="33">
        <v>0</v>
      </c>
      <c r="H323" s="34">
        <v>9745</v>
      </c>
      <c r="I323" s="34">
        <v>12228</v>
      </c>
      <c r="J323" s="67">
        <v>2483</v>
      </c>
    </row>
    <row r="324" spans="1:10">
      <c r="A324" s="60" t="s">
        <v>437</v>
      </c>
      <c r="B324" s="60" t="s">
        <v>211</v>
      </c>
      <c r="C324" s="60" t="s">
        <v>468</v>
      </c>
      <c r="D324" s="37" t="s">
        <v>62</v>
      </c>
      <c r="E324" s="33">
        <v>0</v>
      </c>
      <c r="F324" s="33">
        <v>1</v>
      </c>
      <c r="G324" s="33">
        <v>1</v>
      </c>
      <c r="H324" s="34">
        <v>0</v>
      </c>
      <c r="I324" s="34">
        <v>20025</v>
      </c>
      <c r="J324" s="67">
        <v>20025</v>
      </c>
    </row>
    <row r="325" spans="1:10">
      <c r="A325" s="60" t="s">
        <v>437</v>
      </c>
      <c r="B325" s="60" t="s">
        <v>211</v>
      </c>
      <c r="C325" s="60" t="s">
        <v>478</v>
      </c>
      <c r="D325" s="37" t="s">
        <v>208</v>
      </c>
      <c r="E325" s="33">
        <v>0</v>
      </c>
      <c r="F325" s="33">
        <v>1</v>
      </c>
      <c r="G325" s="33">
        <v>1</v>
      </c>
      <c r="H325" s="34">
        <v>0</v>
      </c>
      <c r="I325" s="34">
        <v>5000</v>
      </c>
      <c r="J325" s="67">
        <v>5000</v>
      </c>
    </row>
    <row r="326" spans="1:10">
      <c r="A326" s="60" t="s">
        <v>437</v>
      </c>
      <c r="B326" s="60" t="s">
        <v>211</v>
      </c>
      <c r="C326" s="60" t="s">
        <v>488</v>
      </c>
      <c r="D326" s="37" t="s">
        <v>43</v>
      </c>
      <c r="E326" s="33">
        <v>74.13</v>
      </c>
      <c r="F326" s="33">
        <v>73.31</v>
      </c>
      <c r="G326" s="33">
        <v>-0.81999999999999318</v>
      </c>
      <c r="H326" s="34">
        <v>448241</v>
      </c>
      <c r="I326" s="34">
        <v>448615</v>
      </c>
      <c r="J326" s="67">
        <v>374</v>
      </c>
    </row>
    <row r="327" spans="1:10">
      <c r="A327" s="60" t="s">
        <v>437</v>
      </c>
      <c r="B327" s="60" t="s">
        <v>211</v>
      </c>
      <c r="C327" s="60" t="s">
        <v>561</v>
      </c>
      <c r="D327" s="37" t="s">
        <v>64</v>
      </c>
      <c r="E327" s="33">
        <v>5</v>
      </c>
      <c r="F327" s="33">
        <v>3</v>
      </c>
      <c r="G327" s="33">
        <v>-2</v>
      </c>
      <c r="H327" s="34">
        <v>30122</v>
      </c>
      <c r="I327" s="34">
        <v>18807</v>
      </c>
      <c r="J327" s="67">
        <v>-11315</v>
      </c>
    </row>
    <row r="328" spans="1:10">
      <c r="A328" s="60" t="s">
        <v>437</v>
      </c>
      <c r="B328" s="60" t="s">
        <v>211</v>
      </c>
      <c r="C328" s="60" t="s">
        <v>626</v>
      </c>
      <c r="D328" s="37" t="s">
        <v>219</v>
      </c>
      <c r="E328" s="33">
        <v>2</v>
      </c>
      <c r="F328" s="33">
        <v>2.38</v>
      </c>
      <c r="G328" s="33">
        <v>0.37999999999999989</v>
      </c>
      <c r="H328" s="34">
        <v>15744</v>
      </c>
      <c r="I328" s="34">
        <v>16240</v>
      </c>
      <c r="J328" s="67">
        <v>496</v>
      </c>
    </row>
    <row r="329" spans="1:10">
      <c r="A329" s="60" t="s">
        <v>437</v>
      </c>
      <c r="B329" s="60" t="s">
        <v>211</v>
      </c>
      <c r="C329" s="60" t="s">
        <v>632</v>
      </c>
      <c r="D329" s="37" t="s">
        <v>48</v>
      </c>
      <c r="E329" s="33">
        <v>7.47</v>
      </c>
      <c r="F329" s="33">
        <v>5.53</v>
      </c>
      <c r="G329" s="33">
        <v>-1.9399999999999995</v>
      </c>
      <c r="H329" s="34">
        <v>48703</v>
      </c>
      <c r="I329" s="34">
        <v>46387</v>
      </c>
      <c r="J329" s="67">
        <v>-2316</v>
      </c>
    </row>
    <row r="330" spans="1:10">
      <c r="A330" s="60" t="s">
        <v>437</v>
      </c>
      <c r="B330" s="60" t="s">
        <v>211</v>
      </c>
      <c r="C330" s="60" t="s">
        <v>676</v>
      </c>
      <c r="D330" s="37" t="s">
        <v>49</v>
      </c>
      <c r="E330" s="33">
        <v>4.4000000000000004</v>
      </c>
      <c r="F330" s="33">
        <v>3.57</v>
      </c>
      <c r="G330" s="33">
        <v>-0.83000000000000052</v>
      </c>
      <c r="H330" s="34">
        <v>22000</v>
      </c>
      <c r="I330" s="34">
        <v>17850</v>
      </c>
      <c r="J330" s="67">
        <v>-4150</v>
      </c>
    </row>
    <row r="331" spans="1:10">
      <c r="A331" s="60" t="s">
        <v>437</v>
      </c>
      <c r="B331" s="60" t="s">
        <v>211</v>
      </c>
      <c r="C331" s="60" t="s">
        <v>683</v>
      </c>
      <c r="D331" s="37" t="s">
        <v>50</v>
      </c>
      <c r="E331" s="33">
        <v>1</v>
      </c>
      <c r="F331" s="33">
        <v>1</v>
      </c>
      <c r="G331" s="33">
        <v>0</v>
      </c>
      <c r="H331" s="34">
        <v>5000</v>
      </c>
      <c r="I331" s="34">
        <v>5000</v>
      </c>
      <c r="J331" s="67">
        <v>0</v>
      </c>
    </row>
    <row r="332" spans="1:10">
      <c r="A332" s="60" t="s">
        <v>437</v>
      </c>
      <c r="B332" s="60" t="s">
        <v>211</v>
      </c>
      <c r="C332" s="60" t="s">
        <v>700</v>
      </c>
      <c r="D332" s="37" t="s">
        <v>220</v>
      </c>
      <c r="E332" s="33">
        <v>1</v>
      </c>
      <c r="F332" s="33">
        <v>0</v>
      </c>
      <c r="G332" s="33">
        <v>-1</v>
      </c>
      <c r="H332" s="34">
        <v>5000</v>
      </c>
      <c r="I332" s="34">
        <v>0</v>
      </c>
      <c r="J332" s="67">
        <v>-5000</v>
      </c>
    </row>
    <row r="333" spans="1:10">
      <c r="A333" s="60" t="s">
        <v>437</v>
      </c>
      <c r="B333" s="60" t="s">
        <v>211</v>
      </c>
      <c r="C333" s="60" t="s">
        <v>707</v>
      </c>
      <c r="D333" s="37" t="s">
        <v>117</v>
      </c>
      <c r="E333" s="33">
        <v>0.54</v>
      </c>
      <c r="F333" s="33">
        <v>0</v>
      </c>
      <c r="G333" s="33">
        <v>-0.54</v>
      </c>
      <c r="H333" s="34">
        <v>2700</v>
      </c>
      <c r="I333" s="34">
        <v>0</v>
      </c>
      <c r="J333" s="67">
        <v>-2700</v>
      </c>
    </row>
    <row r="334" spans="1:10">
      <c r="A334" s="60" t="s">
        <v>437</v>
      </c>
      <c r="B334" s="60" t="s">
        <v>211</v>
      </c>
      <c r="C334" s="60" t="s">
        <v>726</v>
      </c>
      <c r="D334" s="37" t="s">
        <v>221</v>
      </c>
      <c r="E334" s="33">
        <v>5</v>
      </c>
      <c r="F334" s="33">
        <v>5</v>
      </c>
      <c r="G334" s="33">
        <v>0</v>
      </c>
      <c r="H334" s="34">
        <v>25000</v>
      </c>
      <c r="I334" s="34">
        <v>29450</v>
      </c>
      <c r="J334" s="67">
        <v>4450</v>
      </c>
    </row>
    <row r="335" spans="1:10">
      <c r="A335" s="60" t="s">
        <v>437</v>
      </c>
      <c r="B335" s="60" t="s">
        <v>211</v>
      </c>
      <c r="C335" s="60" t="s">
        <v>731</v>
      </c>
      <c r="D335" s="37" t="s">
        <v>222</v>
      </c>
      <c r="E335" s="33">
        <v>11.61</v>
      </c>
      <c r="F335" s="33">
        <v>8.01</v>
      </c>
      <c r="G335" s="33">
        <v>-3.5999999999999996</v>
      </c>
      <c r="H335" s="34">
        <v>69409</v>
      </c>
      <c r="I335" s="34">
        <v>55513</v>
      </c>
      <c r="J335" s="67">
        <v>-13896</v>
      </c>
    </row>
    <row r="336" spans="1:10">
      <c r="A336" s="60" t="s">
        <v>437</v>
      </c>
      <c r="B336" s="60" t="s">
        <v>211</v>
      </c>
      <c r="C336" s="60" t="s">
        <v>741</v>
      </c>
      <c r="D336" s="37" t="s">
        <v>198</v>
      </c>
      <c r="E336" s="33">
        <v>2</v>
      </c>
      <c r="F336" s="33">
        <v>1</v>
      </c>
      <c r="G336" s="33">
        <v>-1</v>
      </c>
      <c r="H336" s="34">
        <v>10000</v>
      </c>
      <c r="I336" s="34">
        <v>5000</v>
      </c>
      <c r="J336" s="67">
        <v>-5000</v>
      </c>
    </row>
    <row r="337" spans="1:10">
      <c r="A337" s="60" t="s">
        <v>438</v>
      </c>
      <c r="B337" s="60" t="s">
        <v>190</v>
      </c>
      <c r="C337" s="60" t="s">
        <v>356</v>
      </c>
      <c r="D337" s="37" t="s">
        <v>41</v>
      </c>
      <c r="E337" s="33">
        <v>1</v>
      </c>
      <c r="F337" s="33">
        <v>1</v>
      </c>
      <c r="G337" s="33">
        <v>0</v>
      </c>
      <c r="H337" s="34">
        <v>5000</v>
      </c>
      <c r="I337" s="34">
        <v>5000</v>
      </c>
      <c r="J337" s="67">
        <v>0</v>
      </c>
    </row>
    <row r="338" spans="1:10">
      <c r="A338" s="60" t="s">
        <v>438</v>
      </c>
      <c r="B338" s="60" t="s">
        <v>190</v>
      </c>
      <c r="C338" s="60" t="s">
        <v>542</v>
      </c>
      <c r="D338" s="37" t="s">
        <v>116</v>
      </c>
      <c r="E338" s="33">
        <v>1</v>
      </c>
      <c r="F338" s="33">
        <v>1</v>
      </c>
      <c r="G338" s="33">
        <v>0</v>
      </c>
      <c r="H338" s="34">
        <v>5000</v>
      </c>
      <c r="I338" s="34">
        <v>5000</v>
      </c>
      <c r="J338" s="67">
        <v>0</v>
      </c>
    </row>
    <row r="339" spans="1:10">
      <c r="A339" s="60" t="s">
        <v>438</v>
      </c>
      <c r="B339" s="60" t="s">
        <v>190</v>
      </c>
      <c r="C339" s="60" t="s">
        <v>561</v>
      </c>
      <c r="D339" s="37" t="s">
        <v>64</v>
      </c>
      <c r="E339" s="33">
        <v>1</v>
      </c>
      <c r="F339" s="33">
        <v>1</v>
      </c>
      <c r="G339" s="33">
        <v>0</v>
      </c>
      <c r="H339" s="34">
        <v>5000</v>
      </c>
      <c r="I339" s="34">
        <v>5000</v>
      </c>
      <c r="J339" s="67">
        <v>0</v>
      </c>
    </row>
    <row r="340" spans="1:10">
      <c r="A340" s="60" t="s">
        <v>438</v>
      </c>
      <c r="B340" s="60" t="s">
        <v>190</v>
      </c>
      <c r="C340" s="60" t="s">
        <v>632</v>
      </c>
      <c r="D340" s="37" t="s">
        <v>48</v>
      </c>
      <c r="E340" s="33">
        <v>12</v>
      </c>
      <c r="F340" s="33">
        <v>20</v>
      </c>
      <c r="G340" s="33">
        <v>8</v>
      </c>
      <c r="H340" s="34">
        <v>70345</v>
      </c>
      <c r="I340" s="34">
        <v>109345</v>
      </c>
      <c r="J340" s="67">
        <v>39000</v>
      </c>
    </row>
    <row r="341" spans="1:10">
      <c r="A341" s="60" t="s">
        <v>440</v>
      </c>
      <c r="B341" s="60" t="s">
        <v>223</v>
      </c>
      <c r="C341" s="60" t="s">
        <v>572</v>
      </c>
      <c r="D341" s="37" t="s">
        <v>224</v>
      </c>
      <c r="E341" s="33">
        <v>2.4</v>
      </c>
      <c r="F341" s="33">
        <v>3</v>
      </c>
      <c r="G341" s="33">
        <v>0.60000000000000009</v>
      </c>
      <c r="H341" s="34">
        <v>16776</v>
      </c>
      <c r="I341" s="34">
        <v>30175</v>
      </c>
      <c r="J341" s="67">
        <v>13399</v>
      </c>
    </row>
    <row r="342" spans="1:10">
      <c r="A342" s="60" t="s">
        <v>440</v>
      </c>
      <c r="B342" s="60" t="s">
        <v>223</v>
      </c>
      <c r="C342" s="60" t="s">
        <v>647</v>
      </c>
      <c r="D342" s="37" t="s">
        <v>225</v>
      </c>
      <c r="E342" s="33">
        <v>1.44</v>
      </c>
      <c r="F342" s="33">
        <v>1</v>
      </c>
      <c r="G342" s="33">
        <v>-0.43999999999999995</v>
      </c>
      <c r="H342" s="34">
        <v>9026</v>
      </c>
      <c r="I342" s="34">
        <v>5000</v>
      </c>
      <c r="J342" s="67">
        <v>-4026</v>
      </c>
    </row>
    <row r="343" spans="1:10">
      <c r="A343" s="60" t="s">
        <v>440</v>
      </c>
      <c r="B343" s="60" t="s">
        <v>223</v>
      </c>
      <c r="C343" s="60" t="s">
        <v>759</v>
      </c>
      <c r="D343" s="37" t="s">
        <v>226</v>
      </c>
      <c r="E343" s="33">
        <v>0</v>
      </c>
      <c r="F343" s="33">
        <v>1</v>
      </c>
      <c r="G343" s="33">
        <v>1</v>
      </c>
      <c r="H343" s="34">
        <v>0</v>
      </c>
      <c r="I343" s="34">
        <v>7897</v>
      </c>
      <c r="J343" s="67">
        <v>7897</v>
      </c>
    </row>
    <row r="344" spans="1:10">
      <c r="A344" s="60" t="s">
        <v>446</v>
      </c>
      <c r="B344" s="60" t="s">
        <v>98</v>
      </c>
      <c r="C344" s="60" t="s">
        <v>367</v>
      </c>
      <c r="D344" s="37" t="s">
        <v>120</v>
      </c>
      <c r="E344" s="33">
        <v>0</v>
      </c>
      <c r="F344" s="33">
        <v>0.6</v>
      </c>
      <c r="G344" s="33">
        <v>0.6</v>
      </c>
      <c r="H344" s="34">
        <v>0</v>
      </c>
      <c r="I344" s="34">
        <v>0</v>
      </c>
      <c r="J344" s="67">
        <v>0</v>
      </c>
    </row>
    <row r="345" spans="1:10">
      <c r="A345" s="60" t="s">
        <v>446</v>
      </c>
      <c r="B345" s="60" t="s">
        <v>98</v>
      </c>
      <c r="C345" s="60" t="s">
        <v>378</v>
      </c>
      <c r="D345" s="37" t="s">
        <v>129</v>
      </c>
      <c r="E345" s="33">
        <v>0.75</v>
      </c>
      <c r="F345" s="33">
        <v>0</v>
      </c>
      <c r="G345" s="33">
        <v>-0.75</v>
      </c>
      <c r="H345" s="34">
        <v>3750</v>
      </c>
      <c r="I345" s="34">
        <v>0</v>
      </c>
      <c r="J345" s="67">
        <v>-3750</v>
      </c>
    </row>
    <row r="346" spans="1:10">
      <c r="A346" s="60" t="s">
        <v>446</v>
      </c>
      <c r="B346" s="60" t="s">
        <v>98</v>
      </c>
      <c r="C346" s="60" t="s">
        <v>386</v>
      </c>
      <c r="D346" s="37" t="s">
        <v>75</v>
      </c>
      <c r="E346" s="33">
        <v>0.92</v>
      </c>
      <c r="F346" s="33">
        <v>0</v>
      </c>
      <c r="G346" s="33">
        <v>-0.92</v>
      </c>
      <c r="H346" s="34">
        <v>4600</v>
      </c>
      <c r="I346" s="34">
        <v>0</v>
      </c>
      <c r="J346" s="67">
        <v>-4600</v>
      </c>
    </row>
    <row r="347" spans="1:10">
      <c r="A347" s="60" t="s">
        <v>446</v>
      </c>
      <c r="B347" s="60" t="s">
        <v>98</v>
      </c>
      <c r="C347" s="60" t="s">
        <v>395</v>
      </c>
      <c r="D347" s="37" t="s">
        <v>38</v>
      </c>
      <c r="E347" s="33">
        <v>2.91</v>
      </c>
      <c r="F347" s="33">
        <v>1.25</v>
      </c>
      <c r="G347" s="33">
        <v>-1.6600000000000001</v>
      </c>
      <c r="H347" s="34">
        <v>14550</v>
      </c>
      <c r="I347" s="34">
        <v>6250</v>
      </c>
      <c r="J347" s="67">
        <v>-8300</v>
      </c>
    </row>
    <row r="348" spans="1:10">
      <c r="A348" s="60" t="s">
        <v>446</v>
      </c>
      <c r="B348" s="60" t="s">
        <v>98</v>
      </c>
      <c r="C348" s="60" t="s">
        <v>401</v>
      </c>
      <c r="D348" s="37" t="s">
        <v>321</v>
      </c>
      <c r="E348" s="33">
        <v>1</v>
      </c>
      <c r="F348" s="33">
        <v>0.57999999999999996</v>
      </c>
      <c r="G348" s="33">
        <v>-0.42000000000000004</v>
      </c>
      <c r="H348" s="34">
        <v>5000</v>
      </c>
      <c r="I348" s="34">
        <v>2900</v>
      </c>
      <c r="J348" s="67">
        <v>-2100</v>
      </c>
    </row>
    <row r="349" spans="1:10">
      <c r="A349" s="60" t="s">
        <v>446</v>
      </c>
      <c r="B349" s="60" t="s">
        <v>98</v>
      </c>
      <c r="C349" s="60" t="s">
        <v>423</v>
      </c>
      <c r="D349" s="37" t="s">
        <v>131</v>
      </c>
      <c r="E349" s="33">
        <v>3.82</v>
      </c>
      <c r="F349" s="33">
        <v>4.0600000000000005</v>
      </c>
      <c r="G349" s="33">
        <v>0.24000000000000066</v>
      </c>
      <c r="H349" s="34">
        <v>65421</v>
      </c>
      <c r="I349" s="34">
        <v>21703</v>
      </c>
      <c r="J349" s="67">
        <v>-43718</v>
      </c>
    </row>
    <row r="350" spans="1:10">
      <c r="A350" s="60" t="s">
        <v>446</v>
      </c>
      <c r="B350" s="60" t="s">
        <v>98</v>
      </c>
      <c r="C350" s="60" t="s">
        <v>439</v>
      </c>
      <c r="D350" s="37" t="s">
        <v>167</v>
      </c>
      <c r="E350" s="33">
        <v>0.45999999999999996</v>
      </c>
      <c r="F350" s="33">
        <v>0</v>
      </c>
      <c r="G350" s="33">
        <v>-0.45999999999999996</v>
      </c>
      <c r="H350" s="34">
        <v>2300</v>
      </c>
      <c r="I350" s="34">
        <v>0</v>
      </c>
      <c r="J350" s="67">
        <v>-2300</v>
      </c>
    </row>
    <row r="351" spans="1:10">
      <c r="A351" s="60" t="s">
        <v>446</v>
      </c>
      <c r="B351" s="60" t="s">
        <v>98</v>
      </c>
      <c r="C351" s="60" t="s">
        <v>445</v>
      </c>
      <c r="D351" s="37" t="s">
        <v>132</v>
      </c>
      <c r="E351" s="33">
        <v>0</v>
      </c>
      <c r="F351" s="33">
        <v>1</v>
      </c>
      <c r="G351" s="33">
        <v>1</v>
      </c>
      <c r="H351" s="34">
        <v>0</v>
      </c>
      <c r="I351" s="34">
        <v>5000</v>
      </c>
      <c r="J351" s="67">
        <v>5000</v>
      </c>
    </row>
    <row r="352" spans="1:10">
      <c r="A352" s="60" t="s">
        <v>446</v>
      </c>
      <c r="B352" s="60" t="s">
        <v>98</v>
      </c>
      <c r="C352" s="60" t="s">
        <v>451</v>
      </c>
      <c r="D352" s="37" t="s">
        <v>78</v>
      </c>
      <c r="E352" s="33">
        <v>0.4</v>
      </c>
      <c r="F352" s="33">
        <v>0</v>
      </c>
      <c r="G352" s="33">
        <v>-0.4</v>
      </c>
      <c r="H352" s="34">
        <v>2000</v>
      </c>
      <c r="I352" s="34">
        <v>0</v>
      </c>
      <c r="J352" s="67">
        <v>-2000</v>
      </c>
    </row>
    <row r="353" spans="1:10">
      <c r="A353" s="60" t="s">
        <v>446</v>
      </c>
      <c r="B353" s="60" t="s">
        <v>98</v>
      </c>
      <c r="C353" s="60" t="s">
        <v>533</v>
      </c>
      <c r="D353" s="37" t="s">
        <v>162</v>
      </c>
      <c r="E353" s="33">
        <v>0</v>
      </c>
      <c r="F353" s="33">
        <v>0.56999999999999995</v>
      </c>
      <c r="G353" s="33">
        <v>0.56999999999999995</v>
      </c>
      <c r="H353" s="34">
        <v>0</v>
      </c>
      <c r="I353" s="34">
        <v>2850</v>
      </c>
      <c r="J353" s="67">
        <v>2850</v>
      </c>
    </row>
    <row r="354" spans="1:10">
      <c r="A354" s="60" t="s">
        <v>446</v>
      </c>
      <c r="B354" s="60" t="s">
        <v>98</v>
      </c>
      <c r="C354" s="60" t="s">
        <v>552</v>
      </c>
      <c r="D354" s="37" t="s">
        <v>133</v>
      </c>
      <c r="E354" s="33">
        <v>10.36</v>
      </c>
      <c r="F354" s="33">
        <v>11.200000000000001</v>
      </c>
      <c r="G354" s="33">
        <v>0.84000000000000163</v>
      </c>
      <c r="H354" s="34">
        <v>105539</v>
      </c>
      <c r="I354" s="34">
        <v>60489</v>
      </c>
      <c r="J354" s="67">
        <v>-45050</v>
      </c>
    </row>
    <row r="355" spans="1:10">
      <c r="A355" s="60" t="s">
        <v>446</v>
      </c>
      <c r="B355" s="60" t="s">
        <v>98</v>
      </c>
      <c r="C355" s="60" t="s">
        <v>616</v>
      </c>
      <c r="D355" s="37" t="s">
        <v>227</v>
      </c>
      <c r="E355" s="33">
        <v>0</v>
      </c>
      <c r="F355" s="33">
        <v>0.18</v>
      </c>
      <c r="G355" s="33">
        <v>0.18</v>
      </c>
      <c r="H355" s="34">
        <v>0</v>
      </c>
      <c r="I355" s="34">
        <v>900</v>
      </c>
      <c r="J355" s="67">
        <v>900</v>
      </c>
    </row>
    <row r="356" spans="1:10">
      <c r="A356" s="60" t="s">
        <v>446</v>
      </c>
      <c r="B356" s="60" t="s">
        <v>98</v>
      </c>
      <c r="C356" s="60" t="s">
        <v>624</v>
      </c>
      <c r="D356" s="37" t="s">
        <v>134</v>
      </c>
      <c r="E356" s="33">
        <v>12.09</v>
      </c>
      <c r="F356" s="33">
        <v>12.290000000000001</v>
      </c>
      <c r="G356" s="33">
        <v>0.20000000000000107</v>
      </c>
      <c r="H356" s="34">
        <v>63825</v>
      </c>
      <c r="I356" s="34">
        <v>61450</v>
      </c>
      <c r="J356" s="67">
        <v>-2375</v>
      </c>
    </row>
    <row r="357" spans="1:10">
      <c r="A357" s="60" t="s">
        <v>446</v>
      </c>
      <c r="B357" s="60" t="s">
        <v>98</v>
      </c>
      <c r="C357" s="60" t="s">
        <v>643</v>
      </c>
      <c r="D357" s="37" t="s">
        <v>135</v>
      </c>
      <c r="E357" s="33">
        <v>4.97</v>
      </c>
      <c r="F357" s="33">
        <v>6.81</v>
      </c>
      <c r="G357" s="33">
        <v>1.8399999999999999</v>
      </c>
      <c r="H357" s="34">
        <v>22201</v>
      </c>
      <c r="I357" s="34">
        <v>46214</v>
      </c>
      <c r="J357" s="67">
        <v>24013</v>
      </c>
    </row>
    <row r="358" spans="1:10">
      <c r="A358" s="60" t="s">
        <v>446</v>
      </c>
      <c r="B358" s="60" t="s">
        <v>98</v>
      </c>
      <c r="C358" s="60" t="s">
        <v>644</v>
      </c>
      <c r="D358" s="37" t="s">
        <v>136</v>
      </c>
      <c r="E358" s="33">
        <v>2.96</v>
      </c>
      <c r="F358" s="33">
        <v>2.9299999999999997</v>
      </c>
      <c r="G358" s="33">
        <v>-3.0000000000000249E-2</v>
      </c>
      <c r="H358" s="34">
        <v>14800</v>
      </c>
      <c r="I358" s="34">
        <v>9650</v>
      </c>
      <c r="J358" s="67">
        <v>-5150</v>
      </c>
    </row>
    <row r="359" spans="1:10">
      <c r="A359" s="60" t="s">
        <v>446</v>
      </c>
      <c r="B359" s="60" t="s">
        <v>98</v>
      </c>
      <c r="C359" s="60" t="s">
        <v>661</v>
      </c>
      <c r="D359" s="37" t="s">
        <v>112</v>
      </c>
      <c r="E359" s="33">
        <v>0.41</v>
      </c>
      <c r="F359" s="33">
        <v>0</v>
      </c>
      <c r="G359" s="33">
        <v>-0.41</v>
      </c>
      <c r="H359" s="34">
        <v>2050</v>
      </c>
      <c r="I359" s="34">
        <v>0</v>
      </c>
      <c r="J359" s="67">
        <v>-2050</v>
      </c>
    </row>
    <row r="360" spans="1:10">
      <c r="A360" s="60" t="s">
        <v>446</v>
      </c>
      <c r="B360" s="60" t="s">
        <v>98</v>
      </c>
      <c r="C360" s="60" t="s">
        <v>667</v>
      </c>
      <c r="D360" s="37" t="s">
        <v>95</v>
      </c>
      <c r="E360" s="33">
        <v>2</v>
      </c>
      <c r="F360" s="33">
        <v>2</v>
      </c>
      <c r="G360" s="33">
        <v>0</v>
      </c>
      <c r="H360" s="34">
        <v>10000</v>
      </c>
      <c r="I360" s="34">
        <v>10000</v>
      </c>
      <c r="J360" s="67">
        <v>0</v>
      </c>
    </row>
    <row r="361" spans="1:10">
      <c r="A361" s="60" t="s">
        <v>446</v>
      </c>
      <c r="B361" s="60" t="s">
        <v>98</v>
      </c>
      <c r="C361" s="60" t="s">
        <v>682</v>
      </c>
      <c r="D361" s="37" t="s">
        <v>137</v>
      </c>
      <c r="E361" s="33">
        <v>21.400000000000002</v>
      </c>
      <c r="F361" s="33">
        <v>19.420000000000002</v>
      </c>
      <c r="G361" s="33">
        <v>-1.9800000000000004</v>
      </c>
      <c r="H361" s="34">
        <v>108096</v>
      </c>
      <c r="I361" s="34">
        <v>98732</v>
      </c>
      <c r="J361" s="67">
        <v>-9364</v>
      </c>
    </row>
    <row r="362" spans="1:10">
      <c r="A362" s="60" t="s">
        <v>446</v>
      </c>
      <c r="B362" s="60" t="s">
        <v>98</v>
      </c>
      <c r="C362" s="60" t="s">
        <v>687</v>
      </c>
      <c r="D362" s="37" t="s">
        <v>103</v>
      </c>
      <c r="E362" s="33">
        <v>0.43</v>
      </c>
      <c r="F362" s="33">
        <v>0</v>
      </c>
      <c r="G362" s="33">
        <v>-0.43</v>
      </c>
      <c r="H362" s="34">
        <v>2150</v>
      </c>
      <c r="I362" s="34">
        <v>0</v>
      </c>
      <c r="J362" s="67">
        <v>-2150</v>
      </c>
    </row>
    <row r="363" spans="1:10">
      <c r="A363" s="60" t="s">
        <v>446</v>
      </c>
      <c r="B363" s="60" t="s">
        <v>98</v>
      </c>
      <c r="C363" s="60" t="s">
        <v>714</v>
      </c>
      <c r="D363" s="37" t="s">
        <v>113</v>
      </c>
      <c r="E363" s="33">
        <v>1.54</v>
      </c>
      <c r="F363" s="33">
        <v>0</v>
      </c>
      <c r="G363" s="33">
        <v>-1.54</v>
      </c>
      <c r="H363" s="34">
        <v>7700</v>
      </c>
      <c r="I363" s="34">
        <v>0</v>
      </c>
      <c r="J363" s="67">
        <v>-7700</v>
      </c>
    </row>
    <row r="364" spans="1:10">
      <c r="A364" s="60" t="s">
        <v>446</v>
      </c>
      <c r="B364" s="60" t="s">
        <v>98</v>
      </c>
      <c r="C364" s="60" t="s">
        <v>724</v>
      </c>
      <c r="D364" s="37" t="s">
        <v>139</v>
      </c>
      <c r="E364" s="33">
        <v>3.19</v>
      </c>
      <c r="F364" s="33">
        <v>4.22</v>
      </c>
      <c r="G364" s="33">
        <v>1.0299999999999998</v>
      </c>
      <c r="H364" s="34">
        <v>15950</v>
      </c>
      <c r="I364" s="34">
        <v>21100</v>
      </c>
      <c r="J364" s="67">
        <v>5150</v>
      </c>
    </row>
    <row r="365" spans="1:10">
      <c r="A365" s="60" t="s">
        <v>446</v>
      </c>
      <c r="B365" s="60" t="s">
        <v>98</v>
      </c>
      <c r="C365" s="60" t="s">
        <v>753</v>
      </c>
      <c r="D365" s="37" t="s">
        <v>944</v>
      </c>
      <c r="E365" s="33">
        <v>6.66</v>
      </c>
      <c r="F365" s="33">
        <v>7.19</v>
      </c>
      <c r="G365" s="33">
        <v>0.53000000000000025</v>
      </c>
      <c r="H365" s="34">
        <v>33300</v>
      </c>
      <c r="I365" s="34">
        <v>35950</v>
      </c>
      <c r="J365" s="67">
        <v>2650</v>
      </c>
    </row>
    <row r="366" spans="1:10">
      <c r="A366" s="60" t="s">
        <v>446</v>
      </c>
      <c r="B366" s="60" t="s">
        <v>98</v>
      </c>
      <c r="C366" s="60" t="s">
        <v>766</v>
      </c>
      <c r="D366" s="37" t="s">
        <v>228</v>
      </c>
      <c r="E366" s="33">
        <v>0.49</v>
      </c>
      <c r="F366" s="33">
        <v>0.36</v>
      </c>
      <c r="G366" s="33">
        <v>-0.13</v>
      </c>
      <c r="H366" s="34">
        <v>2450</v>
      </c>
      <c r="I366" s="34">
        <v>1800</v>
      </c>
      <c r="J366" s="67">
        <v>-650</v>
      </c>
    </row>
    <row r="367" spans="1:10">
      <c r="A367" s="60" t="s">
        <v>446</v>
      </c>
      <c r="B367" s="60" t="s">
        <v>98</v>
      </c>
      <c r="C367" s="60" t="s">
        <v>770</v>
      </c>
      <c r="D367" s="37" t="s">
        <v>229</v>
      </c>
      <c r="E367" s="33">
        <v>4.21</v>
      </c>
      <c r="F367" s="33">
        <v>3.78</v>
      </c>
      <c r="G367" s="33">
        <v>-0.43000000000000016</v>
      </c>
      <c r="H367" s="34">
        <v>21050</v>
      </c>
      <c r="I367" s="34">
        <v>18900</v>
      </c>
      <c r="J367" s="67">
        <v>-2150</v>
      </c>
    </row>
    <row r="368" spans="1:10">
      <c r="A368" s="60" t="s">
        <v>446</v>
      </c>
      <c r="B368" s="60" t="s">
        <v>98</v>
      </c>
      <c r="C368" s="60" t="s">
        <v>772</v>
      </c>
      <c r="D368" s="37" t="s">
        <v>230</v>
      </c>
      <c r="E368" s="33">
        <v>3.98</v>
      </c>
      <c r="F368" s="33">
        <v>5.37</v>
      </c>
      <c r="G368" s="33">
        <v>1.3900000000000001</v>
      </c>
      <c r="H368" s="34">
        <v>19900</v>
      </c>
      <c r="I368" s="34">
        <v>43625</v>
      </c>
      <c r="J368" s="67">
        <v>23725</v>
      </c>
    </row>
    <row r="369" spans="1:10">
      <c r="A369" s="60" t="s">
        <v>446</v>
      </c>
      <c r="B369" s="60" t="s">
        <v>98</v>
      </c>
      <c r="C369" s="60" t="s">
        <v>774</v>
      </c>
      <c r="D369" s="37" t="s">
        <v>805</v>
      </c>
      <c r="E369" s="33">
        <v>0.2</v>
      </c>
      <c r="F369" s="33">
        <v>0</v>
      </c>
      <c r="G369" s="33">
        <v>-0.2</v>
      </c>
      <c r="H369" s="34">
        <v>1000</v>
      </c>
      <c r="I369" s="34">
        <v>0</v>
      </c>
      <c r="J369" s="67">
        <v>-1000</v>
      </c>
    </row>
    <row r="370" spans="1:10">
      <c r="A370" s="60" t="s">
        <v>446</v>
      </c>
      <c r="B370" s="60" t="s">
        <v>98</v>
      </c>
      <c r="C370" s="60" t="s">
        <v>783</v>
      </c>
      <c r="D370" s="37" t="s">
        <v>171</v>
      </c>
      <c r="E370" s="33">
        <v>0.41</v>
      </c>
      <c r="F370" s="33">
        <v>0</v>
      </c>
      <c r="G370" s="33">
        <v>-0.41</v>
      </c>
      <c r="H370" s="34">
        <v>2050</v>
      </c>
      <c r="I370" s="34">
        <v>0</v>
      </c>
      <c r="J370" s="67">
        <v>-2050</v>
      </c>
    </row>
    <row r="371" spans="1:10">
      <c r="A371" s="60" t="s">
        <v>447</v>
      </c>
      <c r="B371" s="60" t="s">
        <v>107</v>
      </c>
      <c r="C371" s="60" t="s">
        <v>371</v>
      </c>
      <c r="D371" s="37" t="s">
        <v>104</v>
      </c>
      <c r="E371" s="33">
        <v>13.81</v>
      </c>
      <c r="F371" s="33">
        <v>13.04</v>
      </c>
      <c r="G371" s="33">
        <v>-0.77000000000000135</v>
      </c>
      <c r="H371" s="34">
        <v>69050</v>
      </c>
      <c r="I371" s="34">
        <v>66606</v>
      </c>
      <c r="J371" s="67">
        <v>-2444</v>
      </c>
    </row>
    <row r="372" spans="1:10">
      <c r="A372" s="60" t="s">
        <v>447</v>
      </c>
      <c r="B372" s="60" t="s">
        <v>107</v>
      </c>
      <c r="C372" s="60" t="s">
        <v>387</v>
      </c>
      <c r="D372" s="37" t="s">
        <v>105</v>
      </c>
      <c r="E372" s="33">
        <v>61.33</v>
      </c>
      <c r="F372" s="33">
        <v>67.460000000000008</v>
      </c>
      <c r="G372" s="33">
        <v>6.1300000000000097</v>
      </c>
      <c r="H372" s="34">
        <v>405660</v>
      </c>
      <c r="I372" s="34">
        <v>453785</v>
      </c>
      <c r="J372" s="67">
        <v>48125</v>
      </c>
    </row>
    <row r="373" spans="1:10">
      <c r="A373" s="60" t="s">
        <v>447</v>
      </c>
      <c r="B373" s="60" t="s">
        <v>107</v>
      </c>
      <c r="C373" s="60" t="s">
        <v>520</v>
      </c>
      <c r="D373" s="37" t="s">
        <v>290</v>
      </c>
      <c r="E373" s="33">
        <v>3</v>
      </c>
      <c r="F373" s="33">
        <v>1</v>
      </c>
      <c r="G373" s="33">
        <v>-2</v>
      </c>
      <c r="H373" s="34">
        <v>15000</v>
      </c>
      <c r="I373" s="34">
        <v>5000</v>
      </c>
      <c r="J373" s="67">
        <v>-10000</v>
      </c>
    </row>
    <row r="374" spans="1:10">
      <c r="A374" s="60" t="s">
        <v>447</v>
      </c>
      <c r="B374" s="60" t="s">
        <v>107</v>
      </c>
      <c r="C374" s="60" t="s">
        <v>523</v>
      </c>
      <c r="D374" s="37" t="s">
        <v>109</v>
      </c>
      <c r="E374" s="33">
        <v>53.509999999999991</v>
      </c>
      <c r="F374" s="33">
        <v>46.269999999999996</v>
      </c>
      <c r="G374" s="33">
        <v>-7.2399999999999949</v>
      </c>
      <c r="H374" s="34">
        <v>317632</v>
      </c>
      <c r="I374" s="34">
        <v>289298</v>
      </c>
      <c r="J374" s="67">
        <v>-28334</v>
      </c>
    </row>
    <row r="375" spans="1:10">
      <c r="A375" s="60" t="s">
        <v>447</v>
      </c>
      <c r="B375" s="60" t="s">
        <v>107</v>
      </c>
      <c r="C375" s="60" t="s">
        <v>590</v>
      </c>
      <c r="D375" s="37" t="s">
        <v>110</v>
      </c>
      <c r="E375" s="33">
        <v>4</v>
      </c>
      <c r="F375" s="33">
        <v>4</v>
      </c>
      <c r="G375" s="33">
        <v>0</v>
      </c>
      <c r="H375" s="34">
        <v>20640</v>
      </c>
      <c r="I375" s="34">
        <v>21703</v>
      </c>
      <c r="J375" s="67">
        <v>1063</v>
      </c>
    </row>
    <row r="376" spans="1:10">
      <c r="A376" s="60" t="s">
        <v>447</v>
      </c>
      <c r="B376" s="60" t="s">
        <v>107</v>
      </c>
      <c r="C376" s="60" t="s">
        <v>612</v>
      </c>
      <c r="D376" s="37" t="s">
        <v>111</v>
      </c>
      <c r="E376" s="33">
        <v>1.32</v>
      </c>
      <c r="F376" s="33">
        <v>1</v>
      </c>
      <c r="G376" s="33">
        <v>-0.32000000000000006</v>
      </c>
      <c r="H376" s="34">
        <v>6600</v>
      </c>
      <c r="I376" s="34">
        <v>5000</v>
      </c>
      <c r="J376" s="67">
        <v>-1600</v>
      </c>
    </row>
    <row r="377" spans="1:10">
      <c r="A377" s="60" t="s">
        <v>447</v>
      </c>
      <c r="B377" s="60" t="s">
        <v>107</v>
      </c>
      <c r="C377" s="60" t="s">
        <v>661</v>
      </c>
      <c r="D377" s="37" t="s">
        <v>112</v>
      </c>
      <c r="E377" s="33">
        <v>15.53</v>
      </c>
      <c r="F377" s="33">
        <v>20</v>
      </c>
      <c r="G377" s="33">
        <v>4.4700000000000006</v>
      </c>
      <c r="H377" s="34">
        <v>117086</v>
      </c>
      <c r="I377" s="34">
        <v>129012</v>
      </c>
      <c r="J377" s="67">
        <v>11926</v>
      </c>
    </row>
    <row r="378" spans="1:10">
      <c r="A378" s="60" t="s">
        <v>447</v>
      </c>
      <c r="B378" s="60" t="s">
        <v>107</v>
      </c>
      <c r="C378" s="60" t="s">
        <v>718</v>
      </c>
      <c r="D378" s="37" t="s">
        <v>114</v>
      </c>
      <c r="E378" s="33">
        <v>0.65</v>
      </c>
      <c r="F378" s="33">
        <v>0.96</v>
      </c>
      <c r="G378" s="33">
        <v>0.30999999999999994</v>
      </c>
      <c r="H378" s="34">
        <v>3250</v>
      </c>
      <c r="I378" s="34">
        <v>8448</v>
      </c>
      <c r="J378" s="67">
        <v>5198</v>
      </c>
    </row>
    <row r="379" spans="1:10">
      <c r="A379" s="60" t="s">
        <v>447</v>
      </c>
      <c r="B379" s="60" t="s">
        <v>107</v>
      </c>
      <c r="C379" s="60" t="s">
        <v>739</v>
      </c>
      <c r="D379" s="37" t="s">
        <v>941</v>
      </c>
      <c r="E379" s="33">
        <v>1</v>
      </c>
      <c r="F379" s="33">
        <v>1</v>
      </c>
      <c r="G379" s="33">
        <v>0</v>
      </c>
      <c r="H379" s="34">
        <v>5000</v>
      </c>
      <c r="I379" s="34">
        <v>6013</v>
      </c>
      <c r="J379" s="67">
        <v>1013</v>
      </c>
    </row>
    <row r="380" spans="1:10">
      <c r="A380" s="60" t="s">
        <v>447</v>
      </c>
      <c r="B380" s="60" t="s">
        <v>107</v>
      </c>
      <c r="C380" s="60" t="s">
        <v>747</v>
      </c>
      <c r="D380" s="37" t="s">
        <v>164</v>
      </c>
      <c r="E380" s="33">
        <v>0</v>
      </c>
      <c r="F380" s="33">
        <v>3</v>
      </c>
      <c r="G380" s="33">
        <v>3</v>
      </c>
      <c r="H380" s="34">
        <v>0</v>
      </c>
      <c r="I380" s="34">
        <v>15000</v>
      </c>
      <c r="J380" s="67">
        <v>15000</v>
      </c>
    </row>
    <row r="381" spans="1:10">
      <c r="A381" s="60" t="s">
        <v>447</v>
      </c>
      <c r="B381" s="60" t="s">
        <v>107</v>
      </c>
      <c r="C381" s="60" t="s">
        <v>767</v>
      </c>
      <c r="D381" s="37" t="s">
        <v>231</v>
      </c>
      <c r="E381" s="33">
        <v>7</v>
      </c>
      <c r="F381" s="33">
        <v>2.86</v>
      </c>
      <c r="G381" s="33">
        <v>-4.1400000000000006</v>
      </c>
      <c r="H381" s="34">
        <v>39952</v>
      </c>
      <c r="I381" s="34">
        <v>20330</v>
      </c>
      <c r="J381" s="67">
        <v>-19622</v>
      </c>
    </row>
    <row r="382" spans="1:10">
      <c r="A382" s="60" t="s">
        <v>447</v>
      </c>
      <c r="B382" s="60" t="s">
        <v>107</v>
      </c>
      <c r="C382" s="60" t="s">
        <v>787</v>
      </c>
      <c r="D382" s="37" t="s">
        <v>232</v>
      </c>
      <c r="E382" s="33">
        <v>3</v>
      </c>
      <c r="F382" s="33">
        <v>2.77</v>
      </c>
      <c r="G382" s="33">
        <v>-0.22999999999999998</v>
      </c>
      <c r="H382" s="34">
        <v>15000</v>
      </c>
      <c r="I382" s="34">
        <v>13850</v>
      </c>
      <c r="J382" s="67">
        <v>-1150</v>
      </c>
    </row>
    <row r="383" spans="1:10">
      <c r="A383" s="60" t="s">
        <v>448</v>
      </c>
      <c r="B383" s="60" t="s">
        <v>77</v>
      </c>
      <c r="C383" s="60" t="s">
        <v>415</v>
      </c>
      <c r="D383" s="37" t="s">
        <v>76</v>
      </c>
      <c r="E383" s="33">
        <v>0.52</v>
      </c>
      <c r="F383" s="33">
        <v>0.34</v>
      </c>
      <c r="G383" s="33">
        <v>-0.18</v>
      </c>
      <c r="H383" s="34">
        <v>2600</v>
      </c>
      <c r="I383" s="34">
        <v>6841</v>
      </c>
      <c r="J383" s="67">
        <v>4241</v>
      </c>
    </row>
    <row r="384" spans="1:10">
      <c r="A384" s="60" t="s">
        <v>448</v>
      </c>
      <c r="B384" s="60" t="s">
        <v>77</v>
      </c>
      <c r="C384" s="60" t="s">
        <v>454</v>
      </c>
      <c r="D384" s="37" t="s">
        <v>199</v>
      </c>
      <c r="E384" s="33">
        <v>31.520000000000003</v>
      </c>
      <c r="F384" s="33">
        <v>39.75</v>
      </c>
      <c r="G384" s="33">
        <v>8.2299999999999969</v>
      </c>
      <c r="H384" s="34">
        <v>193408</v>
      </c>
      <c r="I384" s="34">
        <v>261372</v>
      </c>
      <c r="J384" s="67">
        <v>67964</v>
      </c>
    </row>
    <row r="385" spans="1:10">
      <c r="A385" s="60" t="s">
        <v>448</v>
      </c>
      <c r="B385" s="60" t="s">
        <v>77</v>
      </c>
      <c r="C385" s="60" t="s">
        <v>479</v>
      </c>
      <c r="D385" s="37" t="s">
        <v>52</v>
      </c>
      <c r="E385" s="33">
        <v>0.94</v>
      </c>
      <c r="F385" s="33">
        <v>0.31</v>
      </c>
      <c r="G385" s="33">
        <v>-0.62999999999999989</v>
      </c>
      <c r="H385" s="34">
        <v>7352</v>
      </c>
      <c r="I385" s="34">
        <v>2621</v>
      </c>
      <c r="J385" s="67">
        <v>-4731</v>
      </c>
    </row>
    <row r="386" spans="1:10">
      <c r="A386" s="60" t="s">
        <v>448</v>
      </c>
      <c r="B386" s="60" t="s">
        <v>77</v>
      </c>
      <c r="C386" s="60" t="s">
        <v>504</v>
      </c>
      <c r="D386" s="37" t="s">
        <v>201</v>
      </c>
      <c r="E386" s="33">
        <v>67.39</v>
      </c>
      <c r="F386" s="33">
        <v>63.889999999999993</v>
      </c>
      <c r="G386" s="33">
        <v>-3.5000000000000071</v>
      </c>
      <c r="H386" s="34">
        <v>382517</v>
      </c>
      <c r="I386" s="34">
        <v>399356</v>
      </c>
      <c r="J386" s="67">
        <v>16839</v>
      </c>
    </row>
    <row r="387" spans="1:10">
      <c r="A387" s="60" t="s">
        <v>448</v>
      </c>
      <c r="B387" s="60" t="s">
        <v>77</v>
      </c>
      <c r="C387" s="60" t="s">
        <v>513</v>
      </c>
      <c r="D387" s="37" t="s">
        <v>203</v>
      </c>
      <c r="E387" s="33">
        <v>27.570000000000004</v>
      </c>
      <c r="F387" s="33">
        <v>29.279999999999998</v>
      </c>
      <c r="G387" s="33">
        <v>1.7099999999999937</v>
      </c>
      <c r="H387" s="34">
        <v>158315</v>
      </c>
      <c r="I387" s="34">
        <v>176082</v>
      </c>
      <c r="J387" s="67">
        <v>17767</v>
      </c>
    </row>
    <row r="388" spans="1:10">
      <c r="A388" s="60" t="s">
        <v>448</v>
      </c>
      <c r="B388" s="60" t="s">
        <v>77</v>
      </c>
      <c r="C388" s="60" t="s">
        <v>514</v>
      </c>
      <c r="D388" s="37" t="s">
        <v>149</v>
      </c>
      <c r="E388" s="33">
        <v>0.82</v>
      </c>
      <c r="F388" s="33">
        <v>0</v>
      </c>
      <c r="G388" s="33">
        <v>-0.82</v>
      </c>
      <c r="H388" s="34">
        <v>4100</v>
      </c>
      <c r="I388" s="34">
        <v>0</v>
      </c>
      <c r="J388" s="67">
        <v>-4100</v>
      </c>
    </row>
    <row r="389" spans="1:10">
      <c r="A389" s="60" t="s">
        <v>448</v>
      </c>
      <c r="B389" s="60" t="s">
        <v>77</v>
      </c>
      <c r="C389" s="60" t="s">
        <v>521</v>
      </c>
      <c r="D389" s="37" t="s">
        <v>81</v>
      </c>
      <c r="E389" s="33">
        <v>0</v>
      </c>
      <c r="F389" s="33">
        <v>0.89</v>
      </c>
      <c r="G389" s="33">
        <v>0.89</v>
      </c>
      <c r="H389" s="34">
        <v>0</v>
      </c>
      <c r="I389" s="34">
        <v>4450</v>
      </c>
      <c r="J389" s="67">
        <v>4450</v>
      </c>
    </row>
    <row r="390" spans="1:10">
      <c r="A390" s="60" t="s">
        <v>448</v>
      </c>
      <c r="B390" s="60" t="s">
        <v>77</v>
      </c>
      <c r="C390" s="60" t="s">
        <v>536</v>
      </c>
      <c r="D390" s="37" t="s">
        <v>82</v>
      </c>
      <c r="E390" s="33">
        <v>0.63</v>
      </c>
      <c r="F390" s="33">
        <v>1</v>
      </c>
      <c r="G390" s="33">
        <v>0.37</v>
      </c>
      <c r="H390" s="34">
        <v>6116</v>
      </c>
      <c r="I390" s="34">
        <v>5000</v>
      </c>
      <c r="J390" s="67">
        <v>-1116</v>
      </c>
    </row>
    <row r="391" spans="1:10">
      <c r="A391" s="60" t="s">
        <v>448</v>
      </c>
      <c r="B391" s="60" t="s">
        <v>77</v>
      </c>
      <c r="C391" s="60" t="s">
        <v>574</v>
      </c>
      <c r="D391" s="37" t="s">
        <v>212</v>
      </c>
      <c r="E391" s="33">
        <v>0.31</v>
      </c>
      <c r="F391" s="33">
        <v>1</v>
      </c>
      <c r="G391" s="33">
        <v>0.69</v>
      </c>
      <c r="H391" s="34">
        <v>1550</v>
      </c>
      <c r="I391" s="34">
        <v>5000</v>
      </c>
      <c r="J391" s="67">
        <v>3450</v>
      </c>
    </row>
    <row r="392" spans="1:10">
      <c r="A392" s="60" t="s">
        <v>448</v>
      </c>
      <c r="B392" s="60" t="s">
        <v>77</v>
      </c>
      <c r="C392" s="60" t="s">
        <v>628</v>
      </c>
      <c r="D392" s="37" t="s">
        <v>93</v>
      </c>
      <c r="E392" s="33">
        <v>0</v>
      </c>
      <c r="F392" s="33">
        <v>1</v>
      </c>
      <c r="G392" s="33">
        <v>1</v>
      </c>
      <c r="H392" s="34">
        <v>0</v>
      </c>
      <c r="I392" s="34">
        <v>5000</v>
      </c>
      <c r="J392" s="67">
        <v>5000</v>
      </c>
    </row>
    <row r="393" spans="1:10">
      <c r="A393" s="60" t="s">
        <v>448</v>
      </c>
      <c r="B393" s="60" t="s">
        <v>77</v>
      </c>
      <c r="C393" s="60" t="s">
        <v>632</v>
      </c>
      <c r="D393" s="37" t="s">
        <v>48</v>
      </c>
      <c r="E393" s="33">
        <v>0.39</v>
      </c>
      <c r="F393" s="33">
        <v>0</v>
      </c>
      <c r="G393" s="33">
        <v>-0.39</v>
      </c>
      <c r="H393" s="34">
        <v>1950</v>
      </c>
      <c r="I393" s="34">
        <v>0</v>
      </c>
      <c r="J393" s="67">
        <v>-1950</v>
      </c>
    </row>
    <row r="394" spans="1:10">
      <c r="A394" s="60" t="s">
        <v>448</v>
      </c>
      <c r="B394" s="60" t="s">
        <v>77</v>
      </c>
      <c r="C394" s="60" t="s">
        <v>673</v>
      </c>
      <c r="D394" s="37" t="s">
        <v>205</v>
      </c>
      <c r="E394" s="33">
        <v>1.77</v>
      </c>
      <c r="F394" s="33">
        <v>1.6400000000000001</v>
      </c>
      <c r="G394" s="33">
        <v>-0.12999999999999989</v>
      </c>
      <c r="H394" s="34">
        <v>16649</v>
      </c>
      <c r="I394" s="34">
        <v>9806</v>
      </c>
      <c r="J394" s="67">
        <v>-6843</v>
      </c>
    </row>
    <row r="395" spans="1:10">
      <c r="A395" s="60" t="s">
        <v>448</v>
      </c>
      <c r="B395" s="60" t="s">
        <v>77</v>
      </c>
      <c r="C395" s="60" t="s">
        <v>677</v>
      </c>
      <c r="D395" s="37" t="s">
        <v>188</v>
      </c>
      <c r="E395" s="33">
        <v>0</v>
      </c>
      <c r="F395" s="33">
        <v>0.74</v>
      </c>
      <c r="G395" s="33">
        <v>0.74</v>
      </c>
      <c r="H395" s="34">
        <v>0</v>
      </c>
      <c r="I395" s="34">
        <v>3700</v>
      </c>
      <c r="J395" s="67">
        <v>3700</v>
      </c>
    </row>
    <row r="396" spans="1:10">
      <c r="A396" s="60" t="s">
        <v>448</v>
      </c>
      <c r="B396" s="60" t="s">
        <v>77</v>
      </c>
      <c r="C396" s="60" t="s">
        <v>694</v>
      </c>
      <c r="D396" s="37" t="s">
        <v>234</v>
      </c>
      <c r="E396" s="33">
        <v>10.790000000000001</v>
      </c>
      <c r="F396" s="33">
        <v>8</v>
      </c>
      <c r="G396" s="33">
        <v>-2.7900000000000009</v>
      </c>
      <c r="H396" s="34">
        <v>65335</v>
      </c>
      <c r="I396" s="34">
        <v>45690</v>
      </c>
      <c r="J396" s="67">
        <v>-19645</v>
      </c>
    </row>
    <row r="397" spans="1:10">
      <c r="A397" s="60" t="s">
        <v>448</v>
      </c>
      <c r="B397" s="60" t="s">
        <v>77</v>
      </c>
      <c r="C397" s="60" t="s">
        <v>699</v>
      </c>
      <c r="D397" s="37" t="s">
        <v>87</v>
      </c>
      <c r="E397" s="33">
        <v>6.1899999999999995</v>
      </c>
      <c r="F397" s="33">
        <v>3.3899999999999997</v>
      </c>
      <c r="G397" s="33">
        <v>-2.8</v>
      </c>
      <c r="H397" s="34">
        <v>31022</v>
      </c>
      <c r="I397" s="34">
        <v>16950</v>
      </c>
      <c r="J397" s="67">
        <v>-14072</v>
      </c>
    </row>
    <row r="398" spans="1:10">
      <c r="A398" s="60" t="s">
        <v>448</v>
      </c>
      <c r="B398" s="60" t="s">
        <v>77</v>
      </c>
      <c r="C398" s="60" t="s">
        <v>708</v>
      </c>
      <c r="D398" s="37" t="s">
        <v>69</v>
      </c>
      <c r="E398" s="33">
        <v>13.06</v>
      </c>
      <c r="F398" s="33">
        <v>13.590000000000002</v>
      </c>
      <c r="G398" s="33">
        <v>0.53000000000000114</v>
      </c>
      <c r="H398" s="34">
        <v>73348</v>
      </c>
      <c r="I398" s="34">
        <v>96567</v>
      </c>
      <c r="J398" s="67">
        <v>23219</v>
      </c>
    </row>
    <row r="399" spans="1:10">
      <c r="A399" s="60" t="s">
        <v>448</v>
      </c>
      <c r="B399" s="60" t="s">
        <v>77</v>
      </c>
      <c r="C399" s="60" t="s">
        <v>709</v>
      </c>
      <c r="D399" s="37" t="s">
        <v>235</v>
      </c>
      <c r="E399" s="33">
        <v>3.54</v>
      </c>
      <c r="F399" s="33">
        <v>4.28</v>
      </c>
      <c r="G399" s="33">
        <v>0.74000000000000021</v>
      </c>
      <c r="H399" s="34">
        <v>23333</v>
      </c>
      <c r="I399" s="34">
        <v>21400</v>
      </c>
      <c r="J399" s="67">
        <v>-1933</v>
      </c>
    </row>
    <row r="400" spans="1:10">
      <c r="A400" s="60" t="s">
        <v>448</v>
      </c>
      <c r="B400" s="60" t="s">
        <v>77</v>
      </c>
      <c r="C400" s="60" t="s">
        <v>710</v>
      </c>
      <c r="D400" s="37" t="s">
        <v>945</v>
      </c>
      <c r="E400" s="33">
        <v>2.6500000000000004</v>
      </c>
      <c r="F400" s="33">
        <v>10.439999999999998</v>
      </c>
      <c r="G400" s="33">
        <v>7.7899999999999974</v>
      </c>
      <c r="H400" s="34">
        <v>13250</v>
      </c>
      <c r="I400" s="34">
        <v>58888</v>
      </c>
      <c r="J400" s="67">
        <v>45638</v>
      </c>
    </row>
    <row r="401" spans="1:10">
      <c r="A401" s="60" t="s">
        <v>448</v>
      </c>
      <c r="B401" s="60" t="s">
        <v>77</v>
      </c>
      <c r="C401" s="60" t="s">
        <v>712</v>
      </c>
      <c r="D401" s="37" t="s">
        <v>206</v>
      </c>
      <c r="E401" s="33">
        <v>0.49</v>
      </c>
      <c r="F401" s="33">
        <v>0</v>
      </c>
      <c r="G401" s="33">
        <v>-0.49</v>
      </c>
      <c r="H401" s="34">
        <v>2450</v>
      </c>
      <c r="I401" s="34">
        <v>0</v>
      </c>
      <c r="J401" s="67">
        <v>-2450</v>
      </c>
    </row>
    <row r="402" spans="1:10">
      <c r="A402" s="60" t="s">
        <v>448</v>
      </c>
      <c r="B402" s="60" t="s">
        <v>77</v>
      </c>
      <c r="C402" s="60" t="s">
        <v>717</v>
      </c>
      <c r="D402" s="37" t="s">
        <v>236</v>
      </c>
      <c r="E402" s="33">
        <v>0</v>
      </c>
      <c r="F402" s="33">
        <v>0.69</v>
      </c>
      <c r="G402" s="33">
        <v>0.69</v>
      </c>
      <c r="H402" s="34">
        <v>0</v>
      </c>
      <c r="I402" s="34">
        <v>5629</v>
      </c>
      <c r="J402" s="67">
        <v>5629</v>
      </c>
    </row>
    <row r="403" spans="1:10">
      <c r="A403" s="60" t="s">
        <v>448</v>
      </c>
      <c r="B403" s="60" t="s">
        <v>77</v>
      </c>
      <c r="C403" s="60" t="s">
        <v>727</v>
      </c>
      <c r="D403" s="37" t="s">
        <v>237</v>
      </c>
      <c r="E403" s="33">
        <v>1</v>
      </c>
      <c r="F403" s="33">
        <v>1</v>
      </c>
      <c r="G403" s="33">
        <v>0</v>
      </c>
      <c r="H403" s="34">
        <v>6483</v>
      </c>
      <c r="I403" s="34">
        <v>6606</v>
      </c>
      <c r="J403" s="67">
        <v>123</v>
      </c>
    </row>
    <row r="404" spans="1:10">
      <c r="A404" s="60" t="s">
        <v>448</v>
      </c>
      <c r="B404" s="60" t="s">
        <v>77</v>
      </c>
      <c r="C404" s="60" t="s">
        <v>742</v>
      </c>
      <c r="D404" s="37" t="s">
        <v>71</v>
      </c>
      <c r="E404" s="33">
        <v>0</v>
      </c>
      <c r="F404" s="33">
        <v>3.9800000000000004</v>
      </c>
      <c r="G404" s="33">
        <v>3.9800000000000004</v>
      </c>
      <c r="H404" s="34">
        <v>0</v>
      </c>
      <c r="I404" s="34">
        <v>41038</v>
      </c>
      <c r="J404" s="67">
        <v>41038</v>
      </c>
    </row>
    <row r="405" spans="1:10">
      <c r="A405" s="60" t="s">
        <v>448</v>
      </c>
      <c r="B405" s="60" t="s">
        <v>77</v>
      </c>
      <c r="C405" s="60" t="s">
        <v>743</v>
      </c>
      <c r="D405" s="37" t="s">
        <v>140</v>
      </c>
      <c r="E405" s="33">
        <v>5.1899999999999995</v>
      </c>
      <c r="F405" s="33">
        <v>4.46</v>
      </c>
      <c r="G405" s="33">
        <v>-0.72999999999999954</v>
      </c>
      <c r="H405" s="34">
        <v>36738</v>
      </c>
      <c r="I405" s="34">
        <v>26772</v>
      </c>
      <c r="J405" s="67">
        <v>-9966</v>
      </c>
    </row>
    <row r="406" spans="1:10">
      <c r="A406" s="60" t="s">
        <v>448</v>
      </c>
      <c r="B406" s="60" t="s">
        <v>77</v>
      </c>
      <c r="C406" s="60" t="s">
        <v>745</v>
      </c>
      <c r="D406" s="37" t="s">
        <v>256</v>
      </c>
      <c r="E406" s="33">
        <v>0.31</v>
      </c>
      <c r="F406" s="33">
        <v>0</v>
      </c>
      <c r="G406" s="33">
        <v>-0.31</v>
      </c>
      <c r="H406" s="34">
        <v>2283</v>
      </c>
      <c r="I406" s="34">
        <v>0</v>
      </c>
      <c r="J406" s="67">
        <v>-2283</v>
      </c>
    </row>
    <row r="407" spans="1:10">
      <c r="A407" s="60" t="s">
        <v>448</v>
      </c>
      <c r="B407" s="60" t="s">
        <v>77</v>
      </c>
      <c r="C407" s="60" t="s">
        <v>746</v>
      </c>
      <c r="D407" s="37" t="s">
        <v>189</v>
      </c>
      <c r="E407" s="33">
        <v>9.9299999999999979</v>
      </c>
      <c r="F407" s="33">
        <v>9.08</v>
      </c>
      <c r="G407" s="33">
        <v>-0.84999999999999787</v>
      </c>
      <c r="H407" s="34">
        <v>57364</v>
      </c>
      <c r="I407" s="34">
        <v>57513</v>
      </c>
      <c r="J407" s="67">
        <v>149</v>
      </c>
    </row>
    <row r="408" spans="1:10">
      <c r="A408" s="60" t="s">
        <v>448</v>
      </c>
      <c r="B408" s="60" t="s">
        <v>77</v>
      </c>
      <c r="C408" s="60" t="s">
        <v>751</v>
      </c>
      <c r="D408" s="37" t="s">
        <v>238</v>
      </c>
      <c r="E408" s="33">
        <v>2.37</v>
      </c>
      <c r="F408" s="33">
        <v>1.19</v>
      </c>
      <c r="G408" s="33">
        <v>-1.1800000000000002</v>
      </c>
      <c r="H408" s="34">
        <v>11850</v>
      </c>
      <c r="I408" s="34">
        <v>5950</v>
      </c>
      <c r="J408" s="67">
        <v>-5900</v>
      </c>
    </row>
    <row r="409" spans="1:10">
      <c r="A409" s="60" t="s">
        <v>448</v>
      </c>
      <c r="B409" s="60" t="s">
        <v>77</v>
      </c>
      <c r="C409" s="60" t="s">
        <v>756</v>
      </c>
      <c r="D409" s="37" t="s">
        <v>940</v>
      </c>
      <c r="E409" s="33">
        <v>0</v>
      </c>
      <c r="F409" s="33">
        <v>1</v>
      </c>
      <c r="G409" s="33">
        <v>1</v>
      </c>
      <c r="H409" s="34">
        <v>0</v>
      </c>
      <c r="I409" s="34">
        <v>5000</v>
      </c>
      <c r="J409" s="67">
        <v>5000</v>
      </c>
    </row>
    <row r="410" spans="1:10">
      <c r="A410" s="60" t="s">
        <v>448</v>
      </c>
      <c r="B410" s="60" t="s">
        <v>77</v>
      </c>
      <c r="C410" s="60" t="s">
        <v>760</v>
      </c>
      <c r="D410" s="37" t="s">
        <v>96</v>
      </c>
      <c r="E410" s="33">
        <v>1.52</v>
      </c>
      <c r="F410" s="33">
        <v>2.7899999999999996</v>
      </c>
      <c r="G410" s="33">
        <v>1.2699999999999996</v>
      </c>
      <c r="H410" s="34">
        <v>7600</v>
      </c>
      <c r="I410" s="34">
        <v>16654</v>
      </c>
      <c r="J410" s="67">
        <v>9054</v>
      </c>
    </row>
    <row r="411" spans="1:10">
      <c r="A411" s="60" t="s">
        <v>449</v>
      </c>
      <c r="B411" s="60" t="s">
        <v>192</v>
      </c>
      <c r="C411" s="60" t="s">
        <v>414</v>
      </c>
      <c r="D411" s="37" t="s">
        <v>191</v>
      </c>
      <c r="E411" s="33">
        <v>0</v>
      </c>
      <c r="F411" s="33">
        <v>2</v>
      </c>
      <c r="G411" s="33">
        <v>2</v>
      </c>
      <c r="H411" s="34">
        <v>0</v>
      </c>
      <c r="I411" s="34">
        <v>10000</v>
      </c>
      <c r="J411" s="67">
        <v>10000</v>
      </c>
    </row>
    <row r="412" spans="1:10">
      <c r="A412" s="60" t="s">
        <v>449</v>
      </c>
      <c r="B412" s="60" t="s">
        <v>192</v>
      </c>
      <c r="C412" s="60" t="s">
        <v>560</v>
      </c>
      <c r="D412" s="37" t="s">
        <v>193</v>
      </c>
      <c r="E412" s="33">
        <v>11.91</v>
      </c>
      <c r="F412" s="33">
        <v>10</v>
      </c>
      <c r="G412" s="33">
        <v>-1.9100000000000001</v>
      </c>
      <c r="H412" s="34">
        <v>61899</v>
      </c>
      <c r="I412" s="34">
        <v>51831</v>
      </c>
      <c r="J412" s="67">
        <v>-10068</v>
      </c>
    </row>
    <row r="413" spans="1:10">
      <c r="A413" s="60" t="s">
        <v>449</v>
      </c>
      <c r="B413" s="60" t="s">
        <v>192</v>
      </c>
      <c r="C413" s="60" t="s">
        <v>614</v>
      </c>
      <c r="D413" s="37" t="s">
        <v>240</v>
      </c>
      <c r="E413" s="33">
        <v>0</v>
      </c>
      <c r="F413" s="33">
        <v>2</v>
      </c>
      <c r="G413" s="33">
        <v>2</v>
      </c>
      <c r="H413" s="34">
        <v>0</v>
      </c>
      <c r="I413" s="34">
        <v>10000</v>
      </c>
      <c r="J413" s="67">
        <v>10000</v>
      </c>
    </row>
    <row r="414" spans="1:10">
      <c r="A414" s="60" t="s">
        <v>449</v>
      </c>
      <c r="B414" s="60" t="s">
        <v>192</v>
      </c>
      <c r="C414" s="60" t="s">
        <v>706</v>
      </c>
      <c r="D414" s="37" t="s">
        <v>943</v>
      </c>
      <c r="E414" s="33">
        <v>8.4600000000000009</v>
      </c>
      <c r="F414" s="33">
        <v>10</v>
      </c>
      <c r="G414" s="33">
        <v>1.5399999999999991</v>
      </c>
      <c r="H414" s="34">
        <v>42300</v>
      </c>
      <c r="I414" s="34">
        <v>50000</v>
      </c>
      <c r="J414" s="67">
        <v>7700</v>
      </c>
    </row>
    <row r="415" spans="1:10">
      <c r="A415" s="60" t="s">
        <v>454</v>
      </c>
      <c r="B415" s="60" t="s">
        <v>199</v>
      </c>
      <c r="C415" s="60" t="s">
        <v>400</v>
      </c>
      <c r="D415" s="37" t="s">
        <v>328</v>
      </c>
      <c r="E415" s="33">
        <v>0.39</v>
      </c>
      <c r="F415" s="33">
        <v>0</v>
      </c>
      <c r="G415" s="33">
        <v>-0.39</v>
      </c>
      <c r="H415" s="34">
        <v>1950</v>
      </c>
      <c r="I415" s="34">
        <v>0</v>
      </c>
      <c r="J415" s="67">
        <v>-1950</v>
      </c>
    </row>
    <row r="416" spans="1:10">
      <c r="A416" s="60" t="s">
        <v>454</v>
      </c>
      <c r="B416" s="60" t="s">
        <v>199</v>
      </c>
      <c r="C416" s="60" t="s">
        <v>448</v>
      </c>
      <c r="D416" s="37" t="s">
        <v>77</v>
      </c>
      <c r="E416" s="33">
        <v>26.79</v>
      </c>
      <c r="F416" s="33">
        <v>18.59</v>
      </c>
      <c r="G416" s="33">
        <v>-8.1999999999999993</v>
      </c>
      <c r="H416" s="34">
        <v>150062</v>
      </c>
      <c r="I416" s="34">
        <v>92950</v>
      </c>
      <c r="J416" s="67">
        <v>-57112</v>
      </c>
    </row>
    <row r="417" spans="1:10">
      <c r="A417" s="60" t="s">
        <v>454</v>
      </c>
      <c r="B417" s="60" t="s">
        <v>199</v>
      </c>
      <c r="C417" s="60" t="s">
        <v>502</v>
      </c>
      <c r="D417" s="37" t="s">
        <v>91</v>
      </c>
      <c r="E417" s="33">
        <v>0</v>
      </c>
      <c r="F417" s="33">
        <v>1</v>
      </c>
      <c r="G417" s="33">
        <v>1</v>
      </c>
      <c r="H417" s="34">
        <v>0</v>
      </c>
      <c r="I417" s="34">
        <v>5000</v>
      </c>
      <c r="J417" s="67">
        <v>5000</v>
      </c>
    </row>
    <row r="418" spans="1:10">
      <c r="A418" s="60" t="s">
        <v>454</v>
      </c>
      <c r="B418" s="60" t="s">
        <v>199</v>
      </c>
      <c r="C418" s="60" t="s">
        <v>504</v>
      </c>
      <c r="D418" s="37" t="s">
        <v>201</v>
      </c>
      <c r="E418" s="33">
        <v>10</v>
      </c>
      <c r="F418" s="33">
        <v>12.559999999999999</v>
      </c>
      <c r="G418" s="33">
        <v>2.5599999999999987</v>
      </c>
      <c r="H418" s="34">
        <v>50000</v>
      </c>
      <c r="I418" s="34">
        <v>62800</v>
      </c>
      <c r="J418" s="67">
        <v>12800</v>
      </c>
    </row>
    <row r="419" spans="1:10">
      <c r="A419" s="60" t="s">
        <v>454</v>
      </c>
      <c r="B419" s="60" t="s">
        <v>199</v>
      </c>
      <c r="C419" s="60" t="s">
        <v>509</v>
      </c>
      <c r="D419" s="37" t="s">
        <v>202</v>
      </c>
      <c r="E419" s="33">
        <v>2</v>
      </c>
      <c r="F419" s="33">
        <v>0.5</v>
      </c>
      <c r="G419" s="33">
        <v>-1.5</v>
      </c>
      <c r="H419" s="34">
        <v>10000</v>
      </c>
      <c r="I419" s="34">
        <v>2500</v>
      </c>
      <c r="J419" s="67">
        <v>-7500</v>
      </c>
    </row>
    <row r="420" spans="1:10">
      <c r="A420" s="60" t="s">
        <v>454</v>
      </c>
      <c r="B420" s="60" t="s">
        <v>199</v>
      </c>
      <c r="C420" s="60" t="s">
        <v>513</v>
      </c>
      <c r="D420" s="37" t="s">
        <v>203</v>
      </c>
      <c r="E420" s="33">
        <v>2.46</v>
      </c>
      <c r="F420" s="33">
        <v>5</v>
      </c>
      <c r="G420" s="33">
        <v>2.54</v>
      </c>
      <c r="H420" s="34">
        <v>12300</v>
      </c>
      <c r="I420" s="34">
        <v>25000</v>
      </c>
      <c r="J420" s="67">
        <v>12700</v>
      </c>
    </row>
    <row r="421" spans="1:10">
      <c r="A421" s="60" t="s">
        <v>454</v>
      </c>
      <c r="B421" s="60" t="s">
        <v>199</v>
      </c>
      <c r="C421" s="60" t="s">
        <v>528</v>
      </c>
      <c r="D421" s="37" t="s">
        <v>204</v>
      </c>
      <c r="E421" s="33">
        <v>1</v>
      </c>
      <c r="F421" s="33">
        <v>0</v>
      </c>
      <c r="G421" s="33">
        <v>-1</v>
      </c>
      <c r="H421" s="34">
        <v>5000</v>
      </c>
      <c r="I421" s="34">
        <v>0</v>
      </c>
      <c r="J421" s="67">
        <v>-5000</v>
      </c>
    </row>
    <row r="422" spans="1:10">
      <c r="A422" s="60" t="s">
        <v>454</v>
      </c>
      <c r="B422" s="60" t="s">
        <v>199</v>
      </c>
      <c r="C422" s="60" t="s">
        <v>532</v>
      </c>
      <c r="D422" s="37" t="s">
        <v>53</v>
      </c>
      <c r="E422" s="33">
        <v>1</v>
      </c>
      <c r="F422" s="33">
        <v>1</v>
      </c>
      <c r="G422" s="33">
        <v>0</v>
      </c>
      <c r="H422" s="34">
        <v>5000</v>
      </c>
      <c r="I422" s="34">
        <v>5000</v>
      </c>
      <c r="J422" s="67">
        <v>0</v>
      </c>
    </row>
    <row r="423" spans="1:10">
      <c r="A423" s="60" t="s">
        <v>454</v>
      </c>
      <c r="B423" s="60" t="s">
        <v>199</v>
      </c>
      <c r="C423" s="60" t="s">
        <v>542</v>
      </c>
      <c r="D423" s="37" t="s">
        <v>116</v>
      </c>
      <c r="E423" s="33">
        <v>1</v>
      </c>
      <c r="F423" s="33">
        <v>2</v>
      </c>
      <c r="G423" s="33">
        <v>1</v>
      </c>
      <c r="H423" s="34">
        <v>5000</v>
      </c>
      <c r="I423" s="34">
        <v>10000</v>
      </c>
      <c r="J423" s="67">
        <v>5000</v>
      </c>
    </row>
    <row r="424" spans="1:10">
      <c r="A424" s="60" t="s">
        <v>454</v>
      </c>
      <c r="B424" s="60" t="s">
        <v>199</v>
      </c>
      <c r="C424" s="60" t="s">
        <v>574</v>
      </c>
      <c r="D424" s="37" t="s">
        <v>212</v>
      </c>
      <c r="E424" s="33">
        <v>2</v>
      </c>
      <c r="F424" s="33">
        <v>1</v>
      </c>
      <c r="G424" s="33">
        <v>-1</v>
      </c>
      <c r="H424" s="34">
        <v>10000</v>
      </c>
      <c r="I424" s="34">
        <v>5000</v>
      </c>
      <c r="J424" s="67">
        <v>-5000</v>
      </c>
    </row>
    <row r="425" spans="1:10">
      <c r="A425" s="60" t="s">
        <v>454</v>
      </c>
      <c r="B425" s="60" t="s">
        <v>199</v>
      </c>
      <c r="C425" s="60" t="s">
        <v>660</v>
      </c>
      <c r="D425" s="37" t="s">
        <v>68</v>
      </c>
      <c r="E425" s="33">
        <v>0.46</v>
      </c>
      <c r="F425" s="33">
        <v>1</v>
      </c>
      <c r="G425" s="33">
        <v>0.54</v>
      </c>
      <c r="H425" s="34">
        <v>2300</v>
      </c>
      <c r="I425" s="34">
        <v>5000</v>
      </c>
      <c r="J425" s="67">
        <v>2700</v>
      </c>
    </row>
    <row r="426" spans="1:10">
      <c r="A426" s="60" t="s">
        <v>454</v>
      </c>
      <c r="B426" s="60" t="s">
        <v>199</v>
      </c>
      <c r="C426" s="60" t="s">
        <v>672</v>
      </c>
      <c r="D426" s="37" t="s">
        <v>255</v>
      </c>
      <c r="E426" s="33">
        <v>1</v>
      </c>
      <c r="F426" s="33">
        <v>0</v>
      </c>
      <c r="G426" s="33">
        <v>-1</v>
      </c>
      <c r="H426" s="34">
        <v>5000</v>
      </c>
      <c r="I426" s="34">
        <v>0</v>
      </c>
      <c r="J426" s="67">
        <v>-5000</v>
      </c>
    </row>
    <row r="427" spans="1:10">
      <c r="A427" s="60" t="s">
        <v>454</v>
      </c>
      <c r="B427" s="60" t="s">
        <v>199</v>
      </c>
      <c r="C427" s="60" t="s">
        <v>694</v>
      </c>
      <c r="D427" s="37" t="s">
        <v>234</v>
      </c>
      <c r="E427" s="33">
        <v>27.11</v>
      </c>
      <c r="F427" s="33">
        <v>25.7</v>
      </c>
      <c r="G427" s="33">
        <v>-1.4100000000000001</v>
      </c>
      <c r="H427" s="34">
        <v>144805</v>
      </c>
      <c r="I427" s="34">
        <v>140940</v>
      </c>
      <c r="J427" s="67">
        <v>-3865</v>
      </c>
    </row>
    <row r="428" spans="1:10">
      <c r="A428" s="60" t="s">
        <v>454</v>
      </c>
      <c r="B428" s="60" t="s">
        <v>199</v>
      </c>
      <c r="C428" s="60" t="s">
        <v>699</v>
      </c>
      <c r="D428" s="37" t="s">
        <v>87</v>
      </c>
      <c r="E428" s="33">
        <v>1</v>
      </c>
      <c r="F428" s="33">
        <v>1</v>
      </c>
      <c r="G428" s="33">
        <v>0</v>
      </c>
      <c r="H428" s="34">
        <v>5000</v>
      </c>
      <c r="I428" s="34">
        <v>5000</v>
      </c>
      <c r="J428" s="67">
        <v>0</v>
      </c>
    </row>
    <row r="429" spans="1:10">
      <c r="A429" s="60" t="s">
        <v>454</v>
      </c>
      <c r="B429" s="60" t="s">
        <v>199</v>
      </c>
      <c r="C429" s="60" t="s">
        <v>708</v>
      </c>
      <c r="D429" s="37" t="s">
        <v>69</v>
      </c>
      <c r="E429" s="33">
        <v>7.4499999999999993</v>
      </c>
      <c r="F429" s="33">
        <v>9.6000000000000014</v>
      </c>
      <c r="G429" s="33">
        <v>2.1500000000000021</v>
      </c>
      <c r="H429" s="34">
        <v>39258</v>
      </c>
      <c r="I429" s="34">
        <v>48000</v>
      </c>
      <c r="J429" s="67">
        <v>8742</v>
      </c>
    </row>
    <row r="430" spans="1:10">
      <c r="A430" s="60" t="s">
        <v>454</v>
      </c>
      <c r="B430" s="60" t="s">
        <v>199</v>
      </c>
      <c r="C430" s="60" t="s">
        <v>709</v>
      </c>
      <c r="D430" s="37" t="s">
        <v>235</v>
      </c>
      <c r="E430" s="33">
        <v>17.880000000000003</v>
      </c>
      <c r="F430" s="33">
        <v>12.82</v>
      </c>
      <c r="G430" s="33">
        <v>-5.0600000000000023</v>
      </c>
      <c r="H430" s="34">
        <v>102114</v>
      </c>
      <c r="I430" s="34">
        <v>66881</v>
      </c>
      <c r="J430" s="67">
        <v>-35233</v>
      </c>
    </row>
    <row r="431" spans="1:10">
      <c r="A431" s="60" t="s">
        <v>454</v>
      </c>
      <c r="B431" s="60" t="s">
        <v>199</v>
      </c>
      <c r="C431" s="60" t="s">
        <v>710</v>
      </c>
      <c r="D431" s="37" t="s">
        <v>945</v>
      </c>
      <c r="E431" s="33">
        <v>3.56</v>
      </c>
      <c r="F431" s="33">
        <v>4</v>
      </c>
      <c r="G431" s="33">
        <v>0.43999999999999995</v>
      </c>
      <c r="H431" s="34">
        <v>18196</v>
      </c>
      <c r="I431" s="34">
        <v>20000</v>
      </c>
      <c r="J431" s="67">
        <v>1804</v>
      </c>
    </row>
    <row r="432" spans="1:10">
      <c r="A432" s="60" t="s">
        <v>454</v>
      </c>
      <c r="B432" s="60" t="s">
        <v>199</v>
      </c>
      <c r="C432" s="60" t="s">
        <v>712</v>
      </c>
      <c r="D432" s="37" t="s">
        <v>206</v>
      </c>
      <c r="E432" s="33">
        <v>0</v>
      </c>
      <c r="F432" s="33">
        <v>0.5</v>
      </c>
      <c r="G432" s="33">
        <v>0.5</v>
      </c>
      <c r="H432" s="34">
        <v>0</v>
      </c>
      <c r="I432" s="34">
        <v>2500</v>
      </c>
      <c r="J432" s="67">
        <v>2500</v>
      </c>
    </row>
    <row r="433" spans="1:10">
      <c r="A433" s="60" t="s">
        <v>454</v>
      </c>
      <c r="B433" s="60" t="s">
        <v>199</v>
      </c>
      <c r="C433" s="60" t="s">
        <v>742</v>
      </c>
      <c r="D433" s="37" t="s">
        <v>71</v>
      </c>
      <c r="E433" s="33">
        <v>34.17</v>
      </c>
      <c r="F433" s="33">
        <v>38.5</v>
      </c>
      <c r="G433" s="33">
        <v>4.3299999999999983</v>
      </c>
      <c r="H433" s="34">
        <v>179357</v>
      </c>
      <c r="I433" s="34">
        <v>199888</v>
      </c>
      <c r="J433" s="67">
        <v>20531</v>
      </c>
    </row>
    <row r="434" spans="1:10">
      <c r="A434" s="60" t="s">
        <v>454</v>
      </c>
      <c r="B434" s="60" t="s">
        <v>199</v>
      </c>
      <c r="C434" s="60" t="s">
        <v>743</v>
      </c>
      <c r="D434" s="37" t="s">
        <v>140</v>
      </c>
      <c r="E434" s="33">
        <v>3</v>
      </c>
      <c r="F434" s="33">
        <v>1.56</v>
      </c>
      <c r="G434" s="33">
        <v>-1.44</v>
      </c>
      <c r="H434" s="34">
        <v>15000</v>
      </c>
      <c r="I434" s="34">
        <v>7800</v>
      </c>
      <c r="J434" s="67">
        <v>-7200</v>
      </c>
    </row>
    <row r="435" spans="1:10">
      <c r="A435" s="60" t="s">
        <v>454</v>
      </c>
      <c r="B435" s="60" t="s">
        <v>199</v>
      </c>
      <c r="C435" s="60" t="s">
        <v>746</v>
      </c>
      <c r="D435" s="37" t="s">
        <v>189</v>
      </c>
      <c r="E435" s="33">
        <v>1</v>
      </c>
      <c r="F435" s="33">
        <v>1</v>
      </c>
      <c r="G435" s="33">
        <v>0</v>
      </c>
      <c r="H435" s="34">
        <v>5000</v>
      </c>
      <c r="I435" s="34">
        <v>5000</v>
      </c>
      <c r="J435" s="67">
        <v>0</v>
      </c>
    </row>
    <row r="436" spans="1:10">
      <c r="A436" s="60" t="s">
        <v>454</v>
      </c>
      <c r="B436" s="60" t="s">
        <v>199</v>
      </c>
      <c r="C436" s="60" t="s">
        <v>749</v>
      </c>
      <c r="D436" s="37" t="s">
        <v>213</v>
      </c>
      <c r="E436" s="33">
        <v>0</v>
      </c>
      <c r="F436" s="33">
        <v>1</v>
      </c>
      <c r="G436" s="33">
        <v>1</v>
      </c>
      <c r="H436" s="34">
        <v>0</v>
      </c>
      <c r="I436" s="34">
        <v>5000</v>
      </c>
      <c r="J436" s="67">
        <v>5000</v>
      </c>
    </row>
    <row r="437" spans="1:10">
      <c r="A437" s="60" t="s">
        <v>454</v>
      </c>
      <c r="B437" s="60" t="s">
        <v>199</v>
      </c>
      <c r="C437" s="60" t="s">
        <v>750</v>
      </c>
      <c r="D437" s="37" t="s">
        <v>184</v>
      </c>
      <c r="E437" s="33">
        <v>5.41</v>
      </c>
      <c r="F437" s="33">
        <v>4.55</v>
      </c>
      <c r="G437" s="33">
        <v>-0.86000000000000032</v>
      </c>
      <c r="H437" s="34">
        <v>27050</v>
      </c>
      <c r="I437" s="34">
        <v>22750</v>
      </c>
      <c r="J437" s="67">
        <v>-4300</v>
      </c>
    </row>
    <row r="438" spans="1:10">
      <c r="A438" s="60" t="s">
        <v>454</v>
      </c>
      <c r="B438" s="60" t="s">
        <v>199</v>
      </c>
      <c r="C438" s="60" t="s">
        <v>751</v>
      </c>
      <c r="D438" s="37" t="s">
        <v>238</v>
      </c>
      <c r="E438" s="33">
        <v>6.46</v>
      </c>
      <c r="F438" s="33">
        <v>4.53</v>
      </c>
      <c r="G438" s="33">
        <v>-1.9299999999999997</v>
      </c>
      <c r="H438" s="34">
        <v>32300</v>
      </c>
      <c r="I438" s="34">
        <v>22650</v>
      </c>
      <c r="J438" s="67">
        <v>-9650</v>
      </c>
    </row>
    <row r="439" spans="1:10">
      <c r="A439" s="60" t="s">
        <v>454</v>
      </c>
      <c r="B439" s="60" t="s">
        <v>199</v>
      </c>
      <c r="C439" s="60" t="s">
        <v>760</v>
      </c>
      <c r="D439" s="37" t="s">
        <v>96</v>
      </c>
      <c r="E439" s="33">
        <v>6.46</v>
      </c>
      <c r="F439" s="33">
        <v>7.4499999999999993</v>
      </c>
      <c r="G439" s="33">
        <v>0.98999999999999932</v>
      </c>
      <c r="H439" s="34">
        <v>32300</v>
      </c>
      <c r="I439" s="34">
        <v>37250</v>
      </c>
      <c r="J439" s="67">
        <v>4950</v>
      </c>
    </row>
    <row r="440" spans="1:10">
      <c r="A440" s="60" t="s">
        <v>454</v>
      </c>
      <c r="B440" s="60" t="s">
        <v>199</v>
      </c>
      <c r="C440" s="60" t="s">
        <v>761</v>
      </c>
      <c r="D440" s="37" t="s">
        <v>176</v>
      </c>
      <c r="E440" s="33">
        <v>0</v>
      </c>
      <c r="F440" s="33">
        <v>1</v>
      </c>
      <c r="G440" s="33">
        <v>1</v>
      </c>
      <c r="H440" s="34">
        <v>0</v>
      </c>
      <c r="I440" s="34">
        <v>5000</v>
      </c>
      <c r="J440" s="67">
        <v>5000</v>
      </c>
    </row>
    <row r="441" spans="1:10">
      <c r="A441" s="60" t="s">
        <v>456</v>
      </c>
      <c r="B441" s="60" t="s">
        <v>146</v>
      </c>
      <c r="C441" s="60" t="s">
        <v>479</v>
      </c>
      <c r="D441" s="37" t="s">
        <v>52</v>
      </c>
      <c r="E441" s="33">
        <v>15.01</v>
      </c>
      <c r="F441" s="33">
        <v>8</v>
      </c>
      <c r="G441" s="33">
        <v>-7.01</v>
      </c>
      <c r="H441" s="34">
        <v>120651</v>
      </c>
      <c r="I441" s="34">
        <v>71059</v>
      </c>
      <c r="J441" s="67">
        <v>-49592</v>
      </c>
    </row>
    <row r="442" spans="1:10">
      <c r="A442" s="60" t="s">
        <v>456</v>
      </c>
      <c r="B442" s="60" t="s">
        <v>146</v>
      </c>
      <c r="C442" s="60" t="s">
        <v>500</v>
      </c>
      <c r="D442" s="37" t="s">
        <v>216</v>
      </c>
      <c r="E442" s="33">
        <v>2</v>
      </c>
      <c r="F442" s="33">
        <v>7</v>
      </c>
      <c r="G442" s="33">
        <v>5</v>
      </c>
      <c r="H442" s="34">
        <v>14693</v>
      </c>
      <c r="I442" s="34">
        <v>35000</v>
      </c>
      <c r="J442" s="67">
        <v>20307</v>
      </c>
    </row>
    <row r="443" spans="1:10">
      <c r="A443" s="60" t="s">
        <v>456</v>
      </c>
      <c r="B443" s="60" t="s">
        <v>146</v>
      </c>
      <c r="C443" s="60" t="s">
        <v>514</v>
      </c>
      <c r="D443" s="37" t="s">
        <v>149</v>
      </c>
      <c r="E443" s="33">
        <v>1</v>
      </c>
      <c r="F443" s="33">
        <v>1</v>
      </c>
      <c r="G443" s="33">
        <v>0</v>
      </c>
      <c r="H443" s="34">
        <v>5000</v>
      </c>
      <c r="I443" s="34">
        <v>5000</v>
      </c>
      <c r="J443" s="67">
        <v>0</v>
      </c>
    </row>
    <row r="444" spans="1:10">
      <c r="A444" s="60" t="s">
        <v>456</v>
      </c>
      <c r="B444" s="60" t="s">
        <v>146</v>
      </c>
      <c r="C444" s="60" t="s">
        <v>729</v>
      </c>
      <c r="D444" s="37" t="s">
        <v>159</v>
      </c>
      <c r="E444" s="33">
        <v>1</v>
      </c>
      <c r="F444" s="33">
        <v>1</v>
      </c>
      <c r="G444" s="33">
        <v>0</v>
      </c>
      <c r="H444" s="34">
        <v>5000</v>
      </c>
      <c r="I444" s="34">
        <v>5000</v>
      </c>
      <c r="J444" s="67">
        <v>0</v>
      </c>
    </row>
    <row r="445" spans="1:10">
      <c r="A445" s="60" t="s">
        <v>456</v>
      </c>
      <c r="B445" s="60" t="s">
        <v>146</v>
      </c>
      <c r="C445" s="60" t="s">
        <v>748</v>
      </c>
      <c r="D445" s="37" t="s">
        <v>55</v>
      </c>
      <c r="E445" s="33">
        <v>1</v>
      </c>
      <c r="F445" s="33">
        <v>1</v>
      </c>
      <c r="G445" s="33">
        <v>0</v>
      </c>
      <c r="H445" s="34">
        <v>5000</v>
      </c>
      <c r="I445" s="34">
        <v>5000</v>
      </c>
      <c r="J445" s="67">
        <v>0</v>
      </c>
    </row>
    <row r="446" spans="1:10">
      <c r="A446" s="60" t="s">
        <v>456</v>
      </c>
      <c r="B446" s="60" t="s">
        <v>146</v>
      </c>
      <c r="C446" s="60" t="s">
        <v>758</v>
      </c>
      <c r="D446" s="37" t="s">
        <v>56</v>
      </c>
      <c r="E446" s="33">
        <v>5</v>
      </c>
      <c r="F446" s="33">
        <v>4.5600000000000005</v>
      </c>
      <c r="G446" s="33">
        <v>-0.4399999999999995</v>
      </c>
      <c r="H446" s="34">
        <v>25000</v>
      </c>
      <c r="I446" s="34">
        <v>22800</v>
      </c>
      <c r="J446" s="67">
        <v>-2200</v>
      </c>
    </row>
    <row r="447" spans="1:10">
      <c r="A447" s="60" t="s">
        <v>458</v>
      </c>
      <c r="B447" s="60" t="s">
        <v>147</v>
      </c>
      <c r="C447" s="60" t="s">
        <v>381</v>
      </c>
      <c r="D447" s="37" t="s">
        <v>141</v>
      </c>
      <c r="E447" s="33">
        <v>6.41</v>
      </c>
      <c r="F447" s="33">
        <v>7.5500000000000007</v>
      </c>
      <c r="G447" s="33">
        <v>1.1400000000000006</v>
      </c>
      <c r="H447" s="34">
        <v>38557</v>
      </c>
      <c r="I447" s="34">
        <v>57150</v>
      </c>
      <c r="J447" s="67">
        <v>18593</v>
      </c>
    </row>
    <row r="448" spans="1:10">
      <c r="A448" s="60" t="s">
        <v>458</v>
      </c>
      <c r="B448" s="60" t="s">
        <v>147</v>
      </c>
      <c r="C448" s="60" t="s">
        <v>422</v>
      </c>
      <c r="D448" s="37" t="s">
        <v>145</v>
      </c>
      <c r="E448" s="33">
        <v>0</v>
      </c>
      <c r="F448" s="33">
        <v>1</v>
      </c>
      <c r="G448" s="33">
        <v>1</v>
      </c>
      <c r="H448" s="34">
        <v>0</v>
      </c>
      <c r="I448" s="34">
        <v>5000</v>
      </c>
      <c r="J448" s="67">
        <v>5000</v>
      </c>
    </row>
    <row r="449" spans="1:10">
      <c r="A449" s="60" t="s">
        <v>458</v>
      </c>
      <c r="B449" s="60" t="s">
        <v>147</v>
      </c>
      <c r="C449" s="60" t="s">
        <v>514</v>
      </c>
      <c r="D449" s="37" t="s">
        <v>149</v>
      </c>
      <c r="E449" s="33">
        <v>1.5</v>
      </c>
      <c r="F449" s="33">
        <v>1</v>
      </c>
      <c r="G449" s="33">
        <v>-0.5</v>
      </c>
      <c r="H449" s="34">
        <v>18668</v>
      </c>
      <c r="I449" s="34">
        <v>20818</v>
      </c>
      <c r="J449" s="67">
        <v>2150</v>
      </c>
    </row>
    <row r="450" spans="1:10">
      <c r="A450" s="60" t="s">
        <v>458</v>
      </c>
      <c r="B450" s="60" t="s">
        <v>147</v>
      </c>
      <c r="C450" s="60" t="s">
        <v>519</v>
      </c>
      <c r="D450" s="37" t="s">
        <v>150</v>
      </c>
      <c r="E450" s="33">
        <v>1</v>
      </c>
      <c r="F450" s="33">
        <v>0</v>
      </c>
      <c r="G450" s="33">
        <v>-1</v>
      </c>
      <c r="H450" s="34">
        <v>5000</v>
      </c>
      <c r="I450" s="34">
        <v>0</v>
      </c>
      <c r="J450" s="67">
        <v>-5000</v>
      </c>
    </row>
    <row r="451" spans="1:10">
      <c r="A451" s="60" t="s">
        <v>458</v>
      </c>
      <c r="B451" s="60" t="s">
        <v>147</v>
      </c>
      <c r="C451" s="60" t="s">
        <v>597</v>
      </c>
      <c r="D451" s="37" t="s">
        <v>153</v>
      </c>
      <c r="E451" s="33">
        <v>1</v>
      </c>
      <c r="F451" s="33">
        <v>1</v>
      </c>
      <c r="G451" s="33">
        <v>0</v>
      </c>
      <c r="H451" s="34">
        <v>5000</v>
      </c>
      <c r="I451" s="34">
        <v>5000</v>
      </c>
      <c r="J451" s="67">
        <v>0</v>
      </c>
    </row>
    <row r="452" spans="1:10">
      <c r="A452" s="60" t="s">
        <v>458</v>
      </c>
      <c r="B452" s="60" t="s">
        <v>147</v>
      </c>
      <c r="C452" s="60" t="s">
        <v>603</v>
      </c>
      <c r="D452" s="37" t="s">
        <v>155</v>
      </c>
      <c r="E452" s="33">
        <v>15.309999999999999</v>
      </c>
      <c r="F452" s="33">
        <v>18.23</v>
      </c>
      <c r="G452" s="33">
        <v>2.9200000000000017</v>
      </c>
      <c r="H452" s="34">
        <v>100708</v>
      </c>
      <c r="I452" s="34">
        <v>141200</v>
      </c>
      <c r="J452" s="67">
        <v>40492</v>
      </c>
    </row>
    <row r="453" spans="1:10">
      <c r="A453" s="60" t="s">
        <v>458</v>
      </c>
      <c r="B453" s="60" t="s">
        <v>147</v>
      </c>
      <c r="C453" s="60" t="s">
        <v>609</v>
      </c>
      <c r="D453" s="37" t="s">
        <v>156</v>
      </c>
      <c r="E453" s="33">
        <v>4.04</v>
      </c>
      <c r="F453" s="33">
        <v>1.5</v>
      </c>
      <c r="G453" s="33">
        <v>-2.54</v>
      </c>
      <c r="H453" s="34">
        <v>23092</v>
      </c>
      <c r="I453" s="34">
        <v>11426</v>
      </c>
      <c r="J453" s="67">
        <v>-11666</v>
      </c>
    </row>
    <row r="454" spans="1:10">
      <c r="A454" s="60" t="s">
        <v>458</v>
      </c>
      <c r="B454" s="60" t="s">
        <v>147</v>
      </c>
      <c r="C454" s="60" t="s">
        <v>613</v>
      </c>
      <c r="D454" s="37" t="s">
        <v>85</v>
      </c>
      <c r="E454" s="33">
        <v>1</v>
      </c>
      <c r="F454" s="33">
        <v>1</v>
      </c>
      <c r="G454" s="33">
        <v>0</v>
      </c>
      <c r="H454" s="34">
        <v>5000</v>
      </c>
      <c r="I454" s="34">
        <v>5000</v>
      </c>
      <c r="J454" s="67">
        <v>0</v>
      </c>
    </row>
    <row r="455" spans="1:10">
      <c r="A455" s="60" t="s">
        <v>458</v>
      </c>
      <c r="B455" s="60" t="s">
        <v>147</v>
      </c>
      <c r="C455" s="60" t="s">
        <v>642</v>
      </c>
      <c r="D455" s="37" t="s">
        <v>158</v>
      </c>
      <c r="E455" s="33">
        <v>0</v>
      </c>
      <c r="F455" s="33">
        <v>1</v>
      </c>
      <c r="G455" s="33">
        <v>1</v>
      </c>
      <c r="H455" s="34">
        <v>0</v>
      </c>
      <c r="I455" s="34">
        <v>5000</v>
      </c>
      <c r="J455" s="67">
        <v>5000</v>
      </c>
    </row>
    <row r="456" spans="1:10">
      <c r="A456" s="60" t="s">
        <v>458</v>
      </c>
      <c r="B456" s="60" t="s">
        <v>147</v>
      </c>
      <c r="C456" s="60" t="s">
        <v>735</v>
      </c>
      <c r="D456" s="37" t="s">
        <v>942</v>
      </c>
      <c r="E456" s="33">
        <v>7.21</v>
      </c>
      <c r="F456" s="33">
        <v>4.8100000000000005</v>
      </c>
      <c r="G456" s="33">
        <v>-2.3999999999999995</v>
      </c>
      <c r="H456" s="34">
        <v>40160</v>
      </c>
      <c r="I456" s="34">
        <v>26275</v>
      </c>
      <c r="J456" s="67">
        <v>-13885</v>
      </c>
    </row>
    <row r="457" spans="1:10">
      <c r="A457" s="60" t="s">
        <v>458</v>
      </c>
      <c r="B457" s="60" t="s">
        <v>147</v>
      </c>
      <c r="C457" s="60" t="s">
        <v>768</v>
      </c>
      <c r="D457" s="37" t="s">
        <v>241</v>
      </c>
      <c r="E457" s="33">
        <v>2</v>
      </c>
      <c r="F457" s="33">
        <v>1.5</v>
      </c>
      <c r="G457" s="33">
        <v>-0.5</v>
      </c>
      <c r="H457" s="34">
        <v>16210</v>
      </c>
      <c r="I457" s="34">
        <v>7500</v>
      </c>
      <c r="J457" s="67">
        <v>-8710</v>
      </c>
    </row>
    <row r="458" spans="1:10">
      <c r="A458" s="60" t="s">
        <v>461</v>
      </c>
      <c r="B458" s="60" t="s">
        <v>90</v>
      </c>
      <c r="C458" s="60" t="s">
        <v>368</v>
      </c>
      <c r="D458" s="37" t="s">
        <v>89</v>
      </c>
      <c r="E458" s="33">
        <v>0</v>
      </c>
      <c r="F458" s="33">
        <v>1</v>
      </c>
      <c r="G458" s="33">
        <v>1</v>
      </c>
      <c r="H458" s="34">
        <v>0</v>
      </c>
      <c r="I458" s="34">
        <v>5000</v>
      </c>
      <c r="J458" s="67">
        <v>5000</v>
      </c>
    </row>
    <row r="459" spans="1:10">
      <c r="A459" s="60" t="s">
        <v>461</v>
      </c>
      <c r="B459" s="60" t="s">
        <v>90</v>
      </c>
      <c r="C459" s="60" t="s">
        <v>428</v>
      </c>
      <c r="D459" s="37" t="s">
        <v>121</v>
      </c>
      <c r="E459" s="33">
        <v>6</v>
      </c>
      <c r="F459" s="33">
        <v>6</v>
      </c>
      <c r="G459" s="33">
        <v>0</v>
      </c>
      <c r="H459" s="34">
        <v>33729</v>
      </c>
      <c r="I459" s="34">
        <v>31445</v>
      </c>
      <c r="J459" s="67">
        <v>-2284</v>
      </c>
    </row>
    <row r="460" spans="1:10">
      <c r="A460" s="60" t="s">
        <v>461</v>
      </c>
      <c r="B460" s="60" t="s">
        <v>90</v>
      </c>
      <c r="C460" s="60" t="s">
        <v>489</v>
      </c>
      <c r="D460" s="37" t="s">
        <v>123</v>
      </c>
      <c r="E460" s="33">
        <v>0</v>
      </c>
      <c r="F460" s="33">
        <v>1</v>
      </c>
      <c r="G460" s="33">
        <v>1</v>
      </c>
      <c r="H460" s="34">
        <v>0</v>
      </c>
      <c r="I460" s="34">
        <v>5000</v>
      </c>
      <c r="J460" s="67">
        <v>5000</v>
      </c>
    </row>
    <row r="461" spans="1:10">
      <c r="A461" s="60" t="s">
        <v>461</v>
      </c>
      <c r="B461" s="60" t="s">
        <v>90</v>
      </c>
      <c r="C461" s="60" t="s">
        <v>536</v>
      </c>
      <c r="D461" s="37" t="s">
        <v>82</v>
      </c>
      <c r="E461" s="33">
        <v>1</v>
      </c>
      <c r="F461" s="33">
        <v>1</v>
      </c>
      <c r="G461" s="33">
        <v>0</v>
      </c>
      <c r="H461" s="34">
        <v>5000</v>
      </c>
      <c r="I461" s="34">
        <v>5000</v>
      </c>
      <c r="J461" s="67">
        <v>0</v>
      </c>
    </row>
    <row r="462" spans="1:10">
      <c r="A462" s="60" t="s">
        <v>461</v>
      </c>
      <c r="B462" s="60" t="s">
        <v>90</v>
      </c>
      <c r="C462" s="60" t="s">
        <v>537</v>
      </c>
      <c r="D462" s="37" t="s">
        <v>214</v>
      </c>
      <c r="E462" s="33">
        <v>11</v>
      </c>
      <c r="F462" s="33">
        <v>10</v>
      </c>
      <c r="G462" s="33">
        <v>-1</v>
      </c>
      <c r="H462" s="34">
        <v>65825</v>
      </c>
      <c r="I462" s="34">
        <v>68441</v>
      </c>
      <c r="J462" s="67">
        <v>2616</v>
      </c>
    </row>
    <row r="463" spans="1:10">
      <c r="A463" s="60" t="s">
        <v>461</v>
      </c>
      <c r="B463" s="60" t="s">
        <v>90</v>
      </c>
      <c r="C463" s="60" t="s">
        <v>565</v>
      </c>
      <c r="D463" s="37" t="s">
        <v>126</v>
      </c>
      <c r="E463" s="33">
        <v>37</v>
      </c>
      <c r="F463" s="33">
        <v>38.519999999999996</v>
      </c>
      <c r="G463" s="33">
        <v>1.519999999999996</v>
      </c>
      <c r="H463" s="34">
        <v>277220</v>
      </c>
      <c r="I463" s="34">
        <v>273405</v>
      </c>
      <c r="J463" s="67">
        <v>-3815</v>
      </c>
    </row>
    <row r="464" spans="1:10">
      <c r="A464" s="60" t="s">
        <v>461</v>
      </c>
      <c r="B464" s="60" t="s">
        <v>90</v>
      </c>
      <c r="C464" s="60" t="s">
        <v>577</v>
      </c>
      <c r="D464" s="37" t="s">
        <v>92</v>
      </c>
      <c r="E464" s="33">
        <v>7</v>
      </c>
      <c r="F464" s="33">
        <v>5</v>
      </c>
      <c r="G464" s="33">
        <v>-2</v>
      </c>
      <c r="H464" s="34">
        <v>35000</v>
      </c>
      <c r="I464" s="34">
        <v>25000</v>
      </c>
      <c r="J464" s="67">
        <v>-10000</v>
      </c>
    </row>
    <row r="465" spans="1:10">
      <c r="A465" s="60" t="s">
        <v>461</v>
      </c>
      <c r="B465" s="60" t="s">
        <v>90</v>
      </c>
      <c r="C465" s="60" t="s">
        <v>622</v>
      </c>
      <c r="D465" s="37" t="s">
        <v>242</v>
      </c>
      <c r="E465" s="33">
        <v>0</v>
      </c>
      <c r="F465" s="33">
        <v>1</v>
      </c>
      <c r="G465" s="33">
        <v>1</v>
      </c>
      <c r="H465" s="34">
        <v>0</v>
      </c>
      <c r="I465" s="34">
        <v>5000</v>
      </c>
      <c r="J465" s="67">
        <v>5000</v>
      </c>
    </row>
    <row r="466" spans="1:10">
      <c r="A466" s="60" t="s">
        <v>461</v>
      </c>
      <c r="B466" s="60" t="s">
        <v>90</v>
      </c>
      <c r="C466" s="60" t="s">
        <v>628</v>
      </c>
      <c r="D466" s="37" t="s">
        <v>93</v>
      </c>
      <c r="E466" s="33">
        <v>4</v>
      </c>
      <c r="F466" s="33">
        <v>2</v>
      </c>
      <c r="G466" s="33">
        <v>-2</v>
      </c>
      <c r="H466" s="34">
        <v>20000</v>
      </c>
      <c r="I466" s="34">
        <v>10000</v>
      </c>
      <c r="J466" s="67">
        <v>-10000</v>
      </c>
    </row>
    <row r="467" spans="1:10">
      <c r="A467" s="60" t="s">
        <v>461</v>
      </c>
      <c r="B467" s="60" t="s">
        <v>90</v>
      </c>
      <c r="C467" s="60" t="s">
        <v>641</v>
      </c>
      <c r="D467" s="37" t="s">
        <v>215</v>
      </c>
      <c r="E467" s="33">
        <v>2.0099999999999998</v>
      </c>
      <c r="F467" s="33">
        <v>3</v>
      </c>
      <c r="G467" s="33">
        <v>0.99000000000000021</v>
      </c>
      <c r="H467" s="34">
        <v>13997</v>
      </c>
      <c r="I467" s="34">
        <v>19427</v>
      </c>
      <c r="J467" s="67">
        <v>5430</v>
      </c>
    </row>
    <row r="468" spans="1:10">
      <c r="A468" s="60" t="s">
        <v>461</v>
      </c>
      <c r="B468" s="60" t="s">
        <v>90</v>
      </c>
      <c r="C468" s="60" t="s">
        <v>655</v>
      </c>
      <c r="D468" s="37" t="s">
        <v>94</v>
      </c>
      <c r="E468" s="33">
        <v>4</v>
      </c>
      <c r="F468" s="33">
        <v>3</v>
      </c>
      <c r="G468" s="33">
        <v>-1</v>
      </c>
      <c r="H468" s="34">
        <v>27563</v>
      </c>
      <c r="I468" s="34">
        <v>22306</v>
      </c>
      <c r="J468" s="67">
        <v>-5257</v>
      </c>
    </row>
    <row r="469" spans="1:10">
      <c r="A469" s="60" t="s">
        <v>461</v>
      </c>
      <c r="B469" s="60" t="s">
        <v>90</v>
      </c>
      <c r="C469" s="60" t="s">
        <v>672</v>
      </c>
      <c r="D469" s="37" t="s">
        <v>255</v>
      </c>
      <c r="E469" s="33">
        <v>3</v>
      </c>
      <c r="F469" s="33">
        <v>4</v>
      </c>
      <c r="G469" s="33">
        <v>1</v>
      </c>
      <c r="H469" s="34">
        <v>34185</v>
      </c>
      <c r="I469" s="34">
        <v>42632</v>
      </c>
      <c r="J469" s="67">
        <v>8447</v>
      </c>
    </row>
    <row r="470" spans="1:10">
      <c r="A470" s="60" t="s">
        <v>461</v>
      </c>
      <c r="B470" s="60" t="s">
        <v>90</v>
      </c>
      <c r="C470" s="60" t="s">
        <v>699</v>
      </c>
      <c r="D470" s="37" t="s">
        <v>87</v>
      </c>
      <c r="E470" s="33">
        <v>45.01</v>
      </c>
      <c r="F470" s="33">
        <v>41</v>
      </c>
      <c r="G470" s="33">
        <v>-4.009999999999998</v>
      </c>
      <c r="H470" s="34">
        <v>242856</v>
      </c>
      <c r="I470" s="34">
        <v>220037</v>
      </c>
      <c r="J470" s="67">
        <v>-22819</v>
      </c>
    </row>
    <row r="471" spans="1:10">
      <c r="A471" s="60" t="s">
        <v>461</v>
      </c>
      <c r="B471" s="60" t="s">
        <v>90</v>
      </c>
      <c r="C471" s="60" t="s">
        <v>721</v>
      </c>
      <c r="D471" s="37" t="s">
        <v>939</v>
      </c>
      <c r="E471" s="33">
        <v>0</v>
      </c>
      <c r="F471" s="33">
        <v>1</v>
      </c>
      <c r="G471" s="33">
        <v>1</v>
      </c>
      <c r="H471" s="34">
        <v>0</v>
      </c>
      <c r="I471" s="34">
        <v>5000</v>
      </c>
      <c r="J471" s="67">
        <v>5000</v>
      </c>
    </row>
    <row r="472" spans="1:10">
      <c r="A472" s="60" t="s">
        <v>461</v>
      </c>
      <c r="B472" s="60" t="s">
        <v>90</v>
      </c>
      <c r="C472" s="60" t="s">
        <v>738</v>
      </c>
      <c r="D472" s="37" t="s">
        <v>88</v>
      </c>
      <c r="E472" s="33">
        <v>1</v>
      </c>
      <c r="F472" s="33">
        <v>0</v>
      </c>
      <c r="G472" s="33">
        <v>-1</v>
      </c>
      <c r="H472" s="34">
        <v>5000</v>
      </c>
      <c r="I472" s="34">
        <v>0</v>
      </c>
      <c r="J472" s="67">
        <v>-5000</v>
      </c>
    </row>
    <row r="473" spans="1:10">
      <c r="A473" s="60" t="s">
        <v>461</v>
      </c>
      <c r="B473" s="60" t="s">
        <v>90</v>
      </c>
      <c r="C473" s="60" t="s">
        <v>745</v>
      </c>
      <c r="D473" s="37" t="s">
        <v>256</v>
      </c>
      <c r="E473" s="33">
        <v>1</v>
      </c>
      <c r="F473" s="33">
        <v>1</v>
      </c>
      <c r="G473" s="33">
        <v>0</v>
      </c>
      <c r="H473" s="34">
        <v>5000</v>
      </c>
      <c r="I473" s="34">
        <v>5000</v>
      </c>
      <c r="J473" s="67">
        <v>0</v>
      </c>
    </row>
    <row r="474" spans="1:10">
      <c r="A474" s="60" t="s">
        <v>461</v>
      </c>
      <c r="B474" s="60" t="s">
        <v>90</v>
      </c>
      <c r="C474" s="60" t="s">
        <v>760</v>
      </c>
      <c r="D474" s="37" t="s">
        <v>96</v>
      </c>
      <c r="E474" s="33">
        <v>0.87</v>
      </c>
      <c r="F474" s="33">
        <v>0</v>
      </c>
      <c r="G474" s="33">
        <v>-0.87</v>
      </c>
      <c r="H474" s="34">
        <v>5029</v>
      </c>
      <c r="I474" s="34">
        <v>0</v>
      </c>
      <c r="J474" s="67">
        <v>-5029</v>
      </c>
    </row>
    <row r="475" spans="1:10">
      <c r="A475" s="60" t="s">
        <v>462</v>
      </c>
      <c r="B475" s="60" t="s">
        <v>60</v>
      </c>
      <c r="C475" s="60" t="s">
        <v>356</v>
      </c>
      <c r="D475" s="37" t="s">
        <v>41</v>
      </c>
      <c r="E475" s="33">
        <v>0</v>
      </c>
      <c r="F475" s="33">
        <v>1</v>
      </c>
      <c r="G475" s="33">
        <v>1</v>
      </c>
      <c r="H475" s="34">
        <v>0</v>
      </c>
      <c r="I475" s="34">
        <v>5000</v>
      </c>
      <c r="J475" s="67">
        <v>5000</v>
      </c>
    </row>
    <row r="476" spans="1:10">
      <c r="A476" s="60" t="s">
        <v>462</v>
      </c>
      <c r="B476" s="60" t="s">
        <v>60</v>
      </c>
      <c r="C476" s="60" t="s">
        <v>359</v>
      </c>
      <c r="D476" s="37" t="s">
        <v>57</v>
      </c>
      <c r="E476" s="33">
        <v>2.8600000000000003</v>
      </c>
      <c r="F476" s="33">
        <v>3</v>
      </c>
      <c r="G476" s="33">
        <v>0.13999999999999968</v>
      </c>
      <c r="H476" s="34">
        <v>38365</v>
      </c>
      <c r="I476" s="34">
        <v>49984</v>
      </c>
      <c r="J476" s="67">
        <v>11619</v>
      </c>
    </row>
    <row r="477" spans="1:10">
      <c r="A477" s="60" t="s">
        <v>462</v>
      </c>
      <c r="B477" s="60" t="s">
        <v>60</v>
      </c>
      <c r="C477" s="60" t="s">
        <v>375</v>
      </c>
      <c r="D477" s="37" t="s">
        <v>58</v>
      </c>
      <c r="E477" s="33">
        <v>19.89</v>
      </c>
      <c r="F477" s="33">
        <v>8.620000000000001</v>
      </c>
      <c r="G477" s="33">
        <v>-11.27</v>
      </c>
      <c r="H477" s="34">
        <v>111826</v>
      </c>
      <c r="I477" s="34">
        <v>50472</v>
      </c>
      <c r="J477" s="67">
        <v>-61354</v>
      </c>
    </row>
    <row r="478" spans="1:10">
      <c r="A478" s="60" t="s">
        <v>462</v>
      </c>
      <c r="B478" s="60" t="s">
        <v>60</v>
      </c>
      <c r="C478" s="60" t="s">
        <v>396</v>
      </c>
      <c r="D478" s="37" t="s">
        <v>172</v>
      </c>
      <c r="E478" s="33">
        <v>0</v>
      </c>
      <c r="F478" s="33">
        <v>1</v>
      </c>
      <c r="G478" s="33">
        <v>1</v>
      </c>
      <c r="H478" s="34">
        <v>0</v>
      </c>
      <c r="I478" s="34">
        <v>5000</v>
      </c>
      <c r="J478" s="67">
        <v>5000</v>
      </c>
    </row>
    <row r="479" spans="1:10">
      <c r="A479" s="60" t="s">
        <v>462</v>
      </c>
      <c r="B479" s="60" t="s">
        <v>60</v>
      </c>
      <c r="C479" s="60" t="s">
        <v>412</v>
      </c>
      <c r="D479" s="37" t="s">
        <v>42</v>
      </c>
      <c r="E479" s="33">
        <v>27.44</v>
      </c>
      <c r="F479" s="33">
        <v>27.27</v>
      </c>
      <c r="G479" s="33">
        <v>-0.17000000000000171</v>
      </c>
      <c r="H479" s="34">
        <v>166573</v>
      </c>
      <c r="I479" s="34">
        <v>243069</v>
      </c>
      <c r="J479" s="67">
        <v>76496</v>
      </c>
    </row>
    <row r="480" spans="1:10">
      <c r="A480" s="60" t="s">
        <v>462</v>
      </c>
      <c r="B480" s="60" t="s">
        <v>60</v>
      </c>
      <c r="C480" s="60" t="s">
        <v>425</v>
      </c>
      <c r="D480" s="37" t="s">
        <v>59</v>
      </c>
      <c r="E480" s="33">
        <v>0</v>
      </c>
      <c r="F480" s="33">
        <v>0.44</v>
      </c>
      <c r="G480" s="33">
        <v>0.44</v>
      </c>
      <c r="H480" s="34">
        <v>0</v>
      </c>
      <c r="I480" s="34">
        <v>2200</v>
      </c>
      <c r="J480" s="67">
        <v>2200</v>
      </c>
    </row>
    <row r="481" spans="1:10">
      <c r="A481" s="60" t="s">
        <v>462</v>
      </c>
      <c r="B481" s="60" t="s">
        <v>60</v>
      </c>
      <c r="C481" s="60" t="s">
        <v>488</v>
      </c>
      <c r="D481" s="37" t="s">
        <v>43</v>
      </c>
      <c r="E481" s="33">
        <v>12.04</v>
      </c>
      <c r="F481" s="33">
        <v>14.54</v>
      </c>
      <c r="G481" s="33">
        <v>2.5</v>
      </c>
      <c r="H481" s="34">
        <v>98119</v>
      </c>
      <c r="I481" s="34">
        <v>103665</v>
      </c>
      <c r="J481" s="67">
        <v>5546</v>
      </c>
    </row>
    <row r="482" spans="1:10">
      <c r="A482" s="60" t="s">
        <v>462</v>
      </c>
      <c r="B482" s="60" t="s">
        <v>60</v>
      </c>
      <c r="C482" s="60" t="s">
        <v>512</v>
      </c>
      <c r="D482" s="37" t="s">
        <v>45</v>
      </c>
      <c r="E482" s="33">
        <v>9</v>
      </c>
      <c r="F482" s="33">
        <v>9</v>
      </c>
      <c r="G482" s="33">
        <v>0</v>
      </c>
      <c r="H482" s="34">
        <v>77857</v>
      </c>
      <c r="I482" s="34">
        <v>76002</v>
      </c>
      <c r="J482" s="67">
        <v>-1855</v>
      </c>
    </row>
    <row r="483" spans="1:10">
      <c r="A483" s="60" t="s">
        <v>462</v>
      </c>
      <c r="B483" s="60" t="s">
        <v>60</v>
      </c>
      <c r="C483" s="60" t="s">
        <v>566</v>
      </c>
      <c r="D483" s="37" t="s">
        <v>174</v>
      </c>
      <c r="E483" s="33">
        <v>1</v>
      </c>
      <c r="F483" s="33">
        <v>0</v>
      </c>
      <c r="G483" s="33">
        <v>-1</v>
      </c>
      <c r="H483" s="34">
        <v>5000</v>
      </c>
      <c r="I483" s="34">
        <v>0</v>
      </c>
      <c r="J483" s="67">
        <v>-5000</v>
      </c>
    </row>
    <row r="484" spans="1:10">
      <c r="A484" s="60" t="s">
        <v>462</v>
      </c>
      <c r="B484" s="60" t="s">
        <v>60</v>
      </c>
      <c r="C484" s="60" t="s">
        <v>578</v>
      </c>
      <c r="D484" s="37" t="s">
        <v>46</v>
      </c>
      <c r="E484" s="33">
        <v>0</v>
      </c>
      <c r="F484" s="33">
        <v>2</v>
      </c>
      <c r="G484" s="33">
        <v>2</v>
      </c>
      <c r="H484" s="34">
        <v>0</v>
      </c>
      <c r="I484" s="34">
        <v>10000</v>
      </c>
      <c r="J484" s="67">
        <v>10000</v>
      </c>
    </row>
    <row r="485" spans="1:10">
      <c r="A485" s="60" t="s">
        <v>462</v>
      </c>
      <c r="B485" s="60" t="s">
        <v>60</v>
      </c>
      <c r="C485" s="60" t="s">
        <v>629</v>
      </c>
      <c r="D485" s="37" t="s">
        <v>47</v>
      </c>
      <c r="E485" s="33">
        <v>13.780000000000001</v>
      </c>
      <c r="F485" s="33">
        <v>15.44</v>
      </c>
      <c r="G485" s="33">
        <v>1.6599999999999984</v>
      </c>
      <c r="H485" s="34">
        <v>108432</v>
      </c>
      <c r="I485" s="34">
        <v>128618</v>
      </c>
      <c r="J485" s="67">
        <v>20186</v>
      </c>
    </row>
    <row r="486" spans="1:10">
      <c r="A486" s="60" t="s">
        <v>462</v>
      </c>
      <c r="B486" s="60" t="s">
        <v>60</v>
      </c>
      <c r="C486" s="60" t="s">
        <v>632</v>
      </c>
      <c r="D486" s="37" t="s">
        <v>48</v>
      </c>
      <c r="E486" s="33">
        <v>17.82</v>
      </c>
      <c r="F486" s="33">
        <v>15.280000000000001</v>
      </c>
      <c r="G486" s="33">
        <v>-2.5399999999999991</v>
      </c>
      <c r="H486" s="34">
        <v>94008</v>
      </c>
      <c r="I486" s="34">
        <v>79128</v>
      </c>
      <c r="J486" s="67">
        <v>-14880</v>
      </c>
    </row>
    <row r="487" spans="1:10">
      <c r="A487" s="60" t="s">
        <v>462</v>
      </c>
      <c r="B487" s="60" t="s">
        <v>60</v>
      </c>
      <c r="C487" s="60" t="s">
        <v>660</v>
      </c>
      <c r="D487" s="37" t="s">
        <v>68</v>
      </c>
      <c r="E487" s="33">
        <v>2.46</v>
      </c>
      <c r="F487" s="33">
        <v>1.55</v>
      </c>
      <c r="G487" s="33">
        <v>-0.90999999999999992</v>
      </c>
      <c r="H487" s="34">
        <v>15317</v>
      </c>
      <c r="I487" s="34">
        <v>9901</v>
      </c>
      <c r="J487" s="67">
        <v>-5416</v>
      </c>
    </row>
    <row r="488" spans="1:10">
      <c r="A488" s="60" t="s">
        <v>462</v>
      </c>
      <c r="B488" s="60" t="s">
        <v>60</v>
      </c>
      <c r="C488" s="60" t="s">
        <v>676</v>
      </c>
      <c r="D488" s="37" t="s">
        <v>49</v>
      </c>
      <c r="E488" s="33">
        <v>2</v>
      </c>
      <c r="F488" s="33">
        <v>1</v>
      </c>
      <c r="G488" s="33">
        <v>-1</v>
      </c>
      <c r="H488" s="34">
        <v>10000</v>
      </c>
      <c r="I488" s="34">
        <v>5000</v>
      </c>
      <c r="J488" s="67">
        <v>-5000</v>
      </c>
    </row>
    <row r="489" spans="1:10">
      <c r="A489" s="60" t="s">
        <v>462</v>
      </c>
      <c r="B489" s="60" t="s">
        <v>60</v>
      </c>
      <c r="C489" s="60" t="s">
        <v>728</v>
      </c>
      <c r="D489" s="37" t="s">
        <v>70</v>
      </c>
      <c r="E489" s="33">
        <v>0.11</v>
      </c>
      <c r="F489" s="33">
        <v>0</v>
      </c>
      <c r="G489" s="33">
        <v>-0.11</v>
      </c>
      <c r="H489" s="34">
        <v>550</v>
      </c>
      <c r="I489" s="34">
        <v>0</v>
      </c>
      <c r="J489" s="67">
        <v>-550</v>
      </c>
    </row>
    <row r="490" spans="1:10">
      <c r="A490" s="60" t="s">
        <v>465</v>
      </c>
      <c r="B490" s="60" t="s">
        <v>61</v>
      </c>
      <c r="C490" s="60" t="s">
        <v>442</v>
      </c>
      <c r="D490" s="37" t="s">
        <v>244</v>
      </c>
      <c r="E490" s="33">
        <v>3.99</v>
      </c>
      <c r="F490" s="33">
        <v>2.27</v>
      </c>
      <c r="G490" s="33">
        <v>-1.7200000000000002</v>
      </c>
      <c r="H490" s="34">
        <v>19950</v>
      </c>
      <c r="I490" s="34">
        <v>11350</v>
      </c>
      <c r="J490" s="67">
        <v>-8600</v>
      </c>
    </row>
    <row r="491" spans="1:10">
      <c r="A491" s="60" t="s">
        <v>465</v>
      </c>
      <c r="B491" s="60" t="s">
        <v>61</v>
      </c>
      <c r="C491" s="60" t="s">
        <v>478</v>
      </c>
      <c r="D491" s="37" t="s">
        <v>208</v>
      </c>
      <c r="E491" s="33">
        <v>1</v>
      </c>
      <c r="F491" s="33">
        <v>0</v>
      </c>
      <c r="G491" s="33">
        <v>-1</v>
      </c>
      <c r="H491" s="34">
        <v>10197</v>
      </c>
      <c r="I491" s="34">
        <v>0</v>
      </c>
      <c r="J491" s="67">
        <v>-10197</v>
      </c>
    </row>
    <row r="492" spans="1:10">
      <c r="A492" s="60" t="s">
        <v>465</v>
      </c>
      <c r="B492" s="60" t="s">
        <v>61</v>
      </c>
      <c r="C492" s="60" t="s">
        <v>488</v>
      </c>
      <c r="D492" s="37" t="s">
        <v>43</v>
      </c>
      <c r="E492" s="33">
        <v>2</v>
      </c>
      <c r="F492" s="33">
        <v>2.46</v>
      </c>
      <c r="G492" s="33">
        <v>0.45999999999999996</v>
      </c>
      <c r="H492" s="34">
        <v>10000</v>
      </c>
      <c r="I492" s="34">
        <v>12300</v>
      </c>
      <c r="J492" s="67">
        <v>2300</v>
      </c>
    </row>
    <row r="493" spans="1:10">
      <c r="A493" s="60" t="s">
        <v>465</v>
      </c>
      <c r="B493" s="60" t="s">
        <v>61</v>
      </c>
      <c r="C493" s="60" t="s">
        <v>574</v>
      </c>
      <c r="D493" s="37" t="s">
        <v>212</v>
      </c>
      <c r="E493" s="33">
        <v>1</v>
      </c>
      <c r="F493" s="33">
        <v>1</v>
      </c>
      <c r="G493" s="33">
        <v>0</v>
      </c>
      <c r="H493" s="34">
        <v>5000</v>
      </c>
      <c r="I493" s="34">
        <v>5000</v>
      </c>
      <c r="J493" s="67">
        <v>0</v>
      </c>
    </row>
    <row r="494" spans="1:10">
      <c r="A494" s="60" t="s">
        <v>465</v>
      </c>
      <c r="B494" s="60" t="s">
        <v>61</v>
      </c>
      <c r="C494" s="60" t="s">
        <v>683</v>
      </c>
      <c r="D494" s="37" t="s">
        <v>50</v>
      </c>
      <c r="E494" s="33">
        <v>0.7</v>
      </c>
      <c r="F494" s="33">
        <v>0</v>
      </c>
      <c r="G494" s="33">
        <v>-0.7</v>
      </c>
      <c r="H494" s="34">
        <v>3500</v>
      </c>
      <c r="I494" s="34">
        <v>0</v>
      </c>
      <c r="J494" s="67">
        <v>-3500</v>
      </c>
    </row>
    <row r="495" spans="1:10">
      <c r="A495" s="60" t="s">
        <v>465</v>
      </c>
      <c r="B495" s="60" t="s">
        <v>61</v>
      </c>
      <c r="C495" s="60" t="s">
        <v>699</v>
      </c>
      <c r="D495" s="37" t="s">
        <v>87</v>
      </c>
      <c r="E495" s="33">
        <v>0.55000000000000004</v>
      </c>
      <c r="F495" s="33">
        <v>0</v>
      </c>
      <c r="G495" s="33">
        <v>-0.55000000000000004</v>
      </c>
      <c r="H495" s="34">
        <v>2750</v>
      </c>
      <c r="I495" s="34">
        <v>0</v>
      </c>
      <c r="J495" s="67">
        <v>-2750</v>
      </c>
    </row>
    <row r="496" spans="1:10">
      <c r="A496" s="60" t="s">
        <v>465</v>
      </c>
      <c r="B496" s="60" t="s">
        <v>61</v>
      </c>
      <c r="C496" s="60" t="s">
        <v>709</v>
      </c>
      <c r="D496" s="37" t="s">
        <v>235</v>
      </c>
      <c r="E496" s="33">
        <v>1.3599999999999999</v>
      </c>
      <c r="F496" s="33">
        <v>1.97</v>
      </c>
      <c r="G496" s="33">
        <v>0.6100000000000001</v>
      </c>
      <c r="H496" s="34">
        <v>6800</v>
      </c>
      <c r="I496" s="34">
        <v>18625</v>
      </c>
      <c r="J496" s="67">
        <v>11825</v>
      </c>
    </row>
    <row r="497" spans="1:10">
      <c r="A497" s="60" t="s">
        <v>465</v>
      </c>
      <c r="B497" s="60" t="s">
        <v>61</v>
      </c>
      <c r="C497" s="60" t="s">
        <v>725</v>
      </c>
      <c r="D497" s="37" t="s">
        <v>118</v>
      </c>
      <c r="E497" s="33">
        <v>0</v>
      </c>
      <c r="F497" s="33">
        <v>0.68</v>
      </c>
      <c r="G497" s="33">
        <v>0.68</v>
      </c>
      <c r="H497" s="34">
        <v>0</v>
      </c>
      <c r="I497" s="34">
        <v>3400</v>
      </c>
      <c r="J497" s="67">
        <v>3400</v>
      </c>
    </row>
    <row r="498" spans="1:10">
      <c r="A498" s="60" t="s">
        <v>465</v>
      </c>
      <c r="B498" s="60" t="s">
        <v>61</v>
      </c>
      <c r="C498" s="60" t="s">
        <v>728</v>
      </c>
      <c r="D498" s="37" t="s">
        <v>70</v>
      </c>
      <c r="E498" s="33">
        <v>43.199999999999996</v>
      </c>
      <c r="F498" s="33">
        <v>41.199999999999989</v>
      </c>
      <c r="G498" s="33">
        <v>-2.0000000000000071</v>
      </c>
      <c r="H498" s="34">
        <v>258868</v>
      </c>
      <c r="I498" s="34">
        <v>257416</v>
      </c>
      <c r="J498" s="67">
        <v>-1452</v>
      </c>
    </row>
    <row r="499" spans="1:10">
      <c r="A499" s="60" t="s">
        <v>465</v>
      </c>
      <c r="B499" s="60" t="s">
        <v>61</v>
      </c>
      <c r="C499" s="60" t="s">
        <v>731</v>
      </c>
      <c r="D499" s="37" t="s">
        <v>222</v>
      </c>
      <c r="E499" s="33">
        <v>0</v>
      </c>
      <c r="F499" s="33">
        <v>0.54</v>
      </c>
      <c r="G499" s="33">
        <v>0.54</v>
      </c>
      <c r="H499" s="34">
        <v>0</v>
      </c>
      <c r="I499" s="34">
        <v>2700</v>
      </c>
      <c r="J499" s="67">
        <v>2700</v>
      </c>
    </row>
    <row r="500" spans="1:10">
      <c r="A500" s="60" t="s">
        <v>465</v>
      </c>
      <c r="B500" s="60" t="s">
        <v>61</v>
      </c>
      <c r="C500" s="60" t="s">
        <v>741</v>
      </c>
      <c r="D500" s="37" t="s">
        <v>198</v>
      </c>
      <c r="E500" s="33">
        <v>6.32</v>
      </c>
      <c r="F500" s="33">
        <v>5</v>
      </c>
      <c r="G500" s="33">
        <v>-1.3200000000000003</v>
      </c>
      <c r="H500" s="34">
        <v>31600</v>
      </c>
      <c r="I500" s="34">
        <v>25000</v>
      </c>
      <c r="J500" s="67">
        <v>-6600</v>
      </c>
    </row>
    <row r="501" spans="1:10">
      <c r="A501" s="60" t="s">
        <v>465</v>
      </c>
      <c r="B501" s="60" t="s">
        <v>61</v>
      </c>
      <c r="C501" s="60" t="s">
        <v>749</v>
      </c>
      <c r="D501" s="37" t="s">
        <v>213</v>
      </c>
      <c r="E501" s="33">
        <v>13</v>
      </c>
      <c r="F501" s="33">
        <v>13.67</v>
      </c>
      <c r="G501" s="33">
        <v>0.66999999999999993</v>
      </c>
      <c r="H501" s="34">
        <v>65000</v>
      </c>
      <c r="I501" s="34">
        <v>68350</v>
      </c>
      <c r="J501" s="67">
        <v>3350</v>
      </c>
    </row>
    <row r="502" spans="1:10">
      <c r="A502" s="60" t="s">
        <v>465</v>
      </c>
      <c r="B502" s="60" t="s">
        <v>61</v>
      </c>
      <c r="C502" s="60" t="s">
        <v>751</v>
      </c>
      <c r="D502" s="37" t="s">
        <v>238</v>
      </c>
      <c r="E502" s="33">
        <v>0</v>
      </c>
      <c r="F502" s="33">
        <v>1</v>
      </c>
      <c r="G502" s="33">
        <v>1</v>
      </c>
      <c r="H502" s="34">
        <v>0</v>
      </c>
      <c r="I502" s="34">
        <v>11675</v>
      </c>
      <c r="J502" s="67">
        <v>11675</v>
      </c>
    </row>
    <row r="503" spans="1:10">
      <c r="A503" s="60" t="s">
        <v>468</v>
      </c>
      <c r="B503" s="60" t="s">
        <v>62</v>
      </c>
      <c r="C503" s="60" t="s">
        <v>359</v>
      </c>
      <c r="D503" s="37" t="s">
        <v>57</v>
      </c>
      <c r="E503" s="33">
        <v>6</v>
      </c>
      <c r="F503" s="33">
        <v>7.38</v>
      </c>
      <c r="G503" s="33">
        <v>1.38</v>
      </c>
      <c r="H503" s="34">
        <v>53843</v>
      </c>
      <c r="I503" s="34">
        <v>129762</v>
      </c>
      <c r="J503" s="67">
        <v>75919</v>
      </c>
    </row>
    <row r="504" spans="1:10">
      <c r="A504" s="60" t="s">
        <v>468</v>
      </c>
      <c r="B504" s="60" t="s">
        <v>62</v>
      </c>
      <c r="C504" s="60" t="s">
        <v>375</v>
      </c>
      <c r="D504" s="37" t="s">
        <v>58</v>
      </c>
      <c r="E504" s="33">
        <v>8.9499999999999993</v>
      </c>
      <c r="F504" s="33">
        <v>7</v>
      </c>
      <c r="G504" s="33">
        <v>-1.9499999999999993</v>
      </c>
      <c r="H504" s="34">
        <v>62431</v>
      </c>
      <c r="I504" s="34">
        <v>35000</v>
      </c>
      <c r="J504" s="67">
        <v>-27431</v>
      </c>
    </row>
    <row r="505" spans="1:10">
      <c r="A505" s="60" t="s">
        <v>468</v>
      </c>
      <c r="B505" s="60" t="s">
        <v>62</v>
      </c>
      <c r="C505" s="60" t="s">
        <v>412</v>
      </c>
      <c r="D505" s="37" t="s">
        <v>42</v>
      </c>
      <c r="E505" s="33">
        <v>6</v>
      </c>
      <c r="F505" s="33">
        <v>5.52</v>
      </c>
      <c r="G505" s="33">
        <v>-0.48000000000000043</v>
      </c>
      <c r="H505" s="34">
        <v>114753</v>
      </c>
      <c r="I505" s="34">
        <v>164345</v>
      </c>
      <c r="J505" s="67">
        <v>49592</v>
      </c>
    </row>
    <row r="506" spans="1:10">
      <c r="A506" s="60" t="s">
        <v>468</v>
      </c>
      <c r="B506" s="60" t="s">
        <v>62</v>
      </c>
      <c r="C506" s="60" t="s">
        <v>437</v>
      </c>
      <c r="D506" s="37" t="s">
        <v>211</v>
      </c>
      <c r="E506" s="33">
        <v>4</v>
      </c>
      <c r="F506" s="33">
        <v>3</v>
      </c>
      <c r="G506" s="33">
        <v>-1</v>
      </c>
      <c r="H506" s="34">
        <v>25300</v>
      </c>
      <c r="I506" s="34">
        <v>23219</v>
      </c>
      <c r="J506" s="67">
        <v>-2081</v>
      </c>
    </row>
    <row r="507" spans="1:10">
      <c r="A507" s="60" t="s">
        <v>468</v>
      </c>
      <c r="B507" s="60" t="s">
        <v>62</v>
      </c>
      <c r="C507" s="60" t="s">
        <v>462</v>
      </c>
      <c r="D507" s="37" t="s">
        <v>60</v>
      </c>
      <c r="E507" s="33">
        <v>5.21</v>
      </c>
      <c r="F507" s="33">
        <v>6.0200000000000005</v>
      </c>
      <c r="G507" s="33">
        <v>0.8100000000000005</v>
      </c>
      <c r="H507" s="34">
        <v>31726</v>
      </c>
      <c r="I507" s="34">
        <v>36207</v>
      </c>
      <c r="J507" s="67">
        <v>4481</v>
      </c>
    </row>
    <row r="508" spans="1:10">
      <c r="A508" s="60" t="s">
        <v>468</v>
      </c>
      <c r="B508" s="60" t="s">
        <v>62</v>
      </c>
      <c r="C508" s="60" t="s">
        <v>465</v>
      </c>
      <c r="D508" s="37" t="s">
        <v>61</v>
      </c>
      <c r="E508" s="33">
        <v>1</v>
      </c>
      <c r="F508" s="33">
        <v>1</v>
      </c>
      <c r="G508" s="33">
        <v>0</v>
      </c>
      <c r="H508" s="34">
        <v>5000</v>
      </c>
      <c r="I508" s="34">
        <v>5000</v>
      </c>
      <c r="J508" s="67">
        <v>0</v>
      </c>
    </row>
    <row r="509" spans="1:10">
      <c r="A509" s="60" t="s">
        <v>468</v>
      </c>
      <c r="B509" s="60" t="s">
        <v>62</v>
      </c>
      <c r="C509" s="60" t="s">
        <v>478</v>
      </c>
      <c r="D509" s="37" t="s">
        <v>208</v>
      </c>
      <c r="E509" s="33">
        <v>1</v>
      </c>
      <c r="F509" s="33">
        <v>2</v>
      </c>
      <c r="G509" s="33">
        <v>1</v>
      </c>
      <c r="H509" s="34">
        <v>5000</v>
      </c>
      <c r="I509" s="34">
        <v>15642</v>
      </c>
      <c r="J509" s="67">
        <v>10642</v>
      </c>
    </row>
    <row r="510" spans="1:10">
      <c r="A510" s="60" t="s">
        <v>468</v>
      </c>
      <c r="B510" s="60" t="s">
        <v>62</v>
      </c>
      <c r="C510" s="60" t="s">
        <v>488</v>
      </c>
      <c r="D510" s="37" t="s">
        <v>43</v>
      </c>
      <c r="E510" s="33">
        <v>22.88</v>
      </c>
      <c r="F510" s="33">
        <v>19.23</v>
      </c>
      <c r="G510" s="33">
        <v>-3.6499999999999986</v>
      </c>
      <c r="H510" s="34">
        <v>142535</v>
      </c>
      <c r="I510" s="34">
        <v>134586</v>
      </c>
      <c r="J510" s="67">
        <v>-7949</v>
      </c>
    </row>
    <row r="511" spans="1:10">
      <c r="A511" s="60" t="s">
        <v>468</v>
      </c>
      <c r="B511" s="60" t="s">
        <v>62</v>
      </c>
      <c r="C511" s="60" t="s">
        <v>561</v>
      </c>
      <c r="D511" s="37" t="s">
        <v>64</v>
      </c>
      <c r="E511" s="33">
        <v>6.88</v>
      </c>
      <c r="F511" s="33">
        <v>8</v>
      </c>
      <c r="G511" s="33">
        <v>1.1200000000000001</v>
      </c>
      <c r="H511" s="34">
        <v>58164</v>
      </c>
      <c r="I511" s="34">
        <v>72534</v>
      </c>
      <c r="J511" s="67">
        <v>14370</v>
      </c>
    </row>
    <row r="512" spans="1:10">
      <c r="A512" s="60" t="s">
        <v>468</v>
      </c>
      <c r="B512" s="60" t="s">
        <v>62</v>
      </c>
      <c r="C512" s="60" t="s">
        <v>574</v>
      </c>
      <c r="D512" s="37" t="s">
        <v>212</v>
      </c>
      <c r="E512" s="33">
        <v>2</v>
      </c>
      <c r="F512" s="33">
        <v>2</v>
      </c>
      <c r="G512" s="33">
        <v>0</v>
      </c>
      <c r="H512" s="34">
        <v>10000</v>
      </c>
      <c r="I512" s="34">
        <v>13386</v>
      </c>
      <c r="J512" s="67">
        <v>3386</v>
      </c>
    </row>
    <row r="513" spans="1:10">
      <c r="A513" s="60" t="s">
        <v>468</v>
      </c>
      <c r="B513" s="60" t="s">
        <v>62</v>
      </c>
      <c r="C513" s="60" t="s">
        <v>578</v>
      </c>
      <c r="D513" s="37" t="s">
        <v>46</v>
      </c>
      <c r="E513" s="33">
        <v>0</v>
      </c>
      <c r="F513" s="33">
        <v>1</v>
      </c>
      <c r="G513" s="33">
        <v>1</v>
      </c>
      <c r="H513" s="34">
        <v>0</v>
      </c>
      <c r="I513" s="34">
        <v>5000</v>
      </c>
      <c r="J513" s="67">
        <v>5000</v>
      </c>
    </row>
    <row r="514" spans="1:10">
      <c r="A514" s="60" t="s">
        <v>468</v>
      </c>
      <c r="B514" s="60" t="s">
        <v>62</v>
      </c>
      <c r="C514" s="60" t="s">
        <v>581</v>
      </c>
      <c r="D514" s="37" t="s">
        <v>65</v>
      </c>
      <c r="E514" s="33">
        <v>1</v>
      </c>
      <c r="F514" s="33">
        <v>2</v>
      </c>
      <c r="G514" s="33">
        <v>1</v>
      </c>
      <c r="H514" s="34">
        <v>5000</v>
      </c>
      <c r="I514" s="34">
        <v>10000</v>
      </c>
      <c r="J514" s="67">
        <v>5000</v>
      </c>
    </row>
    <row r="515" spans="1:10">
      <c r="A515" s="60" t="s">
        <v>468</v>
      </c>
      <c r="B515" s="60" t="s">
        <v>62</v>
      </c>
      <c r="C515" s="60" t="s">
        <v>629</v>
      </c>
      <c r="D515" s="37" t="s">
        <v>47</v>
      </c>
      <c r="E515" s="33">
        <v>20.32</v>
      </c>
      <c r="F515" s="33">
        <v>18.95</v>
      </c>
      <c r="G515" s="33">
        <v>-1.370000000000001</v>
      </c>
      <c r="H515" s="34">
        <v>108305</v>
      </c>
      <c r="I515" s="34">
        <v>105482</v>
      </c>
      <c r="J515" s="67">
        <v>-2823</v>
      </c>
    </row>
    <row r="516" spans="1:10">
      <c r="A516" s="60" t="s">
        <v>468</v>
      </c>
      <c r="B516" s="60" t="s">
        <v>62</v>
      </c>
      <c r="C516" s="60" t="s">
        <v>632</v>
      </c>
      <c r="D516" s="37" t="s">
        <v>48</v>
      </c>
      <c r="E516" s="33">
        <v>7.04</v>
      </c>
      <c r="F516" s="33">
        <v>7</v>
      </c>
      <c r="G516" s="33">
        <v>-4.0000000000000036E-2</v>
      </c>
      <c r="H516" s="34">
        <v>46732</v>
      </c>
      <c r="I516" s="34">
        <v>63378</v>
      </c>
      <c r="J516" s="67">
        <v>16646</v>
      </c>
    </row>
    <row r="517" spans="1:10">
      <c r="A517" s="60" t="s">
        <v>468</v>
      </c>
      <c r="B517" s="60" t="s">
        <v>62</v>
      </c>
      <c r="C517" s="60" t="s">
        <v>640</v>
      </c>
      <c r="D517" s="37" t="s">
        <v>67</v>
      </c>
      <c r="E517" s="33">
        <v>3</v>
      </c>
      <c r="F517" s="33">
        <v>3</v>
      </c>
      <c r="G517" s="33">
        <v>0</v>
      </c>
      <c r="H517" s="34">
        <v>15000</v>
      </c>
      <c r="I517" s="34">
        <v>15000</v>
      </c>
      <c r="J517" s="67">
        <v>0</v>
      </c>
    </row>
    <row r="518" spans="1:10">
      <c r="A518" s="60" t="s">
        <v>468</v>
      </c>
      <c r="B518" s="60" t="s">
        <v>62</v>
      </c>
      <c r="C518" s="60" t="s">
        <v>660</v>
      </c>
      <c r="D518" s="37" t="s">
        <v>68</v>
      </c>
      <c r="E518" s="33">
        <v>1</v>
      </c>
      <c r="F518" s="33">
        <v>2</v>
      </c>
      <c r="G518" s="33">
        <v>1</v>
      </c>
      <c r="H518" s="34">
        <v>5000</v>
      </c>
      <c r="I518" s="34">
        <v>10000</v>
      </c>
      <c r="J518" s="67">
        <v>5000</v>
      </c>
    </row>
    <row r="519" spans="1:10">
      <c r="A519" s="60" t="s">
        <v>468</v>
      </c>
      <c r="B519" s="60" t="s">
        <v>62</v>
      </c>
      <c r="C519" s="60" t="s">
        <v>683</v>
      </c>
      <c r="D519" s="37" t="s">
        <v>50</v>
      </c>
      <c r="E519" s="33">
        <v>1</v>
      </c>
      <c r="F519" s="33">
        <v>0</v>
      </c>
      <c r="G519" s="33">
        <v>-1</v>
      </c>
      <c r="H519" s="34">
        <v>63021</v>
      </c>
      <c r="I519" s="34">
        <v>0</v>
      </c>
      <c r="J519" s="67">
        <v>-63021</v>
      </c>
    </row>
    <row r="520" spans="1:10">
      <c r="A520" s="60" t="s">
        <v>468</v>
      </c>
      <c r="B520" s="60" t="s">
        <v>62</v>
      </c>
      <c r="C520" s="60" t="s">
        <v>700</v>
      </c>
      <c r="D520" s="37" t="s">
        <v>220</v>
      </c>
      <c r="E520" s="33">
        <v>0</v>
      </c>
      <c r="F520" s="33">
        <v>0.04</v>
      </c>
      <c r="G520" s="33">
        <v>0.04</v>
      </c>
      <c r="H520" s="34">
        <v>0</v>
      </c>
      <c r="I520" s="34">
        <v>200</v>
      </c>
      <c r="J520" s="67">
        <v>200</v>
      </c>
    </row>
    <row r="521" spans="1:10">
      <c r="A521" s="60" t="s">
        <v>468</v>
      </c>
      <c r="B521" s="60" t="s">
        <v>62</v>
      </c>
      <c r="C521" s="60" t="s">
        <v>707</v>
      </c>
      <c r="D521" s="37" t="s">
        <v>117</v>
      </c>
      <c r="E521" s="33">
        <v>4.4399999999999995</v>
      </c>
      <c r="F521" s="33">
        <v>6.35</v>
      </c>
      <c r="G521" s="33">
        <v>1.9100000000000001</v>
      </c>
      <c r="H521" s="34">
        <v>22200</v>
      </c>
      <c r="I521" s="34">
        <v>31750</v>
      </c>
      <c r="J521" s="67">
        <v>9550</v>
      </c>
    </row>
    <row r="522" spans="1:10">
      <c r="A522" s="60" t="s">
        <v>468</v>
      </c>
      <c r="B522" s="60" t="s">
        <v>62</v>
      </c>
      <c r="C522" s="60" t="s">
        <v>716</v>
      </c>
      <c r="D522" s="37" t="s">
        <v>195</v>
      </c>
      <c r="E522" s="33">
        <v>1</v>
      </c>
      <c r="F522" s="33">
        <v>0</v>
      </c>
      <c r="G522" s="33">
        <v>-1</v>
      </c>
      <c r="H522" s="34">
        <v>5000</v>
      </c>
      <c r="I522" s="34">
        <v>0</v>
      </c>
      <c r="J522" s="67">
        <v>-5000</v>
      </c>
    </row>
    <row r="523" spans="1:10">
      <c r="A523" s="60" t="s">
        <v>468</v>
      </c>
      <c r="B523" s="60" t="s">
        <v>62</v>
      </c>
      <c r="C523" s="60" t="s">
        <v>725</v>
      </c>
      <c r="D523" s="37" t="s">
        <v>118</v>
      </c>
      <c r="E523" s="33">
        <v>3.58</v>
      </c>
      <c r="F523" s="33">
        <v>3</v>
      </c>
      <c r="G523" s="33">
        <v>-0.58000000000000007</v>
      </c>
      <c r="H523" s="34">
        <v>17900</v>
      </c>
      <c r="I523" s="34">
        <v>15000</v>
      </c>
      <c r="J523" s="67">
        <v>-2900</v>
      </c>
    </row>
    <row r="524" spans="1:10">
      <c r="A524" s="60" t="s">
        <v>468</v>
      </c>
      <c r="B524" s="60" t="s">
        <v>62</v>
      </c>
      <c r="C524" s="60" t="s">
        <v>728</v>
      </c>
      <c r="D524" s="37" t="s">
        <v>70</v>
      </c>
      <c r="E524" s="33">
        <v>3</v>
      </c>
      <c r="F524" s="33">
        <v>2</v>
      </c>
      <c r="G524" s="33">
        <v>-1</v>
      </c>
      <c r="H524" s="34">
        <v>16779</v>
      </c>
      <c r="I524" s="34">
        <v>11609</v>
      </c>
      <c r="J524" s="67">
        <v>-5170</v>
      </c>
    </row>
    <row r="525" spans="1:10">
      <c r="A525" s="60" t="s">
        <v>468</v>
      </c>
      <c r="B525" s="60" t="s">
        <v>62</v>
      </c>
      <c r="C525" s="60" t="s">
        <v>731</v>
      </c>
      <c r="D525" s="37" t="s">
        <v>222</v>
      </c>
      <c r="E525" s="33">
        <v>3</v>
      </c>
      <c r="F525" s="33">
        <v>2</v>
      </c>
      <c r="G525" s="33">
        <v>-1</v>
      </c>
      <c r="H525" s="34">
        <v>15000</v>
      </c>
      <c r="I525" s="34">
        <v>10000</v>
      </c>
      <c r="J525" s="67">
        <v>-5000</v>
      </c>
    </row>
    <row r="526" spans="1:10">
      <c r="A526" s="60" t="s">
        <v>468</v>
      </c>
      <c r="B526" s="60" t="s">
        <v>62</v>
      </c>
      <c r="C526" s="60" t="s">
        <v>733</v>
      </c>
      <c r="D526" s="37" t="s">
        <v>128</v>
      </c>
      <c r="E526" s="33">
        <v>1</v>
      </c>
      <c r="F526" s="33">
        <v>0</v>
      </c>
      <c r="G526" s="33">
        <v>-1</v>
      </c>
      <c r="H526" s="34">
        <v>5000</v>
      </c>
      <c r="I526" s="34">
        <v>0</v>
      </c>
      <c r="J526" s="67">
        <v>-5000</v>
      </c>
    </row>
    <row r="527" spans="1:10">
      <c r="A527" s="60" t="s">
        <v>468</v>
      </c>
      <c r="B527" s="60" t="s">
        <v>62</v>
      </c>
      <c r="C527" s="60" t="s">
        <v>744</v>
      </c>
      <c r="D527" s="37" t="s">
        <v>72</v>
      </c>
      <c r="E527" s="33">
        <v>1</v>
      </c>
      <c r="F527" s="33">
        <v>0</v>
      </c>
      <c r="G527" s="33">
        <v>-1</v>
      </c>
      <c r="H527" s="34">
        <v>5000</v>
      </c>
      <c r="I527" s="34">
        <v>0</v>
      </c>
      <c r="J527" s="67">
        <v>-5000</v>
      </c>
    </row>
    <row r="528" spans="1:10">
      <c r="A528" s="60" t="s">
        <v>472</v>
      </c>
      <c r="B528" s="60" t="s">
        <v>246</v>
      </c>
      <c r="C528" s="60" t="s">
        <v>560</v>
      </c>
      <c r="D528" s="37" t="s">
        <v>193</v>
      </c>
      <c r="E528" s="33">
        <v>0</v>
      </c>
      <c r="F528" s="33">
        <v>1</v>
      </c>
      <c r="G528" s="33">
        <v>1</v>
      </c>
      <c r="H528" s="34">
        <v>0</v>
      </c>
      <c r="I528" s="34">
        <v>5000</v>
      </c>
      <c r="J528" s="67">
        <v>5000</v>
      </c>
    </row>
    <row r="529" spans="1:10">
      <c r="A529" s="60" t="s">
        <v>472</v>
      </c>
      <c r="B529" s="60" t="s">
        <v>246</v>
      </c>
      <c r="C529" s="60" t="s">
        <v>587</v>
      </c>
      <c r="D529" s="37" t="s">
        <v>239</v>
      </c>
      <c r="E529" s="33">
        <v>0</v>
      </c>
      <c r="F529" s="33">
        <v>0.62</v>
      </c>
      <c r="G529" s="33">
        <v>0.62</v>
      </c>
      <c r="H529" s="34">
        <v>0</v>
      </c>
      <c r="I529" s="34">
        <v>3100</v>
      </c>
      <c r="J529" s="67">
        <v>3100</v>
      </c>
    </row>
    <row r="530" spans="1:10">
      <c r="A530" s="60" t="s">
        <v>472</v>
      </c>
      <c r="B530" s="60" t="s">
        <v>246</v>
      </c>
      <c r="C530" s="60" t="s">
        <v>706</v>
      </c>
      <c r="D530" s="37" t="s">
        <v>943</v>
      </c>
      <c r="E530" s="33">
        <v>5.5600000000000005</v>
      </c>
      <c r="F530" s="33">
        <v>3.5300000000000002</v>
      </c>
      <c r="G530" s="33">
        <v>-2.0300000000000002</v>
      </c>
      <c r="H530" s="34">
        <v>55338</v>
      </c>
      <c r="I530" s="34">
        <v>50298</v>
      </c>
      <c r="J530" s="67">
        <v>-5040</v>
      </c>
    </row>
    <row r="531" spans="1:10">
      <c r="A531" s="60" t="s">
        <v>472</v>
      </c>
      <c r="B531" s="60" t="s">
        <v>246</v>
      </c>
      <c r="C531" s="60" t="s">
        <v>740</v>
      </c>
      <c r="D531" s="37" t="s">
        <v>197</v>
      </c>
      <c r="E531" s="33">
        <v>8.36</v>
      </c>
      <c r="F531" s="33">
        <v>8</v>
      </c>
      <c r="G531" s="33">
        <v>-0.35999999999999943</v>
      </c>
      <c r="H531" s="34">
        <v>50466</v>
      </c>
      <c r="I531" s="34">
        <v>67846</v>
      </c>
      <c r="J531" s="67">
        <v>17380</v>
      </c>
    </row>
    <row r="532" spans="1:10">
      <c r="A532" s="60" t="s">
        <v>476</v>
      </c>
      <c r="B532" s="60" t="s">
        <v>248</v>
      </c>
      <c r="C532" s="60" t="s">
        <v>448</v>
      </c>
      <c r="D532" s="37" t="s">
        <v>77</v>
      </c>
      <c r="E532" s="33">
        <v>1</v>
      </c>
      <c r="F532" s="33">
        <v>1</v>
      </c>
      <c r="G532" s="33">
        <v>0</v>
      </c>
      <c r="H532" s="34">
        <v>5000</v>
      </c>
      <c r="I532" s="34">
        <v>5000</v>
      </c>
      <c r="J532" s="67">
        <v>0</v>
      </c>
    </row>
    <row r="533" spans="1:10">
      <c r="A533" s="60" t="s">
        <v>476</v>
      </c>
      <c r="B533" s="60" t="s">
        <v>248</v>
      </c>
      <c r="C533" s="60" t="s">
        <v>492</v>
      </c>
      <c r="D533" s="37" t="s">
        <v>200</v>
      </c>
      <c r="E533" s="33">
        <v>1</v>
      </c>
      <c r="F533" s="33">
        <v>1</v>
      </c>
      <c r="G533" s="33">
        <v>0</v>
      </c>
      <c r="H533" s="34">
        <v>11587</v>
      </c>
      <c r="I533" s="34">
        <v>12154</v>
      </c>
      <c r="J533" s="67">
        <v>567</v>
      </c>
    </row>
    <row r="534" spans="1:10">
      <c r="A534" s="60" t="s">
        <v>476</v>
      </c>
      <c r="B534" s="60" t="s">
        <v>248</v>
      </c>
      <c r="C534" s="60" t="s">
        <v>504</v>
      </c>
      <c r="D534" s="37" t="s">
        <v>201</v>
      </c>
      <c r="E534" s="33">
        <v>10</v>
      </c>
      <c r="F534" s="33">
        <v>10</v>
      </c>
      <c r="G534" s="33">
        <v>0</v>
      </c>
      <c r="H534" s="34">
        <v>54108</v>
      </c>
      <c r="I534" s="34">
        <v>56580</v>
      </c>
      <c r="J534" s="67">
        <v>2472</v>
      </c>
    </row>
    <row r="535" spans="1:10">
      <c r="A535" s="60" t="s">
        <v>476</v>
      </c>
      <c r="B535" s="60" t="s">
        <v>248</v>
      </c>
      <c r="C535" s="60" t="s">
        <v>513</v>
      </c>
      <c r="D535" s="37" t="s">
        <v>203</v>
      </c>
      <c r="E535" s="33">
        <v>4</v>
      </c>
      <c r="F535" s="33">
        <v>4</v>
      </c>
      <c r="G535" s="33">
        <v>0</v>
      </c>
      <c r="H535" s="34">
        <v>21941</v>
      </c>
      <c r="I535" s="34">
        <v>22042</v>
      </c>
      <c r="J535" s="67">
        <v>101</v>
      </c>
    </row>
    <row r="536" spans="1:10">
      <c r="A536" s="60" t="s">
        <v>476</v>
      </c>
      <c r="B536" s="60" t="s">
        <v>248</v>
      </c>
      <c r="C536" s="60" t="s">
        <v>521</v>
      </c>
      <c r="D536" s="37" t="s">
        <v>81</v>
      </c>
      <c r="E536" s="33">
        <v>5</v>
      </c>
      <c r="F536" s="33">
        <v>5</v>
      </c>
      <c r="G536" s="33">
        <v>0</v>
      </c>
      <c r="H536" s="34">
        <v>25000</v>
      </c>
      <c r="I536" s="34">
        <v>25000</v>
      </c>
      <c r="J536" s="67">
        <v>0</v>
      </c>
    </row>
    <row r="537" spans="1:10">
      <c r="A537" s="60" t="s">
        <v>476</v>
      </c>
      <c r="B537" s="60" t="s">
        <v>248</v>
      </c>
      <c r="C537" s="60" t="s">
        <v>673</v>
      </c>
      <c r="D537" s="37" t="s">
        <v>205</v>
      </c>
      <c r="E537" s="33">
        <v>2</v>
      </c>
      <c r="F537" s="33">
        <v>2</v>
      </c>
      <c r="G537" s="33">
        <v>0</v>
      </c>
      <c r="H537" s="34">
        <v>10000</v>
      </c>
      <c r="I537" s="34">
        <v>10000</v>
      </c>
      <c r="J537" s="67">
        <v>0</v>
      </c>
    </row>
    <row r="538" spans="1:10">
      <c r="A538" s="60" t="s">
        <v>476</v>
      </c>
      <c r="B538" s="60" t="s">
        <v>248</v>
      </c>
      <c r="C538" s="60" t="s">
        <v>705</v>
      </c>
      <c r="D538" s="37" t="s">
        <v>249</v>
      </c>
      <c r="E538" s="33">
        <v>1</v>
      </c>
      <c r="F538" s="33">
        <v>1</v>
      </c>
      <c r="G538" s="33">
        <v>0</v>
      </c>
      <c r="H538" s="34">
        <v>5000</v>
      </c>
      <c r="I538" s="34">
        <v>5000</v>
      </c>
      <c r="J538" s="67">
        <v>0</v>
      </c>
    </row>
    <row r="539" spans="1:10">
      <c r="A539" s="60" t="s">
        <v>476</v>
      </c>
      <c r="B539" s="60" t="s">
        <v>248</v>
      </c>
      <c r="C539" s="60" t="s">
        <v>708</v>
      </c>
      <c r="D539" s="37" t="s">
        <v>69</v>
      </c>
      <c r="E539" s="33">
        <v>2</v>
      </c>
      <c r="F539" s="33">
        <v>3</v>
      </c>
      <c r="G539" s="33">
        <v>1</v>
      </c>
      <c r="H539" s="34">
        <v>10000</v>
      </c>
      <c r="I539" s="34">
        <v>16773</v>
      </c>
      <c r="J539" s="67">
        <v>6773</v>
      </c>
    </row>
    <row r="540" spans="1:10">
      <c r="A540" s="60" t="s">
        <v>476</v>
      </c>
      <c r="B540" s="60" t="s">
        <v>248</v>
      </c>
      <c r="C540" s="60" t="s">
        <v>710</v>
      </c>
      <c r="D540" s="37" t="s">
        <v>945</v>
      </c>
      <c r="E540" s="33">
        <v>16.25</v>
      </c>
      <c r="F540" s="33">
        <v>15</v>
      </c>
      <c r="G540" s="33">
        <v>-1.25</v>
      </c>
      <c r="H540" s="34">
        <v>82459</v>
      </c>
      <c r="I540" s="34">
        <v>77261</v>
      </c>
      <c r="J540" s="67">
        <v>-5198</v>
      </c>
    </row>
    <row r="541" spans="1:10">
      <c r="A541" s="60" t="s">
        <v>476</v>
      </c>
      <c r="B541" s="60" t="s">
        <v>248</v>
      </c>
      <c r="C541" s="60" t="s">
        <v>727</v>
      </c>
      <c r="D541" s="37" t="s">
        <v>237</v>
      </c>
      <c r="E541" s="33">
        <v>1</v>
      </c>
      <c r="F541" s="33">
        <v>1</v>
      </c>
      <c r="G541" s="33">
        <v>0</v>
      </c>
      <c r="H541" s="34">
        <v>7504</v>
      </c>
      <c r="I541" s="34">
        <v>7237</v>
      </c>
      <c r="J541" s="67">
        <v>-267</v>
      </c>
    </row>
    <row r="542" spans="1:10">
      <c r="A542" s="60" t="s">
        <v>476</v>
      </c>
      <c r="B542" s="60" t="s">
        <v>248</v>
      </c>
      <c r="C542" s="60" t="s">
        <v>743</v>
      </c>
      <c r="D542" s="37" t="s">
        <v>140</v>
      </c>
      <c r="E542" s="33">
        <v>9</v>
      </c>
      <c r="F542" s="33">
        <v>13.36</v>
      </c>
      <c r="G542" s="33">
        <v>4.3599999999999994</v>
      </c>
      <c r="H542" s="34">
        <v>52785</v>
      </c>
      <c r="I542" s="34">
        <v>73975</v>
      </c>
      <c r="J542" s="67">
        <v>21190</v>
      </c>
    </row>
    <row r="543" spans="1:10">
      <c r="A543" s="60" t="s">
        <v>476</v>
      </c>
      <c r="B543" s="60" t="s">
        <v>248</v>
      </c>
      <c r="C543" s="60" t="s">
        <v>746</v>
      </c>
      <c r="D543" s="37" t="s">
        <v>189</v>
      </c>
      <c r="E543" s="33">
        <v>2</v>
      </c>
      <c r="F543" s="33">
        <v>2</v>
      </c>
      <c r="G543" s="33">
        <v>0</v>
      </c>
      <c r="H543" s="34">
        <v>10000</v>
      </c>
      <c r="I543" s="34">
        <v>10000</v>
      </c>
      <c r="J543" s="67">
        <v>0</v>
      </c>
    </row>
    <row r="544" spans="1:10">
      <c r="A544" s="60" t="s">
        <v>476</v>
      </c>
      <c r="B544" s="60" t="s">
        <v>248</v>
      </c>
      <c r="C544" s="60" t="s">
        <v>760</v>
      </c>
      <c r="D544" s="37" t="s">
        <v>96</v>
      </c>
      <c r="E544" s="33">
        <v>0</v>
      </c>
      <c r="F544" s="33">
        <v>1</v>
      </c>
      <c r="G544" s="33">
        <v>1</v>
      </c>
      <c r="H544" s="34">
        <v>0</v>
      </c>
      <c r="I544" s="34">
        <v>5000</v>
      </c>
      <c r="J544" s="67">
        <v>5000</v>
      </c>
    </row>
    <row r="545" spans="1:10">
      <c r="A545" s="60" t="s">
        <v>478</v>
      </c>
      <c r="B545" s="60" t="s">
        <v>208</v>
      </c>
      <c r="C545" s="60" t="s">
        <v>375</v>
      </c>
      <c r="D545" s="37" t="s">
        <v>58</v>
      </c>
      <c r="E545" s="33">
        <v>1</v>
      </c>
      <c r="F545" s="33">
        <v>0</v>
      </c>
      <c r="G545" s="33">
        <v>-1</v>
      </c>
      <c r="H545" s="34">
        <v>5000</v>
      </c>
      <c r="I545" s="34">
        <v>0</v>
      </c>
      <c r="J545" s="67">
        <v>-5000</v>
      </c>
    </row>
    <row r="546" spans="1:10">
      <c r="A546" s="60" t="s">
        <v>478</v>
      </c>
      <c r="B546" s="60" t="s">
        <v>208</v>
      </c>
      <c r="C546" s="60" t="s">
        <v>412</v>
      </c>
      <c r="D546" s="37" t="s">
        <v>42</v>
      </c>
      <c r="E546" s="33">
        <v>3</v>
      </c>
      <c r="F546" s="33">
        <v>2</v>
      </c>
      <c r="G546" s="33">
        <v>-1</v>
      </c>
      <c r="H546" s="34">
        <v>16788</v>
      </c>
      <c r="I546" s="34">
        <v>12922</v>
      </c>
      <c r="J546" s="67">
        <v>-3866</v>
      </c>
    </row>
    <row r="547" spans="1:10">
      <c r="A547" s="60" t="s">
        <v>478</v>
      </c>
      <c r="B547" s="60" t="s">
        <v>208</v>
      </c>
      <c r="C547" s="60" t="s">
        <v>425</v>
      </c>
      <c r="D547" s="37" t="s">
        <v>59</v>
      </c>
      <c r="E547" s="33">
        <v>0</v>
      </c>
      <c r="F547" s="33">
        <v>1</v>
      </c>
      <c r="G547" s="33">
        <v>1</v>
      </c>
      <c r="H547" s="34">
        <v>0</v>
      </c>
      <c r="I547" s="34">
        <v>5000</v>
      </c>
      <c r="J547" s="67">
        <v>5000</v>
      </c>
    </row>
    <row r="548" spans="1:10">
      <c r="A548" s="60" t="s">
        <v>478</v>
      </c>
      <c r="B548" s="60" t="s">
        <v>208</v>
      </c>
      <c r="C548" s="60" t="s">
        <v>437</v>
      </c>
      <c r="D548" s="37" t="s">
        <v>211</v>
      </c>
      <c r="E548" s="33">
        <v>11</v>
      </c>
      <c r="F548" s="33">
        <v>10</v>
      </c>
      <c r="G548" s="33">
        <v>-1</v>
      </c>
      <c r="H548" s="34">
        <v>75250</v>
      </c>
      <c r="I548" s="34">
        <v>67166</v>
      </c>
      <c r="J548" s="67">
        <v>-8084</v>
      </c>
    </row>
    <row r="549" spans="1:10">
      <c r="A549" s="60" t="s">
        <v>478</v>
      </c>
      <c r="B549" s="60" t="s">
        <v>208</v>
      </c>
      <c r="C549" s="60" t="s">
        <v>438</v>
      </c>
      <c r="D549" s="37" t="s">
        <v>190</v>
      </c>
      <c r="E549" s="33">
        <v>3</v>
      </c>
      <c r="F549" s="33">
        <v>3</v>
      </c>
      <c r="G549" s="33">
        <v>0</v>
      </c>
      <c r="H549" s="34">
        <v>15000</v>
      </c>
      <c r="I549" s="34">
        <v>15000</v>
      </c>
      <c r="J549" s="67">
        <v>0</v>
      </c>
    </row>
    <row r="550" spans="1:10">
      <c r="A550" s="60" t="s">
        <v>478</v>
      </c>
      <c r="B550" s="60" t="s">
        <v>208</v>
      </c>
      <c r="C550" s="60" t="s">
        <v>462</v>
      </c>
      <c r="D550" s="37" t="s">
        <v>60</v>
      </c>
      <c r="E550" s="33">
        <v>1</v>
      </c>
      <c r="F550" s="33">
        <v>2</v>
      </c>
      <c r="G550" s="33">
        <v>1</v>
      </c>
      <c r="H550" s="34">
        <v>5000</v>
      </c>
      <c r="I550" s="34">
        <v>10000</v>
      </c>
      <c r="J550" s="67">
        <v>5000</v>
      </c>
    </row>
    <row r="551" spans="1:10">
      <c r="A551" s="60" t="s">
        <v>478</v>
      </c>
      <c r="B551" s="60" t="s">
        <v>208</v>
      </c>
      <c r="C551" s="60" t="s">
        <v>465</v>
      </c>
      <c r="D551" s="37" t="s">
        <v>61</v>
      </c>
      <c r="E551" s="33">
        <v>11</v>
      </c>
      <c r="F551" s="33">
        <v>11</v>
      </c>
      <c r="G551" s="33">
        <v>0</v>
      </c>
      <c r="H551" s="34">
        <v>55000</v>
      </c>
      <c r="I551" s="34">
        <v>55000</v>
      </c>
      <c r="J551" s="67">
        <v>0</v>
      </c>
    </row>
    <row r="552" spans="1:10">
      <c r="A552" s="60" t="s">
        <v>478</v>
      </c>
      <c r="B552" s="60" t="s">
        <v>208</v>
      </c>
      <c r="C552" s="60" t="s">
        <v>468</v>
      </c>
      <c r="D552" s="37" t="s">
        <v>62</v>
      </c>
      <c r="E552" s="33">
        <v>1</v>
      </c>
      <c r="F552" s="33">
        <v>1</v>
      </c>
      <c r="G552" s="33">
        <v>0</v>
      </c>
      <c r="H552" s="34">
        <v>5000</v>
      </c>
      <c r="I552" s="34">
        <v>5000</v>
      </c>
      <c r="J552" s="67">
        <v>0</v>
      </c>
    </row>
    <row r="553" spans="1:10">
      <c r="A553" s="60" t="s">
        <v>478</v>
      </c>
      <c r="B553" s="60" t="s">
        <v>208</v>
      </c>
      <c r="C553" s="60" t="s">
        <v>488</v>
      </c>
      <c r="D553" s="37" t="s">
        <v>43</v>
      </c>
      <c r="E553" s="33">
        <v>43.34</v>
      </c>
      <c r="F553" s="33">
        <v>39.230000000000004</v>
      </c>
      <c r="G553" s="33">
        <v>-4.1099999999999994</v>
      </c>
      <c r="H553" s="34">
        <v>288512</v>
      </c>
      <c r="I553" s="34">
        <v>264975</v>
      </c>
      <c r="J553" s="67">
        <v>-23537</v>
      </c>
    </row>
    <row r="554" spans="1:10">
      <c r="A554" s="60" t="s">
        <v>478</v>
      </c>
      <c r="B554" s="60" t="s">
        <v>208</v>
      </c>
      <c r="C554" s="60" t="s">
        <v>561</v>
      </c>
      <c r="D554" s="37" t="s">
        <v>64</v>
      </c>
      <c r="E554" s="33">
        <v>18</v>
      </c>
      <c r="F554" s="33">
        <v>18.5</v>
      </c>
      <c r="G554" s="33">
        <v>0.5</v>
      </c>
      <c r="H554" s="34">
        <v>143687</v>
      </c>
      <c r="I554" s="34">
        <v>166691</v>
      </c>
      <c r="J554" s="67">
        <v>23004</v>
      </c>
    </row>
    <row r="555" spans="1:10">
      <c r="A555" s="60" t="s">
        <v>478</v>
      </c>
      <c r="B555" s="60" t="s">
        <v>208</v>
      </c>
      <c r="C555" s="60" t="s">
        <v>629</v>
      </c>
      <c r="D555" s="37" t="s">
        <v>47</v>
      </c>
      <c r="E555" s="33">
        <v>2</v>
      </c>
      <c r="F555" s="33">
        <v>1</v>
      </c>
      <c r="G555" s="33">
        <v>-1</v>
      </c>
      <c r="H555" s="34">
        <v>10000</v>
      </c>
      <c r="I555" s="34">
        <v>5000</v>
      </c>
      <c r="J555" s="67">
        <v>-5000</v>
      </c>
    </row>
    <row r="556" spans="1:10">
      <c r="A556" s="60" t="s">
        <v>478</v>
      </c>
      <c r="B556" s="60" t="s">
        <v>208</v>
      </c>
      <c r="C556" s="60" t="s">
        <v>632</v>
      </c>
      <c r="D556" s="37" t="s">
        <v>48</v>
      </c>
      <c r="E556" s="33">
        <v>4</v>
      </c>
      <c r="F556" s="33">
        <v>4</v>
      </c>
      <c r="G556" s="33">
        <v>0</v>
      </c>
      <c r="H556" s="34">
        <v>36289</v>
      </c>
      <c r="I556" s="34">
        <v>58154</v>
      </c>
      <c r="J556" s="67">
        <v>21865</v>
      </c>
    </row>
    <row r="557" spans="1:10">
      <c r="A557" s="60" t="s">
        <v>478</v>
      </c>
      <c r="B557" s="60" t="s">
        <v>208</v>
      </c>
      <c r="C557" s="60" t="s">
        <v>676</v>
      </c>
      <c r="D557" s="37" t="s">
        <v>49</v>
      </c>
      <c r="E557" s="33">
        <v>2</v>
      </c>
      <c r="F557" s="33">
        <v>1</v>
      </c>
      <c r="G557" s="33">
        <v>-1</v>
      </c>
      <c r="H557" s="34">
        <v>10000</v>
      </c>
      <c r="I557" s="34">
        <v>5000</v>
      </c>
      <c r="J557" s="67">
        <v>-5000</v>
      </c>
    </row>
    <row r="558" spans="1:10">
      <c r="A558" s="60" t="s">
        <v>478</v>
      </c>
      <c r="B558" s="60" t="s">
        <v>208</v>
      </c>
      <c r="C558" s="60" t="s">
        <v>678</v>
      </c>
      <c r="D558" s="37" t="s">
        <v>291</v>
      </c>
      <c r="E558" s="33">
        <v>1</v>
      </c>
      <c r="F558" s="33">
        <v>1</v>
      </c>
      <c r="G558" s="33">
        <v>0</v>
      </c>
      <c r="H558" s="34">
        <v>5000</v>
      </c>
      <c r="I558" s="34">
        <v>5000</v>
      </c>
      <c r="J558" s="67">
        <v>0</v>
      </c>
    </row>
    <row r="559" spans="1:10">
      <c r="A559" s="60" t="s">
        <v>478</v>
      </c>
      <c r="B559" s="60" t="s">
        <v>208</v>
      </c>
      <c r="C559" s="60" t="s">
        <v>688</v>
      </c>
      <c r="D559" s="37" t="s">
        <v>209</v>
      </c>
      <c r="E559" s="33">
        <v>2</v>
      </c>
      <c r="F559" s="33">
        <v>2</v>
      </c>
      <c r="G559" s="33">
        <v>0</v>
      </c>
      <c r="H559" s="34">
        <v>10000</v>
      </c>
      <c r="I559" s="34">
        <v>10000</v>
      </c>
      <c r="J559" s="67">
        <v>0</v>
      </c>
    </row>
    <row r="560" spans="1:10">
      <c r="A560" s="60" t="s">
        <v>478</v>
      </c>
      <c r="B560" s="60" t="s">
        <v>208</v>
      </c>
      <c r="C560" s="60" t="s">
        <v>691</v>
      </c>
      <c r="D560" s="37" t="s">
        <v>210</v>
      </c>
      <c r="E560" s="33">
        <v>1</v>
      </c>
      <c r="F560" s="33">
        <v>1</v>
      </c>
      <c r="G560" s="33">
        <v>0</v>
      </c>
      <c r="H560" s="34">
        <v>5000</v>
      </c>
      <c r="I560" s="34">
        <v>5000</v>
      </c>
      <c r="J560" s="67">
        <v>0</v>
      </c>
    </row>
    <row r="561" spans="1:10">
      <c r="A561" s="60" t="s">
        <v>478</v>
      </c>
      <c r="B561" s="60" t="s">
        <v>208</v>
      </c>
      <c r="C561" s="60" t="s">
        <v>707</v>
      </c>
      <c r="D561" s="37" t="s">
        <v>117</v>
      </c>
      <c r="E561" s="33">
        <v>0</v>
      </c>
      <c r="F561" s="33">
        <v>0.54</v>
      </c>
      <c r="G561" s="33">
        <v>0.54</v>
      </c>
      <c r="H561" s="34">
        <v>0</v>
      </c>
      <c r="I561" s="34">
        <v>2700</v>
      </c>
      <c r="J561" s="67">
        <v>2700</v>
      </c>
    </row>
    <row r="562" spans="1:10">
      <c r="A562" s="60" t="s">
        <v>478</v>
      </c>
      <c r="B562" s="60" t="s">
        <v>208</v>
      </c>
      <c r="C562" s="60" t="s">
        <v>725</v>
      </c>
      <c r="D562" s="37" t="s">
        <v>118</v>
      </c>
      <c r="E562" s="33">
        <v>8</v>
      </c>
      <c r="F562" s="33">
        <v>6</v>
      </c>
      <c r="G562" s="33">
        <v>-2</v>
      </c>
      <c r="H562" s="34">
        <v>42821</v>
      </c>
      <c r="I562" s="34">
        <v>30000</v>
      </c>
      <c r="J562" s="67">
        <v>-12821</v>
      </c>
    </row>
    <row r="563" spans="1:10">
      <c r="A563" s="60" t="s">
        <v>478</v>
      </c>
      <c r="B563" s="60" t="s">
        <v>208</v>
      </c>
      <c r="C563" s="60" t="s">
        <v>728</v>
      </c>
      <c r="D563" s="37" t="s">
        <v>70</v>
      </c>
      <c r="E563" s="33">
        <v>11</v>
      </c>
      <c r="F563" s="33">
        <v>6</v>
      </c>
      <c r="G563" s="33">
        <v>-5</v>
      </c>
      <c r="H563" s="34">
        <v>65032</v>
      </c>
      <c r="I563" s="34">
        <v>38920</v>
      </c>
      <c r="J563" s="67">
        <v>-26112</v>
      </c>
    </row>
    <row r="564" spans="1:10">
      <c r="A564" s="60" t="s">
        <v>478</v>
      </c>
      <c r="B564" s="60" t="s">
        <v>208</v>
      </c>
      <c r="C564" s="60" t="s">
        <v>731</v>
      </c>
      <c r="D564" s="37" t="s">
        <v>222</v>
      </c>
      <c r="E564" s="33">
        <v>7</v>
      </c>
      <c r="F564" s="33">
        <v>4</v>
      </c>
      <c r="G564" s="33">
        <v>-3</v>
      </c>
      <c r="H564" s="34">
        <v>44193</v>
      </c>
      <c r="I564" s="34">
        <v>26678</v>
      </c>
      <c r="J564" s="67">
        <v>-17515</v>
      </c>
    </row>
    <row r="565" spans="1:10">
      <c r="A565" s="60" t="s">
        <v>478</v>
      </c>
      <c r="B565" s="60" t="s">
        <v>208</v>
      </c>
      <c r="C565" s="60" t="s">
        <v>741</v>
      </c>
      <c r="D565" s="37" t="s">
        <v>198</v>
      </c>
      <c r="E565" s="33">
        <v>4</v>
      </c>
      <c r="F565" s="33">
        <v>3</v>
      </c>
      <c r="G565" s="33">
        <v>-1</v>
      </c>
      <c r="H565" s="34">
        <v>78750</v>
      </c>
      <c r="I565" s="34">
        <v>118284</v>
      </c>
      <c r="J565" s="67">
        <v>39534</v>
      </c>
    </row>
    <row r="566" spans="1:10">
      <c r="A566" s="60" t="s">
        <v>479</v>
      </c>
      <c r="B566" s="60" t="s">
        <v>52</v>
      </c>
      <c r="C566" s="60" t="s">
        <v>358</v>
      </c>
      <c r="D566" s="37" t="s">
        <v>51</v>
      </c>
      <c r="E566" s="33">
        <v>1</v>
      </c>
      <c r="F566" s="33">
        <v>0</v>
      </c>
      <c r="G566" s="33">
        <v>-1</v>
      </c>
      <c r="H566" s="34">
        <v>5000</v>
      </c>
      <c r="I566" s="34">
        <v>0</v>
      </c>
      <c r="J566" s="67">
        <v>-5000</v>
      </c>
    </row>
    <row r="567" spans="1:10">
      <c r="A567" s="60" t="s">
        <v>479</v>
      </c>
      <c r="B567" s="60" t="s">
        <v>52</v>
      </c>
      <c r="C567" s="60" t="s">
        <v>360</v>
      </c>
      <c r="D567" s="37" t="s">
        <v>319</v>
      </c>
      <c r="E567" s="33">
        <v>1</v>
      </c>
      <c r="F567" s="33">
        <v>2</v>
      </c>
      <c r="G567" s="33">
        <v>1</v>
      </c>
      <c r="H567" s="34">
        <v>8741</v>
      </c>
      <c r="I567" s="34">
        <v>13479</v>
      </c>
      <c r="J567" s="67">
        <v>4738</v>
      </c>
    </row>
    <row r="568" spans="1:10">
      <c r="A568" s="60" t="s">
        <v>479</v>
      </c>
      <c r="B568" s="60" t="s">
        <v>52</v>
      </c>
      <c r="C568" s="60" t="s">
        <v>500</v>
      </c>
      <c r="D568" s="37" t="s">
        <v>216</v>
      </c>
      <c r="E568" s="33">
        <v>12</v>
      </c>
      <c r="F568" s="33">
        <v>9</v>
      </c>
      <c r="G568" s="33">
        <v>-3</v>
      </c>
      <c r="H568" s="34">
        <v>77820</v>
      </c>
      <c r="I568" s="34">
        <v>60120</v>
      </c>
      <c r="J568" s="67">
        <v>-17700</v>
      </c>
    </row>
    <row r="569" spans="1:10">
      <c r="A569" s="60" t="s">
        <v>479</v>
      </c>
      <c r="B569" s="60" t="s">
        <v>52</v>
      </c>
      <c r="C569" s="60" t="s">
        <v>532</v>
      </c>
      <c r="D569" s="37" t="s">
        <v>53</v>
      </c>
      <c r="E569" s="33">
        <v>3</v>
      </c>
      <c r="F569" s="33">
        <v>3</v>
      </c>
      <c r="G569" s="33">
        <v>0</v>
      </c>
      <c r="H569" s="34">
        <v>15000</v>
      </c>
      <c r="I569" s="34">
        <v>15000</v>
      </c>
      <c r="J569" s="67">
        <v>0</v>
      </c>
    </row>
    <row r="570" spans="1:10">
      <c r="A570" s="60" t="s">
        <v>479</v>
      </c>
      <c r="B570" s="60" t="s">
        <v>52</v>
      </c>
      <c r="C570" s="60" t="s">
        <v>748</v>
      </c>
      <c r="D570" s="37" t="s">
        <v>55</v>
      </c>
      <c r="E570" s="33">
        <v>1</v>
      </c>
      <c r="F570" s="33">
        <v>0</v>
      </c>
      <c r="G570" s="33">
        <v>-1</v>
      </c>
      <c r="H570" s="34">
        <v>5000</v>
      </c>
      <c r="I570" s="34">
        <v>0</v>
      </c>
      <c r="J570" s="67">
        <v>-5000</v>
      </c>
    </row>
    <row r="571" spans="1:10">
      <c r="A571" s="60" t="s">
        <v>479</v>
      </c>
      <c r="B571" s="60" t="s">
        <v>52</v>
      </c>
      <c r="C571" s="60" t="s">
        <v>771</v>
      </c>
      <c r="D571" s="37" t="s">
        <v>252</v>
      </c>
      <c r="E571" s="33">
        <v>1</v>
      </c>
      <c r="F571" s="33">
        <v>0</v>
      </c>
      <c r="G571" s="33">
        <v>-1</v>
      </c>
      <c r="H571" s="34">
        <v>5000</v>
      </c>
      <c r="I571" s="34">
        <v>0</v>
      </c>
      <c r="J571" s="67">
        <v>-5000</v>
      </c>
    </row>
    <row r="572" spans="1:10">
      <c r="A572" s="60" t="s">
        <v>484</v>
      </c>
      <c r="B572" s="60" t="s">
        <v>99</v>
      </c>
      <c r="C572" s="60" t="s">
        <v>352</v>
      </c>
      <c r="D572" s="37" t="s">
        <v>37</v>
      </c>
      <c r="E572" s="33">
        <v>0</v>
      </c>
      <c r="F572" s="33">
        <v>1</v>
      </c>
      <c r="G572" s="33">
        <v>1</v>
      </c>
      <c r="H572" s="34">
        <v>0</v>
      </c>
      <c r="I572" s="34">
        <v>5000</v>
      </c>
      <c r="J572" s="67">
        <v>5000</v>
      </c>
    </row>
    <row r="573" spans="1:10">
      <c r="A573" s="60" t="s">
        <v>484</v>
      </c>
      <c r="B573" s="60" t="s">
        <v>99</v>
      </c>
      <c r="C573" s="60" t="s">
        <v>395</v>
      </c>
      <c r="D573" s="37" t="s">
        <v>38</v>
      </c>
      <c r="E573" s="33">
        <v>9</v>
      </c>
      <c r="F573" s="33">
        <v>7</v>
      </c>
      <c r="G573" s="33">
        <v>-2</v>
      </c>
      <c r="H573" s="34">
        <v>51133</v>
      </c>
      <c r="I573" s="34">
        <v>35000</v>
      </c>
      <c r="J573" s="67">
        <v>-16133</v>
      </c>
    </row>
    <row r="574" spans="1:10">
      <c r="A574" s="60" t="s">
        <v>484</v>
      </c>
      <c r="B574" s="60" t="s">
        <v>99</v>
      </c>
      <c r="C574" s="60" t="s">
        <v>595</v>
      </c>
      <c r="D574" s="37" t="s">
        <v>101</v>
      </c>
      <c r="E574" s="33">
        <v>8</v>
      </c>
      <c r="F574" s="33">
        <v>5</v>
      </c>
      <c r="G574" s="33">
        <v>-3</v>
      </c>
      <c r="H574" s="34">
        <v>61643</v>
      </c>
      <c r="I574" s="34">
        <v>46936</v>
      </c>
      <c r="J574" s="67">
        <v>-14707</v>
      </c>
    </row>
    <row r="575" spans="1:10">
      <c r="A575" s="60" t="s">
        <v>484</v>
      </c>
      <c r="B575" s="60" t="s">
        <v>99</v>
      </c>
      <c r="C575" s="60" t="s">
        <v>687</v>
      </c>
      <c r="D575" s="37" t="s">
        <v>103</v>
      </c>
      <c r="E575" s="33">
        <v>1</v>
      </c>
      <c r="F575" s="33">
        <v>0</v>
      </c>
      <c r="G575" s="33">
        <v>-1</v>
      </c>
      <c r="H575" s="34">
        <v>5000</v>
      </c>
      <c r="I575" s="34">
        <v>0</v>
      </c>
      <c r="J575" s="67">
        <v>-5000</v>
      </c>
    </row>
    <row r="576" spans="1:10">
      <c r="A576" s="60" t="s">
        <v>484</v>
      </c>
      <c r="B576" s="60" t="s">
        <v>99</v>
      </c>
      <c r="C576" s="60" t="s">
        <v>752</v>
      </c>
      <c r="D576" s="37" t="s">
        <v>218</v>
      </c>
      <c r="E576" s="33">
        <v>0</v>
      </c>
      <c r="F576" s="33">
        <v>1</v>
      </c>
      <c r="G576" s="33">
        <v>1</v>
      </c>
      <c r="H576" s="34">
        <v>0</v>
      </c>
      <c r="I576" s="34">
        <v>5000</v>
      </c>
      <c r="J576" s="67">
        <v>5000</v>
      </c>
    </row>
    <row r="577" spans="1:10">
      <c r="A577" s="60" t="s">
        <v>486</v>
      </c>
      <c r="B577" s="60" t="s">
        <v>173</v>
      </c>
      <c r="C577" s="60" t="s">
        <v>542</v>
      </c>
      <c r="D577" s="37" t="s">
        <v>116</v>
      </c>
      <c r="E577" s="33">
        <v>3</v>
      </c>
      <c r="F577" s="33">
        <v>1.3599999999999999</v>
      </c>
      <c r="G577" s="33">
        <v>-1.6400000000000001</v>
      </c>
      <c r="H577" s="34">
        <v>15000</v>
      </c>
      <c r="I577" s="34">
        <v>6800</v>
      </c>
      <c r="J577" s="67">
        <v>-8200</v>
      </c>
    </row>
    <row r="578" spans="1:10">
      <c r="A578" s="60" t="s">
        <v>486</v>
      </c>
      <c r="B578" s="60" t="s">
        <v>173</v>
      </c>
      <c r="C578" s="60" t="s">
        <v>628</v>
      </c>
      <c r="D578" s="37" t="s">
        <v>93</v>
      </c>
      <c r="E578" s="33">
        <v>30.88</v>
      </c>
      <c r="F578" s="33">
        <v>22</v>
      </c>
      <c r="G578" s="33">
        <v>-8.879999999999999</v>
      </c>
      <c r="H578" s="34">
        <v>170792</v>
      </c>
      <c r="I578" s="34">
        <v>115349</v>
      </c>
      <c r="J578" s="67">
        <v>-55443</v>
      </c>
    </row>
    <row r="579" spans="1:10">
      <c r="A579" s="60" t="s">
        <v>486</v>
      </c>
      <c r="B579" s="60" t="s">
        <v>173</v>
      </c>
      <c r="C579" s="60" t="s">
        <v>638</v>
      </c>
      <c r="D579" s="37" t="s">
        <v>86</v>
      </c>
      <c r="E579" s="33">
        <v>2.38</v>
      </c>
      <c r="F579" s="33">
        <v>1</v>
      </c>
      <c r="G579" s="33">
        <v>-1.38</v>
      </c>
      <c r="H579" s="34">
        <v>12316</v>
      </c>
      <c r="I579" s="34">
        <v>5000</v>
      </c>
      <c r="J579" s="67">
        <v>-7316</v>
      </c>
    </row>
    <row r="580" spans="1:10">
      <c r="A580" s="60" t="s">
        <v>486</v>
      </c>
      <c r="B580" s="60" t="s">
        <v>173</v>
      </c>
      <c r="C580" s="60" t="s">
        <v>657</v>
      </c>
      <c r="D580" s="37" t="s">
        <v>175</v>
      </c>
      <c r="E580" s="33">
        <v>2.38</v>
      </c>
      <c r="F580" s="33">
        <v>6</v>
      </c>
      <c r="G580" s="33">
        <v>3.62</v>
      </c>
      <c r="H580" s="34">
        <v>11900</v>
      </c>
      <c r="I580" s="34">
        <v>30000</v>
      </c>
      <c r="J580" s="67">
        <v>18100</v>
      </c>
    </row>
    <row r="581" spans="1:10">
      <c r="A581" s="60" t="s">
        <v>486</v>
      </c>
      <c r="B581" s="60" t="s">
        <v>173</v>
      </c>
      <c r="C581" s="60" t="s">
        <v>660</v>
      </c>
      <c r="D581" s="37" t="s">
        <v>68</v>
      </c>
      <c r="E581" s="33">
        <v>1</v>
      </c>
      <c r="F581" s="33">
        <v>0</v>
      </c>
      <c r="G581" s="33">
        <v>-1</v>
      </c>
      <c r="H581" s="34">
        <v>7783</v>
      </c>
      <c r="I581" s="34">
        <v>0</v>
      </c>
      <c r="J581" s="67">
        <v>-7783</v>
      </c>
    </row>
    <row r="582" spans="1:10">
      <c r="A582" s="60" t="s">
        <v>486</v>
      </c>
      <c r="B582" s="60" t="s">
        <v>173</v>
      </c>
      <c r="C582" s="60" t="s">
        <v>756</v>
      </c>
      <c r="D582" s="37" t="s">
        <v>940</v>
      </c>
      <c r="E582" s="33">
        <v>1</v>
      </c>
      <c r="F582" s="33">
        <v>0</v>
      </c>
      <c r="G582" s="33">
        <v>-1</v>
      </c>
      <c r="H582" s="34">
        <v>5000</v>
      </c>
      <c r="I582" s="34">
        <v>0</v>
      </c>
      <c r="J582" s="67">
        <v>-5000</v>
      </c>
    </row>
    <row r="583" spans="1:10">
      <c r="A583" s="60" t="s">
        <v>486</v>
      </c>
      <c r="B583" s="60" t="s">
        <v>173</v>
      </c>
      <c r="C583" s="60" t="s">
        <v>761</v>
      </c>
      <c r="D583" s="37" t="s">
        <v>176</v>
      </c>
      <c r="E583" s="33">
        <v>2.82</v>
      </c>
      <c r="F583" s="33">
        <v>4</v>
      </c>
      <c r="G583" s="33">
        <v>1.1800000000000002</v>
      </c>
      <c r="H583" s="34">
        <v>14100</v>
      </c>
      <c r="I583" s="34">
        <v>20000</v>
      </c>
      <c r="J583" s="67">
        <v>5900</v>
      </c>
    </row>
    <row r="584" spans="1:10">
      <c r="A584" s="60" t="s">
        <v>487</v>
      </c>
      <c r="B584" s="60" t="s">
        <v>79</v>
      </c>
      <c r="C584" s="60" t="s">
        <v>365</v>
      </c>
      <c r="D584" s="37" t="s">
        <v>73</v>
      </c>
      <c r="E584" s="33">
        <v>6.5</v>
      </c>
      <c r="F584" s="33">
        <v>7</v>
      </c>
      <c r="G584" s="33">
        <v>0.5</v>
      </c>
      <c r="H584" s="34">
        <v>41463</v>
      </c>
      <c r="I584" s="34">
        <v>45761</v>
      </c>
      <c r="J584" s="67">
        <v>4298</v>
      </c>
    </row>
    <row r="585" spans="1:10">
      <c r="A585" s="60" t="s">
        <v>487</v>
      </c>
      <c r="B585" s="60" t="s">
        <v>79</v>
      </c>
      <c r="C585" s="60" t="s">
        <v>376</v>
      </c>
      <c r="D585" s="37" t="s">
        <v>74</v>
      </c>
      <c r="E585" s="33">
        <v>16</v>
      </c>
      <c r="F585" s="33">
        <v>12</v>
      </c>
      <c r="G585" s="33">
        <v>-4</v>
      </c>
      <c r="H585" s="34">
        <v>93567</v>
      </c>
      <c r="I585" s="34">
        <v>66977</v>
      </c>
      <c r="J585" s="67">
        <v>-26590</v>
      </c>
    </row>
    <row r="586" spans="1:10">
      <c r="A586" s="60" t="s">
        <v>487</v>
      </c>
      <c r="B586" s="60" t="s">
        <v>79</v>
      </c>
      <c r="C586" s="60" t="s">
        <v>451</v>
      </c>
      <c r="D586" s="37" t="s">
        <v>78</v>
      </c>
      <c r="E586" s="33">
        <v>3.5</v>
      </c>
      <c r="F586" s="33">
        <v>7</v>
      </c>
      <c r="G586" s="33">
        <v>3.5</v>
      </c>
      <c r="H586" s="34">
        <v>20215</v>
      </c>
      <c r="I586" s="34">
        <v>50548</v>
      </c>
      <c r="J586" s="67">
        <v>30333</v>
      </c>
    </row>
    <row r="587" spans="1:10">
      <c r="A587" s="60" t="s">
        <v>487</v>
      </c>
      <c r="B587" s="60" t="s">
        <v>79</v>
      </c>
      <c r="C587" s="60" t="s">
        <v>452</v>
      </c>
      <c r="D587" s="37" t="s">
        <v>122</v>
      </c>
      <c r="E587" s="33">
        <v>3</v>
      </c>
      <c r="F587" s="33">
        <v>5</v>
      </c>
      <c r="G587" s="33">
        <v>2</v>
      </c>
      <c r="H587" s="34">
        <v>15000</v>
      </c>
      <c r="I587" s="34">
        <v>40904</v>
      </c>
      <c r="J587" s="67">
        <v>25904</v>
      </c>
    </row>
    <row r="588" spans="1:10">
      <c r="A588" s="60" t="s">
        <v>487</v>
      </c>
      <c r="B588" s="60" t="s">
        <v>79</v>
      </c>
      <c r="C588" s="60" t="s">
        <v>489</v>
      </c>
      <c r="D588" s="37" t="s">
        <v>123</v>
      </c>
      <c r="E588" s="33">
        <v>2</v>
      </c>
      <c r="F588" s="33">
        <v>3</v>
      </c>
      <c r="G588" s="33">
        <v>1</v>
      </c>
      <c r="H588" s="34">
        <v>10000</v>
      </c>
      <c r="I588" s="34">
        <v>15000</v>
      </c>
      <c r="J588" s="67">
        <v>5000</v>
      </c>
    </row>
    <row r="589" spans="1:10">
      <c r="A589" s="60" t="s">
        <v>487</v>
      </c>
      <c r="B589" s="60" t="s">
        <v>79</v>
      </c>
      <c r="C589" s="60" t="s">
        <v>490</v>
      </c>
      <c r="D589" s="37" t="s">
        <v>80</v>
      </c>
      <c r="E589" s="33">
        <v>4.5</v>
      </c>
      <c r="F589" s="33">
        <v>7</v>
      </c>
      <c r="G589" s="33">
        <v>2.5</v>
      </c>
      <c r="H589" s="34">
        <v>26340</v>
      </c>
      <c r="I589" s="34">
        <v>39312</v>
      </c>
      <c r="J589" s="67">
        <v>12972</v>
      </c>
    </row>
    <row r="590" spans="1:10">
      <c r="A590" s="60" t="s">
        <v>487</v>
      </c>
      <c r="B590" s="60" t="s">
        <v>79</v>
      </c>
      <c r="C590" s="60" t="s">
        <v>528</v>
      </c>
      <c r="D590" s="37" t="s">
        <v>204</v>
      </c>
      <c r="E590" s="33">
        <v>8.7800000000000011</v>
      </c>
      <c r="F590" s="33">
        <v>8</v>
      </c>
      <c r="G590" s="33">
        <v>-0.78000000000000114</v>
      </c>
      <c r="H590" s="34">
        <v>77614</v>
      </c>
      <c r="I590" s="34">
        <v>61847</v>
      </c>
      <c r="J590" s="67">
        <v>-15767</v>
      </c>
    </row>
    <row r="591" spans="1:10">
      <c r="A591" s="60" t="s">
        <v>487</v>
      </c>
      <c r="B591" s="60" t="s">
        <v>79</v>
      </c>
      <c r="C591" s="60" t="s">
        <v>533</v>
      </c>
      <c r="D591" s="37" t="s">
        <v>162</v>
      </c>
      <c r="E591" s="33">
        <v>1</v>
      </c>
      <c r="F591" s="33">
        <v>0</v>
      </c>
      <c r="G591" s="33">
        <v>-1</v>
      </c>
      <c r="H591" s="34">
        <v>5000</v>
      </c>
      <c r="I591" s="34">
        <v>0</v>
      </c>
      <c r="J591" s="67">
        <v>-5000</v>
      </c>
    </row>
    <row r="592" spans="1:10">
      <c r="A592" s="60" t="s">
        <v>487</v>
      </c>
      <c r="B592" s="60" t="s">
        <v>79</v>
      </c>
      <c r="C592" s="60" t="s">
        <v>536</v>
      </c>
      <c r="D592" s="37" t="s">
        <v>82</v>
      </c>
      <c r="E592" s="33">
        <v>36</v>
      </c>
      <c r="F592" s="33">
        <v>31.439999999999998</v>
      </c>
      <c r="G592" s="33">
        <v>-4.5600000000000023</v>
      </c>
      <c r="H592" s="34">
        <v>255855</v>
      </c>
      <c r="I592" s="34">
        <v>174799</v>
      </c>
      <c r="J592" s="67">
        <v>-81056</v>
      </c>
    </row>
    <row r="593" spans="1:10">
      <c r="A593" s="60" t="s">
        <v>487</v>
      </c>
      <c r="B593" s="60" t="s">
        <v>79</v>
      </c>
      <c r="C593" s="60" t="s">
        <v>538</v>
      </c>
      <c r="D593" s="37" t="s">
        <v>83</v>
      </c>
      <c r="E593" s="33">
        <v>14</v>
      </c>
      <c r="F593" s="33">
        <v>8</v>
      </c>
      <c r="G593" s="33">
        <v>-6</v>
      </c>
      <c r="H593" s="34">
        <v>82335</v>
      </c>
      <c r="I593" s="34">
        <v>48463</v>
      </c>
      <c r="J593" s="67">
        <v>-33872</v>
      </c>
    </row>
    <row r="594" spans="1:10">
      <c r="A594" s="60" t="s">
        <v>487</v>
      </c>
      <c r="B594" s="60" t="s">
        <v>79</v>
      </c>
      <c r="C594" s="60" t="s">
        <v>564</v>
      </c>
      <c r="D594" s="37" t="s">
        <v>254</v>
      </c>
      <c r="E594" s="33">
        <v>1</v>
      </c>
      <c r="F594" s="33">
        <v>1</v>
      </c>
      <c r="G594" s="33">
        <v>0</v>
      </c>
      <c r="H594" s="34">
        <v>5000</v>
      </c>
      <c r="I594" s="34">
        <v>5000</v>
      </c>
      <c r="J594" s="67">
        <v>0</v>
      </c>
    </row>
    <row r="595" spans="1:10">
      <c r="A595" s="60" t="s">
        <v>487</v>
      </c>
      <c r="B595" s="60" t="s">
        <v>79</v>
      </c>
      <c r="C595" s="60" t="s">
        <v>565</v>
      </c>
      <c r="D595" s="37" t="s">
        <v>126</v>
      </c>
      <c r="E595" s="33">
        <v>1</v>
      </c>
      <c r="F595" s="33">
        <v>1</v>
      </c>
      <c r="G595" s="33">
        <v>0</v>
      </c>
      <c r="H595" s="34">
        <v>7346</v>
      </c>
      <c r="I595" s="34">
        <v>8388</v>
      </c>
      <c r="J595" s="67">
        <v>1042</v>
      </c>
    </row>
    <row r="596" spans="1:10">
      <c r="A596" s="60" t="s">
        <v>487</v>
      </c>
      <c r="B596" s="60" t="s">
        <v>79</v>
      </c>
      <c r="C596" s="60" t="s">
        <v>620</v>
      </c>
      <c r="D596" s="37" t="s">
        <v>895</v>
      </c>
      <c r="E596" s="33">
        <v>1</v>
      </c>
      <c r="F596" s="33">
        <v>1</v>
      </c>
      <c r="G596" s="33">
        <v>0</v>
      </c>
      <c r="H596" s="34">
        <v>5000</v>
      </c>
      <c r="I596" s="34">
        <v>5000</v>
      </c>
      <c r="J596" s="67">
        <v>0</v>
      </c>
    </row>
    <row r="597" spans="1:10">
      <c r="A597" s="60" t="s">
        <v>487</v>
      </c>
      <c r="B597" s="60" t="s">
        <v>79</v>
      </c>
      <c r="C597" s="60" t="s">
        <v>627</v>
      </c>
      <c r="D597" s="37" t="s">
        <v>278</v>
      </c>
      <c r="E597" s="33">
        <v>0.62</v>
      </c>
      <c r="F597" s="33">
        <v>0</v>
      </c>
      <c r="G597" s="33">
        <v>-0.62</v>
      </c>
      <c r="H597" s="34">
        <v>3100</v>
      </c>
      <c r="I597" s="34">
        <v>0</v>
      </c>
      <c r="J597" s="67">
        <v>-3100</v>
      </c>
    </row>
    <row r="598" spans="1:10">
      <c r="A598" s="60" t="s">
        <v>487</v>
      </c>
      <c r="B598" s="60" t="s">
        <v>79</v>
      </c>
      <c r="C598" s="60" t="s">
        <v>733</v>
      </c>
      <c r="D598" s="37" t="s">
        <v>128</v>
      </c>
      <c r="E598" s="33">
        <v>1</v>
      </c>
      <c r="F598" s="33">
        <v>0</v>
      </c>
      <c r="G598" s="33">
        <v>-1</v>
      </c>
      <c r="H598" s="34">
        <v>5000</v>
      </c>
      <c r="I598" s="34">
        <v>0</v>
      </c>
      <c r="J598" s="67">
        <v>-5000</v>
      </c>
    </row>
    <row r="599" spans="1:10">
      <c r="A599" s="60" t="s">
        <v>487</v>
      </c>
      <c r="B599" s="60" t="s">
        <v>79</v>
      </c>
      <c r="C599" s="60" t="s">
        <v>738</v>
      </c>
      <c r="D599" s="37" t="s">
        <v>88</v>
      </c>
      <c r="E599" s="33">
        <v>3.66</v>
      </c>
      <c r="F599" s="33">
        <v>5</v>
      </c>
      <c r="G599" s="33">
        <v>1.3399999999999999</v>
      </c>
      <c r="H599" s="34">
        <v>26195</v>
      </c>
      <c r="I599" s="34">
        <v>25000</v>
      </c>
      <c r="J599" s="67">
        <v>-1195</v>
      </c>
    </row>
    <row r="600" spans="1:10">
      <c r="A600" s="60" t="s">
        <v>488</v>
      </c>
      <c r="B600" s="60" t="s">
        <v>43</v>
      </c>
      <c r="C600" s="60" t="s">
        <v>356</v>
      </c>
      <c r="D600" s="37" t="s">
        <v>41</v>
      </c>
      <c r="E600" s="33">
        <v>1</v>
      </c>
      <c r="F600" s="33">
        <v>1</v>
      </c>
      <c r="G600" s="33">
        <v>0</v>
      </c>
      <c r="H600" s="34">
        <v>5000</v>
      </c>
      <c r="I600" s="34">
        <v>5000</v>
      </c>
      <c r="J600" s="67">
        <v>0</v>
      </c>
    </row>
    <row r="601" spans="1:10">
      <c r="A601" s="60" t="s">
        <v>488</v>
      </c>
      <c r="B601" s="60" t="s">
        <v>43</v>
      </c>
      <c r="C601" s="60" t="s">
        <v>359</v>
      </c>
      <c r="D601" s="37" t="s">
        <v>57</v>
      </c>
      <c r="E601" s="33">
        <v>1</v>
      </c>
      <c r="F601" s="33">
        <v>0.27</v>
      </c>
      <c r="G601" s="33">
        <v>-0.73</v>
      </c>
      <c r="H601" s="34">
        <v>5000</v>
      </c>
      <c r="I601" s="34">
        <v>1350</v>
      </c>
      <c r="J601" s="67">
        <v>-3650</v>
      </c>
    </row>
    <row r="602" spans="1:10">
      <c r="A602" s="60" t="s">
        <v>488</v>
      </c>
      <c r="B602" s="60" t="s">
        <v>43</v>
      </c>
      <c r="C602" s="60" t="s">
        <v>375</v>
      </c>
      <c r="D602" s="37" t="s">
        <v>58</v>
      </c>
      <c r="E602" s="33">
        <v>0</v>
      </c>
      <c r="F602" s="33">
        <v>2</v>
      </c>
      <c r="G602" s="33">
        <v>2</v>
      </c>
      <c r="H602" s="34">
        <v>0</v>
      </c>
      <c r="I602" s="34">
        <v>10000</v>
      </c>
      <c r="J602" s="67">
        <v>10000</v>
      </c>
    </row>
    <row r="603" spans="1:10">
      <c r="A603" s="60" t="s">
        <v>488</v>
      </c>
      <c r="B603" s="60" t="s">
        <v>43</v>
      </c>
      <c r="C603" s="60" t="s">
        <v>412</v>
      </c>
      <c r="D603" s="37" t="s">
        <v>42</v>
      </c>
      <c r="E603" s="33">
        <v>57.86</v>
      </c>
      <c r="F603" s="33">
        <v>50.749999999999993</v>
      </c>
      <c r="G603" s="33">
        <v>-7.1100000000000065</v>
      </c>
      <c r="H603" s="34">
        <v>344025</v>
      </c>
      <c r="I603" s="34">
        <v>284095</v>
      </c>
      <c r="J603" s="67">
        <v>-59930</v>
      </c>
    </row>
    <row r="604" spans="1:10">
      <c r="A604" s="60" t="s">
        <v>488</v>
      </c>
      <c r="B604" s="60" t="s">
        <v>43</v>
      </c>
      <c r="C604" s="60" t="s">
        <v>478</v>
      </c>
      <c r="D604" s="37" t="s">
        <v>208</v>
      </c>
      <c r="E604" s="33">
        <v>1</v>
      </c>
      <c r="F604" s="33">
        <v>0</v>
      </c>
      <c r="G604" s="33">
        <v>-1</v>
      </c>
      <c r="H604" s="34">
        <v>10359</v>
      </c>
      <c r="I604" s="34">
        <v>0</v>
      </c>
      <c r="J604" s="67">
        <v>-10359</v>
      </c>
    </row>
    <row r="605" spans="1:10">
      <c r="A605" s="60" t="s">
        <v>488</v>
      </c>
      <c r="B605" s="60" t="s">
        <v>43</v>
      </c>
      <c r="C605" s="60" t="s">
        <v>512</v>
      </c>
      <c r="D605" s="37" t="s">
        <v>45</v>
      </c>
      <c r="E605" s="33">
        <v>2.12</v>
      </c>
      <c r="F605" s="33">
        <v>0.25</v>
      </c>
      <c r="G605" s="33">
        <v>-1.87</v>
      </c>
      <c r="H605" s="34">
        <v>10600</v>
      </c>
      <c r="I605" s="34">
        <v>1250</v>
      </c>
      <c r="J605" s="67">
        <v>-9350</v>
      </c>
    </row>
    <row r="606" spans="1:10">
      <c r="A606" s="60" t="s">
        <v>488</v>
      </c>
      <c r="B606" s="60" t="s">
        <v>43</v>
      </c>
      <c r="C606" s="60" t="s">
        <v>561</v>
      </c>
      <c r="D606" s="37" t="s">
        <v>64</v>
      </c>
      <c r="E606" s="33">
        <v>1</v>
      </c>
      <c r="F606" s="33">
        <v>1</v>
      </c>
      <c r="G606" s="33">
        <v>0</v>
      </c>
      <c r="H606" s="34">
        <v>5000</v>
      </c>
      <c r="I606" s="34">
        <v>5000</v>
      </c>
      <c r="J606" s="67">
        <v>0</v>
      </c>
    </row>
    <row r="607" spans="1:10">
      <c r="A607" s="60" t="s">
        <v>488</v>
      </c>
      <c r="B607" s="60" t="s">
        <v>43</v>
      </c>
      <c r="C607" s="60" t="s">
        <v>578</v>
      </c>
      <c r="D607" s="37" t="s">
        <v>46</v>
      </c>
      <c r="E607" s="33">
        <v>1.34</v>
      </c>
      <c r="F607" s="33">
        <v>0</v>
      </c>
      <c r="G607" s="33">
        <v>-1.34</v>
      </c>
      <c r="H607" s="34">
        <v>16244</v>
      </c>
      <c r="I607" s="34">
        <v>0</v>
      </c>
      <c r="J607" s="67">
        <v>-16244</v>
      </c>
    </row>
    <row r="608" spans="1:10">
      <c r="A608" s="60" t="s">
        <v>488</v>
      </c>
      <c r="B608" s="60" t="s">
        <v>43</v>
      </c>
      <c r="C608" s="60" t="s">
        <v>626</v>
      </c>
      <c r="D608" s="37" t="s">
        <v>219</v>
      </c>
      <c r="E608" s="33">
        <v>1.53</v>
      </c>
      <c r="F608" s="33">
        <v>2.2400000000000002</v>
      </c>
      <c r="G608" s="33">
        <v>0.71000000000000019</v>
      </c>
      <c r="H608" s="34">
        <v>7650</v>
      </c>
      <c r="I608" s="34">
        <v>48149</v>
      </c>
      <c r="J608" s="67">
        <v>40499</v>
      </c>
    </row>
    <row r="609" spans="1:10">
      <c r="A609" s="60" t="s">
        <v>488</v>
      </c>
      <c r="B609" s="60" t="s">
        <v>43</v>
      </c>
      <c r="C609" s="60" t="s">
        <v>629</v>
      </c>
      <c r="D609" s="37" t="s">
        <v>47</v>
      </c>
      <c r="E609" s="33">
        <v>3</v>
      </c>
      <c r="F609" s="33">
        <v>3</v>
      </c>
      <c r="G609" s="33">
        <v>0</v>
      </c>
      <c r="H609" s="34">
        <v>18886</v>
      </c>
      <c r="I609" s="34">
        <v>19791</v>
      </c>
      <c r="J609" s="67">
        <v>905</v>
      </c>
    </row>
    <row r="610" spans="1:10">
      <c r="A610" s="60" t="s">
        <v>488</v>
      </c>
      <c r="B610" s="60" t="s">
        <v>43</v>
      </c>
      <c r="C610" s="60" t="s">
        <v>632</v>
      </c>
      <c r="D610" s="37" t="s">
        <v>48</v>
      </c>
      <c r="E610" s="33">
        <v>95.240000000000009</v>
      </c>
      <c r="F610" s="33">
        <v>84.449999999999989</v>
      </c>
      <c r="G610" s="33">
        <v>-10.79000000000002</v>
      </c>
      <c r="H610" s="34">
        <v>567320</v>
      </c>
      <c r="I610" s="34">
        <v>481397</v>
      </c>
      <c r="J610" s="67">
        <v>-85923</v>
      </c>
    </row>
    <row r="611" spans="1:10">
      <c r="A611" s="60" t="s">
        <v>488</v>
      </c>
      <c r="B611" s="60" t="s">
        <v>43</v>
      </c>
      <c r="C611" s="60" t="s">
        <v>676</v>
      </c>
      <c r="D611" s="37" t="s">
        <v>49</v>
      </c>
      <c r="E611" s="33">
        <v>11</v>
      </c>
      <c r="F611" s="33">
        <v>6</v>
      </c>
      <c r="G611" s="33">
        <v>-5</v>
      </c>
      <c r="H611" s="34">
        <v>56204</v>
      </c>
      <c r="I611" s="34">
        <v>31900</v>
      </c>
      <c r="J611" s="67">
        <v>-24304</v>
      </c>
    </row>
    <row r="612" spans="1:10">
      <c r="A612" s="60" t="s">
        <v>488</v>
      </c>
      <c r="B612" s="60" t="s">
        <v>43</v>
      </c>
      <c r="C612" s="60" t="s">
        <v>683</v>
      </c>
      <c r="D612" s="37" t="s">
        <v>50</v>
      </c>
      <c r="E612" s="33">
        <v>4.2</v>
      </c>
      <c r="F612" s="33">
        <v>3</v>
      </c>
      <c r="G612" s="33">
        <v>-1.2000000000000002</v>
      </c>
      <c r="H612" s="34">
        <v>25798</v>
      </c>
      <c r="I612" s="34">
        <v>21031</v>
      </c>
      <c r="J612" s="67">
        <v>-4767</v>
      </c>
    </row>
    <row r="613" spans="1:10">
      <c r="A613" s="60" t="s">
        <v>488</v>
      </c>
      <c r="B613" s="60" t="s">
        <v>43</v>
      </c>
      <c r="C613" s="60" t="s">
        <v>731</v>
      </c>
      <c r="D613" s="37" t="s">
        <v>222</v>
      </c>
      <c r="E613" s="33">
        <v>4</v>
      </c>
      <c r="F613" s="33">
        <v>3.65</v>
      </c>
      <c r="G613" s="33">
        <v>-0.35000000000000009</v>
      </c>
      <c r="H613" s="34">
        <v>21349</v>
      </c>
      <c r="I613" s="34">
        <v>18555</v>
      </c>
      <c r="J613" s="67">
        <v>-2794</v>
      </c>
    </row>
    <row r="614" spans="1:10">
      <c r="A614" s="60" t="s">
        <v>488</v>
      </c>
      <c r="B614" s="60" t="s">
        <v>43</v>
      </c>
      <c r="C614" s="60" t="s">
        <v>751</v>
      </c>
      <c r="D614" s="37" t="s">
        <v>238</v>
      </c>
      <c r="E614" s="33">
        <v>0</v>
      </c>
      <c r="F614" s="33">
        <v>0.34</v>
      </c>
      <c r="G614" s="33">
        <v>0.34</v>
      </c>
      <c r="H614" s="34">
        <v>0</v>
      </c>
      <c r="I614" s="34">
        <v>1860</v>
      </c>
      <c r="J614" s="67">
        <v>1860</v>
      </c>
    </row>
    <row r="615" spans="1:10">
      <c r="A615" s="60" t="s">
        <v>488</v>
      </c>
      <c r="B615" s="60" t="s">
        <v>43</v>
      </c>
      <c r="C615" s="60" t="s">
        <v>755</v>
      </c>
      <c r="D615" s="37" t="s">
        <v>937</v>
      </c>
      <c r="E615" s="33">
        <v>0</v>
      </c>
      <c r="F615" s="33">
        <v>2.94</v>
      </c>
      <c r="G615" s="33">
        <v>2.94</v>
      </c>
      <c r="H615" s="34">
        <v>0</v>
      </c>
      <c r="I615" s="34">
        <v>14700</v>
      </c>
      <c r="J615" s="67">
        <v>14700</v>
      </c>
    </row>
    <row r="616" spans="1:10">
      <c r="A616" s="60" t="s">
        <v>489</v>
      </c>
      <c r="B616" s="60" t="s">
        <v>123</v>
      </c>
      <c r="C616" s="60" t="s">
        <v>365</v>
      </c>
      <c r="D616" s="37" t="s">
        <v>73</v>
      </c>
      <c r="E616" s="33">
        <v>1</v>
      </c>
      <c r="F616" s="33">
        <v>0</v>
      </c>
      <c r="G616" s="33">
        <v>-1</v>
      </c>
      <c r="H616" s="34">
        <v>6720</v>
      </c>
      <c r="I616" s="34">
        <v>0</v>
      </c>
      <c r="J616" s="67">
        <v>-6720</v>
      </c>
    </row>
    <row r="617" spans="1:10">
      <c r="A617" s="60" t="s">
        <v>489</v>
      </c>
      <c r="B617" s="60" t="s">
        <v>123</v>
      </c>
      <c r="C617" s="60" t="s">
        <v>376</v>
      </c>
      <c r="D617" s="37" t="s">
        <v>74</v>
      </c>
      <c r="E617" s="33">
        <v>6.1400000000000006</v>
      </c>
      <c r="F617" s="33">
        <v>10.54</v>
      </c>
      <c r="G617" s="33">
        <v>4.3999999999999986</v>
      </c>
      <c r="H617" s="34">
        <v>31838</v>
      </c>
      <c r="I617" s="34">
        <v>58342</v>
      </c>
      <c r="J617" s="67">
        <v>26504</v>
      </c>
    </row>
    <row r="618" spans="1:10">
      <c r="A618" s="60" t="s">
        <v>489</v>
      </c>
      <c r="B618" s="60" t="s">
        <v>123</v>
      </c>
      <c r="C618" s="60" t="s">
        <v>428</v>
      </c>
      <c r="D618" s="37" t="s">
        <v>121</v>
      </c>
      <c r="E618" s="33">
        <v>2</v>
      </c>
      <c r="F618" s="33">
        <v>2</v>
      </c>
      <c r="G618" s="33">
        <v>0</v>
      </c>
      <c r="H618" s="34">
        <v>14145</v>
      </c>
      <c r="I618" s="34">
        <v>14874</v>
      </c>
      <c r="J618" s="67">
        <v>729</v>
      </c>
    </row>
    <row r="619" spans="1:10">
      <c r="A619" s="60" t="s">
        <v>489</v>
      </c>
      <c r="B619" s="60" t="s">
        <v>123</v>
      </c>
      <c r="C619" s="60" t="s">
        <v>461</v>
      </c>
      <c r="D619" s="37" t="s">
        <v>90</v>
      </c>
      <c r="E619" s="33">
        <v>1.3900000000000001</v>
      </c>
      <c r="F619" s="33">
        <v>2</v>
      </c>
      <c r="G619" s="33">
        <v>0.60999999999999988</v>
      </c>
      <c r="H619" s="34">
        <v>7195</v>
      </c>
      <c r="I619" s="34">
        <v>10339</v>
      </c>
      <c r="J619" s="67">
        <v>3144</v>
      </c>
    </row>
    <row r="620" spans="1:10">
      <c r="A620" s="60" t="s">
        <v>489</v>
      </c>
      <c r="B620" s="60" t="s">
        <v>123</v>
      </c>
      <c r="C620" s="60" t="s">
        <v>487</v>
      </c>
      <c r="D620" s="37" t="s">
        <v>79</v>
      </c>
      <c r="E620" s="33">
        <v>1</v>
      </c>
      <c r="F620" s="33">
        <v>1</v>
      </c>
      <c r="G620" s="33">
        <v>0</v>
      </c>
      <c r="H620" s="34">
        <v>5000</v>
      </c>
      <c r="I620" s="34">
        <v>5000</v>
      </c>
      <c r="J620" s="67">
        <v>0</v>
      </c>
    </row>
    <row r="621" spans="1:10">
      <c r="A621" s="60" t="s">
        <v>489</v>
      </c>
      <c r="B621" s="60" t="s">
        <v>123</v>
      </c>
      <c r="C621" s="60" t="s">
        <v>536</v>
      </c>
      <c r="D621" s="37" t="s">
        <v>82</v>
      </c>
      <c r="E621" s="33">
        <v>104</v>
      </c>
      <c r="F621" s="33">
        <v>119</v>
      </c>
      <c r="G621" s="33">
        <v>15</v>
      </c>
      <c r="H621" s="34">
        <v>650520</v>
      </c>
      <c r="I621" s="34">
        <v>704232</v>
      </c>
      <c r="J621" s="67">
        <v>53712</v>
      </c>
    </row>
    <row r="622" spans="1:10">
      <c r="A622" s="60" t="s">
        <v>489</v>
      </c>
      <c r="B622" s="60" t="s">
        <v>123</v>
      </c>
      <c r="C622" s="60" t="s">
        <v>565</v>
      </c>
      <c r="D622" s="37" t="s">
        <v>126</v>
      </c>
      <c r="E622" s="33">
        <v>6.23</v>
      </c>
      <c r="F622" s="33">
        <v>4.51</v>
      </c>
      <c r="G622" s="33">
        <v>-1.7200000000000006</v>
      </c>
      <c r="H622" s="34">
        <v>34060</v>
      </c>
      <c r="I622" s="34">
        <v>29507</v>
      </c>
      <c r="J622" s="67">
        <v>-4553</v>
      </c>
    </row>
    <row r="623" spans="1:10">
      <c r="A623" s="60" t="s">
        <v>489</v>
      </c>
      <c r="B623" s="60" t="s">
        <v>123</v>
      </c>
      <c r="C623" s="60" t="s">
        <v>577</v>
      </c>
      <c r="D623" s="37" t="s">
        <v>92</v>
      </c>
      <c r="E623" s="33">
        <v>1</v>
      </c>
      <c r="F623" s="33">
        <v>1</v>
      </c>
      <c r="G623" s="33">
        <v>0</v>
      </c>
      <c r="H623" s="34">
        <v>5000</v>
      </c>
      <c r="I623" s="34">
        <v>5000</v>
      </c>
      <c r="J623" s="67">
        <v>0</v>
      </c>
    </row>
    <row r="624" spans="1:10">
      <c r="A624" s="60" t="s">
        <v>489</v>
      </c>
      <c r="B624" s="60" t="s">
        <v>123</v>
      </c>
      <c r="C624" s="60" t="s">
        <v>655</v>
      </c>
      <c r="D624" s="37" t="s">
        <v>94</v>
      </c>
      <c r="E624" s="33">
        <v>23.12</v>
      </c>
      <c r="F624" s="33">
        <v>17</v>
      </c>
      <c r="G624" s="33">
        <v>-6.120000000000001</v>
      </c>
      <c r="H624" s="34">
        <v>125285</v>
      </c>
      <c r="I624" s="34">
        <v>97144</v>
      </c>
      <c r="J624" s="67">
        <v>-28141</v>
      </c>
    </row>
    <row r="625" spans="1:10">
      <c r="A625" s="60" t="s">
        <v>489</v>
      </c>
      <c r="B625" s="60" t="s">
        <v>123</v>
      </c>
      <c r="C625" s="60" t="s">
        <v>667</v>
      </c>
      <c r="D625" s="37" t="s">
        <v>95</v>
      </c>
      <c r="E625" s="33">
        <v>0</v>
      </c>
      <c r="F625" s="33">
        <v>1</v>
      </c>
      <c r="G625" s="33">
        <v>1</v>
      </c>
      <c r="H625" s="34">
        <v>0</v>
      </c>
      <c r="I625" s="34">
        <v>36648</v>
      </c>
      <c r="J625" s="67">
        <v>36648</v>
      </c>
    </row>
    <row r="626" spans="1:10">
      <c r="A626" s="60" t="s">
        <v>489</v>
      </c>
      <c r="B626" s="60" t="s">
        <v>123</v>
      </c>
      <c r="C626" s="60" t="s">
        <v>713</v>
      </c>
      <c r="D626" s="37" t="s">
        <v>127</v>
      </c>
      <c r="E626" s="33">
        <v>11.22</v>
      </c>
      <c r="F626" s="33">
        <v>4.4399999999999995</v>
      </c>
      <c r="G626" s="33">
        <v>-6.7800000000000011</v>
      </c>
      <c r="H626" s="34">
        <v>61985</v>
      </c>
      <c r="I626" s="34">
        <v>29956</v>
      </c>
      <c r="J626" s="67">
        <v>-32029</v>
      </c>
    </row>
    <row r="627" spans="1:10">
      <c r="A627" s="60" t="s">
        <v>489</v>
      </c>
      <c r="B627" s="60" t="s">
        <v>123</v>
      </c>
      <c r="C627" s="60" t="s">
        <v>738</v>
      </c>
      <c r="D627" s="37" t="s">
        <v>88</v>
      </c>
      <c r="E627" s="33">
        <v>13.56</v>
      </c>
      <c r="F627" s="33">
        <v>12</v>
      </c>
      <c r="G627" s="33">
        <v>-1.5600000000000005</v>
      </c>
      <c r="H627" s="34">
        <v>91237</v>
      </c>
      <c r="I627" s="34">
        <v>78844</v>
      </c>
      <c r="J627" s="67">
        <v>-12393</v>
      </c>
    </row>
    <row r="628" spans="1:10">
      <c r="A628" s="60" t="s">
        <v>492</v>
      </c>
      <c r="B628" s="60" t="s">
        <v>200</v>
      </c>
      <c r="C628" s="60" t="s">
        <v>361</v>
      </c>
      <c r="D628" s="37" t="s">
        <v>142</v>
      </c>
      <c r="E628" s="33">
        <v>1</v>
      </c>
      <c r="F628" s="33">
        <v>0</v>
      </c>
      <c r="G628" s="33">
        <v>-1</v>
      </c>
      <c r="H628" s="34">
        <v>5000</v>
      </c>
      <c r="I628" s="34">
        <v>0</v>
      </c>
      <c r="J628" s="67">
        <v>-5000</v>
      </c>
    </row>
    <row r="629" spans="1:10">
      <c r="A629" s="60" t="s">
        <v>492</v>
      </c>
      <c r="B629" s="60" t="s">
        <v>200</v>
      </c>
      <c r="C629" s="60" t="s">
        <v>415</v>
      </c>
      <c r="D629" s="37" t="s">
        <v>76</v>
      </c>
      <c r="E629" s="33">
        <v>16.740000000000002</v>
      </c>
      <c r="F629" s="33">
        <v>20.2</v>
      </c>
      <c r="G629" s="33">
        <v>3.4599999999999973</v>
      </c>
      <c r="H629" s="34">
        <v>100034</v>
      </c>
      <c r="I629" s="34">
        <v>135810</v>
      </c>
      <c r="J629" s="67">
        <v>35776</v>
      </c>
    </row>
    <row r="630" spans="1:10">
      <c r="A630" s="60" t="s">
        <v>492</v>
      </c>
      <c r="B630" s="60" t="s">
        <v>200</v>
      </c>
      <c r="C630" s="60" t="s">
        <v>448</v>
      </c>
      <c r="D630" s="37" t="s">
        <v>77</v>
      </c>
      <c r="E630" s="33">
        <v>3.99</v>
      </c>
      <c r="F630" s="33">
        <v>5.33</v>
      </c>
      <c r="G630" s="33">
        <v>1.3399999999999999</v>
      </c>
      <c r="H630" s="34">
        <v>22506</v>
      </c>
      <c r="I630" s="34">
        <v>26650</v>
      </c>
      <c r="J630" s="67">
        <v>4144</v>
      </c>
    </row>
    <row r="631" spans="1:10">
      <c r="A631" s="60" t="s">
        <v>492</v>
      </c>
      <c r="B631" s="60" t="s">
        <v>200</v>
      </c>
      <c r="C631" s="60" t="s">
        <v>451</v>
      </c>
      <c r="D631" s="37" t="s">
        <v>78</v>
      </c>
      <c r="E631" s="33">
        <v>1</v>
      </c>
      <c r="F631" s="33">
        <v>1.38</v>
      </c>
      <c r="G631" s="33">
        <v>0.37999999999999989</v>
      </c>
      <c r="H631" s="34">
        <v>5000</v>
      </c>
      <c r="I631" s="34">
        <v>9165</v>
      </c>
      <c r="J631" s="67">
        <v>4165</v>
      </c>
    </row>
    <row r="632" spans="1:10">
      <c r="A632" s="60" t="s">
        <v>492</v>
      </c>
      <c r="B632" s="60" t="s">
        <v>200</v>
      </c>
      <c r="C632" s="60" t="s">
        <v>452</v>
      </c>
      <c r="D632" s="37" t="s">
        <v>122</v>
      </c>
      <c r="E632" s="33">
        <v>0</v>
      </c>
      <c r="F632" s="33">
        <v>0.19</v>
      </c>
      <c r="G632" s="33">
        <v>0.19</v>
      </c>
      <c r="H632" s="34">
        <v>0</v>
      </c>
      <c r="I632" s="34">
        <v>950</v>
      </c>
      <c r="J632" s="67">
        <v>950</v>
      </c>
    </row>
    <row r="633" spans="1:10">
      <c r="A633" s="60" t="s">
        <v>492</v>
      </c>
      <c r="B633" s="60" t="s">
        <v>200</v>
      </c>
      <c r="C633" s="60" t="s">
        <v>476</v>
      </c>
      <c r="D633" s="37" t="s">
        <v>248</v>
      </c>
      <c r="E633" s="33">
        <v>1</v>
      </c>
      <c r="F633" s="33">
        <v>0</v>
      </c>
      <c r="G633" s="33">
        <v>-1</v>
      </c>
      <c r="H633" s="34">
        <v>5000</v>
      </c>
      <c r="I633" s="34">
        <v>0</v>
      </c>
      <c r="J633" s="67">
        <v>-5000</v>
      </c>
    </row>
    <row r="634" spans="1:10">
      <c r="A634" s="60" t="s">
        <v>492</v>
      </c>
      <c r="B634" s="60" t="s">
        <v>200</v>
      </c>
      <c r="C634" s="60" t="s">
        <v>504</v>
      </c>
      <c r="D634" s="37" t="s">
        <v>201</v>
      </c>
      <c r="E634" s="33">
        <v>3</v>
      </c>
      <c r="F634" s="33">
        <v>0.31</v>
      </c>
      <c r="G634" s="33">
        <v>-2.69</v>
      </c>
      <c r="H634" s="34">
        <v>27619</v>
      </c>
      <c r="I634" s="34">
        <v>1550</v>
      </c>
      <c r="J634" s="67">
        <v>-26069</v>
      </c>
    </row>
    <row r="635" spans="1:10">
      <c r="A635" s="60" t="s">
        <v>492</v>
      </c>
      <c r="B635" s="60" t="s">
        <v>200</v>
      </c>
      <c r="C635" s="60" t="s">
        <v>509</v>
      </c>
      <c r="D635" s="37" t="s">
        <v>202</v>
      </c>
      <c r="E635" s="33">
        <v>0</v>
      </c>
      <c r="F635" s="33">
        <v>4</v>
      </c>
      <c r="G635" s="33">
        <v>4</v>
      </c>
      <c r="H635" s="34">
        <v>0</v>
      </c>
      <c r="I635" s="34">
        <v>20000</v>
      </c>
      <c r="J635" s="67">
        <v>20000</v>
      </c>
    </row>
    <row r="636" spans="1:10">
      <c r="A636" s="60" t="s">
        <v>492</v>
      </c>
      <c r="B636" s="60" t="s">
        <v>200</v>
      </c>
      <c r="C636" s="60" t="s">
        <v>521</v>
      </c>
      <c r="D636" s="37" t="s">
        <v>81</v>
      </c>
      <c r="E636" s="33">
        <v>51.39</v>
      </c>
      <c r="F636" s="33">
        <v>67.47</v>
      </c>
      <c r="G636" s="33">
        <v>16.079999999999998</v>
      </c>
      <c r="H636" s="34">
        <v>299087</v>
      </c>
      <c r="I636" s="34">
        <v>466989</v>
      </c>
      <c r="J636" s="67">
        <v>167902</v>
      </c>
    </row>
    <row r="637" spans="1:10">
      <c r="A637" s="60" t="s">
        <v>492</v>
      </c>
      <c r="B637" s="60" t="s">
        <v>200</v>
      </c>
      <c r="C637" s="60" t="s">
        <v>525</v>
      </c>
      <c r="D637" s="37" t="s">
        <v>233</v>
      </c>
      <c r="E637" s="33">
        <v>2</v>
      </c>
      <c r="F637" s="33">
        <v>2</v>
      </c>
      <c r="G637" s="33">
        <v>0</v>
      </c>
      <c r="H637" s="34">
        <v>98949</v>
      </c>
      <c r="I637" s="34">
        <v>181535</v>
      </c>
      <c r="J637" s="67">
        <v>82586</v>
      </c>
    </row>
    <row r="638" spans="1:10">
      <c r="A638" s="60" t="s">
        <v>492</v>
      </c>
      <c r="B638" s="60" t="s">
        <v>200</v>
      </c>
      <c r="C638" s="60" t="s">
        <v>536</v>
      </c>
      <c r="D638" s="37" t="s">
        <v>82</v>
      </c>
      <c r="E638" s="33">
        <v>1.98</v>
      </c>
      <c r="F638" s="33">
        <v>1</v>
      </c>
      <c r="G638" s="33">
        <v>-0.98</v>
      </c>
      <c r="H638" s="34">
        <v>9900</v>
      </c>
      <c r="I638" s="34">
        <v>5000</v>
      </c>
      <c r="J638" s="67">
        <v>-4900</v>
      </c>
    </row>
    <row r="639" spans="1:10">
      <c r="A639" s="60" t="s">
        <v>492</v>
      </c>
      <c r="B639" s="60" t="s">
        <v>200</v>
      </c>
      <c r="C639" s="60" t="s">
        <v>564</v>
      </c>
      <c r="D639" s="37" t="s">
        <v>254</v>
      </c>
      <c r="E639" s="33">
        <v>2</v>
      </c>
      <c r="F639" s="33">
        <v>3</v>
      </c>
      <c r="G639" s="33">
        <v>1</v>
      </c>
      <c r="H639" s="34">
        <v>10000</v>
      </c>
      <c r="I639" s="34">
        <v>18176</v>
      </c>
      <c r="J639" s="67">
        <v>8176</v>
      </c>
    </row>
    <row r="640" spans="1:10">
      <c r="A640" s="60" t="s">
        <v>492</v>
      </c>
      <c r="B640" s="60" t="s">
        <v>200</v>
      </c>
      <c r="C640" s="60" t="s">
        <v>667</v>
      </c>
      <c r="D640" s="37" t="s">
        <v>95</v>
      </c>
      <c r="E640" s="33">
        <v>0.99</v>
      </c>
      <c r="F640" s="33">
        <v>1</v>
      </c>
      <c r="G640" s="33">
        <v>1.0000000000000009E-2</v>
      </c>
      <c r="H640" s="34">
        <v>4950</v>
      </c>
      <c r="I640" s="34">
        <v>5000</v>
      </c>
      <c r="J640" s="67">
        <v>50</v>
      </c>
    </row>
    <row r="641" spans="1:10">
      <c r="A641" s="60" t="s">
        <v>492</v>
      </c>
      <c r="B641" s="60" t="s">
        <v>200</v>
      </c>
      <c r="C641" s="60" t="s">
        <v>672</v>
      </c>
      <c r="D641" s="37" t="s">
        <v>255</v>
      </c>
      <c r="E641" s="33">
        <v>0.86</v>
      </c>
      <c r="F641" s="33">
        <v>1</v>
      </c>
      <c r="G641" s="33">
        <v>0.14000000000000001</v>
      </c>
      <c r="H641" s="34">
        <v>4300</v>
      </c>
      <c r="I641" s="34">
        <v>5000</v>
      </c>
      <c r="J641" s="67">
        <v>700</v>
      </c>
    </row>
    <row r="642" spans="1:10">
      <c r="A642" s="60" t="s">
        <v>492</v>
      </c>
      <c r="B642" s="60" t="s">
        <v>200</v>
      </c>
      <c r="C642" s="60" t="s">
        <v>673</v>
      </c>
      <c r="D642" s="37" t="s">
        <v>205</v>
      </c>
      <c r="E642" s="33">
        <v>1.73</v>
      </c>
      <c r="F642" s="33">
        <v>1.01</v>
      </c>
      <c r="G642" s="33">
        <v>-0.72</v>
      </c>
      <c r="H642" s="34">
        <v>14483</v>
      </c>
      <c r="I642" s="34">
        <v>7357</v>
      </c>
      <c r="J642" s="67">
        <v>-7126</v>
      </c>
    </row>
    <row r="643" spans="1:10">
      <c r="A643" s="60" t="s">
        <v>492</v>
      </c>
      <c r="B643" s="60" t="s">
        <v>200</v>
      </c>
      <c r="C643" s="60" t="s">
        <v>699</v>
      </c>
      <c r="D643" s="37" t="s">
        <v>87</v>
      </c>
      <c r="E643" s="33">
        <v>9.8699999999999992</v>
      </c>
      <c r="F643" s="33">
        <v>13</v>
      </c>
      <c r="G643" s="33">
        <v>3.1300000000000008</v>
      </c>
      <c r="H643" s="34">
        <v>49350</v>
      </c>
      <c r="I643" s="34">
        <v>65000</v>
      </c>
      <c r="J643" s="67">
        <v>15650</v>
      </c>
    </row>
    <row r="644" spans="1:10">
      <c r="A644" s="60" t="s">
        <v>492</v>
      </c>
      <c r="B644" s="60" t="s">
        <v>200</v>
      </c>
      <c r="C644" s="60" t="s">
        <v>708</v>
      </c>
      <c r="D644" s="37" t="s">
        <v>69</v>
      </c>
      <c r="E644" s="33">
        <v>0.15</v>
      </c>
      <c r="F644" s="33">
        <v>0</v>
      </c>
      <c r="G644" s="33">
        <v>-0.15</v>
      </c>
      <c r="H644" s="34">
        <v>750</v>
      </c>
      <c r="I644" s="34">
        <v>0</v>
      </c>
      <c r="J644" s="67">
        <v>-750</v>
      </c>
    </row>
    <row r="645" spans="1:10">
      <c r="A645" s="60" t="s">
        <v>492</v>
      </c>
      <c r="B645" s="60" t="s">
        <v>200</v>
      </c>
      <c r="C645" s="60" t="s">
        <v>710</v>
      </c>
      <c r="D645" s="37" t="s">
        <v>945</v>
      </c>
      <c r="E645" s="33">
        <v>1</v>
      </c>
      <c r="F645" s="33">
        <v>1</v>
      </c>
      <c r="G645" s="33">
        <v>0</v>
      </c>
      <c r="H645" s="34">
        <v>9744</v>
      </c>
      <c r="I645" s="34">
        <v>12253</v>
      </c>
      <c r="J645" s="67">
        <v>2509</v>
      </c>
    </row>
    <row r="646" spans="1:10">
      <c r="A646" s="60" t="s">
        <v>492</v>
      </c>
      <c r="B646" s="60" t="s">
        <v>200</v>
      </c>
      <c r="C646" s="60" t="s">
        <v>712</v>
      </c>
      <c r="D646" s="37" t="s">
        <v>206</v>
      </c>
      <c r="E646" s="33">
        <v>17</v>
      </c>
      <c r="F646" s="33">
        <v>15.76</v>
      </c>
      <c r="G646" s="33">
        <v>-1.2400000000000002</v>
      </c>
      <c r="H646" s="34">
        <v>91226</v>
      </c>
      <c r="I646" s="34">
        <v>89322</v>
      </c>
      <c r="J646" s="67">
        <v>-1904</v>
      </c>
    </row>
    <row r="647" spans="1:10">
      <c r="A647" s="60" t="s">
        <v>492</v>
      </c>
      <c r="B647" s="60" t="s">
        <v>200</v>
      </c>
      <c r="C647" s="60" t="s">
        <v>743</v>
      </c>
      <c r="D647" s="37" t="s">
        <v>140</v>
      </c>
      <c r="E647" s="33">
        <v>6</v>
      </c>
      <c r="F647" s="33">
        <v>5.56</v>
      </c>
      <c r="G647" s="33">
        <v>-0.44000000000000039</v>
      </c>
      <c r="H647" s="34">
        <v>32339</v>
      </c>
      <c r="I647" s="34">
        <v>28567</v>
      </c>
      <c r="J647" s="67">
        <v>-3772</v>
      </c>
    </row>
    <row r="648" spans="1:10">
      <c r="A648" s="60" t="s">
        <v>492</v>
      </c>
      <c r="B648" s="60" t="s">
        <v>200</v>
      </c>
      <c r="C648" s="60" t="s">
        <v>745</v>
      </c>
      <c r="D648" s="37" t="s">
        <v>256</v>
      </c>
      <c r="E648" s="33">
        <v>2</v>
      </c>
      <c r="F648" s="33">
        <v>1</v>
      </c>
      <c r="G648" s="33">
        <v>-1</v>
      </c>
      <c r="H648" s="34">
        <v>10000</v>
      </c>
      <c r="I648" s="34">
        <v>8599</v>
      </c>
      <c r="J648" s="67">
        <v>-1401</v>
      </c>
    </row>
    <row r="649" spans="1:10">
      <c r="A649" s="60" t="s">
        <v>492</v>
      </c>
      <c r="B649" s="60" t="s">
        <v>200</v>
      </c>
      <c r="C649" s="60" t="s">
        <v>760</v>
      </c>
      <c r="D649" s="37" t="s">
        <v>96</v>
      </c>
      <c r="E649" s="33">
        <v>1</v>
      </c>
      <c r="F649" s="33">
        <v>1</v>
      </c>
      <c r="G649" s="33">
        <v>0</v>
      </c>
      <c r="H649" s="34">
        <v>5000</v>
      </c>
      <c r="I649" s="34">
        <v>5000</v>
      </c>
      <c r="J649" s="67">
        <v>0</v>
      </c>
    </row>
    <row r="650" spans="1:10">
      <c r="A650" s="60" t="s">
        <v>495</v>
      </c>
      <c r="B650" s="60" t="s">
        <v>148</v>
      </c>
      <c r="C650" s="60" t="s">
        <v>358</v>
      </c>
      <c r="D650" s="37" t="s">
        <v>51</v>
      </c>
      <c r="E650" s="33">
        <v>0</v>
      </c>
      <c r="F650" s="33">
        <v>2</v>
      </c>
      <c r="G650" s="33">
        <v>2</v>
      </c>
      <c r="H650" s="34">
        <v>0</v>
      </c>
      <c r="I650" s="34">
        <v>10000</v>
      </c>
      <c r="J650" s="67">
        <v>10000</v>
      </c>
    </row>
    <row r="651" spans="1:10">
      <c r="A651" s="60" t="s">
        <v>495</v>
      </c>
      <c r="B651" s="60" t="s">
        <v>148</v>
      </c>
      <c r="C651" s="60" t="s">
        <v>381</v>
      </c>
      <c r="D651" s="37" t="s">
        <v>141</v>
      </c>
      <c r="E651" s="33">
        <v>1</v>
      </c>
      <c r="F651" s="33">
        <v>2</v>
      </c>
      <c r="G651" s="33">
        <v>1</v>
      </c>
      <c r="H651" s="34">
        <v>5000</v>
      </c>
      <c r="I651" s="34">
        <v>10000</v>
      </c>
      <c r="J651" s="67">
        <v>5000</v>
      </c>
    </row>
    <row r="652" spans="1:10">
      <c r="A652" s="60" t="s">
        <v>495</v>
      </c>
      <c r="B652" s="60" t="s">
        <v>148</v>
      </c>
      <c r="C652" s="60" t="s">
        <v>422</v>
      </c>
      <c r="D652" s="37" t="s">
        <v>145</v>
      </c>
      <c r="E652" s="33">
        <v>4</v>
      </c>
      <c r="F652" s="33">
        <v>3</v>
      </c>
      <c r="G652" s="33">
        <v>-1</v>
      </c>
      <c r="H652" s="34">
        <v>20000</v>
      </c>
      <c r="I652" s="34">
        <v>15000</v>
      </c>
      <c r="J652" s="67">
        <v>-5000</v>
      </c>
    </row>
    <row r="653" spans="1:10">
      <c r="A653" s="60" t="s">
        <v>495</v>
      </c>
      <c r="B653" s="60" t="s">
        <v>148</v>
      </c>
      <c r="C653" s="60" t="s">
        <v>456</v>
      </c>
      <c r="D653" s="37" t="s">
        <v>146</v>
      </c>
      <c r="E653" s="33">
        <v>2</v>
      </c>
      <c r="F653" s="33">
        <v>3</v>
      </c>
      <c r="G653" s="33">
        <v>1</v>
      </c>
      <c r="H653" s="34">
        <v>12264</v>
      </c>
      <c r="I653" s="34">
        <v>18586</v>
      </c>
      <c r="J653" s="67">
        <v>6322</v>
      </c>
    </row>
    <row r="654" spans="1:10">
      <c r="A654" s="60" t="s">
        <v>495</v>
      </c>
      <c r="B654" s="60" t="s">
        <v>148</v>
      </c>
      <c r="C654" s="60" t="s">
        <v>458</v>
      </c>
      <c r="D654" s="37" t="s">
        <v>147</v>
      </c>
      <c r="E654" s="33">
        <v>4</v>
      </c>
      <c r="F654" s="33">
        <v>5</v>
      </c>
      <c r="G654" s="33">
        <v>1</v>
      </c>
      <c r="H654" s="34">
        <v>30635</v>
      </c>
      <c r="I654" s="34">
        <v>31725</v>
      </c>
      <c r="J654" s="67">
        <v>1090</v>
      </c>
    </row>
    <row r="655" spans="1:10">
      <c r="A655" s="60" t="s">
        <v>495</v>
      </c>
      <c r="B655" s="60" t="s">
        <v>148</v>
      </c>
      <c r="C655" s="60" t="s">
        <v>479</v>
      </c>
      <c r="D655" s="37" t="s">
        <v>52</v>
      </c>
      <c r="E655" s="33">
        <v>1</v>
      </c>
      <c r="F655" s="33">
        <v>2.62</v>
      </c>
      <c r="G655" s="33">
        <v>1.62</v>
      </c>
      <c r="H655" s="34">
        <v>5000</v>
      </c>
      <c r="I655" s="34">
        <v>13100</v>
      </c>
      <c r="J655" s="67">
        <v>8100</v>
      </c>
    </row>
    <row r="656" spans="1:10">
      <c r="A656" s="60" t="s">
        <v>495</v>
      </c>
      <c r="B656" s="60" t="s">
        <v>148</v>
      </c>
      <c r="C656" s="60" t="s">
        <v>500</v>
      </c>
      <c r="D656" s="37" t="s">
        <v>216</v>
      </c>
      <c r="E656" s="33">
        <v>1</v>
      </c>
      <c r="F656" s="33">
        <v>0</v>
      </c>
      <c r="G656" s="33">
        <v>-1</v>
      </c>
      <c r="H656" s="34">
        <v>5000</v>
      </c>
      <c r="I656" s="34">
        <v>0</v>
      </c>
      <c r="J656" s="67">
        <v>-5000</v>
      </c>
    </row>
    <row r="657" spans="1:10">
      <c r="A657" s="60" t="s">
        <v>495</v>
      </c>
      <c r="B657" s="60" t="s">
        <v>148</v>
      </c>
      <c r="C657" s="60" t="s">
        <v>514</v>
      </c>
      <c r="D657" s="37" t="s">
        <v>149</v>
      </c>
      <c r="E657" s="33">
        <v>1</v>
      </c>
      <c r="F657" s="33">
        <v>2</v>
      </c>
      <c r="G657" s="33">
        <v>1</v>
      </c>
      <c r="H657" s="34">
        <v>5000</v>
      </c>
      <c r="I657" s="34">
        <v>10000</v>
      </c>
      <c r="J657" s="67">
        <v>5000</v>
      </c>
    </row>
    <row r="658" spans="1:10">
      <c r="A658" s="60" t="s">
        <v>495</v>
      </c>
      <c r="B658" s="60" t="s">
        <v>148</v>
      </c>
      <c r="C658" s="60" t="s">
        <v>555</v>
      </c>
      <c r="D658" s="37" t="s">
        <v>54</v>
      </c>
      <c r="E658" s="33">
        <v>1</v>
      </c>
      <c r="F658" s="33">
        <v>2</v>
      </c>
      <c r="G658" s="33">
        <v>1</v>
      </c>
      <c r="H658" s="34">
        <v>5000</v>
      </c>
      <c r="I658" s="34">
        <v>10000</v>
      </c>
      <c r="J658" s="67">
        <v>5000</v>
      </c>
    </row>
    <row r="659" spans="1:10">
      <c r="A659" s="60" t="s">
        <v>495</v>
      </c>
      <c r="B659" s="60" t="s">
        <v>148</v>
      </c>
      <c r="C659" s="60" t="s">
        <v>609</v>
      </c>
      <c r="D659" s="37" t="s">
        <v>156</v>
      </c>
      <c r="E659" s="33">
        <v>1</v>
      </c>
      <c r="F659" s="33">
        <v>6</v>
      </c>
      <c r="G659" s="33">
        <v>5</v>
      </c>
      <c r="H659" s="34">
        <v>5000</v>
      </c>
      <c r="I659" s="34">
        <v>30000</v>
      </c>
      <c r="J659" s="67">
        <v>25000</v>
      </c>
    </row>
    <row r="660" spans="1:10">
      <c r="A660" s="60" t="s">
        <v>495</v>
      </c>
      <c r="B660" s="60" t="s">
        <v>148</v>
      </c>
      <c r="C660" s="60" t="s">
        <v>613</v>
      </c>
      <c r="D660" s="37" t="s">
        <v>85</v>
      </c>
      <c r="E660" s="33">
        <v>2</v>
      </c>
      <c r="F660" s="33">
        <v>0.28999999999999998</v>
      </c>
      <c r="G660" s="33">
        <v>-1.71</v>
      </c>
      <c r="H660" s="34">
        <v>12764</v>
      </c>
      <c r="I660" s="34">
        <v>1450</v>
      </c>
      <c r="J660" s="67">
        <v>-11314</v>
      </c>
    </row>
    <row r="661" spans="1:10">
      <c r="A661" s="60" t="s">
        <v>495</v>
      </c>
      <c r="B661" s="60" t="s">
        <v>148</v>
      </c>
      <c r="C661" s="60" t="s">
        <v>649</v>
      </c>
      <c r="D661" s="37" t="s">
        <v>320</v>
      </c>
      <c r="E661" s="33">
        <v>0</v>
      </c>
      <c r="F661" s="33">
        <v>2</v>
      </c>
      <c r="G661" s="33">
        <v>2</v>
      </c>
      <c r="H661" s="34">
        <v>0</v>
      </c>
      <c r="I661" s="34">
        <v>10000</v>
      </c>
      <c r="J661" s="67">
        <v>10000</v>
      </c>
    </row>
    <row r="662" spans="1:10">
      <c r="A662" s="60" t="s">
        <v>495</v>
      </c>
      <c r="B662" s="60" t="s">
        <v>148</v>
      </c>
      <c r="C662" s="60" t="s">
        <v>729</v>
      </c>
      <c r="D662" s="37" t="s">
        <v>159</v>
      </c>
      <c r="E662" s="33">
        <v>2</v>
      </c>
      <c r="F662" s="33">
        <v>2</v>
      </c>
      <c r="G662" s="33">
        <v>0</v>
      </c>
      <c r="H662" s="34">
        <v>13257</v>
      </c>
      <c r="I662" s="34">
        <v>10000</v>
      </c>
      <c r="J662" s="67">
        <v>-3257</v>
      </c>
    </row>
    <row r="663" spans="1:10">
      <c r="A663" s="60" t="s">
        <v>495</v>
      </c>
      <c r="B663" s="60" t="s">
        <v>148</v>
      </c>
      <c r="C663" s="60" t="s">
        <v>737</v>
      </c>
      <c r="D663" s="37" t="s">
        <v>160</v>
      </c>
      <c r="E663" s="33">
        <v>1</v>
      </c>
      <c r="F663" s="33">
        <v>1</v>
      </c>
      <c r="G663" s="33">
        <v>0</v>
      </c>
      <c r="H663" s="34">
        <v>5153</v>
      </c>
      <c r="I663" s="34">
        <v>5000</v>
      </c>
      <c r="J663" s="67">
        <v>-153</v>
      </c>
    </row>
    <row r="664" spans="1:10">
      <c r="A664" s="60" t="s">
        <v>495</v>
      </c>
      <c r="B664" s="60" t="s">
        <v>148</v>
      </c>
      <c r="C664" s="60" t="s">
        <v>748</v>
      </c>
      <c r="D664" s="37" t="s">
        <v>55</v>
      </c>
      <c r="E664" s="33">
        <v>2</v>
      </c>
      <c r="F664" s="33">
        <v>4.41</v>
      </c>
      <c r="G664" s="33">
        <v>2.41</v>
      </c>
      <c r="H664" s="34">
        <v>10000</v>
      </c>
      <c r="I664" s="34">
        <v>24564</v>
      </c>
      <c r="J664" s="67">
        <v>14564</v>
      </c>
    </row>
    <row r="665" spans="1:10">
      <c r="A665" s="60" t="s">
        <v>495</v>
      </c>
      <c r="B665" s="60" t="s">
        <v>148</v>
      </c>
      <c r="C665" s="60" t="s">
        <v>758</v>
      </c>
      <c r="D665" s="37" t="s">
        <v>56</v>
      </c>
      <c r="E665" s="33">
        <v>20</v>
      </c>
      <c r="F665" s="33">
        <v>19.98</v>
      </c>
      <c r="G665" s="33">
        <v>-1.9999999999999574E-2</v>
      </c>
      <c r="H665" s="34">
        <v>131606</v>
      </c>
      <c r="I665" s="34">
        <v>142800</v>
      </c>
      <c r="J665" s="67">
        <v>11194</v>
      </c>
    </row>
    <row r="666" spans="1:10">
      <c r="A666" s="60" t="s">
        <v>501</v>
      </c>
      <c r="B666" s="60" t="s">
        <v>257</v>
      </c>
      <c r="C666" s="60" t="s">
        <v>503</v>
      </c>
      <c r="D666" s="37" t="s">
        <v>258</v>
      </c>
      <c r="E666" s="33">
        <v>17.78</v>
      </c>
      <c r="F666" s="33">
        <v>20</v>
      </c>
      <c r="G666" s="33">
        <v>2.2199999999999989</v>
      </c>
      <c r="H666" s="34">
        <v>106016</v>
      </c>
      <c r="I666" s="34">
        <v>147592</v>
      </c>
      <c r="J666" s="67">
        <v>41576</v>
      </c>
    </row>
    <row r="667" spans="1:10">
      <c r="A667" s="60" t="s">
        <v>501</v>
      </c>
      <c r="B667" s="60" t="s">
        <v>257</v>
      </c>
      <c r="C667" s="60" t="s">
        <v>587</v>
      </c>
      <c r="D667" s="37" t="s">
        <v>239</v>
      </c>
      <c r="E667" s="33">
        <v>73.41</v>
      </c>
      <c r="F667" s="33">
        <v>70.47</v>
      </c>
      <c r="G667" s="33">
        <v>-2.9399999999999977</v>
      </c>
      <c r="H667" s="34">
        <v>454024</v>
      </c>
      <c r="I667" s="34">
        <v>459891</v>
      </c>
      <c r="J667" s="67">
        <v>5867</v>
      </c>
    </row>
    <row r="668" spans="1:10">
      <c r="A668" s="60" t="s">
        <v>501</v>
      </c>
      <c r="B668" s="60" t="s">
        <v>257</v>
      </c>
      <c r="C668" s="60" t="s">
        <v>600</v>
      </c>
      <c r="D668" s="37" t="s">
        <v>261</v>
      </c>
      <c r="E668" s="33">
        <v>0.59</v>
      </c>
      <c r="F668" s="33">
        <v>1.8199999999999998</v>
      </c>
      <c r="G668" s="33">
        <v>1.23</v>
      </c>
      <c r="H668" s="34">
        <v>21286</v>
      </c>
      <c r="I668" s="34">
        <v>42321</v>
      </c>
      <c r="J668" s="67">
        <v>21035</v>
      </c>
    </row>
    <row r="669" spans="1:10">
      <c r="A669" s="60" t="s">
        <v>501</v>
      </c>
      <c r="B669" s="60" t="s">
        <v>257</v>
      </c>
      <c r="C669" s="60" t="s">
        <v>683</v>
      </c>
      <c r="D669" s="37" t="s">
        <v>50</v>
      </c>
      <c r="E669" s="33">
        <v>1</v>
      </c>
      <c r="F669" s="33">
        <v>1</v>
      </c>
      <c r="G669" s="33">
        <v>0</v>
      </c>
      <c r="H669" s="34">
        <v>5000</v>
      </c>
      <c r="I669" s="34">
        <v>5000</v>
      </c>
      <c r="J669" s="67">
        <v>0</v>
      </c>
    </row>
    <row r="670" spans="1:10">
      <c r="A670" s="60" t="s">
        <v>501</v>
      </c>
      <c r="B670" s="60" t="s">
        <v>257</v>
      </c>
      <c r="C670" s="60" t="s">
        <v>706</v>
      </c>
      <c r="D670" s="37" t="s">
        <v>943</v>
      </c>
      <c r="E670" s="33">
        <v>1</v>
      </c>
      <c r="F670" s="33">
        <v>1</v>
      </c>
      <c r="G670" s="33">
        <v>0</v>
      </c>
      <c r="H670" s="34">
        <v>5000</v>
      </c>
      <c r="I670" s="34">
        <v>5000</v>
      </c>
      <c r="J670" s="67">
        <v>0</v>
      </c>
    </row>
    <row r="671" spans="1:10">
      <c r="A671" s="60" t="s">
        <v>501</v>
      </c>
      <c r="B671" s="60" t="s">
        <v>257</v>
      </c>
      <c r="C671" s="60" t="s">
        <v>711</v>
      </c>
      <c r="D671" s="37" t="s">
        <v>259</v>
      </c>
      <c r="E671" s="33">
        <v>9</v>
      </c>
      <c r="F671" s="33">
        <v>10.1</v>
      </c>
      <c r="G671" s="33">
        <v>1.0999999999999996</v>
      </c>
      <c r="H671" s="34">
        <v>45000</v>
      </c>
      <c r="I671" s="34">
        <v>55779</v>
      </c>
      <c r="J671" s="67">
        <v>10779</v>
      </c>
    </row>
    <row r="672" spans="1:10">
      <c r="A672" s="60" t="s">
        <v>501</v>
      </c>
      <c r="B672" s="60" t="s">
        <v>257</v>
      </c>
      <c r="C672" s="60" t="s">
        <v>716</v>
      </c>
      <c r="D672" s="37" t="s">
        <v>195</v>
      </c>
      <c r="E672" s="33">
        <v>45.21</v>
      </c>
      <c r="F672" s="33">
        <v>37.04</v>
      </c>
      <c r="G672" s="33">
        <v>-8.1700000000000017</v>
      </c>
      <c r="H672" s="34">
        <v>272935</v>
      </c>
      <c r="I672" s="34">
        <v>242203</v>
      </c>
      <c r="J672" s="67">
        <v>-30732</v>
      </c>
    </row>
    <row r="673" spans="1:10">
      <c r="A673" s="60" t="s">
        <v>501</v>
      </c>
      <c r="B673" s="60" t="s">
        <v>257</v>
      </c>
      <c r="C673" s="60" t="s">
        <v>723</v>
      </c>
      <c r="D673" s="37" t="s">
        <v>946</v>
      </c>
      <c r="E673" s="33">
        <v>4</v>
      </c>
      <c r="F673" s="33">
        <v>5.77</v>
      </c>
      <c r="G673" s="33">
        <v>1.7699999999999996</v>
      </c>
      <c r="H673" s="34">
        <v>20000</v>
      </c>
      <c r="I673" s="34">
        <v>28850</v>
      </c>
      <c r="J673" s="67">
        <v>8850</v>
      </c>
    </row>
    <row r="674" spans="1:10">
      <c r="A674" s="60" t="s">
        <v>501</v>
      </c>
      <c r="B674" s="60" t="s">
        <v>257</v>
      </c>
      <c r="C674" s="60" t="s">
        <v>726</v>
      </c>
      <c r="D674" s="37" t="s">
        <v>221</v>
      </c>
      <c r="E674" s="33">
        <v>1</v>
      </c>
      <c r="F674" s="33">
        <v>1.3599999999999999</v>
      </c>
      <c r="G674" s="33">
        <v>0.35999999999999988</v>
      </c>
      <c r="H674" s="34">
        <v>5000</v>
      </c>
      <c r="I674" s="34">
        <v>7783</v>
      </c>
      <c r="J674" s="67">
        <v>2783</v>
      </c>
    </row>
    <row r="675" spans="1:10">
      <c r="A675" s="60" t="s">
        <v>501</v>
      </c>
      <c r="B675" s="60" t="s">
        <v>257</v>
      </c>
      <c r="C675" s="60" t="s">
        <v>740</v>
      </c>
      <c r="D675" s="37" t="s">
        <v>197</v>
      </c>
      <c r="E675" s="33">
        <v>1</v>
      </c>
      <c r="F675" s="33">
        <v>1</v>
      </c>
      <c r="G675" s="33">
        <v>0</v>
      </c>
      <c r="H675" s="34">
        <v>5000</v>
      </c>
      <c r="I675" s="34">
        <v>5000</v>
      </c>
      <c r="J675" s="67">
        <v>0</v>
      </c>
    </row>
    <row r="676" spans="1:10">
      <c r="A676" s="60" t="s">
        <v>501</v>
      </c>
      <c r="B676" s="60" t="s">
        <v>257</v>
      </c>
      <c r="C676" s="60" t="s">
        <v>754</v>
      </c>
      <c r="D676" s="37" t="s">
        <v>260</v>
      </c>
      <c r="E676" s="33">
        <v>5.19</v>
      </c>
      <c r="F676" s="33">
        <v>4</v>
      </c>
      <c r="G676" s="33">
        <v>-1.1900000000000004</v>
      </c>
      <c r="H676" s="34">
        <v>29441</v>
      </c>
      <c r="I676" s="34">
        <v>23304</v>
      </c>
      <c r="J676" s="67">
        <v>-6137</v>
      </c>
    </row>
    <row r="677" spans="1:10">
      <c r="A677" s="60" t="s">
        <v>502</v>
      </c>
      <c r="B677" s="60" t="s">
        <v>91</v>
      </c>
      <c r="C677" s="60" t="s">
        <v>368</v>
      </c>
      <c r="D677" s="37" t="s">
        <v>89</v>
      </c>
      <c r="E677" s="33">
        <v>2</v>
      </c>
      <c r="F677" s="33">
        <v>2</v>
      </c>
      <c r="G677" s="33">
        <v>0</v>
      </c>
      <c r="H677" s="34">
        <v>10000</v>
      </c>
      <c r="I677" s="34">
        <v>10000</v>
      </c>
      <c r="J677" s="67">
        <v>0</v>
      </c>
    </row>
    <row r="678" spans="1:10">
      <c r="A678" s="60" t="s">
        <v>502</v>
      </c>
      <c r="B678" s="60" t="s">
        <v>91</v>
      </c>
      <c r="C678" s="60" t="s">
        <v>628</v>
      </c>
      <c r="D678" s="37" t="s">
        <v>93</v>
      </c>
      <c r="E678" s="33">
        <v>1</v>
      </c>
      <c r="F678" s="33">
        <v>1</v>
      </c>
      <c r="G678" s="33">
        <v>0</v>
      </c>
      <c r="H678" s="34">
        <v>5000</v>
      </c>
      <c r="I678" s="34">
        <v>5000</v>
      </c>
      <c r="J678" s="67">
        <v>0</v>
      </c>
    </row>
    <row r="679" spans="1:10">
      <c r="A679" s="60" t="s">
        <v>502</v>
      </c>
      <c r="B679" s="60" t="s">
        <v>91</v>
      </c>
      <c r="C679" s="60" t="s">
        <v>667</v>
      </c>
      <c r="D679" s="37" t="s">
        <v>95</v>
      </c>
      <c r="E679" s="33">
        <v>0</v>
      </c>
      <c r="F679" s="33">
        <v>1</v>
      </c>
      <c r="G679" s="33">
        <v>1</v>
      </c>
      <c r="H679" s="34">
        <v>0</v>
      </c>
      <c r="I679" s="34">
        <v>5000</v>
      </c>
      <c r="J679" s="67">
        <v>5000</v>
      </c>
    </row>
    <row r="680" spans="1:10">
      <c r="A680" s="60" t="s">
        <v>502</v>
      </c>
      <c r="B680" s="60" t="s">
        <v>91</v>
      </c>
      <c r="C680" s="60" t="s">
        <v>699</v>
      </c>
      <c r="D680" s="37" t="s">
        <v>87</v>
      </c>
      <c r="E680" s="33">
        <v>18</v>
      </c>
      <c r="F680" s="33">
        <v>20.329999999999998</v>
      </c>
      <c r="G680" s="33">
        <v>2.3299999999999983</v>
      </c>
      <c r="H680" s="34">
        <v>94167</v>
      </c>
      <c r="I680" s="34">
        <v>110920</v>
      </c>
      <c r="J680" s="67">
        <v>16753</v>
      </c>
    </row>
    <row r="681" spans="1:10">
      <c r="A681" s="60" t="s">
        <v>502</v>
      </c>
      <c r="B681" s="60" t="s">
        <v>91</v>
      </c>
      <c r="C681" s="60" t="s">
        <v>721</v>
      </c>
      <c r="D681" s="37" t="s">
        <v>939</v>
      </c>
      <c r="E681" s="33">
        <v>1</v>
      </c>
      <c r="F681" s="33">
        <v>0</v>
      </c>
      <c r="G681" s="33">
        <v>-1</v>
      </c>
      <c r="H681" s="34">
        <v>5000</v>
      </c>
      <c r="I681" s="34">
        <v>0</v>
      </c>
      <c r="J681" s="67">
        <v>-5000</v>
      </c>
    </row>
    <row r="682" spans="1:10">
      <c r="A682" s="60" t="s">
        <v>502</v>
      </c>
      <c r="B682" s="60" t="s">
        <v>91</v>
      </c>
      <c r="C682" s="60" t="s">
        <v>756</v>
      </c>
      <c r="D682" s="37" t="s">
        <v>940</v>
      </c>
      <c r="E682" s="33">
        <v>30.97</v>
      </c>
      <c r="F682" s="33">
        <v>27.189999999999998</v>
      </c>
      <c r="G682" s="33">
        <v>-3.7800000000000011</v>
      </c>
      <c r="H682" s="34">
        <v>165120</v>
      </c>
      <c r="I682" s="34">
        <v>143668</v>
      </c>
      <c r="J682" s="67">
        <v>-21452</v>
      </c>
    </row>
    <row r="683" spans="1:10">
      <c r="A683" s="60" t="s">
        <v>502</v>
      </c>
      <c r="B683" s="60" t="s">
        <v>91</v>
      </c>
      <c r="C683" s="60" t="s">
        <v>760</v>
      </c>
      <c r="D683" s="37" t="s">
        <v>96</v>
      </c>
      <c r="E683" s="33">
        <v>3.9699999999999998</v>
      </c>
      <c r="F683" s="33">
        <v>4</v>
      </c>
      <c r="G683" s="33">
        <v>3.0000000000000249E-2</v>
      </c>
      <c r="H683" s="34">
        <v>19850</v>
      </c>
      <c r="I683" s="34">
        <v>20000</v>
      </c>
      <c r="J683" s="67">
        <v>150</v>
      </c>
    </row>
    <row r="684" spans="1:10">
      <c r="A684" s="60" t="s">
        <v>502</v>
      </c>
      <c r="B684" s="60" t="s">
        <v>91</v>
      </c>
      <c r="C684" s="60" t="s">
        <v>761</v>
      </c>
      <c r="D684" s="37" t="s">
        <v>176</v>
      </c>
      <c r="E684" s="33">
        <v>1</v>
      </c>
      <c r="F684" s="33">
        <v>0</v>
      </c>
      <c r="G684" s="33">
        <v>-1</v>
      </c>
      <c r="H684" s="34">
        <v>5000</v>
      </c>
      <c r="I684" s="34">
        <v>0</v>
      </c>
      <c r="J684" s="67">
        <v>-5000</v>
      </c>
    </row>
    <row r="685" spans="1:10">
      <c r="A685" s="60" t="s">
        <v>503</v>
      </c>
      <c r="B685" s="60" t="s">
        <v>258</v>
      </c>
      <c r="C685" s="60" t="s">
        <v>501</v>
      </c>
      <c r="D685" s="37" t="s">
        <v>257</v>
      </c>
      <c r="E685" s="33">
        <v>33</v>
      </c>
      <c r="F685" s="33">
        <v>30</v>
      </c>
      <c r="G685" s="33">
        <v>-3</v>
      </c>
      <c r="H685" s="34">
        <v>212865</v>
      </c>
      <c r="I685" s="34">
        <v>192629</v>
      </c>
      <c r="J685" s="67">
        <v>-20236</v>
      </c>
    </row>
    <row r="686" spans="1:10">
      <c r="A686" s="60" t="s">
        <v>503</v>
      </c>
      <c r="B686" s="60" t="s">
        <v>258</v>
      </c>
      <c r="C686" s="60" t="s">
        <v>560</v>
      </c>
      <c r="D686" s="37" t="s">
        <v>193</v>
      </c>
      <c r="E686" s="33">
        <v>0</v>
      </c>
      <c r="F686" s="33">
        <v>0.84</v>
      </c>
      <c r="G686" s="33">
        <v>0.84</v>
      </c>
      <c r="H686" s="34">
        <v>0</v>
      </c>
      <c r="I686" s="34">
        <v>4200</v>
      </c>
      <c r="J686" s="67">
        <v>4200</v>
      </c>
    </row>
    <row r="687" spans="1:10">
      <c r="A687" s="60" t="s">
        <v>503</v>
      </c>
      <c r="B687" s="60" t="s">
        <v>258</v>
      </c>
      <c r="C687" s="60" t="s">
        <v>578</v>
      </c>
      <c r="D687" s="37" t="s">
        <v>46</v>
      </c>
      <c r="E687" s="33">
        <v>0</v>
      </c>
      <c r="F687" s="33">
        <v>0.16</v>
      </c>
      <c r="G687" s="33">
        <v>0.16</v>
      </c>
      <c r="H687" s="34">
        <v>0</v>
      </c>
      <c r="I687" s="34">
        <v>800</v>
      </c>
      <c r="J687" s="67">
        <v>800</v>
      </c>
    </row>
    <row r="688" spans="1:10">
      <c r="A688" s="60" t="s">
        <v>503</v>
      </c>
      <c r="B688" s="60" t="s">
        <v>258</v>
      </c>
      <c r="C688" s="60" t="s">
        <v>587</v>
      </c>
      <c r="D688" s="37" t="s">
        <v>239</v>
      </c>
      <c r="E688" s="33">
        <v>202.82</v>
      </c>
      <c r="F688" s="33">
        <v>196.37</v>
      </c>
      <c r="G688" s="33">
        <v>-6.4499999999999886</v>
      </c>
      <c r="H688" s="34">
        <v>1072128</v>
      </c>
      <c r="I688" s="34">
        <v>1057053</v>
      </c>
      <c r="J688" s="67">
        <v>-15075</v>
      </c>
    </row>
    <row r="689" spans="1:10">
      <c r="A689" s="60" t="s">
        <v>503</v>
      </c>
      <c r="B689" s="60" t="s">
        <v>258</v>
      </c>
      <c r="C689" s="60" t="s">
        <v>600</v>
      </c>
      <c r="D689" s="37" t="s">
        <v>261</v>
      </c>
      <c r="E689" s="33">
        <v>3</v>
      </c>
      <c r="F689" s="33">
        <v>3</v>
      </c>
      <c r="G689" s="33">
        <v>0</v>
      </c>
      <c r="H689" s="34">
        <v>15000</v>
      </c>
      <c r="I689" s="34">
        <v>15000</v>
      </c>
      <c r="J689" s="67">
        <v>0</v>
      </c>
    </row>
    <row r="690" spans="1:10">
      <c r="A690" s="60" t="s">
        <v>503</v>
      </c>
      <c r="B690" s="60" t="s">
        <v>258</v>
      </c>
      <c r="C690" s="60" t="s">
        <v>653</v>
      </c>
      <c r="D690" s="37" t="s">
        <v>947</v>
      </c>
      <c r="E690" s="33">
        <v>4</v>
      </c>
      <c r="F690" s="33">
        <v>3.21</v>
      </c>
      <c r="G690" s="33">
        <v>-0.79</v>
      </c>
      <c r="H690" s="34">
        <v>27772</v>
      </c>
      <c r="I690" s="34">
        <v>19677</v>
      </c>
      <c r="J690" s="67">
        <v>-8095</v>
      </c>
    </row>
    <row r="691" spans="1:10">
      <c r="A691" s="60" t="s">
        <v>503</v>
      </c>
      <c r="B691" s="60" t="s">
        <v>258</v>
      </c>
      <c r="C691" s="60" t="s">
        <v>706</v>
      </c>
      <c r="D691" s="37" t="s">
        <v>943</v>
      </c>
      <c r="E691" s="33">
        <v>1</v>
      </c>
      <c r="F691" s="33">
        <v>3</v>
      </c>
      <c r="G691" s="33">
        <v>2</v>
      </c>
      <c r="H691" s="34">
        <v>5000</v>
      </c>
      <c r="I691" s="34">
        <v>15000</v>
      </c>
      <c r="J691" s="67">
        <v>10000</v>
      </c>
    </row>
    <row r="692" spans="1:10">
      <c r="A692" s="60" t="s">
        <v>503</v>
      </c>
      <c r="B692" s="60" t="s">
        <v>258</v>
      </c>
      <c r="C692" s="60" t="s">
        <v>711</v>
      </c>
      <c r="D692" s="37" t="s">
        <v>259</v>
      </c>
      <c r="E692" s="33">
        <v>13</v>
      </c>
      <c r="F692" s="33">
        <v>13.43</v>
      </c>
      <c r="G692" s="33">
        <v>0.42999999999999972</v>
      </c>
      <c r="H692" s="34">
        <v>68068</v>
      </c>
      <c r="I692" s="34">
        <v>70382</v>
      </c>
      <c r="J692" s="67">
        <v>2314</v>
      </c>
    </row>
    <row r="693" spans="1:10">
      <c r="A693" s="60" t="s">
        <v>503</v>
      </c>
      <c r="B693" s="60" t="s">
        <v>258</v>
      </c>
      <c r="C693" s="60" t="s">
        <v>716</v>
      </c>
      <c r="D693" s="37" t="s">
        <v>195</v>
      </c>
      <c r="E693" s="33">
        <v>28</v>
      </c>
      <c r="F693" s="33">
        <v>24</v>
      </c>
      <c r="G693" s="33">
        <v>-4</v>
      </c>
      <c r="H693" s="34">
        <v>140000</v>
      </c>
      <c r="I693" s="34">
        <v>120000</v>
      </c>
      <c r="J693" s="67">
        <v>-20000</v>
      </c>
    </row>
    <row r="694" spans="1:10">
      <c r="A694" s="60" t="s">
        <v>503</v>
      </c>
      <c r="B694" s="60" t="s">
        <v>258</v>
      </c>
      <c r="C694" s="60" t="s">
        <v>723</v>
      </c>
      <c r="D694" s="37" t="s">
        <v>946</v>
      </c>
      <c r="E694" s="33">
        <v>2</v>
      </c>
      <c r="F694" s="33">
        <v>2</v>
      </c>
      <c r="G694" s="33">
        <v>0</v>
      </c>
      <c r="H694" s="34">
        <v>10000</v>
      </c>
      <c r="I694" s="34">
        <v>10000</v>
      </c>
      <c r="J694" s="67">
        <v>0</v>
      </c>
    </row>
    <row r="695" spans="1:10">
      <c r="A695" s="60" t="s">
        <v>503</v>
      </c>
      <c r="B695" s="60" t="s">
        <v>258</v>
      </c>
      <c r="C695" s="60" t="s">
        <v>726</v>
      </c>
      <c r="D695" s="37" t="s">
        <v>221</v>
      </c>
      <c r="E695" s="33">
        <v>0</v>
      </c>
      <c r="F695" s="33">
        <v>1</v>
      </c>
      <c r="G695" s="33">
        <v>1</v>
      </c>
      <c r="H695" s="34">
        <v>0</v>
      </c>
      <c r="I695" s="34">
        <v>5000</v>
      </c>
      <c r="J695" s="67">
        <v>5000</v>
      </c>
    </row>
    <row r="696" spans="1:10">
      <c r="A696" s="60" t="s">
        <v>503</v>
      </c>
      <c r="B696" s="60" t="s">
        <v>258</v>
      </c>
      <c r="C696" s="60" t="s">
        <v>740</v>
      </c>
      <c r="D696" s="37" t="s">
        <v>197</v>
      </c>
      <c r="E696" s="33">
        <v>1.74</v>
      </c>
      <c r="F696" s="33">
        <v>1</v>
      </c>
      <c r="G696" s="33">
        <v>-0.74</v>
      </c>
      <c r="H696" s="34">
        <v>8700</v>
      </c>
      <c r="I696" s="34">
        <v>5000</v>
      </c>
      <c r="J696" s="67">
        <v>-3700</v>
      </c>
    </row>
    <row r="697" spans="1:10">
      <c r="A697" s="60" t="s">
        <v>503</v>
      </c>
      <c r="B697" s="60" t="s">
        <v>258</v>
      </c>
      <c r="C697" s="60" t="s">
        <v>754</v>
      </c>
      <c r="D697" s="37" t="s">
        <v>260</v>
      </c>
      <c r="E697" s="33">
        <v>2</v>
      </c>
      <c r="F697" s="33">
        <v>3</v>
      </c>
      <c r="G697" s="33">
        <v>1</v>
      </c>
      <c r="H697" s="34">
        <v>10000</v>
      </c>
      <c r="I697" s="34">
        <v>15000</v>
      </c>
      <c r="J697" s="67">
        <v>5000</v>
      </c>
    </row>
    <row r="698" spans="1:10">
      <c r="A698" s="60" t="s">
        <v>504</v>
      </c>
      <c r="B698" s="60" t="s">
        <v>201</v>
      </c>
      <c r="C698" s="60" t="s">
        <v>368</v>
      </c>
      <c r="D698" s="37" t="s">
        <v>89</v>
      </c>
      <c r="E698" s="33">
        <v>0</v>
      </c>
      <c r="F698" s="33">
        <v>0.5</v>
      </c>
      <c r="G698" s="33">
        <v>0.5</v>
      </c>
      <c r="H698" s="34">
        <v>0</v>
      </c>
      <c r="I698" s="34">
        <v>2500</v>
      </c>
      <c r="J698" s="67">
        <v>2500</v>
      </c>
    </row>
    <row r="699" spans="1:10">
      <c r="A699" s="60" t="s">
        <v>504</v>
      </c>
      <c r="B699" s="60" t="s">
        <v>201</v>
      </c>
      <c r="C699" s="60" t="s">
        <v>415</v>
      </c>
      <c r="D699" s="37" t="s">
        <v>76</v>
      </c>
      <c r="E699" s="33">
        <v>2</v>
      </c>
      <c r="F699" s="33">
        <v>0.53</v>
      </c>
      <c r="G699" s="33">
        <v>-1.47</v>
      </c>
      <c r="H699" s="34">
        <v>10000</v>
      </c>
      <c r="I699" s="34">
        <v>2650</v>
      </c>
      <c r="J699" s="67">
        <v>-7350</v>
      </c>
    </row>
    <row r="700" spans="1:10">
      <c r="A700" s="60" t="s">
        <v>504</v>
      </c>
      <c r="B700" s="60" t="s">
        <v>201</v>
      </c>
      <c r="C700" s="60" t="s">
        <v>448</v>
      </c>
      <c r="D700" s="37" t="s">
        <v>77</v>
      </c>
      <c r="E700" s="33">
        <v>151.78</v>
      </c>
      <c r="F700" s="33">
        <v>149.76000000000002</v>
      </c>
      <c r="G700" s="33">
        <v>-2.0199999999999818</v>
      </c>
      <c r="H700" s="34">
        <v>834257</v>
      </c>
      <c r="I700" s="34">
        <v>909240</v>
      </c>
      <c r="J700" s="67">
        <v>74983</v>
      </c>
    </row>
    <row r="701" spans="1:10">
      <c r="A701" s="60" t="s">
        <v>504</v>
      </c>
      <c r="B701" s="60" t="s">
        <v>201</v>
      </c>
      <c r="C701" s="60" t="s">
        <v>454</v>
      </c>
      <c r="D701" s="37" t="s">
        <v>199</v>
      </c>
      <c r="E701" s="33">
        <v>15.53</v>
      </c>
      <c r="F701" s="33">
        <v>14.76</v>
      </c>
      <c r="G701" s="33">
        <v>-0.76999999999999957</v>
      </c>
      <c r="H701" s="34">
        <v>102325</v>
      </c>
      <c r="I701" s="34">
        <v>107039</v>
      </c>
      <c r="J701" s="67">
        <v>4714</v>
      </c>
    </row>
    <row r="702" spans="1:10">
      <c r="A702" s="60" t="s">
        <v>504</v>
      </c>
      <c r="B702" s="60" t="s">
        <v>201</v>
      </c>
      <c r="C702" s="60" t="s">
        <v>492</v>
      </c>
      <c r="D702" s="37" t="s">
        <v>200</v>
      </c>
      <c r="E702" s="33">
        <v>0</v>
      </c>
      <c r="F702" s="33">
        <v>1</v>
      </c>
      <c r="G702" s="33">
        <v>1</v>
      </c>
      <c r="H702" s="34">
        <v>0</v>
      </c>
      <c r="I702" s="34">
        <v>5000</v>
      </c>
      <c r="J702" s="67">
        <v>5000</v>
      </c>
    </row>
    <row r="703" spans="1:10">
      <c r="A703" s="60" t="s">
        <v>504</v>
      </c>
      <c r="B703" s="60" t="s">
        <v>201</v>
      </c>
      <c r="C703" s="60" t="s">
        <v>513</v>
      </c>
      <c r="D703" s="37" t="s">
        <v>203</v>
      </c>
      <c r="E703" s="33">
        <v>11.58</v>
      </c>
      <c r="F703" s="33">
        <v>17.66</v>
      </c>
      <c r="G703" s="33">
        <v>6.08</v>
      </c>
      <c r="H703" s="34">
        <v>57900</v>
      </c>
      <c r="I703" s="34">
        <v>104291</v>
      </c>
      <c r="J703" s="67">
        <v>46391</v>
      </c>
    </row>
    <row r="704" spans="1:10">
      <c r="A704" s="60" t="s">
        <v>504</v>
      </c>
      <c r="B704" s="60" t="s">
        <v>201</v>
      </c>
      <c r="C704" s="60" t="s">
        <v>574</v>
      </c>
      <c r="D704" s="37" t="s">
        <v>212</v>
      </c>
      <c r="E704" s="33">
        <v>0</v>
      </c>
      <c r="F704" s="33">
        <v>1</v>
      </c>
      <c r="G704" s="33">
        <v>1</v>
      </c>
      <c r="H704" s="34">
        <v>0</v>
      </c>
      <c r="I704" s="34">
        <v>5000</v>
      </c>
      <c r="J704" s="67">
        <v>5000</v>
      </c>
    </row>
    <row r="705" spans="1:10">
      <c r="A705" s="60" t="s">
        <v>504</v>
      </c>
      <c r="B705" s="60" t="s">
        <v>201</v>
      </c>
      <c r="C705" s="60" t="s">
        <v>660</v>
      </c>
      <c r="D705" s="37" t="s">
        <v>68</v>
      </c>
      <c r="E705" s="33">
        <v>0.41</v>
      </c>
      <c r="F705" s="33">
        <v>0</v>
      </c>
      <c r="G705" s="33">
        <v>-0.41</v>
      </c>
      <c r="H705" s="34">
        <v>2050</v>
      </c>
      <c r="I705" s="34">
        <v>0</v>
      </c>
      <c r="J705" s="67">
        <v>-2050</v>
      </c>
    </row>
    <row r="706" spans="1:10">
      <c r="A706" s="60" t="s">
        <v>504</v>
      </c>
      <c r="B706" s="60" t="s">
        <v>201</v>
      </c>
      <c r="C706" s="60" t="s">
        <v>673</v>
      </c>
      <c r="D706" s="37" t="s">
        <v>205</v>
      </c>
      <c r="E706" s="33">
        <v>0</v>
      </c>
      <c r="F706" s="33">
        <v>1</v>
      </c>
      <c r="G706" s="33">
        <v>1</v>
      </c>
      <c r="H706" s="34">
        <v>0</v>
      </c>
      <c r="I706" s="34">
        <v>5000</v>
      </c>
      <c r="J706" s="67">
        <v>5000</v>
      </c>
    </row>
    <row r="707" spans="1:10">
      <c r="A707" s="60" t="s">
        <v>504</v>
      </c>
      <c r="B707" s="60" t="s">
        <v>201</v>
      </c>
      <c r="C707" s="60" t="s">
        <v>694</v>
      </c>
      <c r="D707" s="37" t="s">
        <v>234</v>
      </c>
      <c r="E707" s="33">
        <v>6</v>
      </c>
      <c r="F707" s="33">
        <v>6</v>
      </c>
      <c r="G707" s="33">
        <v>0</v>
      </c>
      <c r="H707" s="34">
        <v>30000</v>
      </c>
      <c r="I707" s="34">
        <v>30000</v>
      </c>
      <c r="J707" s="67">
        <v>0</v>
      </c>
    </row>
    <row r="708" spans="1:10">
      <c r="A708" s="60" t="s">
        <v>504</v>
      </c>
      <c r="B708" s="60" t="s">
        <v>201</v>
      </c>
      <c r="C708" s="60" t="s">
        <v>699</v>
      </c>
      <c r="D708" s="37" t="s">
        <v>87</v>
      </c>
      <c r="E708" s="33">
        <v>7</v>
      </c>
      <c r="F708" s="33">
        <v>2.38</v>
      </c>
      <c r="G708" s="33">
        <v>-4.62</v>
      </c>
      <c r="H708" s="34">
        <v>35000</v>
      </c>
      <c r="I708" s="34">
        <v>11900</v>
      </c>
      <c r="J708" s="67">
        <v>-23100</v>
      </c>
    </row>
    <row r="709" spans="1:10">
      <c r="A709" s="60" t="s">
        <v>504</v>
      </c>
      <c r="B709" s="60" t="s">
        <v>201</v>
      </c>
      <c r="C709" s="60" t="s">
        <v>708</v>
      </c>
      <c r="D709" s="37" t="s">
        <v>69</v>
      </c>
      <c r="E709" s="33">
        <v>1</v>
      </c>
      <c r="F709" s="33">
        <v>6.54</v>
      </c>
      <c r="G709" s="33">
        <v>5.54</v>
      </c>
      <c r="H709" s="34">
        <v>5000</v>
      </c>
      <c r="I709" s="34">
        <v>74012</v>
      </c>
      <c r="J709" s="67">
        <v>69012</v>
      </c>
    </row>
    <row r="710" spans="1:10">
      <c r="A710" s="60" t="s">
        <v>504</v>
      </c>
      <c r="B710" s="60" t="s">
        <v>201</v>
      </c>
      <c r="C710" s="60" t="s">
        <v>709</v>
      </c>
      <c r="D710" s="37" t="s">
        <v>235</v>
      </c>
      <c r="E710" s="33">
        <v>1</v>
      </c>
      <c r="F710" s="33">
        <v>0</v>
      </c>
      <c r="G710" s="33">
        <v>-1</v>
      </c>
      <c r="H710" s="34">
        <v>5000</v>
      </c>
      <c r="I710" s="34">
        <v>0</v>
      </c>
      <c r="J710" s="67">
        <v>-5000</v>
      </c>
    </row>
    <row r="711" spans="1:10">
      <c r="A711" s="60" t="s">
        <v>504</v>
      </c>
      <c r="B711" s="60" t="s">
        <v>201</v>
      </c>
      <c r="C711" s="60" t="s">
        <v>710</v>
      </c>
      <c r="D711" s="37" t="s">
        <v>945</v>
      </c>
      <c r="E711" s="33">
        <v>2</v>
      </c>
      <c r="F711" s="33">
        <v>2</v>
      </c>
      <c r="G711" s="33">
        <v>0</v>
      </c>
      <c r="H711" s="34">
        <v>10000</v>
      </c>
      <c r="I711" s="34">
        <v>10000</v>
      </c>
      <c r="J711" s="67">
        <v>0</v>
      </c>
    </row>
    <row r="712" spans="1:10">
      <c r="A712" s="60" t="s">
        <v>504</v>
      </c>
      <c r="B712" s="60" t="s">
        <v>201</v>
      </c>
      <c r="C712" s="60" t="s">
        <v>721</v>
      </c>
      <c r="D712" s="37" t="s">
        <v>939</v>
      </c>
      <c r="E712" s="33">
        <v>0.66</v>
      </c>
      <c r="F712" s="33">
        <v>0</v>
      </c>
      <c r="G712" s="33">
        <v>-0.66</v>
      </c>
      <c r="H712" s="34">
        <v>3606</v>
      </c>
      <c r="I712" s="34">
        <v>0</v>
      </c>
      <c r="J712" s="67">
        <v>-3606</v>
      </c>
    </row>
    <row r="713" spans="1:10">
      <c r="A713" s="60" t="s">
        <v>504</v>
      </c>
      <c r="B713" s="60" t="s">
        <v>201</v>
      </c>
      <c r="C713" s="60" t="s">
        <v>742</v>
      </c>
      <c r="D713" s="37" t="s">
        <v>71</v>
      </c>
      <c r="E713" s="33">
        <v>0.41</v>
      </c>
      <c r="F713" s="33">
        <v>1.6600000000000001</v>
      </c>
      <c r="G713" s="33">
        <v>1.2500000000000002</v>
      </c>
      <c r="H713" s="34">
        <v>2050</v>
      </c>
      <c r="I713" s="34">
        <v>8300</v>
      </c>
      <c r="J713" s="67">
        <v>6250</v>
      </c>
    </row>
    <row r="714" spans="1:10">
      <c r="A714" s="60" t="s">
        <v>504</v>
      </c>
      <c r="B714" s="60" t="s">
        <v>201</v>
      </c>
      <c r="C714" s="60" t="s">
        <v>743</v>
      </c>
      <c r="D714" s="37" t="s">
        <v>140</v>
      </c>
      <c r="E714" s="33">
        <v>0.77</v>
      </c>
      <c r="F714" s="33">
        <v>1</v>
      </c>
      <c r="G714" s="33">
        <v>0.22999999999999998</v>
      </c>
      <c r="H714" s="34">
        <v>3850</v>
      </c>
      <c r="I714" s="34">
        <v>5000</v>
      </c>
      <c r="J714" s="67">
        <v>1150</v>
      </c>
    </row>
    <row r="715" spans="1:10">
      <c r="A715" s="60" t="s">
        <v>504</v>
      </c>
      <c r="B715" s="60" t="s">
        <v>201</v>
      </c>
      <c r="C715" s="60" t="s">
        <v>746</v>
      </c>
      <c r="D715" s="37" t="s">
        <v>189</v>
      </c>
      <c r="E715" s="33">
        <v>3</v>
      </c>
      <c r="F715" s="33">
        <v>5</v>
      </c>
      <c r="G715" s="33">
        <v>2</v>
      </c>
      <c r="H715" s="34">
        <v>15000</v>
      </c>
      <c r="I715" s="34">
        <v>25000</v>
      </c>
      <c r="J715" s="67">
        <v>10000</v>
      </c>
    </row>
    <row r="716" spans="1:10">
      <c r="A716" s="60" t="s">
        <v>504</v>
      </c>
      <c r="B716" s="60" t="s">
        <v>201</v>
      </c>
      <c r="C716" s="60" t="s">
        <v>750</v>
      </c>
      <c r="D716" s="37" t="s">
        <v>184</v>
      </c>
      <c r="E716" s="33">
        <v>0</v>
      </c>
      <c r="F716" s="33">
        <v>1</v>
      </c>
      <c r="G716" s="33">
        <v>1</v>
      </c>
      <c r="H716" s="34">
        <v>0</v>
      </c>
      <c r="I716" s="34">
        <v>5000</v>
      </c>
      <c r="J716" s="67">
        <v>5000</v>
      </c>
    </row>
    <row r="717" spans="1:10">
      <c r="A717" s="60" t="s">
        <v>504</v>
      </c>
      <c r="B717" s="60" t="s">
        <v>201</v>
      </c>
      <c r="C717" s="60" t="s">
        <v>760</v>
      </c>
      <c r="D717" s="37" t="s">
        <v>96</v>
      </c>
      <c r="E717" s="33">
        <v>0.99</v>
      </c>
      <c r="F717" s="33">
        <v>1.9500000000000002</v>
      </c>
      <c r="G717" s="33">
        <v>0.96000000000000019</v>
      </c>
      <c r="H717" s="34">
        <v>4950</v>
      </c>
      <c r="I717" s="34">
        <v>9750</v>
      </c>
      <c r="J717" s="67">
        <v>4800</v>
      </c>
    </row>
    <row r="718" spans="1:10">
      <c r="A718" s="60" t="s">
        <v>504</v>
      </c>
      <c r="B718" s="60" t="s">
        <v>201</v>
      </c>
      <c r="C718" s="60" t="s">
        <v>761</v>
      </c>
      <c r="D718" s="37" t="s">
        <v>176</v>
      </c>
      <c r="E718" s="33">
        <v>0</v>
      </c>
      <c r="F718" s="33">
        <v>0.62</v>
      </c>
      <c r="G718" s="33">
        <v>0.62</v>
      </c>
      <c r="H718" s="34">
        <v>0</v>
      </c>
      <c r="I718" s="34">
        <v>3100</v>
      </c>
      <c r="J718" s="67">
        <v>3100</v>
      </c>
    </row>
    <row r="719" spans="1:10">
      <c r="A719" s="60" t="s">
        <v>504</v>
      </c>
      <c r="B719" s="60" t="s">
        <v>201</v>
      </c>
      <c r="C719" s="60" t="s">
        <v>776</v>
      </c>
      <c r="D719" s="37" t="s">
        <v>264</v>
      </c>
      <c r="E719" s="33">
        <v>32.19</v>
      </c>
      <c r="F719" s="33">
        <v>36.65</v>
      </c>
      <c r="G719" s="33">
        <v>4.4600000000000009</v>
      </c>
      <c r="H719" s="34">
        <v>168402</v>
      </c>
      <c r="I719" s="34">
        <v>223953</v>
      </c>
      <c r="J719" s="67">
        <v>55551</v>
      </c>
    </row>
    <row r="720" spans="1:10">
      <c r="A720" s="60" t="s">
        <v>504</v>
      </c>
      <c r="B720" s="60" t="s">
        <v>201</v>
      </c>
      <c r="C720" s="60" t="s">
        <v>778</v>
      </c>
      <c r="D720" s="37" t="s">
        <v>324</v>
      </c>
      <c r="E720" s="33">
        <v>0</v>
      </c>
      <c r="F720" s="33">
        <v>0.41</v>
      </c>
      <c r="G720" s="33">
        <v>0.41</v>
      </c>
      <c r="H720" s="34">
        <v>0</v>
      </c>
      <c r="I720" s="34">
        <v>8145</v>
      </c>
      <c r="J720" s="67">
        <v>8145</v>
      </c>
    </row>
    <row r="721" spans="1:10">
      <c r="A721" s="60" t="s">
        <v>505</v>
      </c>
      <c r="B721" s="60" t="s">
        <v>63</v>
      </c>
      <c r="C721" s="60" t="s">
        <v>359</v>
      </c>
      <c r="D721" s="37" t="s">
        <v>57</v>
      </c>
      <c r="E721" s="33">
        <v>0</v>
      </c>
      <c r="F721" s="33">
        <v>1</v>
      </c>
      <c r="G721" s="33">
        <v>1</v>
      </c>
      <c r="H721" s="34">
        <v>0</v>
      </c>
      <c r="I721" s="34">
        <v>5000</v>
      </c>
      <c r="J721" s="67">
        <v>5000</v>
      </c>
    </row>
    <row r="722" spans="1:10">
      <c r="A722" s="60" t="s">
        <v>505</v>
      </c>
      <c r="B722" s="60" t="s">
        <v>63</v>
      </c>
      <c r="C722" s="60" t="s">
        <v>462</v>
      </c>
      <c r="D722" s="37" t="s">
        <v>60</v>
      </c>
      <c r="E722" s="33">
        <v>1</v>
      </c>
      <c r="F722" s="33">
        <v>1</v>
      </c>
      <c r="G722" s="33">
        <v>0</v>
      </c>
      <c r="H722" s="34">
        <v>5000</v>
      </c>
      <c r="I722" s="34">
        <v>5000</v>
      </c>
      <c r="J722" s="67">
        <v>0</v>
      </c>
    </row>
    <row r="723" spans="1:10">
      <c r="A723" s="60" t="s">
        <v>505</v>
      </c>
      <c r="B723" s="60" t="s">
        <v>63</v>
      </c>
      <c r="C723" s="60" t="s">
        <v>465</v>
      </c>
      <c r="D723" s="37" t="s">
        <v>61</v>
      </c>
      <c r="E723" s="33">
        <v>1</v>
      </c>
      <c r="F723" s="33">
        <v>2</v>
      </c>
      <c r="G723" s="33">
        <v>1</v>
      </c>
      <c r="H723" s="34">
        <v>5000</v>
      </c>
      <c r="I723" s="34">
        <v>10000</v>
      </c>
      <c r="J723" s="67">
        <v>5000</v>
      </c>
    </row>
    <row r="724" spans="1:10">
      <c r="A724" s="60" t="s">
        <v>505</v>
      </c>
      <c r="B724" s="60" t="s">
        <v>63</v>
      </c>
      <c r="C724" s="60" t="s">
        <v>468</v>
      </c>
      <c r="D724" s="37" t="s">
        <v>62</v>
      </c>
      <c r="E724" s="33">
        <v>0</v>
      </c>
      <c r="F724" s="33">
        <v>1.08</v>
      </c>
      <c r="G724" s="33">
        <v>1.08</v>
      </c>
      <c r="H724" s="34">
        <v>0</v>
      </c>
      <c r="I724" s="34">
        <v>5400</v>
      </c>
      <c r="J724" s="67">
        <v>5400</v>
      </c>
    </row>
    <row r="725" spans="1:10">
      <c r="A725" s="60" t="s">
        <v>505</v>
      </c>
      <c r="B725" s="60" t="s">
        <v>63</v>
      </c>
      <c r="C725" s="60" t="s">
        <v>561</v>
      </c>
      <c r="D725" s="37" t="s">
        <v>64</v>
      </c>
      <c r="E725" s="33">
        <v>0.51</v>
      </c>
      <c r="F725" s="33">
        <v>1.5699999999999998</v>
      </c>
      <c r="G725" s="33">
        <v>1.0599999999999998</v>
      </c>
      <c r="H725" s="34">
        <v>2550</v>
      </c>
      <c r="I725" s="34">
        <v>7850</v>
      </c>
      <c r="J725" s="67">
        <v>5300</v>
      </c>
    </row>
    <row r="726" spans="1:10">
      <c r="A726" s="60" t="s">
        <v>505</v>
      </c>
      <c r="B726" s="60" t="s">
        <v>63</v>
      </c>
      <c r="C726" s="60" t="s">
        <v>623</v>
      </c>
      <c r="D726" s="37" t="s">
        <v>66</v>
      </c>
      <c r="E726" s="33">
        <v>5</v>
      </c>
      <c r="F726" s="33">
        <v>5</v>
      </c>
      <c r="G726" s="33">
        <v>0</v>
      </c>
      <c r="H726" s="34">
        <v>33015</v>
      </c>
      <c r="I726" s="34">
        <v>34980</v>
      </c>
      <c r="J726" s="67">
        <v>1965</v>
      </c>
    </row>
    <row r="727" spans="1:10">
      <c r="A727" s="60" t="s">
        <v>505</v>
      </c>
      <c r="B727" s="60" t="s">
        <v>63</v>
      </c>
      <c r="C727" s="60" t="s">
        <v>694</v>
      </c>
      <c r="D727" s="37" t="s">
        <v>234</v>
      </c>
      <c r="E727" s="33">
        <v>0.49</v>
      </c>
      <c r="F727" s="33">
        <v>1</v>
      </c>
      <c r="G727" s="33">
        <v>0.51</v>
      </c>
      <c r="H727" s="34">
        <v>2450</v>
      </c>
      <c r="I727" s="34">
        <v>5000</v>
      </c>
      <c r="J727" s="67">
        <v>2550</v>
      </c>
    </row>
    <row r="728" spans="1:10">
      <c r="A728" s="60" t="s">
        <v>505</v>
      </c>
      <c r="B728" s="60" t="s">
        <v>63</v>
      </c>
      <c r="C728" s="60" t="s">
        <v>728</v>
      </c>
      <c r="D728" s="37" t="s">
        <v>70</v>
      </c>
      <c r="E728" s="33">
        <v>16</v>
      </c>
      <c r="F728" s="33">
        <v>21</v>
      </c>
      <c r="G728" s="33">
        <v>5</v>
      </c>
      <c r="H728" s="34">
        <v>80000</v>
      </c>
      <c r="I728" s="34">
        <v>110708</v>
      </c>
      <c r="J728" s="67">
        <v>30708</v>
      </c>
    </row>
    <row r="729" spans="1:10">
      <c r="A729" s="60" t="s">
        <v>505</v>
      </c>
      <c r="B729" s="60" t="s">
        <v>63</v>
      </c>
      <c r="C729" s="60" t="s">
        <v>744</v>
      </c>
      <c r="D729" s="37" t="s">
        <v>72</v>
      </c>
      <c r="E729" s="33">
        <v>0</v>
      </c>
      <c r="F729" s="33">
        <v>1</v>
      </c>
      <c r="G729" s="33">
        <v>1</v>
      </c>
      <c r="H729" s="34">
        <v>0</v>
      </c>
      <c r="I729" s="34">
        <v>5000</v>
      </c>
      <c r="J729" s="67">
        <v>5000</v>
      </c>
    </row>
    <row r="730" spans="1:10">
      <c r="A730" s="60" t="s">
        <v>509</v>
      </c>
      <c r="B730" s="60" t="s">
        <v>202</v>
      </c>
      <c r="C730" s="60" t="s">
        <v>415</v>
      </c>
      <c r="D730" s="37" t="s">
        <v>76</v>
      </c>
      <c r="E730" s="33">
        <v>2</v>
      </c>
      <c r="F730" s="33">
        <v>2</v>
      </c>
      <c r="G730" s="33">
        <v>0</v>
      </c>
      <c r="H730" s="34">
        <v>14642</v>
      </c>
      <c r="I730" s="34">
        <v>14281</v>
      </c>
      <c r="J730" s="67">
        <v>-361</v>
      </c>
    </row>
    <row r="731" spans="1:10">
      <c r="A731" s="60" t="s">
        <v>509</v>
      </c>
      <c r="B731" s="60" t="s">
        <v>202</v>
      </c>
      <c r="C731" s="60" t="s">
        <v>448</v>
      </c>
      <c r="D731" s="37" t="s">
        <v>77</v>
      </c>
      <c r="E731" s="33">
        <v>2</v>
      </c>
      <c r="F731" s="33">
        <v>1</v>
      </c>
      <c r="G731" s="33">
        <v>-1</v>
      </c>
      <c r="H731" s="34">
        <v>10000</v>
      </c>
      <c r="I731" s="34">
        <v>5000</v>
      </c>
      <c r="J731" s="67">
        <v>-5000</v>
      </c>
    </row>
    <row r="732" spans="1:10">
      <c r="A732" s="60" t="s">
        <v>509</v>
      </c>
      <c r="B732" s="60" t="s">
        <v>202</v>
      </c>
      <c r="C732" s="60" t="s">
        <v>492</v>
      </c>
      <c r="D732" s="37" t="s">
        <v>200</v>
      </c>
      <c r="E732" s="33">
        <v>1</v>
      </c>
      <c r="F732" s="33">
        <v>0</v>
      </c>
      <c r="G732" s="33">
        <v>-1</v>
      </c>
      <c r="H732" s="34">
        <v>5000</v>
      </c>
      <c r="I732" s="34">
        <v>0</v>
      </c>
      <c r="J732" s="67">
        <v>-5000</v>
      </c>
    </row>
    <row r="733" spans="1:10">
      <c r="A733" s="60" t="s">
        <v>509</v>
      </c>
      <c r="B733" s="60" t="s">
        <v>202</v>
      </c>
      <c r="C733" s="60" t="s">
        <v>504</v>
      </c>
      <c r="D733" s="37" t="s">
        <v>201</v>
      </c>
      <c r="E733" s="33">
        <v>5</v>
      </c>
      <c r="F733" s="33">
        <v>6</v>
      </c>
      <c r="G733" s="33">
        <v>1</v>
      </c>
      <c r="H733" s="34">
        <v>28046</v>
      </c>
      <c r="I733" s="34">
        <v>32077</v>
      </c>
      <c r="J733" s="67">
        <v>4031</v>
      </c>
    </row>
    <row r="734" spans="1:10">
      <c r="A734" s="60" t="s">
        <v>509</v>
      </c>
      <c r="B734" s="60" t="s">
        <v>202</v>
      </c>
      <c r="C734" s="60" t="s">
        <v>511</v>
      </c>
      <c r="D734" s="37" t="s">
        <v>180</v>
      </c>
      <c r="E734" s="33">
        <v>5</v>
      </c>
      <c r="F734" s="33">
        <v>6</v>
      </c>
      <c r="G734" s="33">
        <v>1</v>
      </c>
      <c r="H734" s="34">
        <v>25000</v>
      </c>
      <c r="I734" s="34">
        <v>30000</v>
      </c>
      <c r="J734" s="67">
        <v>5000</v>
      </c>
    </row>
    <row r="735" spans="1:10">
      <c r="A735" s="60" t="s">
        <v>509</v>
      </c>
      <c r="B735" s="60" t="s">
        <v>202</v>
      </c>
      <c r="C735" s="60" t="s">
        <v>513</v>
      </c>
      <c r="D735" s="37" t="s">
        <v>203</v>
      </c>
      <c r="E735" s="33">
        <v>4</v>
      </c>
      <c r="F735" s="33">
        <v>6</v>
      </c>
      <c r="G735" s="33">
        <v>2</v>
      </c>
      <c r="H735" s="34">
        <v>30197</v>
      </c>
      <c r="I735" s="34">
        <v>35046</v>
      </c>
      <c r="J735" s="67">
        <v>4849</v>
      </c>
    </row>
    <row r="736" spans="1:10">
      <c r="A736" s="60" t="s">
        <v>509</v>
      </c>
      <c r="B736" s="60" t="s">
        <v>202</v>
      </c>
      <c r="C736" s="60" t="s">
        <v>677</v>
      </c>
      <c r="D736" s="37" t="s">
        <v>188</v>
      </c>
      <c r="E736" s="33">
        <v>1</v>
      </c>
      <c r="F736" s="33">
        <v>1</v>
      </c>
      <c r="G736" s="33">
        <v>0</v>
      </c>
      <c r="H736" s="34">
        <v>5000</v>
      </c>
      <c r="I736" s="34">
        <v>5000</v>
      </c>
      <c r="J736" s="67">
        <v>0</v>
      </c>
    </row>
    <row r="737" spans="1:10">
      <c r="A737" s="60" t="s">
        <v>509</v>
      </c>
      <c r="B737" s="60" t="s">
        <v>202</v>
      </c>
      <c r="C737" s="60" t="s">
        <v>699</v>
      </c>
      <c r="D737" s="37" t="s">
        <v>87</v>
      </c>
      <c r="E737" s="33">
        <v>1</v>
      </c>
      <c r="F737" s="33">
        <v>1</v>
      </c>
      <c r="G737" s="33">
        <v>0</v>
      </c>
      <c r="H737" s="34">
        <v>5000</v>
      </c>
      <c r="I737" s="34">
        <v>5000</v>
      </c>
      <c r="J737" s="67">
        <v>0</v>
      </c>
    </row>
    <row r="738" spans="1:10">
      <c r="A738" s="60" t="s">
        <v>509</v>
      </c>
      <c r="B738" s="60" t="s">
        <v>202</v>
      </c>
      <c r="C738" s="60" t="s">
        <v>705</v>
      </c>
      <c r="D738" s="37" t="s">
        <v>249</v>
      </c>
      <c r="E738" s="33">
        <v>2</v>
      </c>
      <c r="F738" s="33">
        <v>3</v>
      </c>
      <c r="G738" s="33">
        <v>1</v>
      </c>
      <c r="H738" s="34">
        <v>11987</v>
      </c>
      <c r="I738" s="34">
        <v>16138</v>
      </c>
      <c r="J738" s="67">
        <v>4151</v>
      </c>
    </row>
    <row r="739" spans="1:10">
      <c r="A739" s="60" t="s">
        <v>509</v>
      </c>
      <c r="B739" s="60" t="s">
        <v>202</v>
      </c>
      <c r="C739" s="60" t="s">
        <v>710</v>
      </c>
      <c r="D739" s="37" t="s">
        <v>945</v>
      </c>
      <c r="E739" s="33">
        <v>47.39</v>
      </c>
      <c r="F739" s="33">
        <v>58</v>
      </c>
      <c r="G739" s="33">
        <v>10.61</v>
      </c>
      <c r="H739" s="34">
        <v>254594</v>
      </c>
      <c r="I739" s="34">
        <v>307552</v>
      </c>
      <c r="J739" s="67">
        <v>52958</v>
      </c>
    </row>
    <row r="740" spans="1:10">
      <c r="A740" s="60" t="s">
        <v>509</v>
      </c>
      <c r="B740" s="60" t="s">
        <v>202</v>
      </c>
      <c r="C740" s="60" t="s">
        <v>727</v>
      </c>
      <c r="D740" s="37" t="s">
        <v>237</v>
      </c>
      <c r="E740" s="33">
        <v>3</v>
      </c>
      <c r="F740" s="33">
        <v>2</v>
      </c>
      <c r="G740" s="33">
        <v>-1</v>
      </c>
      <c r="H740" s="34">
        <v>15000</v>
      </c>
      <c r="I740" s="34">
        <v>10000</v>
      </c>
      <c r="J740" s="67">
        <v>-5000</v>
      </c>
    </row>
    <row r="741" spans="1:10">
      <c r="A741" s="60" t="s">
        <v>509</v>
      </c>
      <c r="B741" s="60" t="s">
        <v>202</v>
      </c>
      <c r="C741" s="60" t="s">
        <v>743</v>
      </c>
      <c r="D741" s="37" t="s">
        <v>140</v>
      </c>
      <c r="E741" s="33">
        <v>1</v>
      </c>
      <c r="F741" s="33">
        <v>1</v>
      </c>
      <c r="G741" s="33">
        <v>0</v>
      </c>
      <c r="H741" s="34">
        <v>5000</v>
      </c>
      <c r="I741" s="34">
        <v>5000</v>
      </c>
      <c r="J741" s="67">
        <v>0</v>
      </c>
    </row>
    <row r="742" spans="1:10">
      <c r="A742" s="60" t="s">
        <v>509</v>
      </c>
      <c r="B742" s="60" t="s">
        <v>202</v>
      </c>
      <c r="C742" s="60" t="s">
        <v>746</v>
      </c>
      <c r="D742" s="37" t="s">
        <v>189</v>
      </c>
      <c r="E742" s="33">
        <v>6</v>
      </c>
      <c r="F742" s="33">
        <v>7</v>
      </c>
      <c r="G742" s="33">
        <v>1</v>
      </c>
      <c r="H742" s="34">
        <v>41398</v>
      </c>
      <c r="I742" s="34">
        <v>47073</v>
      </c>
      <c r="J742" s="67">
        <v>5675</v>
      </c>
    </row>
    <row r="743" spans="1:10">
      <c r="A743" s="60" t="s">
        <v>510</v>
      </c>
      <c r="B743" s="60" t="s">
        <v>44</v>
      </c>
      <c r="C743" s="60" t="s">
        <v>356</v>
      </c>
      <c r="D743" s="37" t="s">
        <v>41</v>
      </c>
      <c r="E743" s="33">
        <v>1</v>
      </c>
      <c r="F743" s="33">
        <v>1</v>
      </c>
      <c r="G743" s="33">
        <v>0</v>
      </c>
      <c r="H743" s="34">
        <v>5000</v>
      </c>
      <c r="I743" s="34">
        <v>5000</v>
      </c>
      <c r="J743" s="67">
        <v>0</v>
      </c>
    </row>
    <row r="744" spans="1:10">
      <c r="A744" s="60" t="s">
        <v>510</v>
      </c>
      <c r="B744" s="60" t="s">
        <v>44</v>
      </c>
      <c r="C744" s="60" t="s">
        <v>412</v>
      </c>
      <c r="D744" s="37" t="s">
        <v>42</v>
      </c>
      <c r="E744" s="33">
        <v>1.48</v>
      </c>
      <c r="F744" s="33">
        <v>1</v>
      </c>
      <c r="G744" s="33">
        <v>-0.48</v>
      </c>
      <c r="H744" s="34">
        <v>7400</v>
      </c>
      <c r="I744" s="34">
        <v>8190</v>
      </c>
      <c r="J744" s="67">
        <v>790</v>
      </c>
    </row>
    <row r="745" spans="1:10">
      <c r="A745" s="60" t="s">
        <v>510</v>
      </c>
      <c r="B745" s="60" t="s">
        <v>44</v>
      </c>
      <c r="C745" s="60" t="s">
        <v>438</v>
      </c>
      <c r="D745" s="37" t="s">
        <v>190</v>
      </c>
      <c r="E745" s="33">
        <v>4</v>
      </c>
      <c r="F745" s="33">
        <v>3.4699999999999998</v>
      </c>
      <c r="G745" s="33">
        <v>-0.53000000000000025</v>
      </c>
      <c r="H745" s="34">
        <v>25702</v>
      </c>
      <c r="I745" s="34">
        <v>24732</v>
      </c>
      <c r="J745" s="67">
        <v>-970</v>
      </c>
    </row>
    <row r="746" spans="1:10">
      <c r="A746" s="60" t="s">
        <v>510</v>
      </c>
      <c r="B746" s="60" t="s">
        <v>44</v>
      </c>
      <c r="C746" s="60" t="s">
        <v>478</v>
      </c>
      <c r="D746" s="37" t="s">
        <v>208</v>
      </c>
      <c r="E746" s="33">
        <v>0</v>
      </c>
      <c r="F746" s="33">
        <v>1</v>
      </c>
      <c r="G746" s="33">
        <v>1</v>
      </c>
      <c r="H746" s="34">
        <v>0</v>
      </c>
      <c r="I746" s="34">
        <v>5000</v>
      </c>
      <c r="J746" s="67">
        <v>5000</v>
      </c>
    </row>
    <row r="747" spans="1:10">
      <c r="A747" s="60" t="s">
        <v>510</v>
      </c>
      <c r="B747" s="60" t="s">
        <v>44</v>
      </c>
      <c r="C747" s="60" t="s">
        <v>512</v>
      </c>
      <c r="D747" s="37" t="s">
        <v>45</v>
      </c>
      <c r="E747" s="33">
        <v>1</v>
      </c>
      <c r="F747" s="33">
        <v>1</v>
      </c>
      <c r="G747" s="33">
        <v>0</v>
      </c>
      <c r="H747" s="34">
        <v>5000</v>
      </c>
      <c r="I747" s="34">
        <v>5000</v>
      </c>
      <c r="J747" s="67">
        <v>0</v>
      </c>
    </row>
    <row r="748" spans="1:10">
      <c r="A748" s="60" t="s">
        <v>510</v>
      </c>
      <c r="B748" s="60" t="s">
        <v>44</v>
      </c>
      <c r="C748" s="60" t="s">
        <v>632</v>
      </c>
      <c r="D748" s="37" t="s">
        <v>48</v>
      </c>
      <c r="E748" s="33">
        <v>36.49</v>
      </c>
      <c r="F748" s="33">
        <v>31</v>
      </c>
      <c r="G748" s="33">
        <v>-5.490000000000002</v>
      </c>
      <c r="H748" s="34">
        <v>203828</v>
      </c>
      <c r="I748" s="34">
        <v>172527</v>
      </c>
      <c r="J748" s="67">
        <v>-31301</v>
      </c>
    </row>
    <row r="749" spans="1:10">
      <c r="A749" s="60" t="s">
        <v>511</v>
      </c>
      <c r="B749" s="60" t="s">
        <v>180</v>
      </c>
      <c r="C749" s="60" t="s">
        <v>430</v>
      </c>
      <c r="D749" s="37" t="s">
        <v>179</v>
      </c>
      <c r="E749" s="33">
        <v>4</v>
      </c>
      <c r="F749" s="33">
        <v>3</v>
      </c>
      <c r="G749" s="33">
        <v>-1</v>
      </c>
      <c r="H749" s="34">
        <v>20000</v>
      </c>
      <c r="I749" s="34">
        <v>15000</v>
      </c>
      <c r="J749" s="67">
        <v>-5000</v>
      </c>
    </row>
    <row r="750" spans="1:10">
      <c r="A750" s="60" t="s">
        <v>511</v>
      </c>
      <c r="B750" s="60" t="s">
        <v>180</v>
      </c>
      <c r="C750" s="60" t="s">
        <v>652</v>
      </c>
      <c r="D750" s="37" t="s">
        <v>187</v>
      </c>
      <c r="E750" s="33">
        <v>2</v>
      </c>
      <c r="F750" s="33">
        <v>1</v>
      </c>
      <c r="G750" s="33">
        <v>-1</v>
      </c>
      <c r="H750" s="34">
        <v>10000</v>
      </c>
      <c r="I750" s="34">
        <v>5000</v>
      </c>
      <c r="J750" s="67">
        <v>-5000</v>
      </c>
    </row>
    <row r="751" spans="1:10">
      <c r="A751" s="60" t="s">
        <v>511</v>
      </c>
      <c r="B751" s="60" t="s">
        <v>180</v>
      </c>
      <c r="C751" s="60" t="s">
        <v>771</v>
      </c>
      <c r="D751" s="37" t="s">
        <v>252</v>
      </c>
      <c r="E751" s="33">
        <v>1</v>
      </c>
      <c r="F751" s="33">
        <v>0</v>
      </c>
      <c r="G751" s="33">
        <v>-1</v>
      </c>
      <c r="H751" s="34">
        <v>5000</v>
      </c>
      <c r="I751" s="34">
        <v>0</v>
      </c>
      <c r="J751" s="67">
        <v>-5000</v>
      </c>
    </row>
    <row r="752" spans="1:10">
      <c r="A752" s="60" t="s">
        <v>512</v>
      </c>
      <c r="B752" s="60" t="s">
        <v>45</v>
      </c>
      <c r="C752" s="60" t="s">
        <v>375</v>
      </c>
      <c r="D752" s="37" t="s">
        <v>58</v>
      </c>
      <c r="E752" s="33">
        <v>1</v>
      </c>
      <c r="F752" s="33">
        <v>1</v>
      </c>
      <c r="G752" s="33">
        <v>0</v>
      </c>
      <c r="H752" s="34">
        <v>5000</v>
      </c>
      <c r="I752" s="34">
        <v>5000</v>
      </c>
      <c r="J752" s="67">
        <v>0</v>
      </c>
    </row>
    <row r="753" spans="1:10">
      <c r="A753" s="60" t="s">
        <v>512</v>
      </c>
      <c r="B753" s="60" t="s">
        <v>45</v>
      </c>
      <c r="C753" s="60" t="s">
        <v>412</v>
      </c>
      <c r="D753" s="37" t="s">
        <v>42</v>
      </c>
      <c r="E753" s="33">
        <v>10</v>
      </c>
      <c r="F753" s="33">
        <v>8</v>
      </c>
      <c r="G753" s="33">
        <v>-2</v>
      </c>
      <c r="H753" s="34">
        <v>65094</v>
      </c>
      <c r="I753" s="34">
        <v>52389</v>
      </c>
      <c r="J753" s="67">
        <v>-12705</v>
      </c>
    </row>
    <row r="754" spans="1:10">
      <c r="A754" s="60" t="s">
        <v>512</v>
      </c>
      <c r="B754" s="60" t="s">
        <v>45</v>
      </c>
      <c r="C754" s="60" t="s">
        <v>462</v>
      </c>
      <c r="D754" s="37" t="s">
        <v>60</v>
      </c>
      <c r="E754" s="33">
        <v>1</v>
      </c>
      <c r="F754" s="33">
        <v>0</v>
      </c>
      <c r="G754" s="33">
        <v>-1</v>
      </c>
      <c r="H754" s="34">
        <v>5000</v>
      </c>
      <c r="I754" s="34">
        <v>0</v>
      </c>
      <c r="J754" s="67">
        <v>-5000</v>
      </c>
    </row>
    <row r="755" spans="1:10">
      <c r="A755" s="60" t="s">
        <v>512</v>
      </c>
      <c r="B755" s="60" t="s">
        <v>45</v>
      </c>
      <c r="C755" s="60" t="s">
        <v>542</v>
      </c>
      <c r="D755" s="37" t="s">
        <v>116</v>
      </c>
      <c r="E755" s="33">
        <v>1</v>
      </c>
      <c r="F755" s="33">
        <v>1</v>
      </c>
      <c r="G755" s="33">
        <v>0</v>
      </c>
      <c r="H755" s="34">
        <v>5000</v>
      </c>
      <c r="I755" s="34">
        <v>5000</v>
      </c>
      <c r="J755" s="67">
        <v>0</v>
      </c>
    </row>
    <row r="756" spans="1:10">
      <c r="A756" s="60" t="s">
        <v>512</v>
      </c>
      <c r="B756" s="60" t="s">
        <v>45</v>
      </c>
      <c r="C756" s="60" t="s">
        <v>578</v>
      </c>
      <c r="D756" s="37" t="s">
        <v>46</v>
      </c>
      <c r="E756" s="33">
        <v>2</v>
      </c>
      <c r="F756" s="33">
        <v>3</v>
      </c>
      <c r="G756" s="33">
        <v>1</v>
      </c>
      <c r="H756" s="34">
        <v>10000</v>
      </c>
      <c r="I756" s="34">
        <v>15000</v>
      </c>
      <c r="J756" s="67">
        <v>5000</v>
      </c>
    </row>
    <row r="757" spans="1:10">
      <c r="A757" s="60" t="s">
        <v>512</v>
      </c>
      <c r="B757" s="60" t="s">
        <v>45</v>
      </c>
      <c r="C757" s="60" t="s">
        <v>632</v>
      </c>
      <c r="D757" s="37" t="s">
        <v>48</v>
      </c>
      <c r="E757" s="33">
        <v>69</v>
      </c>
      <c r="F757" s="33">
        <v>54.27</v>
      </c>
      <c r="G757" s="33">
        <v>-14.729999999999997</v>
      </c>
      <c r="H757" s="34">
        <v>452827</v>
      </c>
      <c r="I757" s="34">
        <v>361219</v>
      </c>
      <c r="J757" s="67">
        <v>-91608</v>
      </c>
    </row>
    <row r="758" spans="1:10">
      <c r="A758" s="60" t="s">
        <v>512</v>
      </c>
      <c r="B758" s="60" t="s">
        <v>45</v>
      </c>
      <c r="C758" s="60" t="s">
        <v>730</v>
      </c>
      <c r="D758" s="37" t="s">
        <v>119</v>
      </c>
      <c r="E758" s="33">
        <v>4</v>
      </c>
      <c r="F758" s="33">
        <v>4</v>
      </c>
      <c r="G758" s="33">
        <v>0</v>
      </c>
      <c r="H758" s="34">
        <v>25759</v>
      </c>
      <c r="I758" s="34">
        <v>26610</v>
      </c>
      <c r="J758" s="67">
        <v>851</v>
      </c>
    </row>
    <row r="759" spans="1:10">
      <c r="A759" s="60" t="s">
        <v>513</v>
      </c>
      <c r="B759" s="60" t="s">
        <v>203</v>
      </c>
      <c r="C759" s="60" t="s">
        <v>448</v>
      </c>
      <c r="D759" s="37" t="s">
        <v>77</v>
      </c>
      <c r="E759" s="33">
        <v>6.51</v>
      </c>
      <c r="F759" s="33">
        <v>6.2799999999999994</v>
      </c>
      <c r="G759" s="33">
        <v>-0.23000000000000043</v>
      </c>
      <c r="H759" s="34">
        <v>44673</v>
      </c>
      <c r="I759" s="34">
        <v>31400</v>
      </c>
      <c r="J759" s="67">
        <v>-13273</v>
      </c>
    </row>
    <row r="760" spans="1:10">
      <c r="A760" s="60" t="s">
        <v>513</v>
      </c>
      <c r="B760" s="60" t="s">
        <v>203</v>
      </c>
      <c r="C760" s="60" t="s">
        <v>454</v>
      </c>
      <c r="D760" s="37" t="s">
        <v>199</v>
      </c>
      <c r="E760" s="33">
        <v>2</v>
      </c>
      <c r="F760" s="33">
        <v>0</v>
      </c>
      <c r="G760" s="33">
        <v>-2</v>
      </c>
      <c r="H760" s="34">
        <v>10000</v>
      </c>
      <c r="I760" s="34">
        <v>0</v>
      </c>
      <c r="J760" s="67">
        <v>-10000</v>
      </c>
    </row>
    <row r="761" spans="1:10">
      <c r="A761" s="60" t="s">
        <v>513</v>
      </c>
      <c r="B761" s="60" t="s">
        <v>203</v>
      </c>
      <c r="C761" s="60" t="s">
        <v>504</v>
      </c>
      <c r="D761" s="37" t="s">
        <v>201</v>
      </c>
      <c r="E761" s="33">
        <v>10</v>
      </c>
      <c r="F761" s="33">
        <v>6</v>
      </c>
      <c r="G761" s="33">
        <v>-4</v>
      </c>
      <c r="H761" s="34">
        <v>66586</v>
      </c>
      <c r="I761" s="34">
        <v>43652</v>
      </c>
      <c r="J761" s="67">
        <v>-22934</v>
      </c>
    </row>
    <row r="762" spans="1:10">
      <c r="A762" s="60" t="s">
        <v>513</v>
      </c>
      <c r="B762" s="60" t="s">
        <v>203</v>
      </c>
      <c r="C762" s="60" t="s">
        <v>699</v>
      </c>
      <c r="D762" s="37" t="s">
        <v>87</v>
      </c>
      <c r="E762" s="33">
        <v>1</v>
      </c>
      <c r="F762" s="33">
        <v>0</v>
      </c>
      <c r="G762" s="33">
        <v>-1</v>
      </c>
      <c r="H762" s="34">
        <v>10729</v>
      </c>
      <c r="I762" s="34">
        <v>0</v>
      </c>
      <c r="J762" s="67">
        <v>-10729</v>
      </c>
    </row>
    <row r="763" spans="1:10">
      <c r="A763" s="60" t="s">
        <v>513</v>
      </c>
      <c r="B763" s="60" t="s">
        <v>203</v>
      </c>
      <c r="C763" s="60" t="s">
        <v>710</v>
      </c>
      <c r="D763" s="37" t="s">
        <v>945</v>
      </c>
      <c r="E763" s="33">
        <v>2</v>
      </c>
      <c r="F763" s="33">
        <v>1</v>
      </c>
      <c r="G763" s="33">
        <v>-1</v>
      </c>
      <c r="H763" s="34">
        <v>10000</v>
      </c>
      <c r="I763" s="34">
        <v>5000</v>
      </c>
      <c r="J763" s="67">
        <v>-5000</v>
      </c>
    </row>
    <row r="764" spans="1:10">
      <c r="A764" s="60" t="s">
        <v>513</v>
      </c>
      <c r="B764" s="60" t="s">
        <v>203</v>
      </c>
      <c r="C764" s="60" t="s">
        <v>746</v>
      </c>
      <c r="D764" s="37" t="s">
        <v>189</v>
      </c>
      <c r="E764" s="33">
        <v>3</v>
      </c>
      <c r="F764" s="33">
        <v>3.48</v>
      </c>
      <c r="G764" s="33">
        <v>0.48</v>
      </c>
      <c r="H764" s="34">
        <v>15000</v>
      </c>
      <c r="I764" s="34">
        <v>17400</v>
      </c>
      <c r="J764" s="67">
        <v>2400</v>
      </c>
    </row>
    <row r="765" spans="1:10">
      <c r="A765" s="60" t="s">
        <v>513</v>
      </c>
      <c r="B765" s="60" t="s">
        <v>203</v>
      </c>
      <c r="C765" s="60" t="s">
        <v>750</v>
      </c>
      <c r="D765" s="37" t="s">
        <v>184</v>
      </c>
      <c r="E765" s="33">
        <v>0</v>
      </c>
      <c r="F765" s="33">
        <v>0.34</v>
      </c>
      <c r="G765" s="33">
        <v>0.34</v>
      </c>
      <c r="H765" s="34">
        <v>0</v>
      </c>
      <c r="I765" s="34">
        <v>1700</v>
      </c>
      <c r="J765" s="67">
        <v>1700</v>
      </c>
    </row>
    <row r="766" spans="1:10">
      <c r="A766" s="60" t="s">
        <v>513</v>
      </c>
      <c r="B766" s="60" t="s">
        <v>203</v>
      </c>
      <c r="C766" s="60" t="s">
        <v>751</v>
      </c>
      <c r="D766" s="37" t="s">
        <v>238</v>
      </c>
      <c r="E766" s="33">
        <v>1.9300000000000002</v>
      </c>
      <c r="F766" s="33">
        <v>1</v>
      </c>
      <c r="G766" s="33">
        <v>-0.93000000000000016</v>
      </c>
      <c r="H766" s="34">
        <v>13344</v>
      </c>
      <c r="I766" s="34">
        <v>9387</v>
      </c>
      <c r="J766" s="67">
        <v>-3957</v>
      </c>
    </row>
    <row r="767" spans="1:10">
      <c r="A767" s="60" t="s">
        <v>513</v>
      </c>
      <c r="B767" s="60" t="s">
        <v>203</v>
      </c>
      <c r="C767" s="60" t="s">
        <v>760</v>
      </c>
      <c r="D767" s="37" t="s">
        <v>96</v>
      </c>
      <c r="E767" s="33">
        <v>1</v>
      </c>
      <c r="F767" s="33">
        <v>1</v>
      </c>
      <c r="G767" s="33">
        <v>0</v>
      </c>
      <c r="H767" s="34">
        <v>5000</v>
      </c>
      <c r="I767" s="34">
        <v>5000</v>
      </c>
      <c r="J767" s="67">
        <v>0</v>
      </c>
    </row>
    <row r="768" spans="1:10">
      <c r="A768" s="60" t="s">
        <v>522</v>
      </c>
      <c r="B768" s="60" t="s">
        <v>267</v>
      </c>
      <c r="C768" s="60" t="s">
        <v>590</v>
      </c>
      <c r="D768" s="37" t="s">
        <v>110</v>
      </c>
      <c r="E768" s="33">
        <v>1</v>
      </c>
      <c r="F768" s="33">
        <v>0</v>
      </c>
      <c r="G768" s="33">
        <v>-1</v>
      </c>
      <c r="H768" s="34">
        <v>5000</v>
      </c>
      <c r="I768" s="34">
        <v>0</v>
      </c>
      <c r="J768" s="67">
        <v>-5000</v>
      </c>
    </row>
    <row r="769" spans="1:10">
      <c r="A769" s="60" t="s">
        <v>523</v>
      </c>
      <c r="B769" s="60" t="s">
        <v>109</v>
      </c>
      <c r="C769" s="60" t="s">
        <v>371</v>
      </c>
      <c r="D769" s="37" t="s">
        <v>104</v>
      </c>
      <c r="E769" s="33">
        <v>48.06</v>
      </c>
      <c r="F769" s="33">
        <v>38.14</v>
      </c>
      <c r="G769" s="33">
        <v>-9.9200000000000017</v>
      </c>
      <c r="H769" s="34">
        <v>254911</v>
      </c>
      <c r="I769" s="34">
        <v>203693</v>
      </c>
      <c r="J769" s="67">
        <v>-51218</v>
      </c>
    </row>
    <row r="770" spans="1:10">
      <c r="A770" s="60" t="s">
        <v>523</v>
      </c>
      <c r="B770" s="60" t="s">
        <v>109</v>
      </c>
      <c r="C770" s="60" t="s">
        <v>387</v>
      </c>
      <c r="D770" s="37" t="s">
        <v>105</v>
      </c>
      <c r="E770" s="33">
        <v>5</v>
      </c>
      <c r="F770" s="33">
        <v>4</v>
      </c>
      <c r="G770" s="33">
        <v>-1</v>
      </c>
      <c r="H770" s="34">
        <v>27122</v>
      </c>
      <c r="I770" s="34">
        <v>27894</v>
      </c>
      <c r="J770" s="67">
        <v>772</v>
      </c>
    </row>
    <row r="771" spans="1:10">
      <c r="A771" s="60" t="s">
        <v>523</v>
      </c>
      <c r="B771" s="60" t="s">
        <v>109</v>
      </c>
      <c r="C771" s="60" t="s">
        <v>447</v>
      </c>
      <c r="D771" s="37" t="s">
        <v>107</v>
      </c>
      <c r="E771" s="33">
        <v>36.22</v>
      </c>
      <c r="F771" s="33">
        <v>45.62</v>
      </c>
      <c r="G771" s="33">
        <v>9.3999999999999986</v>
      </c>
      <c r="H771" s="34">
        <v>243903</v>
      </c>
      <c r="I771" s="34">
        <v>304904</v>
      </c>
      <c r="J771" s="67">
        <v>61001</v>
      </c>
    </row>
    <row r="772" spans="1:10">
      <c r="A772" s="60" t="s">
        <v>523</v>
      </c>
      <c r="B772" s="60" t="s">
        <v>109</v>
      </c>
      <c r="C772" s="60" t="s">
        <v>552</v>
      </c>
      <c r="D772" s="37" t="s">
        <v>133</v>
      </c>
      <c r="E772" s="33">
        <v>1</v>
      </c>
      <c r="F772" s="33">
        <v>1</v>
      </c>
      <c r="G772" s="33">
        <v>0</v>
      </c>
      <c r="H772" s="34">
        <v>5000</v>
      </c>
      <c r="I772" s="34">
        <v>5000</v>
      </c>
      <c r="J772" s="67">
        <v>0</v>
      </c>
    </row>
    <row r="773" spans="1:10">
      <c r="A773" s="60" t="s">
        <v>523</v>
      </c>
      <c r="B773" s="60" t="s">
        <v>109</v>
      </c>
      <c r="C773" s="60" t="s">
        <v>590</v>
      </c>
      <c r="D773" s="37" t="s">
        <v>110</v>
      </c>
      <c r="E773" s="33">
        <v>2</v>
      </c>
      <c r="F773" s="33">
        <v>4</v>
      </c>
      <c r="G773" s="33">
        <v>2</v>
      </c>
      <c r="H773" s="34">
        <v>10000</v>
      </c>
      <c r="I773" s="34">
        <v>20000</v>
      </c>
      <c r="J773" s="67">
        <v>10000</v>
      </c>
    </row>
    <row r="774" spans="1:10">
      <c r="A774" s="60" t="s">
        <v>523</v>
      </c>
      <c r="B774" s="60" t="s">
        <v>109</v>
      </c>
      <c r="C774" s="60" t="s">
        <v>612</v>
      </c>
      <c r="D774" s="37" t="s">
        <v>111</v>
      </c>
      <c r="E774" s="33">
        <v>13</v>
      </c>
      <c r="F774" s="33">
        <v>21.7</v>
      </c>
      <c r="G774" s="33">
        <v>8.6999999999999993</v>
      </c>
      <c r="H774" s="34">
        <v>65000</v>
      </c>
      <c r="I774" s="34">
        <v>115197</v>
      </c>
      <c r="J774" s="67">
        <v>50197</v>
      </c>
    </row>
    <row r="775" spans="1:10">
      <c r="A775" s="60" t="s">
        <v>523</v>
      </c>
      <c r="B775" s="60" t="s">
        <v>109</v>
      </c>
      <c r="C775" s="60" t="s">
        <v>661</v>
      </c>
      <c r="D775" s="37" t="s">
        <v>112</v>
      </c>
      <c r="E775" s="33">
        <v>7.48</v>
      </c>
      <c r="F775" s="33">
        <v>8</v>
      </c>
      <c r="G775" s="33">
        <v>0.51999999999999957</v>
      </c>
      <c r="H775" s="34">
        <v>43262</v>
      </c>
      <c r="I775" s="34">
        <v>47951</v>
      </c>
      <c r="J775" s="67">
        <v>4689</v>
      </c>
    </row>
    <row r="776" spans="1:10">
      <c r="A776" s="60" t="s">
        <v>523</v>
      </c>
      <c r="B776" s="60" t="s">
        <v>109</v>
      </c>
      <c r="C776" s="60" t="s">
        <v>718</v>
      </c>
      <c r="D776" s="37" t="s">
        <v>114</v>
      </c>
      <c r="E776" s="33">
        <v>1</v>
      </c>
      <c r="F776" s="33">
        <v>2</v>
      </c>
      <c r="G776" s="33">
        <v>1</v>
      </c>
      <c r="H776" s="34">
        <v>5000</v>
      </c>
      <c r="I776" s="34">
        <v>11456</v>
      </c>
      <c r="J776" s="67">
        <v>6456</v>
      </c>
    </row>
    <row r="777" spans="1:10">
      <c r="A777" s="60" t="s">
        <v>524</v>
      </c>
      <c r="B777" s="60" t="s">
        <v>268</v>
      </c>
      <c r="C777" s="60" t="s">
        <v>354</v>
      </c>
      <c r="D777" s="37" t="s">
        <v>130</v>
      </c>
      <c r="E777" s="33">
        <v>1</v>
      </c>
      <c r="F777" s="33">
        <v>0.81</v>
      </c>
      <c r="G777" s="33">
        <v>-0.18999999999999995</v>
      </c>
      <c r="H777" s="34">
        <v>5000</v>
      </c>
      <c r="I777" s="34">
        <v>4050</v>
      </c>
      <c r="J777" s="67">
        <v>-950</v>
      </c>
    </row>
    <row r="778" spans="1:10">
      <c r="A778" s="60" t="s">
        <v>524</v>
      </c>
      <c r="B778" s="60" t="s">
        <v>268</v>
      </c>
      <c r="C778" s="60" t="s">
        <v>445</v>
      </c>
      <c r="D778" s="37" t="s">
        <v>132</v>
      </c>
      <c r="E778" s="33">
        <v>1</v>
      </c>
      <c r="F778" s="33">
        <v>0.16</v>
      </c>
      <c r="G778" s="33">
        <v>-0.84</v>
      </c>
      <c r="H778" s="34">
        <v>5000</v>
      </c>
      <c r="I778" s="34">
        <v>800</v>
      </c>
      <c r="J778" s="67">
        <v>-4200</v>
      </c>
    </row>
    <row r="779" spans="1:10">
      <c r="A779" s="60" t="s">
        <v>524</v>
      </c>
      <c r="B779" s="60" t="s">
        <v>268</v>
      </c>
      <c r="C779" s="60" t="s">
        <v>533</v>
      </c>
      <c r="D779" s="37" t="s">
        <v>162</v>
      </c>
      <c r="E779" s="33">
        <v>0</v>
      </c>
      <c r="F779" s="33">
        <v>1</v>
      </c>
      <c r="G779" s="33">
        <v>1</v>
      </c>
      <c r="H779" s="34">
        <v>0</v>
      </c>
      <c r="I779" s="34">
        <v>5000</v>
      </c>
      <c r="J779" s="67">
        <v>5000</v>
      </c>
    </row>
    <row r="780" spans="1:10">
      <c r="A780" s="60" t="s">
        <v>524</v>
      </c>
      <c r="B780" s="60" t="s">
        <v>268</v>
      </c>
      <c r="C780" s="60" t="s">
        <v>552</v>
      </c>
      <c r="D780" s="37" t="s">
        <v>133</v>
      </c>
      <c r="E780" s="33">
        <v>2</v>
      </c>
      <c r="F780" s="33">
        <v>3.19</v>
      </c>
      <c r="G780" s="33">
        <v>1.19</v>
      </c>
      <c r="H780" s="34">
        <v>16808</v>
      </c>
      <c r="I780" s="34">
        <v>48487</v>
      </c>
      <c r="J780" s="67">
        <v>31679</v>
      </c>
    </row>
    <row r="781" spans="1:10">
      <c r="A781" s="60" t="s">
        <v>524</v>
      </c>
      <c r="B781" s="60" t="s">
        <v>268</v>
      </c>
      <c r="C781" s="60" t="s">
        <v>569</v>
      </c>
      <c r="D781" s="37" t="s">
        <v>100</v>
      </c>
      <c r="E781" s="33">
        <v>1</v>
      </c>
      <c r="F781" s="33">
        <v>1</v>
      </c>
      <c r="G781" s="33">
        <v>0</v>
      </c>
      <c r="H781" s="34">
        <v>5000</v>
      </c>
      <c r="I781" s="34">
        <v>5000</v>
      </c>
      <c r="J781" s="67">
        <v>0</v>
      </c>
    </row>
    <row r="782" spans="1:10">
      <c r="A782" s="60" t="s">
        <v>524</v>
      </c>
      <c r="B782" s="60" t="s">
        <v>268</v>
      </c>
      <c r="C782" s="60" t="s">
        <v>590</v>
      </c>
      <c r="D782" s="37" t="s">
        <v>110</v>
      </c>
      <c r="E782" s="33">
        <v>0</v>
      </c>
      <c r="F782" s="33">
        <v>0.15</v>
      </c>
      <c r="G782" s="33">
        <v>0.15</v>
      </c>
      <c r="H782" s="34">
        <v>0</v>
      </c>
      <c r="I782" s="34">
        <v>750</v>
      </c>
      <c r="J782" s="67">
        <v>750</v>
      </c>
    </row>
    <row r="783" spans="1:10">
      <c r="A783" s="60" t="s">
        <v>524</v>
      </c>
      <c r="B783" s="60" t="s">
        <v>268</v>
      </c>
      <c r="C783" s="60" t="s">
        <v>661</v>
      </c>
      <c r="D783" s="37" t="s">
        <v>112</v>
      </c>
      <c r="E783" s="33">
        <v>3</v>
      </c>
      <c r="F783" s="33">
        <v>3</v>
      </c>
      <c r="G783" s="33">
        <v>0</v>
      </c>
      <c r="H783" s="34">
        <v>17636</v>
      </c>
      <c r="I783" s="34">
        <v>19746</v>
      </c>
      <c r="J783" s="67">
        <v>2110</v>
      </c>
    </row>
    <row r="784" spans="1:10">
      <c r="A784" s="60" t="s">
        <v>525</v>
      </c>
      <c r="B784" s="60" t="s">
        <v>233</v>
      </c>
      <c r="C784" s="60" t="s">
        <v>415</v>
      </c>
      <c r="D784" s="37" t="s">
        <v>76</v>
      </c>
      <c r="E784" s="33">
        <v>1</v>
      </c>
      <c r="F784" s="33">
        <v>0</v>
      </c>
      <c r="G784" s="33">
        <v>-1</v>
      </c>
      <c r="H784" s="34">
        <v>5000</v>
      </c>
      <c r="I784" s="34">
        <v>0</v>
      </c>
      <c r="J784" s="67">
        <v>-5000</v>
      </c>
    </row>
    <row r="785" spans="1:10">
      <c r="A785" s="60" t="s">
        <v>525</v>
      </c>
      <c r="B785" s="60" t="s">
        <v>233</v>
      </c>
      <c r="C785" s="60" t="s">
        <v>454</v>
      </c>
      <c r="D785" s="37" t="s">
        <v>199</v>
      </c>
      <c r="E785" s="33">
        <v>0</v>
      </c>
      <c r="F785" s="33">
        <v>0.47</v>
      </c>
      <c r="G785" s="33">
        <v>0.47</v>
      </c>
      <c r="H785" s="34">
        <v>0</v>
      </c>
      <c r="I785" s="34">
        <v>2350</v>
      </c>
      <c r="J785" s="67">
        <v>2350</v>
      </c>
    </row>
    <row r="786" spans="1:10">
      <c r="A786" s="60" t="s">
        <v>525</v>
      </c>
      <c r="B786" s="60" t="s">
        <v>233</v>
      </c>
      <c r="C786" s="60" t="s">
        <v>492</v>
      </c>
      <c r="D786" s="37" t="s">
        <v>200</v>
      </c>
      <c r="E786" s="33">
        <v>3</v>
      </c>
      <c r="F786" s="33">
        <v>2</v>
      </c>
      <c r="G786" s="33">
        <v>-1</v>
      </c>
      <c r="H786" s="34">
        <v>15000</v>
      </c>
      <c r="I786" s="34">
        <v>10000</v>
      </c>
      <c r="J786" s="67">
        <v>-5000</v>
      </c>
    </row>
    <row r="787" spans="1:10">
      <c r="A787" s="60" t="s">
        <v>525</v>
      </c>
      <c r="B787" s="60" t="s">
        <v>233</v>
      </c>
      <c r="C787" s="60" t="s">
        <v>504</v>
      </c>
      <c r="D787" s="37" t="s">
        <v>201</v>
      </c>
      <c r="E787" s="33">
        <v>2</v>
      </c>
      <c r="F787" s="33">
        <v>1</v>
      </c>
      <c r="G787" s="33">
        <v>-1</v>
      </c>
      <c r="H787" s="34">
        <v>10000</v>
      </c>
      <c r="I787" s="34">
        <v>5000</v>
      </c>
      <c r="J787" s="67">
        <v>-5000</v>
      </c>
    </row>
    <row r="788" spans="1:10">
      <c r="A788" s="60" t="s">
        <v>525</v>
      </c>
      <c r="B788" s="60" t="s">
        <v>233</v>
      </c>
      <c r="C788" s="60" t="s">
        <v>513</v>
      </c>
      <c r="D788" s="37" t="s">
        <v>203</v>
      </c>
      <c r="E788" s="33">
        <v>1</v>
      </c>
      <c r="F788" s="33">
        <v>0</v>
      </c>
      <c r="G788" s="33">
        <v>-1</v>
      </c>
      <c r="H788" s="34">
        <v>5000</v>
      </c>
      <c r="I788" s="34">
        <v>0</v>
      </c>
      <c r="J788" s="67">
        <v>-5000</v>
      </c>
    </row>
    <row r="789" spans="1:10">
      <c r="A789" s="60" t="s">
        <v>525</v>
      </c>
      <c r="B789" s="60" t="s">
        <v>233</v>
      </c>
      <c r="C789" s="60" t="s">
        <v>521</v>
      </c>
      <c r="D789" s="37" t="s">
        <v>81</v>
      </c>
      <c r="E789" s="33">
        <v>5</v>
      </c>
      <c r="F789" s="33">
        <v>2</v>
      </c>
      <c r="G789" s="33">
        <v>-3</v>
      </c>
      <c r="H789" s="34">
        <v>31739</v>
      </c>
      <c r="I789" s="34">
        <v>17135</v>
      </c>
      <c r="J789" s="67">
        <v>-14604</v>
      </c>
    </row>
    <row r="790" spans="1:10">
      <c r="A790" s="60" t="s">
        <v>525</v>
      </c>
      <c r="B790" s="60" t="s">
        <v>233</v>
      </c>
      <c r="C790" s="60" t="s">
        <v>528</v>
      </c>
      <c r="D790" s="37" t="s">
        <v>204</v>
      </c>
      <c r="E790" s="33">
        <v>0</v>
      </c>
      <c r="F790" s="33">
        <v>1</v>
      </c>
      <c r="G790" s="33">
        <v>1</v>
      </c>
      <c r="H790" s="34">
        <v>0</v>
      </c>
      <c r="I790" s="34">
        <v>5000</v>
      </c>
      <c r="J790" s="67">
        <v>5000</v>
      </c>
    </row>
    <row r="791" spans="1:10">
      <c r="A791" s="60" t="s">
        <v>525</v>
      </c>
      <c r="B791" s="60" t="s">
        <v>233</v>
      </c>
      <c r="C791" s="60" t="s">
        <v>659</v>
      </c>
      <c r="D791" s="37" t="s">
        <v>312</v>
      </c>
      <c r="E791" s="33">
        <v>0</v>
      </c>
      <c r="F791" s="33">
        <v>0.42</v>
      </c>
      <c r="G791" s="33">
        <v>0.42</v>
      </c>
      <c r="H791" s="34">
        <v>0</v>
      </c>
      <c r="I791" s="34">
        <v>2100</v>
      </c>
      <c r="J791" s="67">
        <v>2100</v>
      </c>
    </row>
    <row r="792" spans="1:10">
      <c r="A792" s="60" t="s">
        <v>525</v>
      </c>
      <c r="B792" s="60" t="s">
        <v>233</v>
      </c>
      <c r="C792" s="60" t="s">
        <v>705</v>
      </c>
      <c r="D792" s="37" t="s">
        <v>249</v>
      </c>
      <c r="E792" s="33">
        <v>1.78</v>
      </c>
      <c r="F792" s="33">
        <v>2</v>
      </c>
      <c r="G792" s="33">
        <v>0.21999999999999997</v>
      </c>
      <c r="H792" s="34">
        <v>16995</v>
      </c>
      <c r="I792" s="34">
        <v>10000</v>
      </c>
      <c r="J792" s="67">
        <v>-6995</v>
      </c>
    </row>
    <row r="793" spans="1:10">
      <c r="A793" s="60" t="s">
        <v>525</v>
      </c>
      <c r="B793" s="60" t="s">
        <v>233</v>
      </c>
      <c r="C793" s="60" t="s">
        <v>710</v>
      </c>
      <c r="D793" s="37" t="s">
        <v>945</v>
      </c>
      <c r="E793" s="33">
        <v>1</v>
      </c>
      <c r="F793" s="33">
        <v>1</v>
      </c>
      <c r="G793" s="33">
        <v>0</v>
      </c>
      <c r="H793" s="34">
        <v>18221</v>
      </c>
      <c r="I793" s="34">
        <v>19569</v>
      </c>
      <c r="J793" s="67">
        <v>1348</v>
      </c>
    </row>
    <row r="794" spans="1:10">
      <c r="A794" s="60" t="s">
        <v>525</v>
      </c>
      <c r="B794" s="60" t="s">
        <v>233</v>
      </c>
      <c r="C794" s="60" t="s">
        <v>717</v>
      </c>
      <c r="D794" s="37" t="s">
        <v>236</v>
      </c>
      <c r="E794" s="33">
        <v>1</v>
      </c>
      <c r="F794" s="33">
        <v>0</v>
      </c>
      <c r="G794" s="33">
        <v>-1</v>
      </c>
      <c r="H794" s="34">
        <v>11359</v>
      </c>
      <c r="I794" s="34">
        <v>0</v>
      </c>
      <c r="J794" s="67">
        <v>-11359</v>
      </c>
    </row>
    <row r="795" spans="1:10">
      <c r="A795" s="60" t="s">
        <v>525</v>
      </c>
      <c r="B795" s="60" t="s">
        <v>233</v>
      </c>
      <c r="C795" s="60" t="s">
        <v>721</v>
      </c>
      <c r="D795" s="37" t="s">
        <v>939</v>
      </c>
      <c r="E795" s="33">
        <v>0.21</v>
      </c>
      <c r="F795" s="33">
        <v>0</v>
      </c>
      <c r="G795" s="33">
        <v>-0.21</v>
      </c>
      <c r="H795" s="34">
        <v>1050</v>
      </c>
      <c r="I795" s="34">
        <v>0</v>
      </c>
      <c r="J795" s="67">
        <v>-1050</v>
      </c>
    </row>
    <row r="796" spans="1:10">
      <c r="A796" s="60" t="s">
        <v>525</v>
      </c>
      <c r="B796" s="60" t="s">
        <v>233</v>
      </c>
      <c r="C796" s="60" t="s">
        <v>743</v>
      </c>
      <c r="D796" s="37" t="s">
        <v>140</v>
      </c>
      <c r="E796" s="33">
        <v>10</v>
      </c>
      <c r="F796" s="33">
        <v>8.25</v>
      </c>
      <c r="G796" s="33">
        <v>-1.75</v>
      </c>
      <c r="H796" s="34">
        <v>142317</v>
      </c>
      <c r="I796" s="34">
        <v>165602</v>
      </c>
      <c r="J796" s="67">
        <v>23285</v>
      </c>
    </row>
    <row r="797" spans="1:10">
      <c r="A797" s="60" t="s">
        <v>525</v>
      </c>
      <c r="B797" s="60" t="s">
        <v>233</v>
      </c>
      <c r="C797" s="60" t="s">
        <v>775</v>
      </c>
      <c r="D797" s="37" t="s">
        <v>263</v>
      </c>
      <c r="E797" s="33">
        <v>0</v>
      </c>
      <c r="F797" s="33">
        <v>1</v>
      </c>
      <c r="G797" s="33">
        <v>1</v>
      </c>
      <c r="H797" s="34">
        <v>0</v>
      </c>
      <c r="I797" s="34">
        <v>5000</v>
      </c>
      <c r="J797" s="67">
        <v>5000</v>
      </c>
    </row>
    <row r="798" spans="1:10">
      <c r="A798" s="60" t="s">
        <v>528</v>
      </c>
      <c r="B798" s="60" t="s">
        <v>204</v>
      </c>
      <c r="C798" s="60" t="s">
        <v>365</v>
      </c>
      <c r="D798" s="37" t="s">
        <v>73</v>
      </c>
      <c r="E798" s="33">
        <v>0</v>
      </c>
      <c r="F798" s="33">
        <v>1</v>
      </c>
      <c r="G798" s="33">
        <v>1</v>
      </c>
      <c r="H798" s="34">
        <v>0</v>
      </c>
      <c r="I798" s="34">
        <v>5000</v>
      </c>
      <c r="J798" s="67">
        <v>5000</v>
      </c>
    </row>
    <row r="799" spans="1:10">
      <c r="A799" s="60" t="s">
        <v>528</v>
      </c>
      <c r="B799" s="60" t="s">
        <v>204</v>
      </c>
      <c r="C799" s="60" t="s">
        <v>376</v>
      </c>
      <c r="D799" s="37" t="s">
        <v>74</v>
      </c>
      <c r="E799" s="33">
        <v>32</v>
      </c>
      <c r="F799" s="33">
        <v>24.5</v>
      </c>
      <c r="G799" s="33">
        <v>-7.5</v>
      </c>
      <c r="H799" s="34">
        <v>173344</v>
      </c>
      <c r="I799" s="34">
        <v>132940</v>
      </c>
      <c r="J799" s="67">
        <v>-40404</v>
      </c>
    </row>
    <row r="800" spans="1:10">
      <c r="A800" s="60" t="s">
        <v>528</v>
      </c>
      <c r="B800" s="60" t="s">
        <v>204</v>
      </c>
      <c r="C800" s="60" t="s">
        <v>452</v>
      </c>
      <c r="D800" s="37" t="s">
        <v>122</v>
      </c>
      <c r="E800" s="33">
        <v>4</v>
      </c>
      <c r="F800" s="33">
        <v>5</v>
      </c>
      <c r="G800" s="33">
        <v>1</v>
      </c>
      <c r="H800" s="34">
        <v>20000</v>
      </c>
      <c r="I800" s="34">
        <v>25000</v>
      </c>
      <c r="J800" s="67">
        <v>5000</v>
      </c>
    </row>
    <row r="801" spans="1:10">
      <c r="A801" s="60" t="s">
        <v>528</v>
      </c>
      <c r="B801" s="60" t="s">
        <v>204</v>
      </c>
      <c r="C801" s="60" t="s">
        <v>487</v>
      </c>
      <c r="D801" s="37" t="s">
        <v>79</v>
      </c>
      <c r="E801" s="33">
        <v>3</v>
      </c>
      <c r="F801" s="33">
        <v>4</v>
      </c>
      <c r="G801" s="33">
        <v>1</v>
      </c>
      <c r="H801" s="34">
        <v>15000</v>
      </c>
      <c r="I801" s="34">
        <v>20000</v>
      </c>
      <c r="J801" s="67">
        <v>5000</v>
      </c>
    </row>
    <row r="802" spans="1:10">
      <c r="A802" s="60" t="s">
        <v>528</v>
      </c>
      <c r="B802" s="60" t="s">
        <v>204</v>
      </c>
      <c r="C802" s="60" t="s">
        <v>489</v>
      </c>
      <c r="D802" s="37" t="s">
        <v>123</v>
      </c>
      <c r="E802" s="33">
        <v>2</v>
      </c>
      <c r="F802" s="33">
        <v>0</v>
      </c>
      <c r="G802" s="33">
        <v>-2</v>
      </c>
      <c r="H802" s="34">
        <v>10000</v>
      </c>
      <c r="I802" s="34">
        <v>0</v>
      </c>
      <c r="J802" s="67">
        <v>-10000</v>
      </c>
    </row>
    <row r="803" spans="1:10">
      <c r="A803" s="60" t="s">
        <v>528</v>
      </c>
      <c r="B803" s="60" t="s">
        <v>204</v>
      </c>
      <c r="C803" s="60" t="s">
        <v>490</v>
      </c>
      <c r="D803" s="37" t="s">
        <v>80</v>
      </c>
      <c r="E803" s="33">
        <v>1</v>
      </c>
      <c r="F803" s="33">
        <v>1</v>
      </c>
      <c r="G803" s="33">
        <v>0</v>
      </c>
      <c r="H803" s="34">
        <v>5000</v>
      </c>
      <c r="I803" s="34">
        <v>5000</v>
      </c>
      <c r="J803" s="67">
        <v>0</v>
      </c>
    </row>
    <row r="804" spans="1:10">
      <c r="A804" s="60" t="s">
        <v>528</v>
      </c>
      <c r="B804" s="60" t="s">
        <v>204</v>
      </c>
      <c r="C804" s="60" t="s">
        <v>526</v>
      </c>
      <c r="D804" s="37" t="s">
        <v>271</v>
      </c>
      <c r="E804" s="33">
        <v>1</v>
      </c>
      <c r="F804" s="33">
        <v>0</v>
      </c>
      <c r="G804" s="33">
        <v>-1</v>
      </c>
      <c r="H804" s="34">
        <v>5000</v>
      </c>
      <c r="I804" s="34">
        <v>0</v>
      </c>
      <c r="J804" s="67">
        <v>-5000</v>
      </c>
    </row>
    <row r="805" spans="1:10">
      <c r="A805" s="60" t="s">
        <v>528</v>
      </c>
      <c r="B805" s="60" t="s">
        <v>204</v>
      </c>
      <c r="C805" s="60" t="s">
        <v>536</v>
      </c>
      <c r="D805" s="37" t="s">
        <v>82</v>
      </c>
      <c r="E805" s="33">
        <v>12</v>
      </c>
      <c r="F805" s="33">
        <v>12</v>
      </c>
      <c r="G805" s="33">
        <v>0</v>
      </c>
      <c r="H805" s="34">
        <v>65422</v>
      </c>
      <c r="I805" s="34">
        <v>61685</v>
      </c>
      <c r="J805" s="67">
        <v>-3737</v>
      </c>
    </row>
    <row r="806" spans="1:10">
      <c r="A806" s="60" t="s">
        <v>528</v>
      </c>
      <c r="B806" s="60" t="s">
        <v>204</v>
      </c>
      <c r="C806" s="60" t="s">
        <v>538</v>
      </c>
      <c r="D806" s="37" t="s">
        <v>83</v>
      </c>
      <c r="E806" s="33">
        <v>12</v>
      </c>
      <c r="F806" s="33">
        <v>9</v>
      </c>
      <c r="G806" s="33">
        <v>-3</v>
      </c>
      <c r="H806" s="34">
        <v>62523</v>
      </c>
      <c r="I806" s="34">
        <v>47513</v>
      </c>
      <c r="J806" s="67">
        <v>-15010</v>
      </c>
    </row>
    <row r="807" spans="1:10">
      <c r="A807" s="60" t="s">
        <v>528</v>
      </c>
      <c r="B807" s="60" t="s">
        <v>204</v>
      </c>
      <c r="C807" s="60" t="s">
        <v>571</v>
      </c>
      <c r="D807" s="37" t="s">
        <v>282</v>
      </c>
      <c r="E807" s="33">
        <v>1</v>
      </c>
      <c r="F807" s="33">
        <v>0.28999999999999998</v>
      </c>
      <c r="G807" s="33">
        <v>-0.71</v>
      </c>
      <c r="H807" s="34">
        <v>13653</v>
      </c>
      <c r="I807" s="34">
        <v>3337</v>
      </c>
      <c r="J807" s="67">
        <v>-10316</v>
      </c>
    </row>
    <row r="808" spans="1:10">
      <c r="A808" s="60" t="s">
        <v>528</v>
      </c>
      <c r="B808" s="60" t="s">
        <v>204</v>
      </c>
      <c r="C808" s="60" t="s">
        <v>713</v>
      </c>
      <c r="D808" s="37" t="s">
        <v>127</v>
      </c>
      <c r="E808" s="33">
        <v>1</v>
      </c>
      <c r="F808" s="33">
        <v>1</v>
      </c>
      <c r="G808" s="33">
        <v>0</v>
      </c>
      <c r="H808" s="34">
        <v>5000</v>
      </c>
      <c r="I808" s="34">
        <v>5000</v>
      </c>
      <c r="J808" s="67">
        <v>0</v>
      </c>
    </row>
    <row r="809" spans="1:10">
      <c r="A809" s="60" t="s">
        <v>529</v>
      </c>
      <c r="B809" s="60" t="s">
        <v>274</v>
      </c>
      <c r="C809" s="60" t="s">
        <v>514</v>
      </c>
      <c r="D809" s="37" t="s">
        <v>149</v>
      </c>
      <c r="E809" s="33">
        <v>1</v>
      </c>
      <c r="F809" s="33">
        <v>1</v>
      </c>
      <c r="G809" s="33">
        <v>0</v>
      </c>
      <c r="H809" s="34">
        <v>5000</v>
      </c>
      <c r="I809" s="34">
        <v>5000</v>
      </c>
      <c r="J809" s="67">
        <v>0</v>
      </c>
    </row>
    <row r="810" spans="1:10">
      <c r="A810" s="60" t="s">
        <v>529</v>
      </c>
      <c r="B810" s="60" t="s">
        <v>274</v>
      </c>
      <c r="C810" s="60" t="s">
        <v>516</v>
      </c>
      <c r="D810" s="37" t="s">
        <v>276</v>
      </c>
      <c r="E810" s="33">
        <v>1</v>
      </c>
      <c r="F810" s="33">
        <v>1</v>
      </c>
      <c r="G810" s="33">
        <v>0</v>
      </c>
      <c r="H810" s="34">
        <v>5000</v>
      </c>
      <c r="I810" s="34">
        <v>5000</v>
      </c>
      <c r="J810" s="67">
        <v>0</v>
      </c>
    </row>
    <row r="811" spans="1:10">
      <c r="A811" s="60" t="s">
        <v>529</v>
      </c>
      <c r="B811" s="60" t="s">
        <v>274</v>
      </c>
      <c r="C811" s="60" t="s">
        <v>613</v>
      </c>
      <c r="D811" s="37" t="s">
        <v>85</v>
      </c>
      <c r="E811" s="33">
        <v>5</v>
      </c>
      <c r="F811" s="33">
        <v>1</v>
      </c>
      <c r="G811" s="33">
        <v>-4</v>
      </c>
      <c r="H811" s="34">
        <v>25000</v>
      </c>
      <c r="I811" s="34">
        <v>5000</v>
      </c>
      <c r="J811" s="67">
        <v>-20000</v>
      </c>
    </row>
    <row r="812" spans="1:10">
      <c r="A812" s="60" t="s">
        <v>533</v>
      </c>
      <c r="B812" s="60" t="s">
        <v>162</v>
      </c>
      <c r="C812" s="60" t="s">
        <v>387</v>
      </c>
      <c r="D812" s="37" t="s">
        <v>105</v>
      </c>
      <c r="E812" s="33">
        <v>1</v>
      </c>
      <c r="F812" s="33">
        <v>0</v>
      </c>
      <c r="G812" s="33">
        <v>-1</v>
      </c>
      <c r="H812" s="34">
        <v>5000</v>
      </c>
      <c r="I812" s="34">
        <v>0</v>
      </c>
      <c r="J812" s="67">
        <v>-5000</v>
      </c>
    </row>
    <row r="813" spans="1:10">
      <c r="A813" s="60" t="s">
        <v>533</v>
      </c>
      <c r="B813" s="60" t="s">
        <v>162</v>
      </c>
      <c r="C813" s="60" t="s">
        <v>395</v>
      </c>
      <c r="D813" s="37" t="s">
        <v>38</v>
      </c>
      <c r="E813" s="33">
        <v>2</v>
      </c>
      <c r="F813" s="33">
        <v>0</v>
      </c>
      <c r="G813" s="33">
        <v>-2</v>
      </c>
      <c r="H813" s="34">
        <v>10563</v>
      </c>
      <c r="I813" s="34">
        <v>0</v>
      </c>
      <c r="J813" s="67">
        <v>-10563</v>
      </c>
    </row>
    <row r="814" spans="1:10">
      <c r="A814" s="60" t="s">
        <v>533</v>
      </c>
      <c r="B814" s="60" t="s">
        <v>162</v>
      </c>
      <c r="C814" s="60" t="s">
        <v>403</v>
      </c>
      <c r="D814" s="37" t="s">
        <v>106</v>
      </c>
      <c r="E814" s="33">
        <v>4</v>
      </c>
      <c r="F814" s="33">
        <v>4</v>
      </c>
      <c r="G814" s="33">
        <v>0</v>
      </c>
      <c r="H814" s="34">
        <v>20000</v>
      </c>
      <c r="I814" s="34">
        <v>20000</v>
      </c>
      <c r="J814" s="67">
        <v>0</v>
      </c>
    </row>
    <row r="815" spans="1:10">
      <c r="A815" s="60" t="s">
        <v>533</v>
      </c>
      <c r="B815" s="60" t="s">
        <v>162</v>
      </c>
      <c r="C815" s="60" t="s">
        <v>445</v>
      </c>
      <c r="D815" s="37" t="s">
        <v>132</v>
      </c>
      <c r="E815" s="33">
        <v>1</v>
      </c>
      <c r="F815" s="33">
        <v>1</v>
      </c>
      <c r="G815" s="33">
        <v>0</v>
      </c>
      <c r="H815" s="34">
        <v>15963</v>
      </c>
      <c r="I815" s="34">
        <v>7919</v>
      </c>
      <c r="J815" s="67">
        <v>-8044</v>
      </c>
    </row>
    <row r="816" spans="1:10">
      <c r="A816" s="60" t="s">
        <v>533</v>
      </c>
      <c r="B816" s="60" t="s">
        <v>162</v>
      </c>
      <c r="C816" s="60" t="s">
        <v>552</v>
      </c>
      <c r="D816" s="37" t="s">
        <v>133</v>
      </c>
      <c r="E816" s="33">
        <v>3</v>
      </c>
      <c r="F816" s="33">
        <v>2</v>
      </c>
      <c r="G816" s="33">
        <v>-1</v>
      </c>
      <c r="H816" s="34">
        <v>15000</v>
      </c>
      <c r="I816" s="34">
        <v>10000</v>
      </c>
      <c r="J816" s="67">
        <v>-5000</v>
      </c>
    </row>
    <row r="817" spans="1:10">
      <c r="A817" s="60" t="s">
        <v>533</v>
      </c>
      <c r="B817" s="60" t="s">
        <v>162</v>
      </c>
      <c r="C817" s="60" t="s">
        <v>590</v>
      </c>
      <c r="D817" s="37" t="s">
        <v>110</v>
      </c>
      <c r="E817" s="33">
        <v>1</v>
      </c>
      <c r="F817" s="33">
        <v>0</v>
      </c>
      <c r="G817" s="33">
        <v>-1</v>
      </c>
      <c r="H817" s="34">
        <v>5000</v>
      </c>
      <c r="I817" s="34">
        <v>0</v>
      </c>
      <c r="J817" s="67">
        <v>-5000</v>
      </c>
    </row>
    <row r="818" spans="1:10">
      <c r="A818" s="60" t="s">
        <v>533</v>
      </c>
      <c r="B818" s="60" t="s">
        <v>162</v>
      </c>
      <c r="C818" s="60" t="s">
        <v>595</v>
      </c>
      <c r="D818" s="37" t="s">
        <v>101</v>
      </c>
      <c r="E818" s="33">
        <v>0</v>
      </c>
      <c r="F818" s="33">
        <v>0.14000000000000001</v>
      </c>
      <c r="G818" s="33">
        <v>0.14000000000000001</v>
      </c>
      <c r="H818" s="34">
        <v>0</v>
      </c>
      <c r="I818" s="34">
        <v>700</v>
      </c>
      <c r="J818" s="67">
        <v>700</v>
      </c>
    </row>
    <row r="819" spans="1:10">
      <c r="A819" s="60" t="s">
        <v>533</v>
      </c>
      <c r="B819" s="60" t="s">
        <v>162</v>
      </c>
      <c r="C819" s="60" t="s">
        <v>601</v>
      </c>
      <c r="D819" s="37" t="s">
        <v>345</v>
      </c>
      <c r="E819" s="33">
        <v>1</v>
      </c>
      <c r="F819" s="33">
        <v>0</v>
      </c>
      <c r="G819" s="33">
        <v>-1</v>
      </c>
      <c r="H819" s="34">
        <v>5000</v>
      </c>
      <c r="I819" s="34">
        <v>0</v>
      </c>
      <c r="J819" s="67">
        <v>-5000</v>
      </c>
    </row>
    <row r="820" spans="1:10">
      <c r="A820" s="60" t="s">
        <v>533</v>
      </c>
      <c r="B820" s="60" t="s">
        <v>162</v>
      </c>
      <c r="C820" s="60" t="s">
        <v>636</v>
      </c>
      <c r="D820" s="37" t="s">
        <v>168</v>
      </c>
      <c r="E820" s="33">
        <v>0.64</v>
      </c>
      <c r="F820" s="33">
        <v>0</v>
      </c>
      <c r="G820" s="33">
        <v>-0.64</v>
      </c>
      <c r="H820" s="34">
        <v>3200</v>
      </c>
      <c r="I820" s="34">
        <v>0</v>
      </c>
      <c r="J820" s="67">
        <v>-3200</v>
      </c>
    </row>
    <row r="821" spans="1:10">
      <c r="A821" s="60" t="s">
        <v>533</v>
      </c>
      <c r="B821" s="60" t="s">
        <v>162</v>
      </c>
      <c r="C821" s="60" t="s">
        <v>644</v>
      </c>
      <c r="D821" s="37" t="s">
        <v>136</v>
      </c>
      <c r="E821" s="33">
        <v>6</v>
      </c>
      <c r="F821" s="33">
        <v>6</v>
      </c>
      <c r="G821" s="33">
        <v>0</v>
      </c>
      <c r="H821" s="34">
        <v>30000</v>
      </c>
      <c r="I821" s="34">
        <v>30593</v>
      </c>
      <c r="J821" s="67">
        <v>593</v>
      </c>
    </row>
    <row r="822" spans="1:10">
      <c r="A822" s="60" t="s">
        <v>533</v>
      </c>
      <c r="B822" s="60" t="s">
        <v>162</v>
      </c>
      <c r="C822" s="60" t="s">
        <v>661</v>
      </c>
      <c r="D822" s="37" t="s">
        <v>112</v>
      </c>
      <c r="E822" s="33">
        <v>7.59</v>
      </c>
      <c r="F822" s="33">
        <v>11</v>
      </c>
      <c r="G822" s="33">
        <v>3.41</v>
      </c>
      <c r="H822" s="34">
        <v>37950</v>
      </c>
      <c r="I822" s="34">
        <v>55000</v>
      </c>
      <c r="J822" s="67">
        <v>17050</v>
      </c>
    </row>
    <row r="823" spans="1:10">
      <c r="A823" s="60" t="s">
        <v>533</v>
      </c>
      <c r="B823" s="60" t="s">
        <v>162</v>
      </c>
      <c r="C823" s="60" t="s">
        <v>714</v>
      </c>
      <c r="D823" s="37" t="s">
        <v>113</v>
      </c>
      <c r="E823" s="33">
        <v>4</v>
      </c>
      <c r="F823" s="33">
        <v>2</v>
      </c>
      <c r="G823" s="33">
        <v>-2</v>
      </c>
      <c r="H823" s="34">
        <v>20000</v>
      </c>
      <c r="I823" s="34">
        <v>11558</v>
      </c>
      <c r="J823" s="67">
        <v>-8442</v>
      </c>
    </row>
    <row r="824" spans="1:10">
      <c r="A824" s="60" t="s">
        <v>533</v>
      </c>
      <c r="B824" s="60" t="s">
        <v>162</v>
      </c>
      <c r="C824" s="60" t="s">
        <v>724</v>
      </c>
      <c r="D824" s="37" t="s">
        <v>139</v>
      </c>
      <c r="E824" s="33">
        <v>13.870000000000001</v>
      </c>
      <c r="F824" s="33">
        <v>14</v>
      </c>
      <c r="G824" s="33">
        <v>0.12999999999999901</v>
      </c>
      <c r="H824" s="34">
        <v>93423</v>
      </c>
      <c r="I824" s="34">
        <v>105567</v>
      </c>
      <c r="J824" s="67">
        <v>12144</v>
      </c>
    </row>
    <row r="825" spans="1:10">
      <c r="A825" s="60" t="s">
        <v>533</v>
      </c>
      <c r="B825" s="60" t="s">
        <v>162</v>
      </c>
      <c r="C825" s="60" t="s">
        <v>752</v>
      </c>
      <c r="D825" s="37" t="s">
        <v>218</v>
      </c>
      <c r="E825" s="33">
        <v>1</v>
      </c>
      <c r="F825" s="33">
        <v>2</v>
      </c>
      <c r="G825" s="33">
        <v>1</v>
      </c>
      <c r="H825" s="34">
        <v>5000</v>
      </c>
      <c r="I825" s="34">
        <v>10000</v>
      </c>
      <c r="J825" s="67">
        <v>5000</v>
      </c>
    </row>
    <row r="826" spans="1:10">
      <c r="A826" s="60" t="s">
        <v>533</v>
      </c>
      <c r="B826" s="60" t="s">
        <v>162</v>
      </c>
      <c r="C826" s="60" t="s">
        <v>753</v>
      </c>
      <c r="D826" s="37" t="s">
        <v>944</v>
      </c>
      <c r="E826" s="33">
        <v>0</v>
      </c>
      <c r="F826" s="33">
        <v>0.79</v>
      </c>
      <c r="G826" s="33">
        <v>0.79</v>
      </c>
      <c r="H826" s="34">
        <v>0</v>
      </c>
      <c r="I826" s="34">
        <v>3950</v>
      </c>
      <c r="J826" s="67">
        <v>3950</v>
      </c>
    </row>
    <row r="827" spans="1:10">
      <c r="A827" s="60" t="s">
        <v>536</v>
      </c>
      <c r="B827" s="60" t="s">
        <v>82</v>
      </c>
      <c r="C827" s="60" t="s">
        <v>365</v>
      </c>
      <c r="D827" s="37" t="s">
        <v>73</v>
      </c>
      <c r="E827" s="33">
        <v>1.4500000000000002</v>
      </c>
      <c r="F827" s="33">
        <v>1</v>
      </c>
      <c r="G827" s="33">
        <v>-0.45000000000000018</v>
      </c>
      <c r="H827" s="34">
        <v>10413</v>
      </c>
      <c r="I827" s="34">
        <v>6636</v>
      </c>
      <c r="J827" s="67">
        <v>-3777</v>
      </c>
    </row>
    <row r="828" spans="1:10">
      <c r="A828" s="60" t="s">
        <v>536</v>
      </c>
      <c r="B828" s="60" t="s">
        <v>82</v>
      </c>
      <c r="C828" s="60" t="s">
        <v>376</v>
      </c>
      <c r="D828" s="37" t="s">
        <v>74</v>
      </c>
      <c r="E828" s="33">
        <v>23.34</v>
      </c>
      <c r="F828" s="33">
        <v>18.060000000000002</v>
      </c>
      <c r="G828" s="33">
        <v>-5.2799999999999976</v>
      </c>
      <c r="H828" s="34">
        <v>143562</v>
      </c>
      <c r="I828" s="34">
        <v>122233</v>
      </c>
      <c r="J828" s="67">
        <v>-21329</v>
      </c>
    </row>
    <row r="829" spans="1:10">
      <c r="A829" s="60" t="s">
        <v>536</v>
      </c>
      <c r="B829" s="60" t="s">
        <v>82</v>
      </c>
      <c r="C829" s="60" t="s">
        <v>415</v>
      </c>
      <c r="D829" s="37" t="s">
        <v>76</v>
      </c>
      <c r="E829" s="33">
        <v>1</v>
      </c>
      <c r="F829" s="33">
        <v>2</v>
      </c>
      <c r="G829" s="33">
        <v>1</v>
      </c>
      <c r="H829" s="34">
        <v>5000</v>
      </c>
      <c r="I829" s="34">
        <v>10000</v>
      </c>
      <c r="J829" s="67">
        <v>5000</v>
      </c>
    </row>
    <row r="830" spans="1:10">
      <c r="A830" s="60" t="s">
        <v>536</v>
      </c>
      <c r="B830" s="60" t="s">
        <v>82</v>
      </c>
      <c r="C830" s="60" t="s">
        <v>428</v>
      </c>
      <c r="D830" s="37" t="s">
        <v>121</v>
      </c>
      <c r="E830" s="33">
        <v>0.34</v>
      </c>
      <c r="F830" s="33">
        <v>0.38</v>
      </c>
      <c r="G830" s="33">
        <v>3.999999999999998E-2</v>
      </c>
      <c r="H830" s="34">
        <v>1700</v>
      </c>
      <c r="I830" s="34">
        <v>1900</v>
      </c>
      <c r="J830" s="67">
        <v>200</v>
      </c>
    </row>
    <row r="831" spans="1:10">
      <c r="A831" s="60" t="s">
        <v>536</v>
      </c>
      <c r="B831" s="60" t="s">
        <v>82</v>
      </c>
      <c r="C831" s="60" t="s">
        <v>451</v>
      </c>
      <c r="D831" s="37" t="s">
        <v>78</v>
      </c>
      <c r="E831" s="33">
        <v>3.33</v>
      </c>
      <c r="F831" s="33">
        <v>4</v>
      </c>
      <c r="G831" s="33">
        <v>0.66999999999999993</v>
      </c>
      <c r="H831" s="34">
        <v>19893</v>
      </c>
      <c r="I831" s="34">
        <v>23317</v>
      </c>
      <c r="J831" s="67">
        <v>3424</v>
      </c>
    </row>
    <row r="832" spans="1:10">
      <c r="A832" s="60" t="s">
        <v>536</v>
      </c>
      <c r="B832" s="60" t="s">
        <v>82</v>
      </c>
      <c r="C832" s="60" t="s">
        <v>452</v>
      </c>
      <c r="D832" s="37" t="s">
        <v>122</v>
      </c>
      <c r="E832" s="33">
        <v>2</v>
      </c>
      <c r="F832" s="33">
        <v>5</v>
      </c>
      <c r="G832" s="33">
        <v>3</v>
      </c>
      <c r="H832" s="34">
        <v>12313</v>
      </c>
      <c r="I832" s="34">
        <v>29896</v>
      </c>
      <c r="J832" s="67">
        <v>17583</v>
      </c>
    </row>
    <row r="833" spans="1:10">
      <c r="A833" s="60" t="s">
        <v>536</v>
      </c>
      <c r="B833" s="60" t="s">
        <v>82</v>
      </c>
      <c r="C833" s="60" t="s">
        <v>461</v>
      </c>
      <c r="D833" s="37" t="s">
        <v>90</v>
      </c>
      <c r="E833" s="33">
        <v>1</v>
      </c>
      <c r="F833" s="33">
        <v>1</v>
      </c>
      <c r="G833" s="33">
        <v>0</v>
      </c>
      <c r="H833" s="34">
        <v>6239</v>
      </c>
      <c r="I833" s="34">
        <v>7397</v>
      </c>
      <c r="J833" s="67">
        <v>1158</v>
      </c>
    </row>
    <row r="834" spans="1:10">
      <c r="A834" s="60" t="s">
        <v>536</v>
      </c>
      <c r="B834" s="60" t="s">
        <v>82</v>
      </c>
      <c r="C834" s="60" t="s">
        <v>489</v>
      </c>
      <c r="D834" s="37" t="s">
        <v>123</v>
      </c>
      <c r="E834" s="33">
        <v>19.920000000000002</v>
      </c>
      <c r="F834" s="33">
        <v>13</v>
      </c>
      <c r="G834" s="33">
        <v>-6.9200000000000017</v>
      </c>
      <c r="H834" s="34">
        <v>129926</v>
      </c>
      <c r="I834" s="34">
        <v>94593</v>
      </c>
      <c r="J834" s="67">
        <v>-35333</v>
      </c>
    </row>
    <row r="835" spans="1:10">
      <c r="A835" s="60" t="s">
        <v>536</v>
      </c>
      <c r="B835" s="60" t="s">
        <v>82</v>
      </c>
      <c r="C835" s="60" t="s">
        <v>490</v>
      </c>
      <c r="D835" s="37" t="s">
        <v>80</v>
      </c>
      <c r="E835" s="33">
        <v>2.38</v>
      </c>
      <c r="F835" s="33">
        <v>2</v>
      </c>
      <c r="G835" s="33">
        <v>-0.37999999999999989</v>
      </c>
      <c r="H835" s="34">
        <v>11900</v>
      </c>
      <c r="I835" s="34">
        <v>10000</v>
      </c>
      <c r="J835" s="67">
        <v>-1900</v>
      </c>
    </row>
    <row r="836" spans="1:10">
      <c r="A836" s="60" t="s">
        <v>536</v>
      </c>
      <c r="B836" s="60" t="s">
        <v>82</v>
      </c>
      <c r="C836" s="60" t="s">
        <v>521</v>
      </c>
      <c r="D836" s="37" t="s">
        <v>81</v>
      </c>
      <c r="E836" s="33">
        <v>2</v>
      </c>
      <c r="F836" s="33">
        <v>0</v>
      </c>
      <c r="G836" s="33">
        <v>-2</v>
      </c>
      <c r="H836" s="34">
        <v>10000</v>
      </c>
      <c r="I836" s="34">
        <v>0</v>
      </c>
      <c r="J836" s="67">
        <v>-10000</v>
      </c>
    </row>
    <row r="837" spans="1:10">
      <c r="A837" s="60" t="s">
        <v>536</v>
      </c>
      <c r="B837" s="60" t="s">
        <v>82</v>
      </c>
      <c r="C837" s="60" t="s">
        <v>526</v>
      </c>
      <c r="D837" s="37" t="s">
        <v>271</v>
      </c>
      <c r="E837" s="33">
        <v>0</v>
      </c>
      <c r="F837" s="33">
        <v>0.54</v>
      </c>
      <c r="G837" s="33">
        <v>0.54</v>
      </c>
      <c r="H837" s="34">
        <v>0</v>
      </c>
      <c r="I837" s="34">
        <v>2700</v>
      </c>
      <c r="J837" s="67">
        <v>2700</v>
      </c>
    </row>
    <row r="838" spans="1:10">
      <c r="A838" s="60" t="s">
        <v>536</v>
      </c>
      <c r="B838" s="60" t="s">
        <v>82</v>
      </c>
      <c r="C838" s="60" t="s">
        <v>528</v>
      </c>
      <c r="D838" s="37" t="s">
        <v>204</v>
      </c>
      <c r="E838" s="33">
        <v>1</v>
      </c>
      <c r="F838" s="33">
        <v>1.38</v>
      </c>
      <c r="G838" s="33">
        <v>0.37999999999999989</v>
      </c>
      <c r="H838" s="34">
        <v>5000</v>
      </c>
      <c r="I838" s="34">
        <v>6900</v>
      </c>
      <c r="J838" s="67">
        <v>1900</v>
      </c>
    </row>
    <row r="839" spans="1:10">
      <c r="A839" s="60" t="s">
        <v>536</v>
      </c>
      <c r="B839" s="60" t="s">
        <v>82</v>
      </c>
      <c r="C839" s="60" t="s">
        <v>538</v>
      </c>
      <c r="D839" s="37" t="s">
        <v>83</v>
      </c>
      <c r="E839" s="33">
        <v>2</v>
      </c>
      <c r="F839" s="33">
        <v>1</v>
      </c>
      <c r="G839" s="33">
        <v>-1</v>
      </c>
      <c r="H839" s="34">
        <v>16034</v>
      </c>
      <c r="I839" s="34">
        <v>5000</v>
      </c>
      <c r="J839" s="67">
        <v>-11034</v>
      </c>
    </row>
    <row r="840" spans="1:10">
      <c r="A840" s="60" t="s">
        <v>536</v>
      </c>
      <c r="B840" s="60" t="s">
        <v>82</v>
      </c>
      <c r="C840" s="60" t="s">
        <v>550</v>
      </c>
      <c r="D840" s="37" t="s">
        <v>342</v>
      </c>
      <c r="E840" s="33">
        <v>0.48</v>
      </c>
      <c r="F840" s="33">
        <v>0</v>
      </c>
      <c r="G840" s="33">
        <v>-0.48</v>
      </c>
      <c r="H840" s="34">
        <v>2400</v>
      </c>
      <c r="I840" s="34">
        <v>0</v>
      </c>
      <c r="J840" s="67">
        <v>-2400</v>
      </c>
    </row>
    <row r="841" spans="1:10">
      <c r="A841" s="60" t="s">
        <v>536</v>
      </c>
      <c r="B841" s="60" t="s">
        <v>82</v>
      </c>
      <c r="C841" s="60" t="s">
        <v>565</v>
      </c>
      <c r="D841" s="37" t="s">
        <v>126</v>
      </c>
      <c r="E841" s="33">
        <v>15.900000000000002</v>
      </c>
      <c r="F841" s="33">
        <v>10.96</v>
      </c>
      <c r="G841" s="33">
        <v>-4.9400000000000013</v>
      </c>
      <c r="H841" s="34">
        <v>83707</v>
      </c>
      <c r="I841" s="34">
        <v>60121</v>
      </c>
      <c r="J841" s="67">
        <v>-23586</v>
      </c>
    </row>
    <row r="842" spans="1:10">
      <c r="A842" s="60" t="s">
        <v>536</v>
      </c>
      <c r="B842" s="60" t="s">
        <v>82</v>
      </c>
      <c r="C842" s="60" t="s">
        <v>622</v>
      </c>
      <c r="D842" s="37" t="s">
        <v>242</v>
      </c>
      <c r="E842" s="33">
        <v>2.13</v>
      </c>
      <c r="F842" s="33">
        <v>1</v>
      </c>
      <c r="G842" s="33">
        <v>-1.1299999999999999</v>
      </c>
      <c r="H842" s="34">
        <v>13885</v>
      </c>
      <c r="I842" s="34">
        <v>5000</v>
      </c>
      <c r="J842" s="67">
        <v>-8885</v>
      </c>
    </row>
    <row r="843" spans="1:10">
      <c r="A843" s="60" t="s">
        <v>536</v>
      </c>
      <c r="B843" s="60" t="s">
        <v>82</v>
      </c>
      <c r="C843" s="60" t="s">
        <v>644</v>
      </c>
      <c r="D843" s="37" t="s">
        <v>136</v>
      </c>
      <c r="E843" s="33">
        <v>0.44</v>
      </c>
      <c r="F843" s="33">
        <v>0</v>
      </c>
      <c r="G843" s="33">
        <v>-0.44</v>
      </c>
      <c r="H843" s="34">
        <v>2200</v>
      </c>
      <c r="I843" s="34">
        <v>0</v>
      </c>
      <c r="J843" s="67">
        <v>-2200</v>
      </c>
    </row>
    <row r="844" spans="1:10">
      <c r="A844" s="60" t="s">
        <v>536</v>
      </c>
      <c r="B844" s="60" t="s">
        <v>82</v>
      </c>
      <c r="C844" s="60" t="s">
        <v>655</v>
      </c>
      <c r="D844" s="37" t="s">
        <v>94</v>
      </c>
      <c r="E844" s="33">
        <v>13.639999999999999</v>
      </c>
      <c r="F844" s="33">
        <v>12</v>
      </c>
      <c r="G844" s="33">
        <v>-1.6399999999999988</v>
      </c>
      <c r="H844" s="34">
        <v>132019</v>
      </c>
      <c r="I844" s="34">
        <v>167407</v>
      </c>
      <c r="J844" s="67">
        <v>35388</v>
      </c>
    </row>
    <row r="845" spans="1:10">
      <c r="A845" s="60" t="s">
        <v>536</v>
      </c>
      <c r="B845" s="60" t="s">
        <v>82</v>
      </c>
      <c r="C845" s="60" t="s">
        <v>661</v>
      </c>
      <c r="D845" s="37" t="s">
        <v>112</v>
      </c>
      <c r="E845" s="33">
        <v>0.79</v>
      </c>
      <c r="F845" s="33">
        <v>0</v>
      </c>
      <c r="G845" s="33">
        <v>-0.79</v>
      </c>
      <c r="H845" s="34">
        <v>11731</v>
      </c>
      <c r="I845" s="34">
        <v>0</v>
      </c>
      <c r="J845" s="67">
        <v>-11731</v>
      </c>
    </row>
    <row r="846" spans="1:10">
      <c r="A846" s="60" t="s">
        <v>536</v>
      </c>
      <c r="B846" s="60" t="s">
        <v>82</v>
      </c>
      <c r="C846" s="60" t="s">
        <v>672</v>
      </c>
      <c r="D846" s="37" t="s">
        <v>255</v>
      </c>
      <c r="E846" s="33">
        <v>0.64</v>
      </c>
      <c r="F846" s="33">
        <v>0</v>
      </c>
      <c r="G846" s="33">
        <v>-0.64</v>
      </c>
      <c r="H846" s="34">
        <v>3200</v>
      </c>
      <c r="I846" s="34">
        <v>0</v>
      </c>
      <c r="J846" s="67">
        <v>-3200</v>
      </c>
    </row>
    <row r="847" spans="1:10">
      <c r="A847" s="60" t="s">
        <v>536</v>
      </c>
      <c r="B847" s="60" t="s">
        <v>82</v>
      </c>
      <c r="C847" s="60" t="s">
        <v>686</v>
      </c>
      <c r="D847" s="37" t="s">
        <v>347</v>
      </c>
      <c r="E847" s="33">
        <v>1</v>
      </c>
      <c r="F847" s="33">
        <v>0.45</v>
      </c>
      <c r="G847" s="33">
        <v>-0.55000000000000004</v>
      </c>
      <c r="H847" s="34">
        <v>5000</v>
      </c>
      <c r="I847" s="34">
        <v>2250</v>
      </c>
      <c r="J847" s="67">
        <v>-2750</v>
      </c>
    </row>
    <row r="848" spans="1:10">
      <c r="A848" s="60" t="s">
        <v>536</v>
      </c>
      <c r="B848" s="60" t="s">
        <v>82</v>
      </c>
      <c r="C848" s="60" t="s">
        <v>699</v>
      </c>
      <c r="D848" s="37" t="s">
        <v>87</v>
      </c>
      <c r="E848" s="33">
        <v>1.92</v>
      </c>
      <c r="F848" s="33">
        <v>4</v>
      </c>
      <c r="G848" s="33">
        <v>2.08</v>
      </c>
      <c r="H848" s="34">
        <v>11047</v>
      </c>
      <c r="I848" s="34">
        <v>23250</v>
      </c>
      <c r="J848" s="67">
        <v>12203</v>
      </c>
    </row>
    <row r="849" spans="1:10">
      <c r="A849" s="60" t="s">
        <v>536</v>
      </c>
      <c r="B849" s="60" t="s">
        <v>82</v>
      </c>
      <c r="C849" s="60" t="s">
        <v>701</v>
      </c>
      <c r="D849" s="37" t="s">
        <v>273</v>
      </c>
      <c r="E849" s="33">
        <v>0.67</v>
      </c>
      <c r="F849" s="33">
        <v>0</v>
      </c>
      <c r="G849" s="33">
        <v>-0.67</v>
      </c>
      <c r="H849" s="34">
        <v>3350</v>
      </c>
      <c r="I849" s="34">
        <v>0</v>
      </c>
      <c r="J849" s="67">
        <v>-3350</v>
      </c>
    </row>
    <row r="850" spans="1:10">
      <c r="A850" s="60" t="s">
        <v>536</v>
      </c>
      <c r="B850" s="60" t="s">
        <v>82</v>
      </c>
      <c r="C850" s="60" t="s">
        <v>713</v>
      </c>
      <c r="D850" s="37" t="s">
        <v>127</v>
      </c>
      <c r="E850" s="33">
        <v>8.84</v>
      </c>
      <c r="F850" s="33">
        <v>7.08</v>
      </c>
      <c r="G850" s="33">
        <v>-1.7599999999999998</v>
      </c>
      <c r="H850" s="34">
        <v>49491</v>
      </c>
      <c r="I850" s="34">
        <v>37590</v>
      </c>
      <c r="J850" s="67">
        <v>-11901</v>
      </c>
    </row>
    <row r="851" spans="1:10">
      <c r="A851" s="60" t="s">
        <v>536</v>
      </c>
      <c r="B851" s="60" t="s">
        <v>82</v>
      </c>
      <c r="C851" s="60" t="s">
        <v>718</v>
      </c>
      <c r="D851" s="37" t="s">
        <v>114</v>
      </c>
      <c r="E851" s="33">
        <v>0.44</v>
      </c>
      <c r="F851" s="33">
        <v>0</v>
      </c>
      <c r="G851" s="33">
        <v>-0.44</v>
      </c>
      <c r="H851" s="34">
        <v>2200</v>
      </c>
      <c r="I851" s="34">
        <v>0</v>
      </c>
      <c r="J851" s="67">
        <v>-2200</v>
      </c>
    </row>
    <row r="852" spans="1:10">
      <c r="A852" s="60" t="s">
        <v>536</v>
      </c>
      <c r="B852" s="60" t="s">
        <v>82</v>
      </c>
      <c r="C852" s="60" t="s">
        <v>738</v>
      </c>
      <c r="D852" s="37" t="s">
        <v>88</v>
      </c>
      <c r="E852" s="33">
        <v>13</v>
      </c>
      <c r="F852" s="33">
        <v>13.169999999999998</v>
      </c>
      <c r="G852" s="33">
        <v>0.16999999999999815</v>
      </c>
      <c r="H852" s="34">
        <v>65000</v>
      </c>
      <c r="I852" s="34">
        <v>76476</v>
      </c>
      <c r="J852" s="67">
        <v>11476</v>
      </c>
    </row>
    <row r="853" spans="1:10">
      <c r="A853" s="60" t="s">
        <v>536</v>
      </c>
      <c r="B853" s="60" t="s">
        <v>82</v>
      </c>
      <c r="C853" s="60" t="s">
        <v>764</v>
      </c>
      <c r="D853" s="37" t="s">
        <v>279</v>
      </c>
      <c r="E853" s="33">
        <v>1</v>
      </c>
      <c r="F853" s="33">
        <v>0</v>
      </c>
      <c r="G853" s="33">
        <v>-1</v>
      </c>
      <c r="H853" s="34">
        <v>6134</v>
      </c>
      <c r="I853" s="34">
        <v>0</v>
      </c>
      <c r="J853" s="67">
        <v>-6134</v>
      </c>
    </row>
    <row r="854" spans="1:10">
      <c r="A854" s="60" t="s">
        <v>536</v>
      </c>
      <c r="B854" s="60" t="s">
        <v>82</v>
      </c>
      <c r="C854" s="60" t="s">
        <v>774</v>
      </c>
      <c r="D854" s="37" t="s">
        <v>805</v>
      </c>
      <c r="E854" s="33">
        <v>1</v>
      </c>
      <c r="F854" s="33">
        <v>0</v>
      </c>
      <c r="G854" s="33">
        <v>-1</v>
      </c>
      <c r="H854" s="34">
        <v>5000</v>
      </c>
      <c r="I854" s="34">
        <v>0</v>
      </c>
      <c r="J854" s="67">
        <v>-5000</v>
      </c>
    </row>
    <row r="855" spans="1:10">
      <c r="A855" s="60" t="s">
        <v>537</v>
      </c>
      <c r="B855" s="60" t="s">
        <v>214</v>
      </c>
      <c r="C855" s="60" t="s">
        <v>368</v>
      </c>
      <c r="D855" s="37" t="s">
        <v>89</v>
      </c>
      <c r="E855" s="33">
        <v>1</v>
      </c>
      <c r="F855" s="33">
        <v>0</v>
      </c>
      <c r="G855" s="33">
        <v>-1</v>
      </c>
      <c r="H855" s="34">
        <v>5000</v>
      </c>
      <c r="I855" s="34">
        <v>0</v>
      </c>
      <c r="J855" s="67">
        <v>-5000</v>
      </c>
    </row>
    <row r="856" spans="1:10">
      <c r="A856" s="60" t="s">
        <v>537</v>
      </c>
      <c r="B856" s="60" t="s">
        <v>214</v>
      </c>
      <c r="C856" s="60" t="s">
        <v>428</v>
      </c>
      <c r="D856" s="37" t="s">
        <v>121</v>
      </c>
      <c r="E856" s="33">
        <v>1</v>
      </c>
      <c r="F856" s="33">
        <v>1</v>
      </c>
      <c r="G856" s="33">
        <v>0</v>
      </c>
      <c r="H856" s="34">
        <v>5000</v>
      </c>
      <c r="I856" s="34">
        <v>16399</v>
      </c>
      <c r="J856" s="67">
        <v>11399</v>
      </c>
    </row>
    <row r="857" spans="1:10">
      <c r="A857" s="60" t="s">
        <v>537</v>
      </c>
      <c r="B857" s="60" t="s">
        <v>214</v>
      </c>
      <c r="C857" s="60" t="s">
        <v>451</v>
      </c>
      <c r="D857" s="37" t="s">
        <v>78</v>
      </c>
      <c r="E857" s="33">
        <v>0</v>
      </c>
      <c r="F857" s="33">
        <v>1</v>
      </c>
      <c r="G857" s="33">
        <v>1</v>
      </c>
      <c r="H857" s="34">
        <v>0</v>
      </c>
      <c r="I857" s="34">
        <v>5000</v>
      </c>
      <c r="J857" s="67">
        <v>5000</v>
      </c>
    </row>
    <row r="858" spans="1:10">
      <c r="A858" s="60" t="s">
        <v>537</v>
      </c>
      <c r="B858" s="60" t="s">
        <v>214</v>
      </c>
      <c r="C858" s="60" t="s">
        <v>461</v>
      </c>
      <c r="D858" s="37" t="s">
        <v>90</v>
      </c>
      <c r="E858" s="33">
        <v>1</v>
      </c>
      <c r="F858" s="33">
        <v>1.96</v>
      </c>
      <c r="G858" s="33">
        <v>0.96</v>
      </c>
      <c r="H858" s="34">
        <v>5000</v>
      </c>
      <c r="I858" s="34">
        <v>9800</v>
      </c>
      <c r="J858" s="67">
        <v>4800</v>
      </c>
    </row>
    <row r="859" spans="1:10">
      <c r="A859" s="60" t="s">
        <v>537</v>
      </c>
      <c r="B859" s="60" t="s">
        <v>214</v>
      </c>
      <c r="C859" s="60" t="s">
        <v>504</v>
      </c>
      <c r="D859" s="37" t="s">
        <v>201</v>
      </c>
      <c r="E859" s="33">
        <v>0</v>
      </c>
      <c r="F859" s="33">
        <v>1</v>
      </c>
      <c r="G859" s="33">
        <v>1</v>
      </c>
      <c r="H859" s="34">
        <v>0</v>
      </c>
      <c r="I859" s="34">
        <v>5000</v>
      </c>
      <c r="J859" s="67">
        <v>5000</v>
      </c>
    </row>
    <row r="860" spans="1:10">
      <c r="A860" s="60" t="s">
        <v>537</v>
      </c>
      <c r="B860" s="60" t="s">
        <v>214</v>
      </c>
      <c r="C860" s="60" t="s">
        <v>565</v>
      </c>
      <c r="D860" s="37" t="s">
        <v>126</v>
      </c>
      <c r="E860" s="33">
        <v>0</v>
      </c>
      <c r="F860" s="33">
        <v>1</v>
      </c>
      <c r="G860" s="33">
        <v>1</v>
      </c>
      <c r="H860" s="34">
        <v>0</v>
      </c>
      <c r="I860" s="34">
        <v>5000</v>
      </c>
      <c r="J860" s="67">
        <v>5000</v>
      </c>
    </row>
    <row r="861" spans="1:10">
      <c r="A861" s="60" t="s">
        <v>537</v>
      </c>
      <c r="B861" s="60" t="s">
        <v>214</v>
      </c>
      <c r="C861" s="60" t="s">
        <v>577</v>
      </c>
      <c r="D861" s="37" t="s">
        <v>92</v>
      </c>
      <c r="E861" s="33">
        <v>1</v>
      </c>
      <c r="F861" s="33">
        <v>1</v>
      </c>
      <c r="G861" s="33">
        <v>0</v>
      </c>
      <c r="H861" s="34">
        <v>5000</v>
      </c>
      <c r="I861" s="34">
        <v>5000</v>
      </c>
      <c r="J861" s="67">
        <v>0</v>
      </c>
    </row>
    <row r="862" spans="1:10">
      <c r="A862" s="60" t="s">
        <v>537</v>
      </c>
      <c r="B862" s="60" t="s">
        <v>214</v>
      </c>
      <c r="C862" s="60" t="s">
        <v>628</v>
      </c>
      <c r="D862" s="37" t="s">
        <v>93</v>
      </c>
      <c r="E862" s="33">
        <v>1</v>
      </c>
      <c r="F862" s="33">
        <v>1</v>
      </c>
      <c r="G862" s="33">
        <v>0</v>
      </c>
      <c r="H862" s="34">
        <v>5000</v>
      </c>
      <c r="I862" s="34">
        <v>5000</v>
      </c>
      <c r="J862" s="67">
        <v>0</v>
      </c>
    </row>
    <row r="863" spans="1:10">
      <c r="A863" s="60" t="s">
        <v>537</v>
      </c>
      <c r="B863" s="60" t="s">
        <v>214</v>
      </c>
      <c r="C863" s="60" t="s">
        <v>641</v>
      </c>
      <c r="D863" s="37" t="s">
        <v>215</v>
      </c>
      <c r="E863" s="33">
        <v>1</v>
      </c>
      <c r="F863" s="33">
        <v>1</v>
      </c>
      <c r="G863" s="33">
        <v>0</v>
      </c>
      <c r="H863" s="34">
        <v>5000</v>
      </c>
      <c r="I863" s="34">
        <v>5000</v>
      </c>
      <c r="J863" s="67">
        <v>0</v>
      </c>
    </row>
    <row r="864" spans="1:10">
      <c r="A864" s="60" t="s">
        <v>537</v>
      </c>
      <c r="B864" s="60" t="s">
        <v>214</v>
      </c>
      <c r="C864" s="60" t="s">
        <v>672</v>
      </c>
      <c r="D864" s="37" t="s">
        <v>255</v>
      </c>
      <c r="E864" s="33">
        <v>0</v>
      </c>
      <c r="F864" s="33">
        <v>0.7</v>
      </c>
      <c r="G864" s="33">
        <v>0.7</v>
      </c>
      <c r="H864" s="34">
        <v>0</v>
      </c>
      <c r="I864" s="34">
        <v>4686</v>
      </c>
      <c r="J864" s="67">
        <v>4686</v>
      </c>
    </row>
    <row r="865" spans="1:10">
      <c r="A865" s="60" t="s">
        <v>537</v>
      </c>
      <c r="B865" s="60" t="s">
        <v>214</v>
      </c>
      <c r="C865" s="60" t="s">
        <v>699</v>
      </c>
      <c r="D865" s="37" t="s">
        <v>87</v>
      </c>
      <c r="E865" s="33">
        <v>7.8199999999999985</v>
      </c>
      <c r="F865" s="33">
        <v>18</v>
      </c>
      <c r="G865" s="33">
        <v>10.180000000000001</v>
      </c>
      <c r="H865" s="34">
        <v>39100</v>
      </c>
      <c r="I865" s="34">
        <v>124154</v>
      </c>
      <c r="J865" s="67">
        <v>85054</v>
      </c>
    </row>
    <row r="866" spans="1:10">
      <c r="A866" s="60" t="s">
        <v>537</v>
      </c>
      <c r="B866" s="60" t="s">
        <v>214</v>
      </c>
      <c r="C866" s="60" t="s">
        <v>721</v>
      </c>
      <c r="D866" s="37" t="s">
        <v>939</v>
      </c>
      <c r="E866" s="33">
        <v>1</v>
      </c>
      <c r="F866" s="33">
        <v>1</v>
      </c>
      <c r="G866" s="33">
        <v>0</v>
      </c>
      <c r="H866" s="34">
        <v>5000</v>
      </c>
      <c r="I866" s="34">
        <v>5000</v>
      </c>
      <c r="J866" s="67">
        <v>0</v>
      </c>
    </row>
    <row r="867" spans="1:10">
      <c r="A867" s="60" t="s">
        <v>537</v>
      </c>
      <c r="B867" s="60" t="s">
        <v>214</v>
      </c>
      <c r="C867" s="60" t="s">
        <v>756</v>
      </c>
      <c r="D867" s="37" t="s">
        <v>940</v>
      </c>
      <c r="E867" s="33">
        <v>1</v>
      </c>
      <c r="F867" s="33">
        <v>1</v>
      </c>
      <c r="G867" s="33">
        <v>0</v>
      </c>
      <c r="H867" s="34">
        <v>5000</v>
      </c>
      <c r="I867" s="34">
        <v>5000</v>
      </c>
      <c r="J867" s="67">
        <v>0</v>
      </c>
    </row>
    <row r="868" spans="1:10">
      <c r="A868" s="60" t="s">
        <v>538</v>
      </c>
      <c r="B868" s="60" t="s">
        <v>83</v>
      </c>
      <c r="C868" s="60" t="s">
        <v>374</v>
      </c>
      <c r="D868" s="37" t="s">
        <v>251</v>
      </c>
      <c r="E868" s="33">
        <v>1</v>
      </c>
      <c r="F868" s="33">
        <v>1</v>
      </c>
      <c r="G868" s="33">
        <v>0</v>
      </c>
      <c r="H868" s="34">
        <v>5000</v>
      </c>
      <c r="I868" s="34">
        <v>5000</v>
      </c>
      <c r="J868" s="67">
        <v>0</v>
      </c>
    </row>
    <row r="869" spans="1:10">
      <c r="A869" s="60" t="s">
        <v>538</v>
      </c>
      <c r="B869" s="60" t="s">
        <v>83</v>
      </c>
      <c r="C869" s="60" t="s">
        <v>376</v>
      </c>
      <c r="D869" s="37" t="s">
        <v>74</v>
      </c>
      <c r="E869" s="33">
        <v>19</v>
      </c>
      <c r="F869" s="33">
        <v>17.559999999999999</v>
      </c>
      <c r="G869" s="33">
        <v>-1.4400000000000013</v>
      </c>
      <c r="H869" s="34">
        <v>104721</v>
      </c>
      <c r="I869" s="34">
        <v>92367</v>
      </c>
      <c r="J869" s="67">
        <v>-12354</v>
      </c>
    </row>
    <row r="870" spans="1:10">
      <c r="A870" s="60" t="s">
        <v>538</v>
      </c>
      <c r="B870" s="60" t="s">
        <v>83</v>
      </c>
      <c r="C870" s="60" t="s">
        <v>450</v>
      </c>
      <c r="D870" s="37" t="s">
        <v>280</v>
      </c>
      <c r="E870" s="33">
        <v>0</v>
      </c>
      <c r="F870" s="33">
        <v>0.79</v>
      </c>
      <c r="G870" s="33">
        <v>0.79</v>
      </c>
      <c r="H870" s="34">
        <v>0</v>
      </c>
      <c r="I870" s="34">
        <v>6937</v>
      </c>
      <c r="J870" s="67">
        <v>6937</v>
      </c>
    </row>
    <row r="871" spans="1:10">
      <c r="A871" s="60" t="s">
        <v>538</v>
      </c>
      <c r="B871" s="60" t="s">
        <v>83</v>
      </c>
      <c r="C871" s="60" t="s">
        <v>451</v>
      </c>
      <c r="D871" s="37" t="s">
        <v>78</v>
      </c>
      <c r="E871" s="33">
        <v>3</v>
      </c>
      <c r="F871" s="33">
        <v>4.5</v>
      </c>
      <c r="G871" s="33">
        <v>1.5</v>
      </c>
      <c r="H871" s="34">
        <v>17686</v>
      </c>
      <c r="I871" s="34">
        <v>26835</v>
      </c>
      <c r="J871" s="67">
        <v>9149</v>
      </c>
    </row>
    <row r="872" spans="1:10">
      <c r="A872" s="60" t="s">
        <v>538</v>
      </c>
      <c r="B872" s="60" t="s">
        <v>83</v>
      </c>
      <c r="C872" s="60" t="s">
        <v>452</v>
      </c>
      <c r="D872" s="37" t="s">
        <v>122</v>
      </c>
      <c r="E872" s="33">
        <v>8.7800000000000011</v>
      </c>
      <c r="F872" s="33">
        <v>5.47</v>
      </c>
      <c r="G872" s="33">
        <v>-3.3100000000000014</v>
      </c>
      <c r="H872" s="34">
        <v>43900</v>
      </c>
      <c r="I872" s="34">
        <v>31721</v>
      </c>
      <c r="J872" s="67">
        <v>-12179</v>
      </c>
    </row>
    <row r="873" spans="1:10">
      <c r="A873" s="60" t="s">
        <v>538</v>
      </c>
      <c r="B873" s="60" t="s">
        <v>83</v>
      </c>
      <c r="C873" s="60" t="s">
        <v>487</v>
      </c>
      <c r="D873" s="37" t="s">
        <v>79</v>
      </c>
      <c r="E873" s="33">
        <v>3.9700000000000006</v>
      </c>
      <c r="F873" s="33">
        <v>6</v>
      </c>
      <c r="G873" s="33">
        <v>2.0299999999999994</v>
      </c>
      <c r="H873" s="34">
        <v>24457</v>
      </c>
      <c r="I873" s="34">
        <v>34744</v>
      </c>
      <c r="J873" s="67">
        <v>10287</v>
      </c>
    </row>
    <row r="874" spans="1:10">
      <c r="A874" s="60" t="s">
        <v>538</v>
      </c>
      <c r="B874" s="60" t="s">
        <v>83</v>
      </c>
      <c r="C874" s="60" t="s">
        <v>489</v>
      </c>
      <c r="D874" s="37" t="s">
        <v>123</v>
      </c>
      <c r="E874" s="33">
        <v>0.72</v>
      </c>
      <c r="F874" s="33">
        <v>1</v>
      </c>
      <c r="G874" s="33">
        <v>0.28000000000000003</v>
      </c>
      <c r="H874" s="34">
        <v>3600</v>
      </c>
      <c r="I874" s="34">
        <v>5000</v>
      </c>
      <c r="J874" s="67">
        <v>1400</v>
      </c>
    </row>
    <row r="875" spans="1:10">
      <c r="A875" s="60" t="s">
        <v>538</v>
      </c>
      <c r="B875" s="60" t="s">
        <v>83</v>
      </c>
      <c r="C875" s="60" t="s">
        <v>490</v>
      </c>
      <c r="D875" s="37" t="s">
        <v>80</v>
      </c>
      <c r="E875" s="33">
        <v>2</v>
      </c>
      <c r="F875" s="33">
        <v>1</v>
      </c>
      <c r="G875" s="33">
        <v>-1</v>
      </c>
      <c r="H875" s="34">
        <v>10000</v>
      </c>
      <c r="I875" s="34">
        <v>5000</v>
      </c>
      <c r="J875" s="67">
        <v>-5000</v>
      </c>
    </row>
    <row r="876" spans="1:10">
      <c r="A876" s="60" t="s">
        <v>538</v>
      </c>
      <c r="B876" s="60" t="s">
        <v>83</v>
      </c>
      <c r="C876" s="60" t="s">
        <v>518</v>
      </c>
      <c r="D876" s="37" t="s">
        <v>124</v>
      </c>
      <c r="E876" s="33">
        <v>0.14000000000000001</v>
      </c>
      <c r="F876" s="33">
        <v>0</v>
      </c>
      <c r="G876" s="33">
        <v>-0.14000000000000001</v>
      </c>
      <c r="H876" s="34">
        <v>700</v>
      </c>
      <c r="I876" s="34">
        <v>0</v>
      </c>
      <c r="J876" s="67">
        <v>-700</v>
      </c>
    </row>
    <row r="877" spans="1:10">
      <c r="A877" s="60" t="s">
        <v>538</v>
      </c>
      <c r="B877" s="60" t="s">
        <v>83</v>
      </c>
      <c r="C877" s="60" t="s">
        <v>521</v>
      </c>
      <c r="D877" s="37" t="s">
        <v>81</v>
      </c>
      <c r="E877" s="33">
        <v>0.76</v>
      </c>
      <c r="F877" s="33">
        <v>0</v>
      </c>
      <c r="G877" s="33">
        <v>-0.76</v>
      </c>
      <c r="H877" s="34">
        <v>3800</v>
      </c>
      <c r="I877" s="34">
        <v>0</v>
      </c>
      <c r="J877" s="67">
        <v>-3800</v>
      </c>
    </row>
    <row r="878" spans="1:10">
      <c r="A878" s="60" t="s">
        <v>538</v>
      </c>
      <c r="B878" s="60" t="s">
        <v>83</v>
      </c>
      <c r="C878" s="60" t="s">
        <v>526</v>
      </c>
      <c r="D878" s="37" t="s">
        <v>271</v>
      </c>
      <c r="E878" s="33">
        <v>4</v>
      </c>
      <c r="F878" s="33">
        <v>2</v>
      </c>
      <c r="G878" s="33">
        <v>-2</v>
      </c>
      <c r="H878" s="34">
        <v>20000</v>
      </c>
      <c r="I878" s="34">
        <v>10000</v>
      </c>
      <c r="J878" s="67">
        <v>-10000</v>
      </c>
    </row>
    <row r="879" spans="1:10">
      <c r="A879" s="60" t="s">
        <v>538</v>
      </c>
      <c r="B879" s="60" t="s">
        <v>83</v>
      </c>
      <c r="C879" s="60" t="s">
        <v>528</v>
      </c>
      <c r="D879" s="37" t="s">
        <v>204</v>
      </c>
      <c r="E879" s="33">
        <v>18</v>
      </c>
      <c r="F879" s="33">
        <v>16.97</v>
      </c>
      <c r="G879" s="33">
        <v>-1.0300000000000011</v>
      </c>
      <c r="H879" s="34">
        <v>98091</v>
      </c>
      <c r="I879" s="34">
        <v>87013</v>
      </c>
      <c r="J879" s="67">
        <v>-11078</v>
      </c>
    </row>
    <row r="880" spans="1:10">
      <c r="A880" s="60" t="s">
        <v>538</v>
      </c>
      <c r="B880" s="60" t="s">
        <v>83</v>
      </c>
      <c r="C880" s="60" t="s">
        <v>536</v>
      </c>
      <c r="D880" s="37" t="s">
        <v>82</v>
      </c>
      <c r="E880" s="33">
        <v>3.2800000000000002</v>
      </c>
      <c r="F880" s="33">
        <v>1.62</v>
      </c>
      <c r="G880" s="33">
        <v>-1.6600000000000001</v>
      </c>
      <c r="H880" s="34">
        <v>27239</v>
      </c>
      <c r="I880" s="34">
        <v>16441</v>
      </c>
      <c r="J880" s="67">
        <v>-10798</v>
      </c>
    </row>
    <row r="881" spans="1:10">
      <c r="A881" s="60" t="s">
        <v>538</v>
      </c>
      <c r="B881" s="60" t="s">
        <v>83</v>
      </c>
      <c r="C881" s="60" t="s">
        <v>559</v>
      </c>
      <c r="D881" s="37" t="s">
        <v>281</v>
      </c>
      <c r="E881" s="33">
        <v>1.7</v>
      </c>
      <c r="F881" s="33">
        <v>0.79</v>
      </c>
      <c r="G881" s="33">
        <v>-0.90999999999999992</v>
      </c>
      <c r="H881" s="34">
        <v>11870</v>
      </c>
      <c r="I881" s="34">
        <v>3950</v>
      </c>
      <c r="J881" s="67">
        <v>-7920</v>
      </c>
    </row>
    <row r="882" spans="1:10">
      <c r="A882" s="60" t="s">
        <v>538</v>
      </c>
      <c r="B882" s="60" t="s">
        <v>83</v>
      </c>
      <c r="C882" s="60" t="s">
        <v>563</v>
      </c>
      <c r="D882" s="37" t="s">
        <v>125</v>
      </c>
      <c r="E882" s="33">
        <v>2.4900000000000002</v>
      </c>
      <c r="F882" s="33">
        <v>1</v>
      </c>
      <c r="G882" s="33">
        <v>-1.4900000000000002</v>
      </c>
      <c r="H882" s="34">
        <v>12450</v>
      </c>
      <c r="I882" s="34">
        <v>5000</v>
      </c>
      <c r="J882" s="67">
        <v>-7450</v>
      </c>
    </row>
    <row r="883" spans="1:10">
      <c r="A883" s="60" t="s">
        <v>538</v>
      </c>
      <c r="B883" s="60" t="s">
        <v>83</v>
      </c>
      <c r="C883" s="60" t="s">
        <v>565</v>
      </c>
      <c r="D883" s="37" t="s">
        <v>126</v>
      </c>
      <c r="E883" s="33">
        <v>1</v>
      </c>
      <c r="F883" s="33">
        <v>0</v>
      </c>
      <c r="G883" s="33">
        <v>-1</v>
      </c>
      <c r="H883" s="34">
        <v>5000</v>
      </c>
      <c r="I883" s="34">
        <v>0</v>
      </c>
      <c r="J883" s="67">
        <v>-5000</v>
      </c>
    </row>
    <row r="884" spans="1:10">
      <c r="A884" s="60" t="s">
        <v>538</v>
      </c>
      <c r="B884" s="60" t="s">
        <v>83</v>
      </c>
      <c r="C884" s="60" t="s">
        <v>569</v>
      </c>
      <c r="D884" s="37" t="s">
        <v>100</v>
      </c>
      <c r="E884" s="33">
        <v>2</v>
      </c>
      <c r="F884" s="33">
        <v>0</v>
      </c>
      <c r="G884" s="33">
        <v>-2</v>
      </c>
      <c r="H884" s="34">
        <v>16299</v>
      </c>
      <c r="I884" s="34">
        <v>0</v>
      </c>
      <c r="J884" s="67">
        <v>-16299</v>
      </c>
    </row>
    <row r="885" spans="1:10">
      <c r="A885" s="60" t="s">
        <v>538</v>
      </c>
      <c r="B885" s="60" t="s">
        <v>83</v>
      </c>
      <c r="C885" s="60" t="s">
        <v>571</v>
      </c>
      <c r="D885" s="37" t="s">
        <v>282</v>
      </c>
      <c r="E885" s="33">
        <v>2</v>
      </c>
      <c r="F885" s="33">
        <v>4.18</v>
      </c>
      <c r="G885" s="33">
        <v>2.1799999999999997</v>
      </c>
      <c r="H885" s="34">
        <v>10000</v>
      </c>
      <c r="I885" s="34">
        <v>27713</v>
      </c>
      <c r="J885" s="67">
        <v>17713</v>
      </c>
    </row>
    <row r="886" spans="1:10">
      <c r="A886" s="60" t="s">
        <v>538</v>
      </c>
      <c r="B886" s="60" t="s">
        <v>83</v>
      </c>
      <c r="C886" s="60" t="s">
        <v>627</v>
      </c>
      <c r="D886" s="37" t="s">
        <v>278</v>
      </c>
      <c r="E886" s="33">
        <v>1.7</v>
      </c>
      <c r="F886" s="33">
        <v>0</v>
      </c>
      <c r="G886" s="33">
        <v>-1.7</v>
      </c>
      <c r="H886" s="34">
        <v>8500</v>
      </c>
      <c r="I886" s="34">
        <v>0</v>
      </c>
      <c r="J886" s="67">
        <v>-8500</v>
      </c>
    </row>
    <row r="887" spans="1:10">
      <c r="A887" s="60" t="s">
        <v>538</v>
      </c>
      <c r="B887" s="60" t="s">
        <v>83</v>
      </c>
      <c r="C887" s="60" t="s">
        <v>655</v>
      </c>
      <c r="D887" s="37" t="s">
        <v>94</v>
      </c>
      <c r="E887" s="33">
        <v>1.1099999999999999</v>
      </c>
      <c r="F887" s="33">
        <v>1.53</v>
      </c>
      <c r="G887" s="33">
        <v>0.42000000000000015</v>
      </c>
      <c r="H887" s="34">
        <v>5550</v>
      </c>
      <c r="I887" s="34">
        <v>7650</v>
      </c>
      <c r="J887" s="67">
        <v>2100</v>
      </c>
    </row>
    <row r="888" spans="1:10">
      <c r="A888" s="60" t="s">
        <v>538</v>
      </c>
      <c r="B888" s="60" t="s">
        <v>83</v>
      </c>
      <c r="C888" s="60" t="s">
        <v>658</v>
      </c>
      <c r="D888" s="37" t="s">
        <v>272</v>
      </c>
      <c r="E888" s="33">
        <v>6</v>
      </c>
      <c r="F888" s="33">
        <v>6</v>
      </c>
      <c r="G888" s="33">
        <v>0</v>
      </c>
      <c r="H888" s="34">
        <v>32507</v>
      </c>
      <c r="I888" s="34">
        <v>32236</v>
      </c>
      <c r="J888" s="67">
        <v>-271</v>
      </c>
    </row>
    <row r="889" spans="1:10">
      <c r="A889" s="60" t="s">
        <v>538</v>
      </c>
      <c r="B889" s="60" t="s">
        <v>83</v>
      </c>
      <c r="C889" s="60" t="s">
        <v>710</v>
      </c>
      <c r="D889" s="37" t="s">
        <v>945</v>
      </c>
      <c r="E889" s="33">
        <v>0.23</v>
      </c>
      <c r="F889" s="33">
        <v>1</v>
      </c>
      <c r="G889" s="33">
        <v>0.77</v>
      </c>
      <c r="H889" s="34">
        <v>1150</v>
      </c>
      <c r="I889" s="34">
        <v>5000</v>
      </c>
      <c r="J889" s="67">
        <v>3850</v>
      </c>
    </row>
    <row r="890" spans="1:10">
      <c r="A890" s="60" t="s">
        <v>538</v>
      </c>
      <c r="B890" s="60" t="s">
        <v>83</v>
      </c>
      <c r="C890" s="60" t="s">
        <v>733</v>
      </c>
      <c r="D890" s="37" t="s">
        <v>128</v>
      </c>
      <c r="E890" s="33">
        <v>6</v>
      </c>
      <c r="F890" s="33">
        <v>5.79</v>
      </c>
      <c r="G890" s="33">
        <v>-0.20999999999999996</v>
      </c>
      <c r="H890" s="34">
        <v>32351</v>
      </c>
      <c r="I890" s="34">
        <v>28950</v>
      </c>
      <c r="J890" s="67">
        <v>-3401</v>
      </c>
    </row>
    <row r="891" spans="1:10">
      <c r="A891" s="60" t="s">
        <v>538</v>
      </c>
      <c r="B891" s="60" t="s">
        <v>83</v>
      </c>
      <c r="C891" s="60" t="s">
        <v>738</v>
      </c>
      <c r="D891" s="37" t="s">
        <v>88</v>
      </c>
      <c r="E891" s="33">
        <v>1</v>
      </c>
      <c r="F891" s="33">
        <v>0</v>
      </c>
      <c r="G891" s="33">
        <v>-1</v>
      </c>
      <c r="H891" s="34">
        <v>5000</v>
      </c>
      <c r="I891" s="34">
        <v>0</v>
      </c>
      <c r="J891" s="67">
        <v>-5000</v>
      </c>
    </row>
    <row r="892" spans="1:10">
      <c r="A892" s="60" t="s">
        <v>538</v>
      </c>
      <c r="B892" s="60" t="s">
        <v>83</v>
      </c>
      <c r="C892" s="60" t="s">
        <v>762</v>
      </c>
      <c r="D892" s="37" t="s">
        <v>170</v>
      </c>
      <c r="E892" s="33">
        <v>0.24</v>
      </c>
      <c r="F892" s="33">
        <v>0</v>
      </c>
      <c r="G892" s="33">
        <v>-0.24</v>
      </c>
      <c r="H892" s="34">
        <v>1200</v>
      </c>
      <c r="I892" s="34">
        <v>0</v>
      </c>
      <c r="J892" s="67">
        <v>-1200</v>
      </c>
    </row>
    <row r="893" spans="1:10">
      <c r="A893" s="60" t="s">
        <v>542</v>
      </c>
      <c r="B893" s="60" t="s">
        <v>116</v>
      </c>
      <c r="C893" s="60" t="s">
        <v>375</v>
      </c>
      <c r="D893" s="37" t="s">
        <v>58</v>
      </c>
      <c r="E893" s="33">
        <v>2</v>
      </c>
      <c r="F893" s="33">
        <v>3</v>
      </c>
      <c r="G893" s="33">
        <v>1</v>
      </c>
      <c r="H893" s="34">
        <v>10000</v>
      </c>
      <c r="I893" s="34">
        <v>15000</v>
      </c>
      <c r="J893" s="67">
        <v>5000</v>
      </c>
    </row>
    <row r="894" spans="1:10">
      <c r="A894" s="60" t="s">
        <v>542</v>
      </c>
      <c r="B894" s="60" t="s">
        <v>116</v>
      </c>
      <c r="C894" s="60" t="s">
        <v>412</v>
      </c>
      <c r="D894" s="37" t="s">
        <v>42</v>
      </c>
      <c r="E894" s="33">
        <v>3</v>
      </c>
      <c r="F894" s="33">
        <v>0</v>
      </c>
      <c r="G894" s="33">
        <v>-3</v>
      </c>
      <c r="H894" s="34">
        <v>29757</v>
      </c>
      <c r="I894" s="34">
        <v>0</v>
      </c>
      <c r="J894" s="67">
        <v>-29757</v>
      </c>
    </row>
    <row r="895" spans="1:10">
      <c r="A895" s="60" t="s">
        <v>542</v>
      </c>
      <c r="B895" s="60" t="s">
        <v>116</v>
      </c>
      <c r="C895" s="60" t="s">
        <v>438</v>
      </c>
      <c r="D895" s="37" t="s">
        <v>190</v>
      </c>
      <c r="E895" s="33">
        <v>1</v>
      </c>
      <c r="F895" s="33">
        <v>1</v>
      </c>
      <c r="G895" s="33">
        <v>0</v>
      </c>
      <c r="H895" s="34">
        <v>5000</v>
      </c>
      <c r="I895" s="34">
        <v>5000</v>
      </c>
      <c r="J895" s="67">
        <v>0</v>
      </c>
    </row>
    <row r="896" spans="1:10">
      <c r="A896" s="60" t="s">
        <v>542</v>
      </c>
      <c r="B896" s="60" t="s">
        <v>116</v>
      </c>
      <c r="C896" s="60" t="s">
        <v>488</v>
      </c>
      <c r="D896" s="37" t="s">
        <v>43</v>
      </c>
      <c r="E896" s="33">
        <v>1</v>
      </c>
      <c r="F896" s="33">
        <v>0</v>
      </c>
      <c r="G896" s="33">
        <v>-1</v>
      </c>
      <c r="H896" s="34">
        <v>5000</v>
      </c>
      <c r="I896" s="34">
        <v>0</v>
      </c>
      <c r="J896" s="67">
        <v>-5000</v>
      </c>
    </row>
    <row r="897" spans="1:10">
      <c r="A897" s="60" t="s">
        <v>542</v>
      </c>
      <c r="B897" s="60" t="s">
        <v>116</v>
      </c>
      <c r="C897" s="60" t="s">
        <v>566</v>
      </c>
      <c r="D897" s="37" t="s">
        <v>174</v>
      </c>
      <c r="E897" s="33">
        <v>1</v>
      </c>
      <c r="F897" s="33">
        <v>1</v>
      </c>
      <c r="G897" s="33">
        <v>0</v>
      </c>
      <c r="H897" s="34">
        <v>5000</v>
      </c>
      <c r="I897" s="34">
        <v>5000</v>
      </c>
      <c r="J897" s="67">
        <v>0</v>
      </c>
    </row>
    <row r="898" spans="1:10">
      <c r="A898" s="60" t="s">
        <v>542</v>
      </c>
      <c r="B898" s="60" t="s">
        <v>116</v>
      </c>
      <c r="C898" s="60" t="s">
        <v>578</v>
      </c>
      <c r="D898" s="37" t="s">
        <v>46</v>
      </c>
      <c r="E898" s="33">
        <v>25.42</v>
      </c>
      <c r="F898" s="33">
        <v>27.630000000000003</v>
      </c>
      <c r="G898" s="33">
        <v>2.2100000000000009</v>
      </c>
      <c r="H898" s="34">
        <v>213709</v>
      </c>
      <c r="I898" s="34">
        <v>239558</v>
      </c>
      <c r="J898" s="67">
        <v>25849</v>
      </c>
    </row>
    <row r="899" spans="1:10">
      <c r="A899" s="60" t="s">
        <v>542</v>
      </c>
      <c r="B899" s="60" t="s">
        <v>116</v>
      </c>
      <c r="C899" s="60" t="s">
        <v>628</v>
      </c>
      <c r="D899" s="37" t="s">
        <v>93</v>
      </c>
      <c r="E899" s="33">
        <v>0</v>
      </c>
      <c r="F899" s="33">
        <v>0.37</v>
      </c>
      <c r="G899" s="33">
        <v>0.37</v>
      </c>
      <c r="H899" s="34">
        <v>0</v>
      </c>
      <c r="I899" s="34">
        <v>1850</v>
      </c>
      <c r="J899" s="67">
        <v>1850</v>
      </c>
    </row>
    <row r="900" spans="1:10">
      <c r="A900" s="60" t="s">
        <v>542</v>
      </c>
      <c r="B900" s="60" t="s">
        <v>116</v>
      </c>
      <c r="C900" s="60" t="s">
        <v>632</v>
      </c>
      <c r="D900" s="37" t="s">
        <v>48</v>
      </c>
      <c r="E900" s="33">
        <v>15.12</v>
      </c>
      <c r="F900" s="33">
        <v>12</v>
      </c>
      <c r="G900" s="33">
        <v>-3.1199999999999992</v>
      </c>
      <c r="H900" s="34">
        <v>87917</v>
      </c>
      <c r="I900" s="34">
        <v>60000</v>
      </c>
      <c r="J900" s="67">
        <v>-27917</v>
      </c>
    </row>
    <row r="901" spans="1:10">
      <c r="A901" s="60" t="s">
        <v>542</v>
      </c>
      <c r="B901" s="60" t="s">
        <v>116</v>
      </c>
      <c r="C901" s="60" t="s">
        <v>657</v>
      </c>
      <c r="D901" s="37" t="s">
        <v>175</v>
      </c>
      <c r="E901" s="33">
        <v>2</v>
      </c>
      <c r="F901" s="33">
        <v>4</v>
      </c>
      <c r="G901" s="33">
        <v>2</v>
      </c>
      <c r="H901" s="34">
        <v>10000</v>
      </c>
      <c r="I901" s="34">
        <v>20000</v>
      </c>
      <c r="J901" s="67">
        <v>10000</v>
      </c>
    </row>
    <row r="902" spans="1:10">
      <c r="A902" s="60" t="s">
        <v>542</v>
      </c>
      <c r="B902" s="60" t="s">
        <v>116</v>
      </c>
      <c r="C902" s="60" t="s">
        <v>660</v>
      </c>
      <c r="D902" s="37" t="s">
        <v>68</v>
      </c>
      <c r="E902" s="33">
        <v>2</v>
      </c>
      <c r="F902" s="33">
        <v>2.2899999999999996</v>
      </c>
      <c r="G902" s="33">
        <v>0.28999999999999959</v>
      </c>
      <c r="H902" s="34">
        <v>15104</v>
      </c>
      <c r="I902" s="34">
        <v>19098</v>
      </c>
      <c r="J902" s="67">
        <v>3994</v>
      </c>
    </row>
    <row r="903" spans="1:10">
      <c r="A903" s="60" t="s">
        <v>542</v>
      </c>
      <c r="B903" s="60" t="s">
        <v>116</v>
      </c>
      <c r="C903" s="60" t="s">
        <v>683</v>
      </c>
      <c r="D903" s="37" t="s">
        <v>50</v>
      </c>
      <c r="E903" s="33">
        <v>1</v>
      </c>
      <c r="F903" s="33">
        <v>1</v>
      </c>
      <c r="G903" s="33">
        <v>0</v>
      </c>
      <c r="H903" s="34">
        <v>5000</v>
      </c>
      <c r="I903" s="34">
        <v>5000</v>
      </c>
      <c r="J903" s="67">
        <v>0</v>
      </c>
    </row>
    <row r="904" spans="1:10">
      <c r="A904" s="60" t="s">
        <v>542</v>
      </c>
      <c r="B904" s="60" t="s">
        <v>116</v>
      </c>
      <c r="C904" s="60" t="s">
        <v>730</v>
      </c>
      <c r="D904" s="37" t="s">
        <v>119</v>
      </c>
      <c r="E904" s="33">
        <v>5</v>
      </c>
      <c r="F904" s="33">
        <v>5.2799999999999994</v>
      </c>
      <c r="G904" s="33">
        <v>0.27999999999999936</v>
      </c>
      <c r="H904" s="34">
        <v>25000</v>
      </c>
      <c r="I904" s="34">
        <v>26400</v>
      </c>
      <c r="J904" s="67">
        <v>1400</v>
      </c>
    </row>
    <row r="905" spans="1:10">
      <c r="A905" s="60" t="s">
        <v>542</v>
      </c>
      <c r="B905" s="60" t="s">
        <v>116</v>
      </c>
      <c r="C905" s="60" t="s">
        <v>757</v>
      </c>
      <c r="D905" s="37" t="s">
        <v>243</v>
      </c>
      <c r="E905" s="33">
        <v>1</v>
      </c>
      <c r="F905" s="33">
        <v>1</v>
      </c>
      <c r="G905" s="33">
        <v>0</v>
      </c>
      <c r="H905" s="34">
        <v>17141</v>
      </c>
      <c r="I905" s="34">
        <v>18309</v>
      </c>
      <c r="J905" s="67">
        <v>1168</v>
      </c>
    </row>
    <row r="906" spans="1:10">
      <c r="A906" s="60" t="s">
        <v>542</v>
      </c>
      <c r="B906" s="60" t="s">
        <v>116</v>
      </c>
      <c r="C906" s="60" t="s">
        <v>761</v>
      </c>
      <c r="D906" s="37" t="s">
        <v>176</v>
      </c>
      <c r="E906" s="33">
        <v>1</v>
      </c>
      <c r="F906" s="33">
        <v>1.3599999999999999</v>
      </c>
      <c r="G906" s="33">
        <v>0.35999999999999988</v>
      </c>
      <c r="H906" s="34">
        <v>5000</v>
      </c>
      <c r="I906" s="34">
        <v>6800</v>
      </c>
      <c r="J906" s="67">
        <v>1800</v>
      </c>
    </row>
    <row r="907" spans="1:10">
      <c r="A907" s="60" t="s">
        <v>549</v>
      </c>
      <c r="B907" s="60" t="s">
        <v>84</v>
      </c>
      <c r="C907" s="60" t="s">
        <v>386</v>
      </c>
      <c r="D907" s="37" t="s">
        <v>75</v>
      </c>
      <c r="E907" s="33">
        <v>2</v>
      </c>
      <c r="F907" s="33">
        <v>2</v>
      </c>
      <c r="G907" s="33">
        <v>0</v>
      </c>
      <c r="H907" s="34">
        <v>15098</v>
      </c>
      <c r="I907" s="34">
        <v>13484</v>
      </c>
      <c r="J907" s="67">
        <v>-1614</v>
      </c>
    </row>
    <row r="908" spans="1:10">
      <c r="A908" s="60" t="s">
        <v>549</v>
      </c>
      <c r="B908" s="60" t="s">
        <v>84</v>
      </c>
      <c r="C908" s="60" t="s">
        <v>395</v>
      </c>
      <c r="D908" s="37" t="s">
        <v>38</v>
      </c>
      <c r="E908" s="33">
        <v>1</v>
      </c>
      <c r="F908" s="33">
        <v>0</v>
      </c>
      <c r="G908" s="33">
        <v>-1</v>
      </c>
      <c r="H908" s="34">
        <v>5000</v>
      </c>
      <c r="I908" s="34">
        <v>0</v>
      </c>
      <c r="J908" s="67">
        <v>-5000</v>
      </c>
    </row>
    <row r="909" spans="1:10">
      <c r="A909" s="60" t="s">
        <v>549</v>
      </c>
      <c r="B909" s="60" t="s">
        <v>84</v>
      </c>
      <c r="C909" s="60" t="s">
        <v>451</v>
      </c>
      <c r="D909" s="37" t="s">
        <v>78</v>
      </c>
      <c r="E909" s="33">
        <v>15</v>
      </c>
      <c r="F909" s="33">
        <v>10</v>
      </c>
      <c r="G909" s="33">
        <v>-5</v>
      </c>
      <c r="H909" s="34">
        <v>94482</v>
      </c>
      <c r="I909" s="34">
        <v>51862</v>
      </c>
      <c r="J909" s="67">
        <v>-42620</v>
      </c>
    </row>
    <row r="910" spans="1:10">
      <c r="A910" s="60" t="s">
        <v>549</v>
      </c>
      <c r="B910" s="60" t="s">
        <v>84</v>
      </c>
      <c r="C910" s="60" t="s">
        <v>487</v>
      </c>
      <c r="D910" s="37" t="s">
        <v>79</v>
      </c>
      <c r="E910" s="33">
        <v>3</v>
      </c>
      <c r="F910" s="33">
        <v>3</v>
      </c>
      <c r="G910" s="33">
        <v>0</v>
      </c>
      <c r="H910" s="34">
        <v>15000</v>
      </c>
      <c r="I910" s="34">
        <v>15000</v>
      </c>
      <c r="J910" s="67">
        <v>0</v>
      </c>
    </row>
    <row r="911" spans="1:10">
      <c r="A911" s="60" t="s">
        <v>549</v>
      </c>
      <c r="B911" s="60" t="s">
        <v>84</v>
      </c>
      <c r="C911" s="60" t="s">
        <v>492</v>
      </c>
      <c r="D911" s="37" t="s">
        <v>200</v>
      </c>
      <c r="E911" s="33">
        <v>1</v>
      </c>
      <c r="F911" s="33">
        <v>1</v>
      </c>
      <c r="G911" s="33">
        <v>0</v>
      </c>
      <c r="H911" s="34">
        <v>10299</v>
      </c>
      <c r="I911" s="34">
        <v>8246</v>
      </c>
      <c r="J911" s="67">
        <v>-2053</v>
      </c>
    </row>
    <row r="912" spans="1:10">
      <c r="A912" s="60" t="s">
        <v>549</v>
      </c>
      <c r="B912" s="60" t="s">
        <v>84</v>
      </c>
      <c r="C912" s="60" t="s">
        <v>521</v>
      </c>
      <c r="D912" s="37" t="s">
        <v>81</v>
      </c>
      <c r="E912" s="33">
        <v>3</v>
      </c>
      <c r="F912" s="33">
        <v>2</v>
      </c>
      <c r="G912" s="33">
        <v>-1</v>
      </c>
      <c r="H912" s="34">
        <v>35401</v>
      </c>
      <c r="I912" s="34">
        <v>193700</v>
      </c>
      <c r="J912" s="67">
        <v>158299</v>
      </c>
    </row>
    <row r="913" spans="1:10">
      <c r="A913" s="60" t="s">
        <v>549</v>
      </c>
      <c r="B913" s="60" t="s">
        <v>84</v>
      </c>
      <c r="C913" s="60" t="s">
        <v>536</v>
      </c>
      <c r="D913" s="37" t="s">
        <v>82</v>
      </c>
      <c r="E913" s="33">
        <v>2</v>
      </c>
      <c r="F913" s="33">
        <v>2</v>
      </c>
      <c r="G913" s="33">
        <v>0</v>
      </c>
      <c r="H913" s="34">
        <v>10000</v>
      </c>
      <c r="I913" s="34">
        <v>10000</v>
      </c>
      <c r="J913" s="67">
        <v>0</v>
      </c>
    </row>
    <row r="914" spans="1:10">
      <c r="A914" s="60" t="s">
        <v>549</v>
      </c>
      <c r="B914" s="60" t="s">
        <v>84</v>
      </c>
      <c r="C914" s="60" t="s">
        <v>538</v>
      </c>
      <c r="D914" s="37" t="s">
        <v>83</v>
      </c>
      <c r="E914" s="33">
        <v>4</v>
      </c>
      <c r="F914" s="33">
        <v>4</v>
      </c>
      <c r="G914" s="33">
        <v>0</v>
      </c>
      <c r="H914" s="34">
        <v>23659</v>
      </c>
      <c r="I914" s="34">
        <v>25308</v>
      </c>
      <c r="J914" s="67">
        <v>1649</v>
      </c>
    </row>
    <row r="915" spans="1:10">
      <c r="A915" s="60" t="s">
        <v>549</v>
      </c>
      <c r="B915" s="60" t="s">
        <v>84</v>
      </c>
      <c r="C915" s="60" t="s">
        <v>559</v>
      </c>
      <c r="D915" s="37" t="s">
        <v>281</v>
      </c>
      <c r="E915" s="33">
        <v>1</v>
      </c>
      <c r="F915" s="33">
        <v>0</v>
      </c>
      <c r="G915" s="33">
        <v>-1</v>
      </c>
      <c r="H915" s="34">
        <v>5000</v>
      </c>
      <c r="I915" s="34">
        <v>0</v>
      </c>
      <c r="J915" s="67">
        <v>-5000</v>
      </c>
    </row>
    <row r="916" spans="1:10">
      <c r="A916" s="60" t="s">
        <v>552</v>
      </c>
      <c r="B916" s="60" t="s">
        <v>133</v>
      </c>
      <c r="C916" s="60" t="s">
        <v>354</v>
      </c>
      <c r="D916" s="37" t="s">
        <v>130</v>
      </c>
      <c r="E916" s="33">
        <v>0</v>
      </c>
      <c r="F916" s="33">
        <v>2.48</v>
      </c>
      <c r="G916" s="33">
        <v>2.48</v>
      </c>
      <c r="H916" s="34">
        <v>0</v>
      </c>
      <c r="I916" s="34">
        <v>12400</v>
      </c>
      <c r="J916" s="67">
        <v>12400</v>
      </c>
    </row>
    <row r="917" spans="1:10">
      <c r="A917" s="60" t="s">
        <v>552</v>
      </c>
      <c r="B917" s="60" t="s">
        <v>133</v>
      </c>
      <c r="C917" s="60" t="s">
        <v>387</v>
      </c>
      <c r="D917" s="37" t="s">
        <v>105</v>
      </c>
      <c r="E917" s="33">
        <v>1</v>
      </c>
      <c r="F917" s="33">
        <v>1</v>
      </c>
      <c r="G917" s="33">
        <v>0</v>
      </c>
      <c r="H917" s="34">
        <v>5000</v>
      </c>
      <c r="I917" s="34">
        <v>5000</v>
      </c>
      <c r="J917" s="67">
        <v>0</v>
      </c>
    </row>
    <row r="918" spans="1:10">
      <c r="A918" s="60" t="s">
        <v>552</v>
      </c>
      <c r="B918" s="60" t="s">
        <v>133</v>
      </c>
      <c r="C918" s="60" t="s">
        <v>395</v>
      </c>
      <c r="D918" s="37" t="s">
        <v>38</v>
      </c>
      <c r="E918" s="33">
        <v>1.65</v>
      </c>
      <c r="F918" s="33">
        <v>0</v>
      </c>
      <c r="G918" s="33">
        <v>-1.65</v>
      </c>
      <c r="H918" s="34">
        <v>8250</v>
      </c>
      <c r="I918" s="34">
        <v>0</v>
      </c>
      <c r="J918" s="67">
        <v>-8250</v>
      </c>
    </row>
    <row r="919" spans="1:10">
      <c r="A919" s="60" t="s">
        <v>552</v>
      </c>
      <c r="B919" s="60" t="s">
        <v>133</v>
      </c>
      <c r="C919" s="60" t="s">
        <v>423</v>
      </c>
      <c r="D919" s="37" t="s">
        <v>131</v>
      </c>
      <c r="E919" s="33">
        <v>11</v>
      </c>
      <c r="F919" s="33">
        <v>15.07</v>
      </c>
      <c r="G919" s="33">
        <v>4.07</v>
      </c>
      <c r="H919" s="34">
        <v>55000</v>
      </c>
      <c r="I919" s="34">
        <v>75350</v>
      </c>
      <c r="J919" s="67">
        <v>20350</v>
      </c>
    </row>
    <row r="920" spans="1:10">
      <c r="A920" s="60" t="s">
        <v>552</v>
      </c>
      <c r="B920" s="60" t="s">
        <v>133</v>
      </c>
      <c r="C920" s="60" t="s">
        <v>445</v>
      </c>
      <c r="D920" s="37" t="s">
        <v>132</v>
      </c>
      <c r="E920" s="33">
        <v>3</v>
      </c>
      <c r="F920" s="33">
        <v>14.200000000000001</v>
      </c>
      <c r="G920" s="33">
        <v>11.200000000000001</v>
      </c>
      <c r="H920" s="34">
        <v>15000</v>
      </c>
      <c r="I920" s="34">
        <v>71000</v>
      </c>
      <c r="J920" s="67">
        <v>56000</v>
      </c>
    </row>
    <row r="921" spans="1:10">
      <c r="A921" s="60" t="s">
        <v>552</v>
      </c>
      <c r="B921" s="60" t="s">
        <v>133</v>
      </c>
      <c r="C921" s="60" t="s">
        <v>446</v>
      </c>
      <c r="D921" s="37" t="s">
        <v>98</v>
      </c>
      <c r="E921" s="33">
        <v>1</v>
      </c>
      <c r="F921" s="33">
        <v>2.2599999999999998</v>
      </c>
      <c r="G921" s="33">
        <v>1.2599999999999998</v>
      </c>
      <c r="H921" s="34">
        <v>5000</v>
      </c>
      <c r="I921" s="34">
        <v>11300</v>
      </c>
      <c r="J921" s="67">
        <v>6300</v>
      </c>
    </row>
    <row r="922" spans="1:10">
      <c r="A922" s="60" t="s">
        <v>552</v>
      </c>
      <c r="B922" s="60" t="s">
        <v>133</v>
      </c>
      <c r="C922" s="60" t="s">
        <v>447</v>
      </c>
      <c r="D922" s="37" t="s">
        <v>107</v>
      </c>
      <c r="E922" s="33">
        <v>0</v>
      </c>
      <c r="F922" s="33">
        <v>0.46</v>
      </c>
      <c r="G922" s="33">
        <v>0.46</v>
      </c>
      <c r="H922" s="34">
        <v>0</v>
      </c>
      <c r="I922" s="34">
        <v>2300</v>
      </c>
      <c r="J922" s="67">
        <v>2300</v>
      </c>
    </row>
    <row r="923" spans="1:10">
      <c r="A923" s="60" t="s">
        <v>552</v>
      </c>
      <c r="B923" s="60" t="s">
        <v>133</v>
      </c>
      <c r="C923" s="60" t="s">
        <v>533</v>
      </c>
      <c r="D923" s="37" t="s">
        <v>162</v>
      </c>
      <c r="E923" s="33">
        <v>0</v>
      </c>
      <c r="F923" s="33">
        <v>0.48</v>
      </c>
      <c r="G923" s="33">
        <v>0.48</v>
      </c>
      <c r="H923" s="34">
        <v>0</v>
      </c>
      <c r="I923" s="34">
        <v>2400</v>
      </c>
      <c r="J923" s="67">
        <v>2400</v>
      </c>
    </row>
    <row r="924" spans="1:10">
      <c r="A924" s="60" t="s">
        <v>552</v>
      </c>
      <c r="B924" s="60" t="s">
        <v>133</v>
      </c>
      <c r="C924" s="60" t="s">
        <v>582</v>
      </c>
      <c r="D924" s="37" t="s">
        <v>217</v>
      </c>
      <c r="E924" s="33">
        <v>0</v>
      </c>
      <c r="F924" s="33">
        <v>1</v>
      </c>
      <c r="G924" s="33">
        <v>1</v>
      </c>
      <c r="H924" s="34">
        <v>0</v>
      </c>
      <c r="I924" s="34">
        <v>5000</v>
      </c>
      <c r="J924" s="67">
        <v>5000</v>
      </c>
    </row>
    <row r="925" spans="1:10">
      <c r="A925" s="60" t="s">
        <v>552</v>
      </c>
      <c r="B925" s="60" t="s">
        <v>133</v>
      </c>
      <c r="C925" s="60" t="s">
        <v>601</v>
      </c>
      <c r="D925" s="37" t="s">
        <v>345</v>
      </c>
      <c r="E925" s="33">
        <v>0</v>
      </c>
      <c r="F925" s="33">
        <v>1</v>
      </c>
      <c r="G925" s="33">
        <v>1</v>
      </c>
      <c r="H925" s="34">
        <v>0</v>
      </c>
      <c r="I925" s="34">
        <v>5000</v>
      </c>
      <c r="J925" s="67">
        <v>5000</v>
      </c>
    </row>
    <row r="926" spans="1:10">
      <c r="A926" s="60" t="s">
        <v>552</v>
      </c>
      <c r="B926" s="60" t="s">
        <v>133</v>
      </c>
      <c r="C926" s="60" t="s">
        <v>644</v>
      </c>
      <c r="D926" s="37" t="s">
        <v>136</v>
      </c>
      <c r="E926" s="33">
        <v>1</v>
      </c>
      <c r="F926" s="33">
        <v>3.48</v>
      </c>
      <c r="G926" s="33">
        <v>2.48</v>
      </c>
      <c r="H926" s="34">
        <v>5000</v>
      </c>
      <c r="I926" s="34">
        <v>17400</v>
      </c>
      <c r="J926" s="67">
        <v>12400</v>
      </c>
    </row>
    <row r="927" spans="1:10">
      <c r="A927" s="60" t="s">
        <v>552</v>
      </c>
      <c r="B927" s="60" t="s">
        <v>133</v>
      </c>
      <c r="C927" s="60" t="s">
        <v>661</v>
      </c>
      <c r="D927" s="37" t="s">
        <v>112</v>
      </c>
      <c r="E927" s="33">
        <v>0</v>
      </c>
      <c r="F927" s="33">
        <v>2</v>
      </c>
      <c r="G927" s="33">
        <v>2</v>
      </c>
      <c r="H927" s="34">
        <v>0</v>
      </c>
      <c r="I927" s="34">
        <v>10731</v>
      </c>
      <c r="J927" s="67">
        <v>10731</v>
      </c>
    </row>
    <row r="928" spans="1:10">
      <c r="A928" s="60" t="s">
        <v>552</v>
      </c>
      <c r="B928" s="60" t="s">
        <v>133</v>
      </c>
      <c r="C928" s="60" t="s">
        <v>682</v>
      </c>
      <c r="D928" s="37" t="s">
        <v>137</v>
      </c>
      <c r="E928" s="33">
        <v>3</v>
      </c>
      <c r="F928" s="33">
        <v>4</v>
      </c>
      <c r="G928" s="33">
        <v>1</v>
      </c>
      <c r="H928" s="34">
        <v>15000</v>
      </c>
      <c r="I928" s="34">
        <v>20000</v>
      </c>
      <c r="J928" s="67">
        <v>5000</v>
      </c>
    </row>
    <row r="929" spans="1:10">
      <c r="A929" s="60" t="s">
        <v>552</v>
      </c>
      <c r="B929" s="60" t="s">
        <v>133</v>
      </c>
      <c r="C929" s="60" t="s">
        <v>719</v>
      </c>
      <c r="D929" s="37" t="s">
        <v>138</v>
      </c>
      <c r="E929" s="33">
        <v>0</v>
      </c>
      <c r="F929" s="33">
        <v>0.48</v>
      </c>
      <c r="G929" s="33">
        <v>0.48</v>
      </c>
      <c r="H929" s="34">
        <v>0</v>
      </c>
      <c r="I929" s="34">
        <v>2400</v>
      </c>
      <c r="J929" s="67">
        <v>2400</v>
      </c>
    </row>
    <row r="930" spans="1:10">
      <c r="A930" s="60" t="s">
        <v>552</v>
      </c>
      <c r="B930" s="60" t="s">
        <v>133</v>
      </c>
      <c r="C930" s="60" t="s">
        <v>724</v>
      </c>
      <c r="D930" s="37" t="s">
        <v>139</v>
      </c>
      <c r="E930" s="33">
        <v>1</v>
      </c>
      <c r="F930" s="33">
        <v>0.46</v>
      </c>
      <c r="G930" s="33">
        <v>-0.54</v>
      </c>
      <c r="H930" s="34">
        <v>5000</v>
      </c>
      <c r="I930" s="34">
        <v>2275</v>
      </c>
      <c r="J930" s="67">
        <v>-2725</v>
      </c>
    </row>
    <row r="931" spans="1:10">
      <c r="A931" s="60" t="s">
        <v>552</v>
      </c>
      <c r="B931" s="60" t="s">
        <v>133</v>
      </c>
      <c r="C931" s="60" t="s">
        <v>747</v>
      </c>
      <c r="D931" s="37" t="s">
        <v>164</v>
      </c>
      <c r="E931" s="33">
        <v>0</v>
      </c>
      <c r="F931" s="33">
        <v>1</v>
      </c>
      <c r="G931" s="33">
        <v>1</v>
      </c>
      <c r="H931" s="34">
        <v>0</v>
      </c>
      <c r="I931" s="34">
        <v>5000</v>
      </c>
      <c r="J931" s="67">
        <v>5000</v>
      </c>
    </row>
    <row r="932" spans="1:10">
      <c r="A932" s="60" t="s">
        <v>552</v>
      </c>
      <c r="B932" s="60" t="s">
        <v>133</v>
      </c>
      <c r="C932" s="60" t="s">
        <v>753</v>
      </c>
      <c r="D932" s="37" t="s">
        <v>944</v>
      </c>
      <c r="E932" s="33">
        <v>1</v>
      </c>
      <c r="F932" s="33">
        <v>1</v>
      </c>
      <c r="G932" s="33">
        <v>0</v>
      </c>
      <c r="H932" s="34">
        <v>5000</v>
      </c>
      <c r="I932" s="34">
        <v>5000</v>
      </c>
      <c r="J932" s="67">
        <v>0</v>
      </c>
    </row>
    <row r="933" spans="1:10">
      <c r="A933" s="60" t="s">
        <v>555</v>
      </c>
      <c r="B933" s="60" t="s">
        <v>54</v>
      </c>
      <c r="C933" s="60" t="s">
        <v>358</v>
      </c>
      <c r="D933" s="37" t="s">
        <v>51</v>
      </c>
      <c r="E933" s="33">
        <v>3</v>
      </c>
      <c r="F933" s="33">
        <v>7.88</v>
      </c>
      <c r="G933" s="33">
        <v>4.88</v>
      </c>
      <c r="H933" s="34">
        <v>52533</v>
      </c>
      <c r="I933" s="34">
        <v>105870</v>
      </c>
      <c r="J933" s="67">
        <v>53337</v>
      </c>
    </row>
    <row r="934" spans="1:10">
      <c r="A934" s="60" t="s">
        <v>555</v>
      </c>
      <c r="B934" s="60" t="s">
        <v>54</v>
      </c>
      <c r="C934" s="60" t="s">
        <v>456</v>
      </c>
      <c r="D934" s="37" t="s">
        <v>146</v>
      </c>
      <c r="E934" s="33">
        <v>4</v>
      </c>
      <c r="F934" s="33">
        <v>2</v>
      </c>
      <c r="G934" s="33">
        <v>-2</v>
      </c>
      <c r="H934" s="34">
        <v>21031</v>
      </c>
      <c r="I934" s="34">
        <v>20514</v>
      </c>
      <c r="J934" s="67">
        <v>-517</v>
      </c>
    </row>
    <row r="935" spans="1:10">
      <c r="A935" s="60" t="s">
        <v>555</v>
      </c>
      <c r="B935" s="60" t="s">
        <v>54</v>
      </c>
      <c r="C935" s="60" t="s">
        <v>479</v>
      </c>
      <c r="D935" s="37" t="s">
        <v>52</v>
      </c>
      <c r="E935" s="33">
        <v>3</v>
      </c>
      <c r="F935" s="33">
        <v>8.98</v>
      </c>
      <c r="G935" s="33">
        <v>5.98</v>
      </c>
      <c r="H935" s="34">
        <v>25418</v>
      </c>
      <c r="I935" s="34">
        <v>64165</v>
      </c>
      <c r="J935" s="67">
        <v>38747</v>
      </c>
    </row>
    <row r="936" spans="1:10">
      <c r="A936" s="60" t="s">
        <v>555</v>
      </c>
      <c r="B936" s="60" t="s">
        <v>54</v>
      </c>
      <c r="C936" s="60" t="s">
        <v>532</v>
      </c>
      <c r="D936" s="37" t="s">
        <v>53</v>
      </c>
      <c r="E936" s="33">
        <v>1</v>
      </c>
      <c r="F936" s="33">
        <v>1</v>
      </c>
      <c r="G936" s="33">
        <v>0</v>
      </c>
      <c r="H936" s="34">
        <v>5000</v>
      </c>
      <c r="I936" s="34">
        <v>5000</v>
      </c>
      <c r="J936" s="67">
        <v>0</v>
      </c>
    </row>
    <row r="937" spans="1:10">
      <c r="A937" s="60" t="s">
        <v>555</v>
      </c>
      <c r="B937" s="60" t="s">
        <v>54</v>
      </c>
      <c r="C937" s="60" t="s">
        <v>580</v>
      </c>
      <c r="D937" s="37" t="s">
        <v>152</v>
      </c>
      <c r="E937" s="33">
        <v>1</v>
      </c>
      <c r="F937" s="33">
        <v>2</v>
      </c>
      <c r="G937" s="33">
        <v>1</v>
      </c>
      <c r="H937" s="34">
        <v>5000</v>
      </c>
      <c r="I937" s="34">
        <v>10000</v>
      </c>
      <c r="J937" s="67">
        <v>5000</v>
      </c>
    </row>
    <row r="938" spans="1:10">
      <c r="A938" s="60" t="s">
        <v>555</v>
      </c>
      <c r="B938" s="60" t="s">
        <v>54</v>
      </c>
      <c r="C938" s="60" t="s">
        <v>748</v>
      </c>
      <c r="D938" s="37" t="s">
        <v>55</v>
      </c>
      <c r="E938" s="33">
        <v>4</v>
      </c>
      <c r="F938" s="33">
        <v>8</v>
      </c>
      <c r="G938" s="33">
        <v>4</v>
      </c>
      <c r="H938" s="34">
        <v>23802</v>
      </c>
      <c r="I938" s="34">
        <v>43110</v>
      </c>
      <c r="J938" s="67">
        <v>19308</v>
      </c>
    </row>
    <row r="939" spans="1:10">
      <c r="A939" s="60" t="s">
        <v>555</v>
      </c>
      <c r="B939" s="60" t="s">
        <v>54</v>
      </c>
      <c r="C939" s="60" t="s">
        <v>758</v>
      </c>
      <c r="D939" s="37" t="s">
        <v>56</v>
      </c>
      <c r="E939" s="33">
        <v>30.58</v>
      </c>
      <c r="F939" s="33">
        <v>37</v>
      </c>
      <c r="G939" s="33">
        <v>6.4200000000000017</v>
      </c>
      <c r="H939" s="34">
        <v>174384</v>
      </c>
      <c r="I939" s="34">
        <v>229929</v>
      </c>
      <c r="J939" s="67">
        <v>55545</v>
      </c>
    </row>
    <row r="940" spans="1:10">
      <c r="A940" s="60" t="s">
        <v>560</v>
      </c>
      <c r="B940" s="60" t="s">
        <v>193</v>
      </c>
      <c r="C940" s="60" t="s">
        <v>414</v>
      </c>
      <c r="D940" s="37" t="s">
        <v>191</v>
      </c>
      <c r="E940" s="33">
        <v>8</v>
      </c>
      <c r="F940" s="33">
        <v>11.18</v>
      </c>
      <c r="G940" s="33">
        <v>3.1799999999999997</v>
      </c>
      <c r="H940" s="34">
        <v>40140</v>
      </c>
      <c r="I940" s="34">
        <v>56264</v>
      </c>
      <c r="J940" s="67">
        <v>16124</v>
      </c>
    </row>
    <row r="941" spans="1:10">
      <c r="A941" s="60" t="s">
        <v>560</v>
      </c>
      <c r="B941" s="60" t="s">
        <v>193</v>
      </c>
      <c r="C941" s="60" t="s">
        <v>449</v>
      </c>
      <c r="D941" s="37" t="s">
        <v>192</v>
      </c>
      <c r="E941" s="33">
        <v>1</v>
      </c>
      <c r="F941" s="33">
        <v>0</v>
      </c>
      <c r="G941" s="33">
        <v>-1</v>
      </c>
      <c r="H941" s="34">
        <v>5000</v>
      </c>
      <c r="I941" s="34">
        <v>0</v>
      </c>
      <c r="J941" s="67">
        <v>-5000</v>
      </c>
    </row>
    <row r="942" spans="1:10">
      <c r="A942" s="60" t="s">
        <v>560</v>
      </c>
      <c r="B942" s="60" t="s">
        <v>193</v>
      </c>
      <c r="C942" s="60" t="s">
        <v>587</v>
      </c>
      <c r="D942" s="37" t="s">
        <v>239</v>
      </c>
      <c r="E942" s="33">
        <v>1.5899999999999999</v>
      </c>
      <c r="F942" s="33">
        <v>1</v>
      </c>
      <c r="G942" s="33">
        <v>-0.58999999999999986</v>
      </c>
      <c r="H942" s="34">
        <v>7950</v>
      </c>
      <c r="I942" s="34">
        <v>6166</v>
      </c>
      <c r="J942" s="67">
        <v>-1784</v>
      </c>
    </row>
    <row r="943" spans="1:10">
      <c r="A943" s="60" t="s">
        <v>560</v>
      </c>
      <c r="B943" s="60" t="s">
        <v>193</v>
      </c>
      <c r="C943" s="60" t="s">
        <v>676</v>
      </c>
      <c r="D943" s="37" t="s">
        <v>49</v>
      </c>
      <c r="E943" s="33">
        <v>0.94</v>
      </c>
      <c r="F943" s="33">
        <v>0</v>
      </c>
      <c r="G943" s="33">
        <v>-0.94</v>
      </c>
      <c r="H943" s="34">
        <v>4700</v>
      </c>
      <c r="I943" s="34">
        <v>0</v>
      </c>
      <c r="J943" s="67">
        <v>-4700</v>
      </c>
    </row>
    <row r="944" spans="1:10">
      <c r="A944" s="60" t="s">
        <v>560</v>
      </c>
      <c r="B944" s="60" t="s">
        <v>193</v>
      </c>
      <c r="C944" s="60" t="s">
        <v>706</v>
      </c>
      <c r="D944" s="37" t="s">
        <v>943</v>
      </c>
      <c r="E944" s="33">
        <v>38.18</v>
      </c>
      <c r="F944" s="33">
        <v>42.21</v>
      </c>
      <c r="G944" s="33">
        <v>4.0300000000000011</v>
      </c>
      <c r="H944" s="34">
        <v>202027</v>
      </c>
      <c r="I944" s="34">
        <v>223640</v>
      </c>
      <c r="J944" s="67">
        <v>21613</v>
      </c>
    </row>
    <row r="945" spans="1:10">
      <c r="A945" s="60" t="s">
        <v>560</v>
      </c>
      <c r="B945" s="60" t="s">
        <v>193</v>
      </c>
      <c r="C945" s="60" t="s">
        <v>740</v>
      </c>
      <c r="D945" s="37" t="s">
        <v>197</v>
      </c>
      <c r="E945" s="33">
        <v>2.16</v>
      </c>
      <c r="F945" s="33">
        <v>1.25</v>
      </c>
      <c r="G945" s="33">
        <v>-0.91000000000000014</v>
      </c>
      <c r="H945" s="34">
        <v>10940</v>
      </c>
      <c r="I945" s="34">
        <v>6712</v>
      </c>
      <c r="J945" s="67">
        <v>-4228</v>
      </c>
    </row>
    <row r="946" spans="1:10">
      <c r="A946" s="60" t="s">
        <v>561</v>
      </c>
      <c r="B946" s="60" t="s">
        <v>64</v>
      </c>
      <c r="C946" s="60" t="s">
        <v>359</v>
      </c>
      <c r="D946" s="37" t="s">
        <v>57</v>
      </c>
      <c r="E946" s="33">
        <v>0</v>
      </c>
      <c r="F946" s="33">
        <v>1</v>
      </c>
      <c r="G946" s="33">
        <v>1</v>
      </c>
      <c r="H946" s="34">
        <v>0</v>
      </c>
      <c r="I946" s="34">
        <v>5000</v>
      </c>
      <c r="J946" s="67">
        <v>5000</v>
      </c>
    </row>
    <row r="947" spans="1:10">
      <c r="A947" s="60" t="s">
        <v>561</v>
      </c>
      <c r="B947" s="60" t="s">
        <v>64</v>
      </c>
      <c r="C947" s="60" t="s">
        <v>375</v>
      </c>
      <c r="D947" s="37" t="s">
        <v>58</v>
      </c>
      <c r="E947" s="33">
        <v>1</v>
      </c>
      <c r="F947" s="33">
        <v>1</v>
      </c>
      <c r="G947" s="33">
        <v>0</v>
      </c>
      <c r="H947" s="34">
        <v>5000</v>
      </c>
      <c r="I947" s="34">
        <v>5000</v>
      </c>
      <c r="J947" s="67">
        <v>0</v>
      </c>
    </row>
    <row r="948" spans="1:10">
      <c r="A948" s="60" t="s">
        <v>561</v>
      </c>
      <c r="B948" s="60" t="s">
        <v>64</v>
      </c>
      <c r="C948" s="60" t="s">
        <v>412</v>
      </c>
      <c r="D948" s="37" t="s">
        <v>42</v>
      </c>
      <c r="E948" s="33">
        <v>8</v>
      </c>
      <c r="F948" s="33">
        <v>7</v>
      </c>
      <c r="G948" s="33">
        <v>-1</v>
      </c>
      <c r="H948" s="34">
        <v>40000</v>
      </c>
      <c r="I948" s="34">
        <v>35000</v>
      </c>
      <c r="J948" s="67">
        <v>-5000</v>
      </c>
    </row>
    <row r="949" spans="1:10">
      <c r="A949" s="60" t="s">
        <v>561</v>
      </c>
      <c r="B949" s="60" t="s">
        <v>64</v>
      </c>
      <c r="C949" s="60" t="s">
        <v>425</v>
      </c>
      <c r="D949" s="37" t="s">
        <v>59</v>
      </c>
      <c r="E949" s="33">
        <v>0</v>
      </c>
      <c r="F949" s="33">
        <v>0.94</v>
      </c>
      <c r="G949" s="33">
        <v>0.94</v>
      </c>
      <c r="H949" s="34">
        <v>0</v>
      </c>
      <c r="I949" s="34">
        <v>14050</v>
      </c>
      <c r="J949" s="67">
        <v>14050</v>
      </c>
    </row>
    <row r="950" spans="1:10">
      <c r="A950" s="60" t="s">
        <v>561</v>
      </c>
      <c r="B950" s="60" t="s">
        <v>64</v>
      </c>
      <c r="C950" s="60" t="s">
        <v>437</v>
      </c>
      <c r="D950" s="37" t="s">
        <v>211</v>
      </c>
      <c r="E950" s="33">
        <v>55.1</v>
      </c>
      <c r="F950" s="33">
        <v>50</v>
      </c>
      <c r="G950" s="33">
        <v>-5.1000000000000014</v>
      </c>
      <c r="H950" s="34">
        <v>372255</v>
      </c>
      <c r="I950" s="34">
        <v>343419</v>
      </c>
      <c r="J950" s="67">
        <v>-28836</v>
      </c>
    </row>
    <row r="951" spans="1:10">
      <c r="A951" s="60" t="s">
        <v>561</v>
      </c>
      <c r="B951" s="60" t="s">
        <v>64</v>
      </c>
      <c r="C951" s="60" t="s">
        <v>465</v>
      </c>
      <c r="D951" s="37" t="s">
        <v>61</v>
      </c>
      <c r="E951" s="33">
        <v>2</v>
      </c>
      <c r="F951" s="33">
        <v>1.22</v>
      </c>
      <c r="G951" s="33">
        <v>-0.78</v>
      </c>
      <c r="H951" s="34">
        <v>10000</v>
      </c>
      <c r="I951" s="34">
        <v>6100</v>
      </c>
      <c r="J951" s="67">
        <v>-3900</v>
      </c>
    </row>
    <row r="952" spans="1:10">
      <c r="A952" s="60" t="s">
        <v>561</v>
      </c>
      <c r="B952" s="60" t="s">
        <v>64</v>
      </c>
      <c r="C952" s="60" t="s">
        <v>468</v>
      </c>
      <c r="D952" s="37" t="s">
        <v>62</v>
      </c>
      <c r="E952" s="33">
        <v>7</v>
      </c>
      <c r="F952" s="33">
        <v>3.19</v>
      </c>
      <c r="G952" s="33">
        <v>-3.81</v>
      </c>
      <c r="H952" s="34">
        <v>35000</v>
      </c>
      <c r="I952" s="34">
        <v>15950</v>
      </c>
      <c r="J952" s="67">
        <v>-19050</v>
      </c>
    </row>
    <row r="953" spans="1:10">
      <c r="A953" s="60" t="s">
        <v>561</v>
      </c>
      <c r="B953" s="60" t="s">
        <v>64</v>
      </c>
      <c r="C953" s="60" t="s">
        <v>478</v>
      </c>
      <c r="D953" s="37" t="s">
        <v>208</v>
      </c>
      <c r="E953" s="33">
        <v>11.46</v>
      </c>
      <c r="F953" s="33">
        <v>8</v>
      </c>
      <c r="G953" s="33">
        <v>-3.4600000000000009</v>
      </c>
      <c r="H953" s="34">
        <v>71341</v>
      </c>
      <c r="I953" s="34">
        <v>46969</v>
      </c>
      <c r="J953" s="67">
        <v>-24372</v>
      </c>
    </row>
    <row r="954" spans="1:10">
      <c r="A954" s="60" t="s">
        <v>561</v>
      </c>
      <c r="B954" s="60" t="s">
        <v>64</v>
      </c>
      <c r="C954" s="60" t="s">
        <v>488</v>
      </c>
      <c r="D954" s="37" t="s">
        <v>43</v>
      </c>
      <c r="E954" s="33">
        <v>38.39</v>
      </c>
      <c r="F954" s="33">
        <v>46</v>
      </c>
      <c r="G954" s="33">
        <v>7.6099999999999994</v>
      </c>
      <c r="H954" s="34">
        <v>220420</v>
      </c>
      <c r="I954" s="34">
        <v>347638</v>
      </c>
      <c r="J954" s="67">
        <v>127218</v>
      </c>
    </row>
    <row r="955" spans="1:10">
      <c r="A955" s="60" t="s">
        <v>561</v>
      </c>
      <c r="B955" s="60" t="s">
        <v>64</v>
      </c>
      <c r="C955" s="60" t="s">
        <v>510</v>
      </c>
      <c r="D955" s="37" t="s">
        <v>44</v>
      </c>
      <c r="E955" s="33">
        <v>1</v>
      </c>
      <c r="F955" s="33">
        <v>1</v>
      </c>
      <c r="G955" s="33">
        <v>0</v>
      </c>
      <c r="H955" s="34">
        <v>5000</v>
      </c>
      <c r="I955" s="34">
        <v>5000</v>
      </c>
      <c r="J955" s="67">
        <v>0</v>
      </c>
    </row>
    <row r="956" spans="1:10">
      <c r="A956" s="60" t="s">
        <v>561</v>
      </c>
      <c r="B956" s="60" t="s">
        <v>64</v>
      </c>
      <c r="C956" s="60" t="s">
        <v>626</v>
      </c>
      <c r="D956" s="37" t="s">
        <v>219</v>
      </c>
      <c r="E956" s="33">
        <v>0.61</v>
      </c>
      <c r="F956" s="33">
        <v>0</v>
      </c>
      <c r="G956" s="33">
        <v>-0.61</v>
      </c>
      <c r="H956" s="34">
        <v>3050</v>
      </c>
      <c r="I956" s="34">
        <v>0</v>
      </c>
      <c r="J956" s="67">
        <v>-3050</v>
      </c>
    </row>
    <row r="957" spans="1:10">
      <c r="A957" s="60" t="s">
        <v>561</v>
      </c>
      <c r="B957" s="60" t="s">
        <v>64</v>
      </c>
      <c r="C957" s="60" t="s">
        <v>629</v>
      </c>
      <c r="D957" s="37" t="s">
        <v>47</v>
      </c>
      <c r="E957" s="33">
        <v>1</v>
      </c>
      <c r="F957" s="33">
        <v>2</v>
      </c>
      <c r="G957" s="33">
        <v>1</v>
      </c>
      <c r="H957" s="34">
        <v>5000</v>
      </c>
      <c r="I957" s="34">
        <v>10000</v>
      </c>
      <c r="J957" s="67">
        <v>5000</v>
      </c>
    </row>
    <row r="958" spans="1:10">
      <c r="A958" s="60" t="s">
        <v>561</v>
      </c>
      <c r="B958" s="60" t="s">
        <v>64</v>
      </c>
      <c r="C958" s="60" t="s">
        <v>632</v>
      </c>
      <c r="D958" s="37" t="s">
        <v>48</v>
      </c>
      <c r="E958" s="33">
        <v>12</v>
      </c>
      <c r="F958" s="33">
        <v>10</v>
      </c>
      <c r="G958" s="33">
        <v>-2</v>
      </c>
      <c r="H958" s="34">
        <v>68248</v>
      </c>
      <c r="I958" s="34">
        <v>62895</v>
      </c>
      <c r="J958" s="67">
        <v>-5353</v>
      </c>
    </row>
    <row r="959" spans="1:10">
      <c r="A959" s="60" t="s">
        <v>561</v>
      </c>
      <c r="B959" s="60" t="s">
        <v>64</v>
      </c>
      <c r="C959" s="60" t="s">
        <v>676</v>
      </c>
      <c r="D959" s="37" t="s">
        <v>49</v>
      </c>
      <c r="E959" s="33">
        <v>2</v>
      </c>
      <c r="F959" s="33">
        <v>2</v>
      </c>
      <c r="G959" s="33">
        <v>0</v>
      </c>
      <c r="H959" s="34">
        <v>11310</v>
      </c>
      <c r="I959" s="34">
        <v>10000</v>
      </c>
      <c r="J959" s="67">
        <v>-1310</v>
      </c>
    </row>
    <row r="960" spans="1:10">
      <c r="A960" s="60" t="s">
        <v>561</v>
      </c>
      <c r="B960" s="60" t="s">
        <v>64</v>
      </c>
      <c r="C960" s="60" t="s">
        <v>678</v>
      </c>
      <c r="D960" s="37" t="s">
        <v>291</v>
      </c>
      <c r="E960" s="33">
        <v>1.58</v>
      </c>
      <c r="F960" s="33">
        <v>1</v>
      </c>
      <c r="G960" s="33">
        <v>-0.58000000000000007</v>
      </c>
      <c r="H960" s="34">
        <v>10390</v>
      </c>
      <c r="I960" s="34">
        <v>5000</v>
      </c>
      <c r="J960" s="67">
        <v>-5390</v>
      </c>
    </row>
    <row r="961" spans="1:10">
      <c r="A961" s="60" t="s">
        <v>561</v>
      </c>
      <c r="B961" s="60" t="s">
        <v>64</v>
      </c>
      <c r="C961" s="60" t="s">
        <v>683</v>
      </c>
      <c r="D961" s="37" t="s">
        <v>50</v>
      </c>
      <c r="E961" s="33">
        <v>0</v>
      </c>
      <c r="F961" s="33">
        <v>1</v>
      </c>
      <c r="G961" s="33">
        <v>1</v>
      </c>
      <c r="H961" s="34">
        <v>0</v>
      </c>
      <c r="I961" s="34">
        <v>8804</v>
      </c>
      <c r="J961" s="67">
        <v>8804</v>
      </c>
    </row>
    <row r="962" spans="1:10">
      <c r="A962" s="60" t="s">
        <v>561</v>
      </c>
      <c r="B962" s="60" t="s">
        <v>64</v>
      </c>
      <c r="C962" s="60" t="s">
        <v>691</v>
      </c>
      <c r="D962" s="37" t="s">
        <v>210</v>
      </c>
      <c r="E962" s="33">
        <v>5.49</v>
      </c>
      <c r="F962" s="33">
        <v>3.12</v>
      </c>
      <c r="G962" s="33">
        <v>-2.37</v>
      </c>
      <c r="H962" s="34">
        <v>29409</v>
      </c>
      <c r="I962" s="34">
        <v>16724</v>
      </c>
      <c r="J962" s="67">
        <v>-12685</v>
      </c>
    </row>
    <row r="963" spans="1:10">
      <c r="A963" s="60" t="s">
        <v>561</v>
      </c>
      <c r="B963" s="60" t="s">
        <v>64</v>
      </c>
      <c r="C963" s="60" t="s">
        <v>700</v>
      </c>
      <c r="D963" s="37" t="s">
        <v>220</v>
      </c>
      <c r="E963" s="33">
        <v>1</v>
      </c>
      <c r="F963" s="33">
        <v>1</v>
      </c>
      <c r="G963" s="33">
        <v>0</v>
      </c>
      <c r="H963" s="34">
        <v>5000</v>
      </c>
      <c r="I963" s="34">
        <v>5000</v>
      </c>
      <c r="J963" s="67">
        <v>0</v>
      </c>
    </row>
    <row r="964" spans="1:10">
      <c r="A964" s="60" t="s">
        <v>561</v>
      </c>
      <c r="B964" s="60" t="s">
        <v>64</v>
      </c>
      <c r="C964" s="60" t="s">
        <v>707</v>
      </c>
      <c r="D964" s="37" t="s">
        <v>117</v>
      </c>
      <c r="E964" s="33">
        <v>0.49</v>
      </c>
      <c r="F964" s="33">
        <v>1</v>
      </c>
      <c r="G964" s="33">
        <v>0.51</v>
      </c>
      <c r="H964" s="34">
        <v>2450</v>
      </c>
      <c r="I964" s="34">
        <v>5000</v>
      </c>
      <c r="J964" s="67">
        <v>2550</v>
      </c>
    </row>
    <row r="965" spans="1:10">
      <c r="A965" s="60" t="s">
        <v>561</v>
      </c>
      <c r="B965" s="60" t="s">
        <v>64</v>
      </c>
      <c r="C965" s="60" t="s">
        <v>715</v>
      </c>
      <c r="D965" s="37" t="s">
        <v>250</v>
      </c>
      <c r="E965" s="33">
        <v>5</v>
      </c>
      <c r="F965" s="33">
        <v>3</v>
      </c>
      <c r="G965" s="33">
        <v>-2</v>
      </c>
      <c r="H965" s="34">
        <v>28509</v>
      </c>
      <c r="I965" s="34">
        <v>16342</v>
      </c>
      <c r="J965" s="67">
        <v>-12167</v>
      </c>
    </row>
    <row r="966" spans="1:10">
      <c r="A966" s="60" t="s">
        <v>561</v>
      </c>
      <c r="B966" s="60" t="s">
        <v>64</v>
      </c>
      <c r="C966" s="60" t="s">
        <v>716</v>
      </c>
      <c r="D966" s="37" t="s">
        <v>195</v>
      </c>
      <c r="E966" s="33">
        <v>0</v>
      </c>
      <c r="F966" s="33">
        <v>2</v>
      </c>
      <c r="G966" s="33">
        <v>2</v>
      </c>
      <c r="H966" s="34">
        <v>0</v>
      </c>
      <c r="I966" s="34">
        <v>10000</v>
      </c>
      <c r="J966" s="67">
        <v>10000</v>
      </c>
    </row>
    <row r="967" spans="1:10">
      <c r="A967" s="60" t="s">
        <v>561</v>
      </c>
      <c r="B967" s="60" t="s">
        <v>64</v>
      </c>
      <c r="C967" s="60" t="s">
        <v>725</v>
      </c>
      <c r="D967" s="37" t="s">
        <v>118</v>
      </c>
      <c r="E967" s="33">
        <v>6</v>
      </c>
      <c r="F967" s="33">
        <v>6</v>
      </c>
      <c r="G967" s="33">
        <v>0</v>
      </c>
      <c r="H967" s="34">
        <v>92302</v>
      </c>
      <c r="I967" s="34">
        <v>124059</v>
      </c>
      <c r="J967" s="67">
        <v>31757</v>
      </c>
    </row>
    <row r="968" spans="1:10">
      <c r="A968" s="60" t="s">
        <v>561</v>
      </c>
      <c r="B968" s="60" t="s">
        <v>64</v>
      </c>
      <c r="C968" s="60" t="s">
        <v>726</v>
      </c>
      <c r="D968" s="37" t="s">
        <v>221</v>
      </c>
      <c r="E968" s="33">
        <v>5</v>
      </c>
      <c r="F968" s="33">
        <v>3</v>
      </c>
      <c r="G968" s="33">
        <v>-2</v>
      </c>
      <c r="H968" s="34">
        <v>30840</v>
      </c>
      <c r="I968" s="34">
        <v>20254</v>
      </c>
      <c r="J968" s="67">
        <v>-10586</v>
      </c>
    </row>
    <row r="969" spans="1:10">
      <c r="A969" s="60" t="s">
        <v>561</v>
      </c>
      <c r="B969" s="60" t="s">
        <v>64</v>
      </c>
      <c r="C969" s="60" t="s">
        <v>731</v>
      </c>
      <c r="D969" s="37" t="s">
        <v>222</v>
      </c>
      <c r="E969" s="33">
        <v>31.39</v>
      </c>
      <c r="F969" s="33">
        <v>31</v>
      </c>
      <c r="G969" s="33">
        <v>-0.39000000000000057</v>
      </c>
      <c r="H969" s="34">
        <v>162444</v>
      </c>
      <c r="I969" s="34">
        <v>168142</v>
      </c>
      <c r="J969" s="67">
        <v>5698</v>
      </c>
    </row>
    <row r="970" spans="1:10">
      <c r="A970" s="60" t="s">
        <v>561</v>
      </c>
      <c r="B970" s="60" t="s">
        <v>64</v>
      </c>
      <c r="C970" s="60" t="s">
        <v>741</v>
      </c>
      <c r="D970" s="37" t="s">
        <v>198</v>
      </c>
      <c r="E970" s="33">
        <v>5</v>
      </c>
      <c r="F970" s="33">
        <v>5</v>
      </c>
      <c r="G970" s="33">
        <v>0</v>
      </c>
      <c r="H970" s="34">
        <v>38568</v>
      </c>
      <c r="I970" s="34">
        <v>28769</v>
      </c>
      <c r="J970" s="67">
        <v>-9799</v>
      </c>
    </row>
    <row r="971" spans="1:10">
      <c r="A971" s="60" t="s">
        <v>563</v>
      </c>
      <c r="B971" s="60" t="s">
        <v>125</v>
      </c>
      <c r="C971" s="60" t="s">
        <v>367</v>
      </c>
      <c r="D971" s="37" t="s">
        <v>120</v>
      </c>
      <c r="E971" s="33">
        <v>0</v>
      </c>
      <c r="F971" s="33">
        <v>3.5200000000000005</v>
      </c>
      <c r="G971" s="33">
        <v>3.5200000000000005</v>
      </c>
      <c r="H971" s="34">
        <v>0</v>
      </c>
      <c r="I971" s="34">
        <v>19719</v>
      </c>
      <c r="J971" s="67">
        <v>19719</v>
      </c>
    </row>
    <row r="972" spans="1:10">
      <c r="A972" s="60" t="s">
        <v>563</v>
      </c>
      <c r="B972" s="60" t="s">
        <v>125</v>
      </c>
      <c r="C972" s="60" t="s">
        <v>616</v>
      </c>
      <c r="D972" s="37" t="s">
        <v>227</v>
      </c>
      <c r="E972" s="33">
        <v>1</v>
      </c>
      <c r="F972" s="33">
        <v>1</v>
      </c>
      <c r="G972" s="33">
        <v>0</v>
      </c>
      <c r="H972" s="34">
        <v>5000</v>
      </c>
      <c r="I972" s="34">
        <v>5000</v>
      </c>
      <c r="J972" s="67">
        <v>0</v>
      </c>
    </row>
    <row r="973" spans="1:10">
      <c r="A973" s="60" t="s">
        <v>563</v>
      </c>
      <c r="B973" s="60" t="s">
        <v>125</v>
      </c>
      <c r="C973" s="60" t="s">
        <v>719</v>
      </c>
      <c r="D973" s="37" t="s">
        <v>138</v>
      </c>
      <c r="E973" s="33">
        <v>1</v>
      </c>
      <c r="F973" s="33">
        <v>1</v>
      </c>
      <c r="G973" s="33">
        <v>0</v>
      </c>
      <c r="H973" s="34">
        <v>5000</v>
      </c>
      <c r="I973" s="34">
        <v>5000</v>
      </c>
      <c r="J973" s="67">
        <v>0</v>
      </c>
    </row>
    <row r="974" spans="1:10">
      <c r="A974" s="60" t="s">
        <v>565</v>
      </c>
      <c r="B974" s="60" t="s">
        <v>126</v>
      </c>
      <c r="C974" s="60" t="s">
        <v>368</v>
      </c>
      <c r="D974" s="37" t="s">
        <v>89</v>
      </c>
      <c r="E974" s="33">
        <v>1</v>
      </c>
      <c r="F974" s="33">
        <v>0.41</v>
      </c>
      <c r="G974" s="33">
        <v>-0.59000000000000008</v>
      </c>
      <c r="H974" s="34">
        <v>5000</v>
      </c>
      <c r="I974" s="34">
        <v>2050</v>
      </c>
      <c r="J974" s="67">
        <v>-2950</v>
      </c>
    </row>
    <row r="975" spans="1:10">
      <c r="A975" s="60" t="s">
        <v>565</v>
      </c>
      <c r="B975" s="60" t="s">
        <v>126</v>
      </c>
      <c r="C975" s="60" t="s">
        <v>376</v>
      </c>
      <c r="D975" s="37" t="s">
        <v>74</v>
      </c>
      <c r="E975" s="33">
        <v>3</v>
      </c>
      <c r="F975" s="33">
        <v>2</v>
      </c>
      <c r="G975" s="33">
        <v>-1</v>
      </c>
      <c r="H975" s="34">
        <v>15000</v>
      </c>
      <c r="I975" s="34">
        <v>10000</v>
      </c>
      <c r="J975" s="67">
        <v>-5000</v>
      </c>
    </row>
    <row r="976" spans="1:10">
      <c r="A976" s="60" t="s">
        <v>565</v>
      </c>
      <c r="B976" s="60" t="s">
        <v>126</v>
      </c>
      <c r="C976" s="60" t="s">
        <v>428</v>
      </c>
      <c r="D976" s="37" t="s">
        <v>121</v>
      </c>
      <c r="E976" s="33">
        <v>12.659999999999998</v>
      </c>
      <c r="F976" s="33">
        <v>13</v>
      </c>
      <c r="G976" s="33">
        <v>0.34000000000000163</v>
      </c>
      <c r="H976" s="34">
        <v>63300</v>
      </c>
      <c r="I976" s="34">
        <v>65000</v>
      </c>
      <c r="J976" s="67">
        <v>1700</v>
      </c>
    </row>
    <row r="977" spans="1:10">
      <c r="A977" s="60" t="s">
        <v>565</v>
      </c>
      <c r="B977" s="60" t="s">
        <v>126</v>
      </c>
      <c r="C977" s="60" t="s">
        <v>461</v>
      </c>
      <c r="D977" s="37" t="s">
        <v>90</v>
      </c>
      <c r="E977" s="33">
        <v>7.0600000000000005</v>
      </c>
      <c r="F977" s="33">
        <v>7.35</v>
      </c>
      <c r="G977" s="33">
        <v>0.28999999999999915</v>
      </c>
      <c r="H977" s="34">
        <v>35675</v>
      </c>
      <c r="I977" s="34">
        <v>37661</v>
      </c>
      <c r="J977" s="67">
        <v>1986</v>
      </c>
    </row>
    <row r="978" spans="1:10">
      <c r="A978" s="60" t="s">
        <v>565</v>
      </c>
      <c r="B978" s="60" t="s">
        <v>126</v>
      </c>
      <c r="C978" s="60" t="s">
        <v>489</v>
      </c>
      <c r="D978" s="37" t="s">
        <v>123</v>
      </c>
      <c r="E978" s="33">
        <v>1.53</v>
      </c>
      <c r="F978" s="33">
        <v>2</v>
      </c>
      <c r="G978" s="33">
        <v>0.47</v>
      </c>
      <c r="H978" s="34">
        <v>8115</v>
      </c>
      <c r="I978" s="34">
        <v>10000</v>
      </c>
      <c r="J978" s="67">
        <v>1885</v>
      </c>
    </row>
    <row r="979" spans="1:10">
      <c r="A979" s="60" t="s">
        <v>565</v>
      </c>
      <c r="B979" s="60" t="s">
        <v>126</v>
      </c>
      <c r="C979" s="60" t="s">
        <v>502</v>
      </c>
      <c r="D979" s="37" t="s">
        <v>91</v>
      </c>
      <c r="E979" s="33">
        <v>0.44</v>
      </c>
      <c r="F979" s="33">
        <v>0</v>
      </c>
      <c r="G979" s="33">
        <v>-0.44</v>
      </c>
      <c r="H979" s="34">
        <v>2200</v>
      </c>
      <c r="I979" s="34">
        <v>0</v>
      </c>
      <c r="J979" s="67">
        <v>-2200</v>
      </c>
    </row>
    <row r="980" spans="1:10">
      <c r="A980" s="60" t="s">
        <v>565</v>
      </c>
      <c r="B980" s="60" t="s">
        <v>126</v>
      </c>
      <c r="C980" s="60" t="s">
        <v>521</v>
      </c>
      <c r="D980" s="37" t="s">
        <v>81</v>
      </c>
      <c r="E980" s="33">
        <v>1.06</v>
      </c>
      <c r="F980" s="33">
        <v>0</v>
      </c>
      <c r="G980" s="33">
        <v>-1.06</v>
      </c>
      <c r="H980" s="34">
        <v>5300</v>
      </c>
      <c r="I980" s="34">
        <v>0</v>
      </c>
      <c r="J980" s="67">
        <v>-5300</v>
      </c>
    </row>
    <row r="981" spans="1:10">
      <c r="A981" s="60" t="s">
        <v>565</v>
      </c>
      <c r="B981" s="60" t="s">
        <v>126</v>
      </c>
      <c r="C981" s="60" t="s">
        <v>528</v>
      </c>
      <c r="D981" s="37" t="s">
        <v>204</v>
      </c>
      <c r="E981" s="33">
        <v>0.53</v>
      </c>
      <c r="F981" s="33">
        <v>0</v>
      </c>
      <c r="G981" s="33">
        <v>-0.53</v>
      </c>
      <c r="H981" s="34">
        <v>4298</v>
      </c>
      <c r="I981" s="34">
        <v>0</v>
      </c>
      <c r="J981" s="67">
        <v>-4298</v>
      </c>
    </row>
    <row r="982" spans="1:10">
      <c r="A982" s="60" t="s">
        <v>565</v>
      </c>
      <c r="B982" s="60" t="s">
        <v>126</v>
      </c>
      <c r="C982" s="60" t="s">
        <v>536</v>
      </c>
      <c r="D982" s="37" t="s">
        <v>82</v>
      </c>
      <c r="E982" s="33">
        <v>2</v>
      </c>
      <c r="F982" s="33">
        <v>0</v>
      </c>
      <c r="G982" s="33">
        <v>-2</v>
      </c>
      <c r="H982" s="34">
        <v>10000</v>
      </c>
      <c r="I982" s="34">
        <v>0</v>
      </c>
      <c r="J982" s="67">
        <v>-10000</v>
      </c>
    </row>
    <row r="983" spans="1:10">
      <c r="A983" s="60" t="s">
        <v>565</v>
      </c>
      <c r="B983" s="60" t="s">
        <v>126</v>
      </c>
      <c r="C983" s="60" t="s">
        <v>537</v>
      </c>
      <c r="D983" s="37" t="s">
        <v>214</v>
      </c>
      <c r="E983" s="33">
        <v>2.5300000000000002</v>
      </c>
      <c r="F983" s="33">
        <v>3.06</v>
      </c>
      <c r="G983" s="33">
        <v>0.5299999999999998</v>
      </c>
      <c r="H983" s="34">
        <v>12650</v>
      </c>
      <c r="I983" s="34">
        <v>19503</v>
      </c>
      <c r="J983" s="67">
        <v>6853</v>
      </c>
    </row>
    <row r="984" spans="1:10">
      <c r="A984" s="60" t="s">
        <v>565</v>
      </c>
      <c r="B984" s="60" t="s">
        <v>126</v>
      </c>
      <c r="C984" s="60" t="s">
        <v>538</v>
      </c>
      <c r="D984" s="37" t="s">
        <v>83</v>
      </c>
      <c r="E984" s="33">
        <v>1</v>
      </c>
      <c r="F984" s="33">
        <v>0</v>
      </c>
      <c r="G984" s="33">
        <v>-1</v>
      </c>
      <c r="H984" s="34">
        <v>5000</v>
      </c>
      <c r="I984" s="34">
        <v>0</v>
      </c>
      <c r="J984" s="67">
        <v>-5000</v>
      </c>
    </row>
    <row r="985" spans="1:10">
      <c r="A985" s="60" t="s">
        <v>565</v>
      </c>
      <c r="B985" s="60" t="s">
        <v>126</v>
      </c>
      <c r="C985" s="60" t="s">
        <v>577</v>
      </c>
      <c r="D985" s="37" t="s">
        <v>92</v>
      </c>
      <c r="E985" s="33">
        <v>3.76</v>
      </c>
      <c r="F985" s="33">
        <v>3</v>
      </c>
      <c r="G985" s="33">
        <v>-0.75999999999999979</v>
      </c>
      <c r="H985" s="34">
        <v>19891</v>
      </c>
      <c r="I985" s="34">
        <v>15000</v>
      </c>
      <c r="J985" s="67">
        <v>-4891</v>
      </c>
    </row>
    <row r="986" spans="1:10">
      <c r="A986" s="60" t="s">
        <v>565</v>
      </c>
      <c r="B986" s="60" t="s">
        <v>126</v>
      </c>
      <c r="C986" s="60" t="s">
        <v>622</v>
      </c>
      <c r="D986" s="37" t="s">
        <v>242</v>
      </c>
      <c r="E986" s="33">
        <v>0</v>
      </c>
      <c r="F986" s="33">
        <v>0.4</v>
      </c>
      <c r="G986" s="33">
        <v>0.4</v>
      </c>
      <c r="H986" s="34">
        <v>0</v>
      </c>
      <c r="I986" s="34">
        <v>3608</v>
      </c>
      <c r="J986" s="67">
        <v>3608</v>
      </c>
    </row>
    <row r="987" spans="1:10">
      <c r="A987" s="60" t="s">
        <v>565</v>
      </c>
      <c r="B987" s="60" t="s">
        <v>126</v>
      </c>
      <c r="C987" s="60" t="s">
        <v>627</v>
      </c>
      <c r="D987" s="37" t="s">
        <v>278</v>
      </c>
      <c r="E987" s="33">
        <v>0.7</v>
      </c>
      <c r="F987" s="33">
        <v>0</v>
      </c>
      <c r="G987" s="33">
        <v>-0.7</v>
      </c>
      <c r="H987" s="34">
        <v>3500</v>
      </c>
      <c r="I987" s="34">
        <v>0</v>
      </c>
      <c r="J987" s="67">
        <v>-3500</v>
      </c>
    </row>
    <row r="988" spans="1:10">
      <c r="A988" s="60" t="s">
        <v>565</v>
      </c>
      <c r="B988" s="60" t="s">
        <v>126</v>
      </c>
      <c r="C988" s="60" t="s">
        <v>628</v>
      </c>
      <c r="D988" s="37" t="s">
        <v>93</v>
      </c>
      <c r="E988" s="33">
        <v>1.72</v>
      </c>
      <c r="F988" s="33">
        <v>0</v>
      </c>
      <c r="G988" s="33">
        <v>-1.72</v>
      </c>
      <c r="H988" s="34">
        <v>9959</v>
      </c>
      <c r="I988" s="34">
        <v>0</v>
      </c>
      <c r="J988" s="67">
        <v>-9959</v>
      </c>
    </row>
    <row r="989" spans="1:10">
      <c r="A989" s="60" t="s">
        <v>565</v>
      </c>
      <c r="B989" s="60" t="s">
        <v>126</v>
      </c>
      <c r="C989" s="60" t="s">
        <v>641</v>
      </c>
      <c r="D989" s="37" t="s">
        <v>215</v>
      </c>
      <c r="E989" s="33">
        <v>2.9399999999999995</v>
      </c>
      <c r="F989" s="33">
        <v>7</v>
      </c>
      <c r="G989" s="33">
        <v>4.0600000000000005</v>
      </c>
      <c r="H989" s="34">
        <v>14700</v>
      </c>
      <c r="I989" s="34">
        <v>108052</v>
      </c>
      <c r="J989" s="67">
        <v>93352</v>
      </c>
    </row>
    <row r="990" spans="1:10">
      <c r="A990" s="60" t="s">
        <v>565</v>
      </c>
      <c r="B990" s="60" t="s">
        <v>126</v>
      </c>
      <c r="C990" s="60" t="s">
        <v>644</v>
      </c>
      <c r="D990" s="37" t="s">
        <v>136</v>
      </c>
      <c r="E990" s="33">
        <v>1.06</v>
      </c>
      <c r="F990" s="33">
        <v>0</v>
      </c>
      <c r="G990" s="33">
        <v>-1.06</v>
      </c>
      <c r="H990" s="34">
        <v>5300</v>
      </c>
      <c r="I990" s="34">
        <v>0</v>
      </c>
      <c r="J990" s="67">
        <v>-5300</v>
      </c>
    </row>
    <row r="991" spans="1:10">
      <c r="A991" s="60" t="s">
        <v>565</v>
      </c>
      <c r="B991" s="60" t="s">
        <v>126</v>
      </c>
      <c r="C991" s="60" t="s">
        <v>655</v>
      </c>
      <c r="D991" s="37" t="s">
        <v>94</v>
      </c>
      <c r="E991" s="33">
        <v>34.210000000000008</v>
      </c>
      <c r="F991" s="33">
        <v>32.06</v>
      </c>
      <c r="G991" s="33">
        <v>-2.1500000000000057</v>
      </c>
      <c r="H991" s="34">
        <v>177992</v>
      </c>
      <c r="I991" s="34">
        <v>170152</v>
      </c>
      <c r="J991" s="67">
        <v>-7840</v>
      </c>
    </row>
    <row r="992" spans="1:10">
      <c r="A992" s="60" t="s">
        <v>565</v>
      </c>
      <c r="B992" s="60" t="s">
        <v>126</v>
      </c>
      <c r="C992" s="60" t="s">
        <v>667</v>
      </c>
      <c r="D992" s="37" t="s">
        <v>95</v>
      </c>
      <c r="E992" s="33">
        <v>11.280000000000001</v>
      </c>
      <c r="F992" s="33">
        <v>11.51</v>
      </c>
      <c r="G992" s="33">
        <v>0.22999999999999865</v>
      </c>
      <c r="H992" s="34">
        <v>60133</v>
      </c>
      <c r="I992" s="34">
        <v>77431</v>
      </c>
      <c r="J992" s="67">
        <v>17298</v>
      </c>
    </row>
    <row r="993" spans="1:10">
      <c r="A993" s="60" t="s">
        <v>565</v>
      </c>
      <c r="B993" s="60" t="s">
        <v>126</v>
      </c>
      <c r="C993" s="60" t="s">
        <v>699</v>
      </c>
      <c r="D993" s="37" t="s">
        <v>87</v>
      </c>
      <c r="E993" s="33">
        <v>5.5000000000000009</v>
      </c>
      <c r="F993" s="33">
        <v>5.42</v>
      </c>
      <c r="G993" s="33">
        <v>-8.0000000000000959E-2</v>
      </c>
      <c r="H993" s="34">
        <v>29115</v>
      </c>
      <c r="I993" s="34">
        <v>31067</v>
      </c>
      <c r="J993" s="67">
        <v>1952</v>
      </c>
    </row>
    <row r="994" spans="1:10">
      <c r="A994" s="60" t="s">
        <v>565</v>
      </c>
      <c r="B994" s="60" t="s">
        <v>126</v>
      </c>
      <c r="C994" s="60" t="s">
        <v>713</v>
      </c>
      <c r="D994" s="37" t="s">
        <v>127</v>
      </c>
      <c r="E994" s="33">
        <v>3</v>
      </c>
      <c r="F994" s="33">
        <v>1.81</v>
      </c>
      <c r="G994" s="33">
        <v>-1.19</v>
      </c>
      <c r="H994" s="34">
        <v>15000</v>
      </c>
      <c r="I994" s="34">
        <v>19428</v>
      </c>
      <c r="J994" s="67">
        <v>4428</v>
      </c>
    </row>
    <row r="995" spans="1:10">
      <c r="A995" s="60" t="s">
        <v>565</v>
      </c>
      <c r="B995" s="60" t="s">
        <v>126</v>
      </c>
      <c r="C995" s="60" t="s">
        <v>721</v>
      </c>
      <c r="D995" s="37" t="s">
        <v>939</v>
      </c>
      <c r="E995" s="33">
        <v>3</v>
      </c>
      <c r="F995" s="33">
        <v>1</v>
      </c>
      <c r="G995" s="33">
        <v>-2</v>
      </c>
      <c r="H995" s="34">
        <v>63034</v>
      </c>
      <c r="I995" s="34">
        <v>56216</v>
      </c>
      <c r="J995" s="67">
        <v>-6818</v>
      </c>
    </row>
    <row r="996" spans="1:10">
      <c r="A996" s="60" t="s">
        <v>565</v>
      </c>
      <c r="B996" s="60" t="s">
        <v>126</v>
      </c>
      <c r="C996" s="60" t="s">
        <v>738</v>
      </c>
      <c r="D996" s="37" t="s">
        <v>88</v>
      </c>
      <c r="E996" s="33">
        <v>1</v>
      </c>
      <c r="F996" s="33">
        <v>1.4</v>
      </c>
      <c r="G996" s="33">
        <v>0.39999999999999991</v>
      </c>
      <c r="H996" s="34">
        <v>5000</v>
      </c>
      <c r="I996" s="34">
        <v>7000</v>
      </c>
      <c r="J996" s="67">
        <v>2000</v>
      </c>
    </row>
    <row r="997" spans="1:10">
      <c r="A997" s="60" t="s">
        <v>565</v>
      </c>
      <c r="B997" s="60" t="s">
        <v>126</v>
      </c>
      <c r="C997" s="60" t="s">
        <v>745</v>
      </c>
      <c r="D997" s="37" t="s">
        <v>256</v>
      </c>
      <c r="E997" s="33">
        <v>2</v>
      </c>
      <c r="F997" s="33">
        <v>2</v>
      </c>
      <c r="G997" s="33">
        <v>0</v>
      </c>
      <c r="H997" s="34">
        <v>10000</v>
      </c>
      <c r="I997" s="34">
        <v>10000</v>
      </c>
      <c r="J997" s="67">
        <v>0</v>
      </c>
    </row>
    <row r="998" spans="1:10">
      <c r="A998" s="60" t="s">
        <v>565</v>
      </c>
      <c r="B998" s="60" t="s">
        <v>126</v>
      </c>
      <c r="C998" s="60" t="s">
        <v>760</v>
      </c>
      <c r="D998" s="37" t="s">
        <v>96</v>
      </c>
      <c r="E998" s="33">
        <v>2</v>
      </c>
      <c r="F998" s="33">
        <v>1</v>
      </c>
      <c r="G998" s="33">
        <v>-1</v>
      </c>
      <c r="H998" s="34">
        <v>14501</v>
      </c>
      <c r="I998" s="34">
        <v>5988</v>
      </c>
      <c r="J998" s="67">
        <v>-8513</v>
      </c>
    </row>
    <row r="999" spans="1:10">
      <c r="A999" s="60" t="s">
        <v>566</v>
      </c>
      <c r="B999" s="60" t="s">
        <v>174</v>
      </c>
      <c r="C999" s="60" t="s">
        <v>396</v>
      </c>
      <c r="D999" s="37" t="s">
        <v>172</v>
      </c>
      <c r="E999" s="33">
        <v>1</v>
      </c>
      <c r="F999" s="33">
        <v>0</v>
      </c>
      <c r="G999" s="33">
        <v>-1</v>
      </c>
      <c r="H999" s="34">
        <v>5000</v>
      </c>
      <c r="I999" s="34">
        <v>0</v>
      </c>
      <c r="J999" s="67">
        <v>-5000</v>
      </c>
    </row>
    <row r="1000" spans="1:10">
      <c r="A1000" s="60" t="s">
        <v>566</v>
      </c>
      <c r="B1000" s="60" t="s">
        <v>174</v>
      </c>
      <c r="C1000" s="60" t="s">
        <v>502</v>
      </c>
      <c r="D1000" s="37" t="s">
        <v>91</v>
      </c>
      <c r="E1000" s="33">
        <v>1</v>
      </c>
      <c r="F1000" s="33">
        <v>1</v>
      </c>
      <c r="G1000" s="33">
        <v>0</v>
      </c>
      <c r="H1000" s="34">
        <v>5000</v>
      </c>
      <c r="I1000" s="34">
        <v>5000</v>
      </c>
      <c r="J1000" s="67">
        <v>0</v>
      </c>
    </row>
    <row r="1001" spans="1:10">
      <c r="A1001" s="60" t="s">
        <v>566</v>
      </c>
      <c r="B1001" s="60" t="s">
        <v>174</v>
      </c>
      <c r="C1001" s="60" t="s">
        <v>537</v>
      </c>
      <c r="D1001" s="37" t="s">
        <v>214</v>
      </c>
      <c r="E1001" s="33">
        <v>0</v>
      </c>
      <c r="F1001" s="33">
        <v>1</v>
      </c>
      <c r="G1001" s="33">
        <v>1</v>
      </c>
      <c r="H1001" s="34">
        <v>0</v>
      </c>
      <c r="I1001" s="34">
        <v>5000</v>
      </c>
      <c r="J1001" s="67">
        <v>5000</v>
      </c>
    </row>
    <row r="1002" spans="1:10">
      <c r="A1002" s="60" t="s">
        <v>566</v>
      </c>
      <c r="B1002" s="60" t="s">
        <v>174</v>
      </c>
      <c r="C1002" s="60" t="s">
        <v>565</v>
      </c>
      <c r="D1002" s="37" t="s">
        <v>126</v>
      </c>
      <c r="E1002" s="33">
        <v>1</v>
      </c>
      <c r="F1002" s="33">
        <v>1.98</v>
      </c>
      <c r="G1002" s="33">
        <v>0.98</v>
      </c>
      <c r="H1002" s="34">
        <v>5000</v>
      </c>
      <c r="I1002" s="34">
        <v>12782</v>
      </c>
      <c r="J1002" s="67">
        <v>7782</v>
      </c>
    </row>
    <row r="1003" spans="1:10">
      <c r="A1003" s="60" t="s">
        <v>566</v>
      </c>
      <c r="B1003" s="60" t="s">
        <v>174</v>
      </c>
      <c r="C1003" s="60" t="s">
        <v>577</v>
      </c>
      <c r="D1003" s="37" t="s">
        <v>92</v>
      </c>
      <c r="E1003" s="33">
        <v>2</v>
      </c>
      <c r="F1003" s="33">
        <v>0</v>
      </c>
      <c r="G1003" s="33">
        <v>-2</v>
      </c>
      <c r="H1003" s="34">
        <v>23623</v>
      </c>
      <c r="I1003" s="34">
        <v>0</v>
      </c>
      <c r="J1003" s="67">
        <v>-23623</v>
      </c>
    </row>
    <row r="1004" spans="1:10">
      <c r="A1004" s="60" t="s">
        <v>566</v>
      </c>
      <c r="B1004" s="60" t="s">
        <v>174</v>
      </c>
      <c r="C1004" s="60" t="s">
        <v>628</v>
      </c>
      <c r="D1004" s="37" t="s">
        <v>93</v>
      </c>
      <c r="E1004" s="33">
        <v>3</v>
      </c>
      <c r="F1004" s="33">
        <v>5</v>
      </c>
      <c r="G1004" s="33">
        <v>2</v>
      </c>
      <c r="H1004" s="34">
        <v>15000</v>
      </c>
      <c r="I1004" s="34">
        <v>27923</v>
      </c>
      <c r="J1004" s="67">
        <v>12923</v>
      </c>
    </row>
    <row r="1005" spans="1:10">
      <c r="A1005" s="60" t="s">
        <v>566</v>
      </c>
      <c r="B1005" s="60" t="s">
        <v>174</v>
      </c>
      <c r="C1005" s="60" t="s">
        <v>667</v>
      </c>
      <c r="D1005" s="37" t="s">
        <v>95</v>
      </c>
      <c r="E1005" s="33">
        <v>4</v>
      </c>
      <c r="F1005" s="33">
        <v>0</v>
      </c>
      <c r="G1005" s="33">
        <v>-4</v>
      </c>
      <c r="H1005" s="34">
        <v>20000</v>
      </c>
      <c r="I1005" s="34">
        <v>0</v>
      </c>
      <c r="J1005" s="67">
        <v>-20000</v>
      </c>
    </row>
    <row r="1006" spans="1:10">
      <c r="A1006" s="60" t="s">
        <v>566</v>
      </c>
      <c r="B1006" s="60" t="s">
        <v>174</v>
      </c>
      <c r="C1006" s="60" t="s">
        <v>699</v>
      </c>
      <c r="D1006" s="37" t="s">
        <v>87</v>
      </c>
      <c r="E1006" s="33">
        <v>1</v>
      </c>
      <c r="F1006" s="33">
        <v>0.25</v>
      </c>
      <c r="G1006" s="33">
        <v>-0.75</v>
      </c>
      <c r="H1006" s="34">
        <v>6042</v>
      </c>
      <c r="I1006" s="34">
        <v>7278</v>
      </c>
      <c r="J1006" s="67">
        <v>1236</v>
      </c>
    </row>
    <row r="1007" spans="1:10">
      <c r="A1007" s="60" t="s">
        <v>566</v>
      </c>
      <c r="B1007" s="60" t="s">
        <v>174</v>
      </c>
      <c r="C1007" s="60" t="s">
        <v>721</v>
      </c>
      <c r="D1007" s="37" t="s">
        <v>939</v>
      </c>
      <c r="E1007" s="33">
        <v>0</v>
      </c>
      <c r="F1007" s="33">
        <v>2</v>
      </c>
      <c r="G1007" s="33">
        <v>2</v>
      </c>
      <c r="H1007" s="34">
        <v>0</v>
      </c>
      <c r="I1007" s="34">
        <v>10000</v>
      </c>
      <c r="J1007" s="67">
        <v>10000</v>
      </c>
    </row>
    <row r="1008" spans="1:10">
      <c r="A1008" s="60" t="s">
        <v>566</v>
      </c>
      <c r="B1008" s="60" t="s">
        <v>174</v>
      </c>
      <c r="C1008" s="60" t="s">
        <v>726</v>
      </c>
      <c r="D1008" s="37" t="s">
        <v>221</v>
      </c>
      <c r="E1008" s="33">
        <v>1</v>
      </c>
      <c r="F1008" s="33">
        <v>0</v>
      </c>
      <c r="G1008" s="33">
        <v>-1</v>
      </c>
      <c r="H1008" s="34">
        <v>5000</v>
      </c>
      <c r="I1008" s="34">
        <v>0</v>
      </c>
      <c r="J1008" s="67">
        <v>-5000</v>
      </c>
    </row>
    <row r="1009" spans="1:10">
      <c r="A1009" s="60" t="s">
        <v>566</v>
      </c>
      <c r="B1009" s="60" t="s">
        <v>174</v>
      </c>
      <c r="C1009" s="60" t="s">
        <v>750</v>
      </c>
      <c r="D1009" s="37" t="s">
        <v>184</v>
      </c>
      <c r="E1009" s="33">
        <v>11</v>
      </c>
      <c r="F1009" s="33">
        <v>5</v>
      </c>
      <c r="G1009" s="33">
        <v>-6</v>
      </c>
      <c r="H1009" s="34">
        <v>73939</v>
      </c>
      <c r="I1009" s="34">
        <v>26355</v>
      </c>
      <c r="J1009" s="67">
        <v>-47584</v>
      </c>
    </row>
    <row r="1010" spans="1:10">
      <c r="A1010" s="60" t="s">
        <v>566</v>
      </c>
      <c r="B1010" s="60" t="s">
        <v>174</v>
      </c>
      <c r="C1010" s="60" t="s">
        <v>756</v>
      </c>
      <c r="D1010" s="37" t="s">
        <v>940</v>
      </c>
      <c r="E1010" s="33">
        <v>14</v>
      </c>
      <c r="F1010" s="33">
        <v>7.83</v>
      </c>
      <c r="G1010" s="33">
        <v>-6.17</v>
      </c>
      <c r="H1010" s="34">
        <v>157262</v>
      </c>
      <c r="I1010" s="34">
        <v>62308</v>
      </c>
      <c r="J1010" s="67">
        <v>-94954</v>
      </c>
    </row>
    <row r="1011" spans="1:10">
      <c r="A1011" s="60" t="s">
        <v>566</v>
      </c>
      <c r="B1011" s="60" t="s">
        <v>174</v>
      </c>
      <c r="C1011" s="60" t="s">
        <v>757</v>
      </c>
      <c r="D1011" s="37" t="s">
        <v>243</v>
      </c>
      <c r="E1011" s="33">
        <v>4</v>
      </c>
      <c r="F1011" s="33">
        <v>2</v>
      </c>
      <c r="G1011" s="33">
        <v>-2</v>
      </c>
      <c r="H1011" s="34">
        <v>85071</v>
      </c>
      <c r="I1011" s="34">
        <v>16486</v>
      </c>
      <c r="J1011" s="67">
        <v>-68585</v>
      </c>
    </row>
    <row r="1012" spans="1:10">
      <c r="A1012" s="60" t="s">
        <v>566</v>
      </c>
      <c r="B1012" s="60" t="s">
        <v>174</v>
      </c>
      <c r="C1012" s="60" t="s">
        <v>760</v>
      </c>
      <c r="D1012" s="37" t="s">
        <v>96</v>
      </c>
      <c r="E1012" s="33">
        <v>4</v>
      </c>
      <c r="F1012" s="33">
        <v>1</v>
      </c>
      <c r="G1012" s="33">
        <v>-3</v>
      </c>
      <c r="H1012" s="34">
        <v>21192</v>
      </c>
      <c r="I1012" s="34">
        <v>5000</v>
      </c>
      <c r="J1012" s="67">
        <v>-16192</v>
      </c>
    </row>
    <row r="1013" spans="1:10">
      <c r="A1013" s="60" t="s">
        <v>566</v>
      </c>
      <c r="B1013" s="60" t="s">
        <v>174</v>
      </c>
      <c r="C1013" s="60" t="s">
        <v>761</v>
      </c>
      <c r="D1013" s="37" t="s">
        <v>176</v>
      </c>
      <c r="E1013" s="33">
        <v>6</v>
      </c>
      <c r="F1013" s="33">
        <v>6</v>
      </c>
      <c r="G1013" s="33">
        <v>0</v>
      </c>
      <c r="H1013" s="34">
        <v>34124</v>
      </c>
      <c r="I1013" s="34">
        <v>34782</v>
      </c>
      <c r="J1013" s="67">
        <v>658</v>
      </c>
    </row>
    <row r="1014" spans="1:10">
      <c r="A1014" s="60" t="s">
        <v>569</v>
      </c>
      <c r="B1014" s="60" t="s">
        <v>100</v>
      </c>
      <c r="C1014" s="60" t="s">
        <v>367</v>
      </c>
      <c r="D1014" s="37" t="s">
        <v>120</v>
      </c>
      <c r="E1014" s="33">
        <v>40.08</v>
      </c>
      <c r="F1014" s="33">
        <v>42.75</v>
      </c>
      <c r="G1014" s="33">
        <v>2.6700000000000017</v>
      </c>
      <c r="H1014" s="34">
        <v>225390</v>
      </c>
      <c r="I1014" s="34">
        <v>285714</v>
      </c>
      <c r="J1014" s="67">
        <v>60324</v>
      </c>
    </row>
    <row r="1015" spans="1:10">
      <c r="A1015" s="60" t="s">
        <v>569</v>
      </c>
      <c r="B1015" s="60" t="s">
        <v>100</v>
      </c>
      <c r="C1015" s="60" t="s">
        <v>378</v>
      </c>
      <c r="D1015" s="37" t="s">
        <v>129</v>
      </c>
      <c r="E1015" s="33">
        <v>3</v>
      </c>
      <c r="F1015" s="33">
        <v>3</v>
      </c>
      <c r="G1015" s="33">
        <v>0</v>
      </c>
      <c r="H1015" s="34">
        <v>17814</v>
      </c>
      <c r="I1015" s="34">
        <v>26475</v>
      </c>
      <c r="J1015" s="67">
        <v>8661</v>
      </c>
    </row>
    <row r="1016" spans="1:10">
      <c r="A1016" s="60" t="s">
        <v>569</v>
      </c>
      <c r="B1016" s="60" t="s">
        <v>100</v>
      </c>
      <c r="C1016" s="60" t="s">
        <v>395</v>
      </c>
      <c r="D1016" s="37" t="s">
        <v>38</v>
      </c>
      <c r="E1016" s="33">
        <v>6</v>
      </c>
      <c r="F1016" s="33">
        <v>7</v>
      </c>
      <c r="G1016" s="33">
        <v>1</v>
      </c>
      <c r="H1016" s="34">
        <v>30000</v>
      </c>
      <c r="I1016" s="34">
        <v>36016</v>
      </c>
      <c r="J1016" s="67">
        <v>6016</v>
      </c>
    </row>
    <row r="1017" spans="1:10">
      <c r="A1017" s="60" t="s">
        <v>569</v>
      </c>
      <c r="B1017" s="60" t="s">
        <v>100</v>
      </c>
      <c r="C1017" s="60" t="s">
        <v>401</v>
      </c>
      <c r="D1017" s="37" t="s">
        <v>321</v>
      </c>
      <c r="E1017" s="33">
        <v>1.02</v>
      </c>
      <c r="F1017" s="33">
        <v>0</v>
      </c>
      <c r="G1017" s="33">
        <v>-1.02</v>
      </c>
      <c r="H1017" s="34">
        <v>5100</v>
      </c>
      <c r="I1017" s="34">
        <v>0</v>
      </c>
      <c r="J1017" s="67">
        <v>-5100</v>
      </c>
    </row>
    <row r="1018" spans="1:10">
      <c r="A1018" s="60" t="s">
        <v>569</v>
      </c>
      <c r="B1018" s="60" t="s">
        <v>100</v>
      </c>
      <c r="C1018" s="60" t="s">
        <v>439</v>
      </c>
      <c r="D1018" s="37" t="s">
        <v>167</v>
      </c>
      <c r="E1018" s="33">
        <v>4</v>
      </c>
      <c r="F1018" s="33">
        <v>2</v>
      </c>
      <c r="G1018" s="33">
        <v>-2</v>
      </c>
      <c r="H1018" s="34">
        <v>20000</v>
      </c>
      <c r="I1018" s="34">
        <v>10000</v>
      </c>
      <c r="J1018" s="67">
        <v>-10000</v>
      </c>
    </row>
    <row r="1019" spans="1:10">
      <c r="A1019" s="60" t="s">
        <v>569</v>
      </c>
      <c r="B1019" s="60" t="s">
        <v>100</v>
      </c>
      <c r="C1019" s="60" t="s">
        <v>450</v>
      </c>
      <c r="D1019" s="37" t="s">
        <v>280</v>
      </c>
      <c r="E1019" s="33">
        <v>3</v>
      </c>
      <c r="F1019" s="33">
        <v>4</v>
      </c>
      <c r="G1019" s="33">
        <v>1</v>
      </c>
      <c r="H1019" s="34">
        <v>25794</v>
      </c>
      <c r="I1019" s="34">
        <v>28702</v>
      </c>
      <c r="J1019" s="67">
        <v>2908</v>
      </c>
    </row>
    <row r="1020" spans="1:10">
      <c r="A1020" s="60" t="s">
        <v>569</v>
      </c>
      <c r="B1020" s="60" t="s">
        <v>100</v>
      </c>
      <c r="C1020" s="60" t="s">
        <v>452</v>
      </c>
      <c r="D1020" s="37" t="s">
        <v>122</v>
      </c>
      <c r="E1020" s="33">
        <v>0</v>
      </c>
      <c r="F1020" s="33">
        <v>2</v>
      </c>
      <c r="G1020" s="33">
        <v>2</v>
      </c>
      <c r="H1020" s="34">
        <v>0</v>
      </c>
      <c r="I1020" s="34">
        <v>10000</v>
      </c>
      <c r="J1020" s="67">
        <v>10000</v>
      </c>
    </row>
    <row r="1021" spans="1:10">
      <c r="A1021" s="60" t="s">
        <v>569</v>
      </c>
      <c r="B1021" s="60" t="s">
        <v>100</v>
      </c>
      <c r="C1021" s="60" t="s">
        <v>487</v>
      </c>
      <c r="D1021" s="37" t="s">
        <v>79</v>
      </c>
      <c r="E1021" s="33">
        <v>2</v>
      </c>
      <c r="F1021" s="33">
        <v>2</v>
      </c>
      <c r="G1021" s="33">
        <v>0</v>
      </c>
      <c r="H1021" s="34">
        <v>10000</v>
      </c>
      <c r="I1021" s="34">
        <v>10000</v>
      </c>
      <c r="J1021" s="67">
        <v>0</v>
      </c>
    </row>
    <row r="1022" spans="1:10">
      <c r="A1022" s="60" t="s">
        <v>569</v>
      </c>
      <c r="B1022" s="60" t="s">
        <v>100</v>
      </c>
      <c r="C1022" s="60" t="s">
        <v>518</v>
      </c>
      <c r="D1022" s="37" t="s">
        <v>124</v>
      </c>
      <c r="E1022" s="33">
        <v>8</v>
      </c>
      <c r="F1022" s="33">
        <v>9</v>
      </c>
      <c r="G1022" s="33">
        <v>1</v>
      </c>
      <c r="H1022" s="34">
        <v>40000</v>
      </c>
      <c r="I1022" s="34">
        <v>46807</v>
      </c>
      <c r="J1022" s="67">
        <v>6807</v>
      </c>
    </row>
    <row r="1023" spans="1:10">
      <c r="A1023" s="60" t="s">
        <v>569</v>
      </c>
      <c r="B1023" s="60" t="s">
        <v>100</v>
      </c>
      <c r="C1023" s="60" t="s">
        <v>552</v>
      </c>
      <c r="D1023" s="37" t="s">
        <v>133</v>
      </c>
      <c r="E1023" s="33">
        <v>0</v>
      </c>
      <c r="F1023" s="33">
        <v>1</v>
      </c>
      <c r="G1023" s="33">
        <v>1</v>
      </c>
      <c r="H1023" s="34">
        <v>0</v>
      </c>
      <c r="I1023" s="34">
        <v>5000</v>
      </c>
      <c r="J1023" s="67">
        <v>5000</v>
      </c>
    </row>
    <row r="1024" spans="1:10">
      <c r="A1024" s="60" t="s">
        <v>569</v>
      </c>
      <c r="B1024" s="60" t="s">
        <v>100</v>
      </c>
      <c r="C1024" s="60" t="s">
        <v>562</v>
      </c>
      <c r="D1024" s="37" t="s">
        <v>151</v>
      </c>
      <c r="E1024" s="33">
        <v>1</v>
      </c>
      <c r="F1024" s="33">
        <v>1</v>
      </c>
      <c r="G1024" s="33">
        <v>0</v>
      </c>
      <c r="H1024" s="34">
        <v>5000</v>
      </c>
      <c r="I1024" s="34">
        <v>5000</v>
      </c>
      <c r="J1024" s="67">
        <v>0</v>
      </c>
    </row>
    <row r="1025" spans="1:10">
      <c r="A1025" s="60" t="s">
        <v>569</v>
      </c>
      <c r="B1025" s="60" t="s">
        <v>100</v>
      </c>
      <c r="C1025" s="60" t="s">
        <v>563</v>
      </c>
      <c r="D1025" s="37" t="s">
        <v>125</v>
      </c>
      <c r="E1025" s="33">
        <v>3</v>
      </c>
      <c r="F1025" s="33">
        <v>6.6400000000000006</v>
      </c>
      <c r="G1025" s="33">
        <v>3.6400000000000006</v>
      </c>
      <c r="H1025" s="34">
        <v>15000</v>
      </c>
      <c r="I1025" s="34">
        <v>68346</v>
      </c>
      <c r="J1025" s="67">
        <v>53346</v>
      </c>
    </row>
    <row r="1026" spans="1:10">
      <c r="A1026" s="60" t="s">
        <v>569</v>
      </c>
      <c r="B1026" s="60" t="s">
        <v>100</v>
      </c>
      <c r="C1026" s="60" t="s">
        <v>589</v>
      </c>
      <c r="D1026" s="37" t="s">
        <v>283</v>
      </c>
      <c r="E1026" s="33">
        <v>3</v>
      </c>
      <c r="F1026" s="33">
        <v>1</v>
      </c>
      <c r="G1026" s="33">
        <v>-2</v>
      </c>
      <c r="H1026" s="34">
        <v>21445</v>
      </c>
      <c r="I1026" s="34">
        <v>5000</v>
      </c>
      <c r="J1026" s="67">
        <v>-16445</v>
      </c>
    </row>
    <row r="1027" spans="1:10">
      <c r="A1027" s="60" t="s">
        <v>569</v>
      </c>
      <c r="B1027" s="60" t="s">
        <v>100</v>
      </c>
      <c r="C1027" s="60" t="s">
        <v>616</v>
      </c>
      <c r="D1027" s="37" t="s">
        <v>227</v>
      </c>
      <c r="E1027" s="33">
        <v>1</v>
      </c>
      <c r="F1027" s="33">
        <v>1</v>
      </c>
      <c r="G1027" s="33">
        <v>0</v>
      </c>
      <c r="H1027" s="34">
        <v>17632</v>
      </c>
      <c r="I1027" s="34">
        <v>14264</v>
      </c>
      <c r="J1027" s="67">
        <v>-3368</v>
      </c>
    </row>
    <row r="1028" spans="1:10">
      <c r="A1028" s="60" t="s">
        <v>569</v>
      </c>
      <c r="B1028" s="60" t="s">
        <v>100</v>
      </c>
      <c r="C1028" s="60" t="s">
        <v>636</v>
      </c>
      <c r="D1028" s="37" t="s">
        <v>168</v>
      </c>
      <c r="E1028" s="33">
        <v>1</v>
      </c>
      <c r="F1028" s="33">
        <v>2</v>
      </c>
      <c r="G1028" s="33">
        <v>1</v>
      </c>
      <c r="H1028" s="34">
        <v>5000</v>
      </c>
      <c r="I1028" s="34">
        <v>10000</v>
      </c>
      <c r="J1028" s="67">
        <v>5000</v>
      </c>
    </row>
    <row r="1029" spans="1:10">
      <c r="A1029" s="60" t="s">
        <v>569</v>
      </c>
      <c r="B1029" s="60" t="s">
        <v>100</v>
      </c>
      <c r="C1029" s="60" t="s">
        <v>644</v>
      </c>
      <c r="D1029" s="37" t="s">
        <v>136</v>
      </c>
      <c r="E1029" s="33">
        <v>78.539999999999992</v>
      </c>
      <c r="F1029" s="33">
        <v>87.730000000000018</v>
      </c>
      <c r="G1029" s="33">
        <v>9.1900000000000261</v>
      </c>
      <c r="H1029" s="34">
        <v>455043</v>
      </c>
      <c r="I1029" s="34">
        <v>535185</v>
      </c>
      <c r="J1029" s="67">
        <v>80142</v>
      </c>
    </row>
    <row r="1030" spans="1:10">
      <c r="A1030" s="60" t="s">
        <v>569</v>
      </c>
      <c r="B1030" s="60" t="s">
        <v>100</v>
      </c>
      <c r="C1030" s="60" t="s">
        <v>667</v>
      </c>
      <c r="D1030" s="37" t="s">
        <v>95</v>
      </c>
      <c r="E1030" s="33">
        <v>0</v>
      </c>
      <c r="F1030" s="33">
        <v>0.69</v>
      </c>
      <c r="G1030" s="33">
        <v>0.69</v>
      </c>
      <c r="H1030" s="34">
        <v>0</v>
      </c>
      <c r="I1030" s="34">
        <v>3450</v>
      </c>
      <c r="J1030" s="67">
        <v>3450</v>
      </c>
    </row>
    <row r="1031" spans="1:10">
      <c r="A1031" s="60" t="s">
        <v>569</v>
      </c>
      <c r="B1031" s="60" t="s">
        <v>100</v>
      </c>
      <c r="C1031" s="60" t="s">
        <v>687</v>
      </c>
      <c r="D1031" s="37" t="s">
        <v>103</v>
      </c>
      <c r="E1031" s="33">
        <v>1</v>
      </c>
      <c r="F1031" s="33">
        <v>1</v>
      </c>
      <c r="G1031" s="33">
        <v>0</v>
      </c>
      <c r="H1031" s="34">
        <v>5000</v>
      </c>
      <c r="I1031" s="34">
        <v>5000</v>
      </c>
      <c r="J1031" s="67">
        <v>0</v>
      </c>
    </row>
    <row r="1032" spans="1:10">
      <c r="A1032" s="60" t="s">
        <v>569</v>
      </c>
      <c r="B1032" s="60" t="s">
        <v>100</v>
      </c>
      <c r="C1032" s="60" t="s">
        <v>714</v>
      </c>
      <c r="D1032" s="37" t="s">
        <v>113</v>
      </c>
      <c r="E1032" s="33">
        <v>7</v>
      </c>
      <c r="F1032" s="33">
        <v>9</v>
      </c>
      <c r="G1032" s="33">
        <v>2</v>
      </c>
      <c r="H1032" s="34">
        <v>35000</v>
      </c>
      <c r="I1032" s="34">
        <v>49171</v>
      </c>
      <c r="J1032" s="67">
        <v>14171</v>
      </c>
    </row>
    <row r="1033" spans="1:10">
      <c r="A1033" s="60" t="s">
        <v>569</v>
      </c>
      <c r="B1033" s="60" t="s">
        <v>100</v>
      </c>
      <c r="C1033" s="60" t="s">
        <v>719</v>
      </c>
      <c r="D1033" s="37" t="s">
        <v>138</v>
      </c>
      <c r="E1033" s="33">
        <v>4</v>
      </c>
      <c r="F1033" s="33">
        <v>6</v>
      </c>
      <c r="G1033" s="33">
        <v>2</v>
      </c>
      <c r="H1033" s="34">
        <v>21873</v>
      </c>
      <c r="I1033" s="34">
        <v>32957</v>
      </c>
      <c r="J1033" s="67">
        <v>11084</v>
      </c>
    </row>
    <row r="1034" spans="1:10">
      <c r="A1034" s="60" t="s">
        <v>569</v>
      </c>
      <c r="B1034" s="60" t="s">
        <v>100</v>
      </c>
      <c r="C1034" s="60" t="s">
        <v>733</v>
      </c>
      <c r="D1034" s="37" t="s">
        <v>128</v>
      </c>
      <c r="E1034" s="33">
        <v>0.34</v>
      </c>
      <c r="F1034" s="33">
        <v>2</v>
      </c>
      <c r="G1034" s="33">
        <v>1.66</v>
      </c>
      <c r="H1034" s="34">
        <v>1700</v>
      </c>
      <c r="I1034" s="34">
        <v>26581</v>
      </c>
      <c r="J1034" s="67">
        <v>24881</v>
      </c>
    </row>
    <row r="1035" spans="1:10">
      <c r="A1035" s="60" t="s">
        <v>569</v>
      </c>
      <c r="B1035" s="60" t="s">
        <v>100</v>
      </c>
      <c r="C1035" s="60" t="s">
        <v>766</v>
      </c>
      <c r="D1035" s="37" t="s">
        <v>228</v>
      </c>
      <c r="E1035" s="33">
        <v>2</v>
      </c>
      <c r="F1035" s="33">
        <v>2</v>
      </c>
      <c r="G1035" s="33">
        <v>0</v>
      </c>
      <c r="H1035" s="34">
        <v>10000</v>
      </c>
      <c r="I1035" s="34">
        <v>10000</v>
      </c>
      <c r="J1035" s="67">
        <v>0</v>
      </c>
    </row>
    <row r="1036" spans="1:10">
      <c r="A1036" s="60" t="s">
        <v>572</v>
      </c>
      <c r="B1036" s="60" t="s">
        <v>224</v>
      </c>
      <c r="C1036" s="60" t="s">
        <v>440</v>
      </c>
      <c r="D1036" s="37" t="s">
        <v>223</v>
      </c>
      <c r="E1036" s="33">
        <v>8</v>
      </c>
      <c r="F1036" s="33">
        <v>7.0500000000000007</v>
      </c>
      <c r="G1036" s="33">
        <v>-0.94999999999999929</v>
      </c>
      <c r="H1036" s="34">
        <v>51371</v>
      </c>
      <c r="I1036" s="34">
        <v>47909</v>
      </c>
      <c r="J1036" s="67">
        <v>-3462</v>
      </c>
    </row>
    <row r="1037" spans="1:10">
      <c r="A1037" s="60" t="s">
        <v>572</v>
      </c>
      <c r="B1037" s="60" t="s">
        <v>224</v>
      </c>
      <c r="C1037" s="60" t="s">
        <v>647</v>
      </c>
      <c r="D1037" s="37" t="s">
        <v>225</v>
      </c>
      <c r="E1037" s="33">
        <v>14.47</v>
      </c>
      <c r="F1037" s="33">
        <v>21.360000000000003</v>
      </c>
      <c r="G1037" s="33">
        <v>6.8900000000000023</v>
      </c>
      <c r="H1037" s="34">
        <v>94248</v>
      </c>
      <c r="I1037" s="34">
        <v>134439</v>
      </c>
      <c r="J1037" s="67">
        <v>40191</v>
      </c>
    </row>
    <row r="1038" spans="1:10">
      <c r="A1038" s="60" t="s">
        <v>572</v>
      </c>
      <c r="B1038" s="60" t="s">
        <v>224</v>
      </c>
      <c r="C1038" s="60" t="s">
        <v>759</v>
      </c>
      <c r="D1038" s="37" t="s">
        <v>226</v>
      </c>
      <c r="E1038" s="33">
        <v>15</v>
      </c>
      <c r="F1038" s="33">
        <v>10.41</v>
      </c>
      <c r="G1038" s="33">
        <v>-4.59</v>
      </c>
      <c r="H1038" s="34">
        <v>78949</v>
      </c>
      <c r="I1038" s="34">
        <v>58617</v>
      </c>
      <c r="J1038" s="67">
        <v>-20332</v>
      </c>
    </row>
    <row r="1039" spans="1:10">
      <c r="A1039" s="60" t="s">
        <v>574</v>
      </c>
      <c r="B1039" s="60" t="s">
        <v>212</v>
      </c>
      <c r="C1039" s="60" t="s">
        <v>375</v>
      </c>
      <c r="D1039" s="37" t="s">
        <v>58</v>
      </c>
      <c r="E1039" s="33">
        <v>0</v>
      </c>
      <c r="F1039" s="33">
        <v>1</v>
      </c>
      <c r="G1039" s="33">
        <v>1</v>
      </c>
      <c r="H1039" s="34">
        <v>0</v>
      </c>
      <c r="I1039" s="34">
        <v>10637</v>
      </c>
      <c r="J1039" s="67">
        <v>10637</v>
      </c>
    </row>
    <row r="1040" spans="1:10">
      <c r="A1040" s="60" t="s">
        <v>574</v>
      </c>
      <c r="B1040" s="60" t="s">
        <v>212</v>
      </c>
      <c r="C1040" s="60" t="s">
        <v>465</v>
      </c>
      <c r="D1040" s="37" t="s">
        <v>61</v>
      </c>
      <c r="E1040" s="33">
        <v>0</v>
      </c>
      <c r="F1040" s="33">
        <v>0.4</v>
      </c>
      <c r="G1040" s="33">
        <v>0.4</v>
      </c>
      <c r="H1040" s="34">
        <v>0</v>
      </c>
      <c r="I1040" s="34">
        <v>2000</v>
      </c>
      <c r="J1040" s="67">
        <v>2000</v>
      </c>
    </row>
    <row r="1041" spans="1:10">
      <c r="A1041" s="60" t="s">
        <v>574</v>
      </c>
      <c r="B1041" s="60" t="s">
        <v>212</v>
      </c>
      <c r="C1041" s="60" t="s">
        <v>709</v>
      </c>
      <c r="D1041" s="37" t="s">
        <v>235</v>
      </c>
      <c r="E1041" s="33">
        <v>4.3499999999999996</v>
      </c>
      <c r="F1041" s="33">
        <v>3.35</v>
      </c>
      <c r="G1041" s="33">
        <v>-0.99999999999999956</v>
      </c>
      <c r="H1041" s="34">
        <v>37112</v>
      </c>
      <c r="I1041" s="34">
        <v>21916</v>
      </c>
      <c r="J1041" s="67">
        <v>-15196</v>
      </c>
    </row>
    <row r="1042" spans="1:10">
      <c r="A1042" s="60" t="s">
        <v>574</v>
      </c>
      <c r="B1042" s="60" t="s">
        <v>212</v>
      </c>
      <c r="C1042" s="60" t="s">
        <v>749</v>
      </c>
      <c r="D1042" s="37" t="s">
        <v>213</v>
      </c>
      <c r="E1042" s="33">
        <v>1</v>
      </c>
      <c r="F1042" s="33">
        <v>1</v>
      </c>
      <c r="G1042" s="33">
        <v>0</v>
      </c>
      <c r="H1042" s="34">
        <v>5000</v>
      </c>
      <c r="I1042" s="34">
        <v>5000</v>
      </c>
      <c r="J1042" s="67">
        <v>0</v>
      </c>
    </row>
    <row r="1043" spans="1:10">
      <c r="A1043" s="60" t="s">
        <v>577</v>
      </c>
      <c r="B1043" s="60" t="s">
        <v>92</v>
      </c>
      <c r="C1043" s="60" t="s">
        <v>368</v>
      </c>
      <c r="D1043" s="37" t="s">
        <v>89</v>
      </c>
      <c r="E1043" s="33">
        <v>1</v>
      </c>
      <c r="F1043" s="33">
        <v>1</v>
      </c>
      <c r="G1043" s="33">
        <v>0</v>
      </c>
      <c r="H1043" s="34">
        <v>7740</v>
      </c>
      <c r="I1043" s="34">
        <v>7225</v>
      </c>
      <c r="J1043" s="67">
        <v>-515</v>
      </c>
    </row>
    <row r="1044" spans="1:10">
      <c r="A1044" s="60" t="s">
        <v>577</v>
      </c>
      <c r="B1044" s="60" t="s">
        <v>92</v>
      </c>
      <c r="C1044" s="60" t="s">
        <v>502</v>
      </c>
      <c r="D1044" s="37" t="s">
        <v>91</v>
      </c>
      <c r="E1044" s="33">
        <v>1</v>
      </c>
      <c r="F1044" s="33">
        <v>0</v>
      </c>
      <c r="G1044" s="33">
        <v>-1</v>
      </c>
      <c r="H1044" s="34">
        <v>5000</v>
      </c>
      <c r="I1044" s="34">
        <v>0</v>
      </c>
      <c r="J1044" s="67">
        <v>-5000</v>
      </c>
    </row>
    <row r="1045" spans="1:10">
      <c r="A1045" s="60" t="s">
        <v>577</v>
      </c>
      <c r="B1045" s="60" t="s">
        <v>92</v>
      </c>
      <c r="C1045" s="60" t="s">
        <v>667</v>
      </c>
      <c r="D1045" s="37" t="s">
        <v>95</v>
      </c>
      <c r="E1045" s="33">
        <v>1</v>
      </c>
      <c r="F1045" s="33">
        <v>0</v>
      </c>
      <c r="G1045" s="33">
        <v>-1</v>
      </c>
      <c r="H1045" s="34">
        <v>5000</v>
      </c>
      <c r="I1045" s="34">
        <v>0</v>
      </c>
      <c r="J1045" s="67">
        <v>-5000</v>
      </c>
    </row>
    <row r="1046" spans="1:10">
      <c r="A1046" s="60" t="s">
        <v>577</v>
      </c>
      <c r="B1046" s="60" t="s">
        <v>92</v>
      </c>
      <c r="C1046" s="60" t="s">
        <v>699</v>
      </c>
      <c r="D1046" s="37" t="s">
        <v>87</v>
      </c>
      <c r="E1046" s="33">
        <v>1</v>
      </c>
      <c r="F1046" s="33">
        <v>0</v>
      </c>
      <c r="G1046" s="33">
        <v>-1</v>
      </c>
      <c r="H1046" s="34">
        <v>5000</v>
      </c>
      <c r="I1046" s="34">
        <v>0</v>
      </c>
      <c r="J1046" s="67">
        <v>-5000</v>
      </c>
    </row>
    <row r="1047" spans="1:10">
      <c r="A1047" s="60" t="s">
        <v>577</v>
      </c>
      <c r="B1047" s="60" t="s">
        <v>92</v>
      </c>
      <c r="C1047" s="60" t="s">
        <v>721</v>
      </c>
      <c r="D1047" s="37" t="s">
        <v>939</v>
      </c>
      <c r="E1047" s="33">
        <v>1</v>
      </c>
      <c r="F1047" s="33">
        <v>0</v>
      </c>
      <c r="G1047" s="33">
        <v>-1</v>
      </c>
      <c r="H1047" s="34">
        <v>5000</v>
      </c>
      <c r="I1047" s="34">
        <v>0</v>
      </c>
      <c r="J1047" s="67">
        <v>-5000</v>
      </c>
    </row>
    <row r="1048" spans="1:10">
      <c r="A1048" s="60" t="s">
        <v>577</v>
      </c>
      <c r="B1048" s="60" t="s">
        <v>92</v>
      </c>
      <c r="C1048" s="60" t="s">
        <v>756</v>
      </c>
      <c r="D1048" s="37" t="s">
        <v>940</v>
      </c>
      <c r="E1048" s="33">
        <v>1</v>
      </c>
      <c r="F1048" s="33">
        <v>0</v>
      </c>
      <c r="G1048" s="33">
        <v>-1</v>
      </c>
      <c r="H1048" s="34">
        <v>5000</v>
      </c>
      <c r="I1048" s="34">
        <v>0</v>
      </c>
      <c r="J1048" s="67">
        <v>-5000</v>
      </c>
    </row>
    <row r="1049" spans="1:10">
      <c r="A1049" s="60" t="s">
        <v>578</v>
      </c>
      <c r="B1049" s="60" t="s">
        <v>46</v>
      </c>
      <c r="C1049" s="60" t="s">
        <v>375</v>
      </c>
      <c r="D1049" s="37" t="s">
        <v>58</v>
      </c>
      <c r="E1049" s="33">
        <v>0</v>
      </c>
      <c r="F1049" s="33">
        <v>1</v>
      </c>
      <c r="G1049" s="33">
        <v>1</v>
      </c>
      <c r="H1049" s="34">
        <v>0</v>
      </c>
      <c r="I1049" s="34">
        <v>5000</v>
      </c>
      <c r="J1049" s="67">
        <v>5000</v>
      </c>
    </row>
    <row r="1050" spans="1:10">
      <c r="A1050" s="60" t="s">
        <v>578</v>
      </c>
      <c r="B1050" s="60" t="s">
        <v>46</v>
      </c>
      <c r="C1050" s="60" t="s">
        <v>412</v>
      </c>
      <c r="D1050" s="37" t="s">
        <v>42</v>
      </c>
      <c r="E1050" s="33">
        <v>1</v>
      </c>
      <c r="F1050" s="33">
        <v>1</v>
      </c>
      <c r="G1050" s="33">
        <v>0</v>
      </c>
      <c r="H1050" s="34">
        <v>5000</v>
      </c>
      <c r="I1050" s="34">
        <v>5000</v>
      </c>
      <c r="J1050" s="67">
        <v>0</v>
      </c>
    </row>
    <row r="1051" spans="1:10">
      <c r="A1051" s="60" t="s">
        <v>578</v>
      </c>
      <c r="B1051" s="60" t="s">
        <v>46</v>
      </c>
      <c r="C1051" s="60" t="s">
        <v>512</v>
      </c>
      <c r="D1051" s="37" t="s">
        <v>45</v>
      </c>
      <c r="E1051" s="33">
        <v>0</v>
      </c>
      <c r="F1051" s="33">
        <v>1</v>
      </c>
      <c r="G1051" s="33">
        <v>1</v>
      </c>
      <c r="H1051" s="34">
        <v>0</v>
      </c>
      <c r="I1051" s="34">
        <v>5000</v>
      </c>
      <c r="J1051" s="67">
        <v>5000</v>
      </c>
    </row>
    <row r="1052" spans="1:10">
      <c r="A1052" s="60" t="s">
        <v>578</v>
      </c>
      <c r="B1052" s="60" t="s">
        <v>46</v>
      </c>
      <c r="C1052" s="60" t="s">
        <v>542</v>
      </c>
      <c r="D1052" s="37" t="s">
        <v>116</v>
      </c>
      <c r="E1052" s="33">
        <v>1</v>
      </c>
      <c r="F1052" s="33">
        <v>1.79</v>
      </c>
      <c r="G1052" s="33">
        <v>0.79</v>
      </c>
      <c r="H1052" s="34">
        <v>5000</v>
      </c>
      <c r="I1052" s="34">
        <v>8950</v>
      </c>
      <c r="J1052" s="67">
        <v>3950</v>
      </c>
    </row>
    <row r="1053" spans="1:10">
      <c r="A1053" s="60" t="s">
        <v>578</v>
      </c>
      <c r="B1053" s="60" t="s">
        <v>46</v>
      </c>
      <c r="C1053" s="60" t="s">
        <v>632</v>
      </c>
      <c r="D1053" s="37" t="s">
        <v>48</v>
      </c>
      <c r="E1053" s="33">
        <v>3</v>
      </c>
      <c r="F1053" s="33">
        <v>3</v>
      </c>
      <c r="G1053" s="33">
        <v>0</v>
      </c>
      <c r="H1053" s="34">
        <v>15000</v>
      </c>
      <c r="I1053" s="34">
        <v>15000</v>
      </c>
      <c r="J1053" s="67">
        <v>0</v>
      </c>
    </row>
    <row r="1054" spans="1:10">
      <c r="A1054" s="60" t="s">
        <v>578</v>
      </c>
      <c r="B1054" s="60" t="s">
        <v>46</v>
      </c>
      <c r="C1054" s="60" t="s">
        <v>657</v>
      </c>
      <c r="D1054" s="37" t="s">
        <v>175</v>
      </c>
      <c r="E1054" s="33">
        <v>0</v>
      </c>
      <c r="F1054" s="33">
        <v>0.95</v>
      </c>
      <c r="G1054" s="33">
        <v>0.95</v>
      </c>
      <c r="H1054" s="34">
        <v>0</v>
      </c>
      <c r="I1054" s="34">
        <v>4750</v>
      </c>
      <c r="J1054" s="67">
        <v>4750</v>
      </c>
    </row>
    <row r="1055" spans="1:10">
      <c r="A1055" s="60" t="s">
        <v>578</v>
      </c>
      <c r="B1055" s="60" t="s">
        <v>46</v>
      </c>
      <c r="C1055" s="60" t="s">
        <v>660</v>
      </c>
      <c r="D1055" s="37" t="s">
        <v>68</v>
      </c>
      <c r="E1055" s="33">
        <v>3</v>
      </c>
      <c r="F1055" s="33">
        <v>2.38</v>
      </c>
      <c r="G1055" s="33">
        <v>-0.62000000000000011</v>
      </c>
      <c r="H1055" s="34">
        <v>15000</v>
      </c>
      <c r="I1055" s="34">
        <v>11900</v>
      </c>
      <c r="J1055" s="67">
        <v>-3100</v>
      </c>
    </row>
    <row r="1056" spans="1:10">
      <c r="A1056" s="60" t="s">
        <v>578</v>
      </c>
      <c r="B1056" s="60" t="s">
        <v>46</v>
      </c>
      <c r="C1056" s="60" t="s">
        <v>667</v>
      </c>
      <c r="D1056" s="37" t="s">
        <v>95</v>
      </c>
      <c r="E1056" s="33">
        <v>1</v>
      </c>
      <c r="F1056" s="33">
        <v>0</v>
      </c>
      <c r="G1056" s="33">
        <v>-1</v>
      </c>
      <c r="H1056" s="34">
        <v>5000</v>
      </c>
      <c r="I1056" s="34">
        <v>0</v>
      </c>
      <c r="J1056" s="67">
        <v>-5000</v>
      </c>
    </row>
    <row r="1057" spans="1:10">
      <c r="A1057" s="60" t="s">
        <v>580</v>
      </c>
      <c r="B1057" s="60" t="s">
        <v>152</v>
      </c>
      <c r="C1057" s="60" t="s">
        <v>381</v>
      </c>
      <c r="D1057" s="37" t="s">
        <v>141</v>
      </c>
      <c r="E1057" s="33">
        <v>2</v>
      </c>
      <c r="F1057" s="33">
        <v>2.5099999999999998</v>
      </c>
      <c r="G1057" s="33">
        <v>0.50999999999999979</v>
      </c>
      <c r="H1057" s="34">
        <v>10000</v>
      </c>
      <c r="I1057" s="34">
        <v>12550</v>
      </c>
      <c r="J1057" s="67">
        <v>2550</v>
      </c>
    </row>
    <row r="1058" spans="1:10">
      <c r="A1058" s="60" t="s">
        <v>580</v>
      </c>
      <c r="B1058" s="60" t="s">
        <v>152</v>
      </c>
      <c r="C1058" s="60" t="s">
        <v>382</v>
      </c>
      <c r="D1058" s="37" t="s">
        <v>178</v>
      </c>
      <c r="E1058" s="33">
        <v>2.06</v>
      </c>
      <c r="F1058" s="33">
        <v>2</v>
      </c>
      <c r="G1058" s="33">
        <v>-6.0000000000000053E-2</v>
      </c>
      <c r="H1058" s="34">
        <v>10300</v>
      </c>
      <c r="I1058" s="34">
        <v>10000</v>
      </c>
      <c r="J1058" s="67">
        <v>-300</v>
      </c>
    </row>
    <row r="1059" spans="1:10">
      <c r="A1059" s="60" t="s">
        <v>580</v>
      </c>
      <c r="B1059" s="60" t="s">
        <v>152</v>
      </c>
      <c r="C1059" s="60" t="s">
        <v>422</v>
      </c>
      <c r="D1059" s="37" t="s">
        <v>145</v>
      </c>
      <c r="E1059" s="33">
        <v>6</v>
      </c>
      <c r="F1059" s="33">
        <v>6</v>
      </c>
      <c r="G1059" s="33">
        <v>0</v>
      </c>
      <c r="H1059" s="34">
        <v>36618</v>
      </c>
      <c r="I1059" s="34">
        <v>32274</v>
      </c>
      <c r="J1059" s="67">
        <v>-4344</v>
      </c>
    </row>
    <row r="1060" spans="1:10">
      <c r="A1060" s="60" t="s">
        <v>580</v>
      </c>
      <c r="B1060" s="60" t="s">
        <v>152</v>
      </c>
      <c r="C1060" s="60" t="s">
        <v>458</v>
      </c>
      <c r="D1060" s="37" t="s">
        <v>147</v>
      </c>
      <c r="E1060" s="33">
        <v>6</v>
      </c>
      <c r="F1060" s="33">
        <v>6</v>
      </c>
      <c r="G1060" s="33">
        <v>0</v>
      </c>
      <c r="H1060" s="34">
        <v>30000</v>
      </c>
      <c r="I1060" s="34">
        <v>30000</v>
      </c>
      <c r="J1060" s="67">
        <v>0</v>
      </c>
    </row>
    <row r="1061" spans="1:10">
      <c r="A1061" s="60" t="s">
        <v>580</v>
      </c>
      <c r="B1061" s="60" t="s">
        <v>152</v>
      </c>
      <c r="C1061" s="60" t="s">
        <v>479</v>
      </c>
      <c r="D1061" s="37" t="s">
        <v>52</v>
      </c>
      <c r="E1061" s="33">
        <v>2</v>
      </c>
      <c r="F1061" s="33">
        <v>1</v>
      </c>
      <c r="G1061" s="33">
        <v>-1</v>
      </c>
      <c r="H1061" s="34">
        <v>10000</v>
      </c>
      <c r="I1061" s="34">
        <v>5000</v>
      </c>
      <c r="J1061" s="67">
        <v>-5000</v>
      </c>
    </row>
    <row r="1062" spans="1:10">
      <c r="A1062" s="60" t="s">
        <v>580</v>
      </c>
      <c r="B1062" s="60" t="s">
        <v>152</v>
      </c>
      <c r="C1062" s="60" t="s">
        <v>500</v>
      </c>
      <c r="D1062" s="37" t="s">
        <v>216</v>
      </c>
      <c r="E1062" s="33">
        <v>4</v>
      </c>
      <c r="F1062" s="33">
        <v>4</v>
      </c>
      <c r="G1062" s="33">
        <v>0</v>
      </c>
      <c r="H1062" s="34">
        <v>23379</v>
      </c>
      <c r="I1062" s="34">
        <v>27570</v>
      </c>
      <c r="J1062" s="67">
        <v>4191</v>
      </c>
    </row>
    <row r="1063" spans="1:10">
      <c r="A1063" s="60" t="s">
        <v>580</v>
      </c>
      <c r="B1063" s="60" t="s">
        <v>152</v>
      </c>
      <c r="C1063" s="60" t="s">
        <v>514</v>
      </c>
      <c r="D1063" s="37" t="s">
        <v>149</v>
      </c>
      <c r="E1063" s="33">
        <v>19.619999999999997</v>
      </c>
      <c r="F1063" s="33">
        <v>17.54</v>
      </c>
      <c r="G1063" s="33">
        <v>-2.0799999999999983</v>
      </c>
      <c r="H1063" s="34">
        <v>128034</v>
      </c>
      <c r="I1063" s="34">
        <v>106888</v>
      </c>
      <c r="J1063" s="67">
        <v>-21146</v>
      </c>
    </row>
    <row r="1064" spans="1:10">
      <c r="A1064" s="60" t="s">
        <v>580</v>
      </c>
      <c r="B1064" s="60" t="s">
        <v>152</v>
      </c>
      <c r="C1064" s="60" t="s">
        <v>532</v>
      </c>
      <c r="D1064" s="37" t="s">
        <v>53</v>
      </c>
      <c r="E1064" s="33">
        <v>3</v>
      </c>
      <c r="F1064" s="33">
        <v>4</v>
      </c>
      <c r="G1064" s="33">
        <v>1</v>
      </c>
      <c r="H1064" s="34">
        <v>15000</v>
      </c>
      <c r="I1064" s="34">
        <v>20000</v>
      </c>
      <c r="J1064" s="67">
        <v>5000</v>
      </c>
    </row>
    <row r="1065" spans="1:10">
      <c r="A1065" s="60" t="s">
        <v>580</v>
      </c>
      <c r="B1065" s="60" t="s">
        <v>152</v>
      </c>
      <c r="C1065" s="60" t="s">
        <v>562</v>
      </c>
      <c r="D1065" s="37" t="s">
        <v>151</v>
      </c>
      <c r="E1065" s="33">
        <v>2</v>
      </c>
      <c r="F1065" s="33">
        <v>2</v>
      </c>
      <c r="G1065" s="33">
        <v>0</v>
      </c>
      <c r="H1065" s="34">
        <v>10000</v>
      </c>
      <c r="I1065" s="34">
        <v>10000</v>
      </c>
      <c r="J1065" s="67">
        <v>0</v>
      </c>
    </row>
    <row r="1066" spans="1:10">
      <c r="A1066" s="60" t="s">
        <v>580</v>
      </c>
      <c r="B1066" s="60" t="s">
        <v>152</v>
      </c>
      <c r="C1066" s="60" t="s">
        <v>609</v>
      </c>
      <c r="D1066" s="37" t="s">
        <v>156</v>
      </c>
      <c r="E1066" s="33">
        <v>13</v>
      </c>
      <c r="F1066" s="33">
        <v>13.02</v>
      </c>
      <c r="G1066" s="33">
        <v>1.9999999999999574E-2</v>
      </c>
      <c r="H1066" s="34">
        <v>77526</v>
      </c>
      <c r="I1066" s="34">
        <v>80681</v>
      </c>
      <c r="J1066" s="67">
        <v>3155</v>
      </c>
    </row>
    <row r="1067" spans="1:10">
      <c r="A1067" s="60" t="s">
        <v>580</v>
      </c>
      <c r="B1067" s="60" t="s">
        <v>152</v>
      </c>
      <c r="C1067" s="60" t="s">
        <v>613</v>
      </c>
      <c r="D1067" s="37" t="s">
        <v>85</v>
      </c>
      <c r="E1067" s="33">
        <v>4</v>
      </c>
      <c r="F1067" s="33">
        <v>5</v>
      </c>
      <c r="G1067" s="33">
        <v>1</v>
      </c>
      <c r="H1067" s="34">
        <v>20000</v>
      </c>
      <c r="I1067" s="34">
        <v>26354</v>
      </c>
      <c r="J1067" s="67">
        <v>6354</v>
      </c>
    </row>
    <row r="1068" spans="1:10">
      <c r="A1068" s="60" t="s">
        <v>580</v>
      </c>
      <c r="B1068" s="60" t="s">
        <v>152</v>
      </c>
      <c r="C1068" s="60" t="s">
        <v>737</v>
      </c>
      <c r="D1068" s="37" t="s">
        <v>160</v>
      </c>
      <c r="E1068" s="33">
        <v>1</v>
      </c>
      <c r="F1068" s="33">
        <v>1</v>
      </c>
      <c r="G1068" s="33">
        <v>0</v>
      </c>
      <c r="H1068" s="34">
        <v>5000</v>
      </c>
      <c r="I1068" s="34">
        <v>5000</v>
      </c>
      <c r="J1068" s="67">
        <v>0</v>
      </c>
    </row>
    <row r="1069" spans="1:10">
      <c r="A1069" s="60" t="s">
        <v>580</v>
      </c>
      <c r="B1069" s="60" t="s">
        <v>152</v>
      </c>
      <c r="C1069" s="60" t="s">
        <v>748</v>
      </c>
      <c r="D1069" s="37" t="s">
        <v>55</v>
      </c>
      <c r="E1069" s="33">
        <v>2</v>
      </c>
      <c r="F1069" s="33">
        <v>2</v>
      </c>
      <c r="G1069" s="33">
        <v>0</v>
      </c>
      <c r="H1069" s="34">
        <v>10504</v>
      </c>
      <c r="I1069" s="34">
        <v>10677</v>
      </c>
      <c r="J1069" s="67">
        <v>173</v>
      </c>
    </row>
    <row r="1070" spans="1:10">
      <c r="A1070" s="60" t="s">
        <v>580</v>
      </c>
      <c r="B1070" s="60" t="s">
        <v>152</v>
      </c>
      <c r="C1070" s="60" t="s">
        <v>768</v>
      </c>
      <c r="D1070" s="37" t="s">
        <v>241</v>
      </c>
      <c r="E1070" s="33">
        <v>3</v>
      </c>
      <c r="F1070" s="33">
        <v>1</v>
      </c>
      <c r="G1070" s="33">
        <v>-2</v>
      </c>
      <c r="H1070" s="34">
        <v>15000</v>
      </c>
      <c r="I1070" s="34">
        <v>5000</v>
      </c>
      <c r="J1070" s="67">
        <v>-10000</v>
      </c>
    </row>
    <row r="1071" spans="1:10">
      <c r="A1071" s="60" t="s">
        <v>580</v>
      </c>
      <c r="B1071" s="60" t="s">
        <v>152</v>
      </c>
      <c r="C1071" s="60" t="s">
        <v>771</v>
      </c>
      <c r="D1071" s="37" t="s">
        <v>252</v>
      </c>
      <c r="E1071" s="33">
        <v>1</v>
      </c>
      <c r="F1071" s="33">
        <v>2</v>
      </c>
      <c r="G1071" s="33">
        <v>1</v>
      </c>
      <c r="H1071" s="34">
        <v>12553</v>
      </c>
      <c r="I1071" s="34">
        <v>19050</v>
      </c>
      <c r="J1071" s="67">
        <v>6497</v>
      </c>
    </row>
    <row r="1072" spans="1:10">
      <c r="A1072" s="60" t="s">
        <v>581</v>
      </c>
      <c r="B1072" s="60" t="s">
        <v>65</v>
      </c>
      <c r="C1072" s="60" t="s">
        <v>359</v>
      </c>
      <c r="D1072" s="37" t="s">
        <v>57</v>
      </c>
      <c r="E1072" s="33">
        <v>12</v>
      </c>
      <c r="F1072" s="33">
        <v>13</v>
      </c>
      <c r="G1072" s="33">
        <v>1</v>
      </c>
      <c r="H1072" s="34">
        <v>85176</v>
      </c>
      <c r="I1072" s="34">
        <v>83250</v>
      </c>
      <c r="J1072" s="67">
        <v>-1926</v>
      </c>
    </row>
    <row r="1073" spans="1:10">
      <c r="A1073" s="60" t="s">
        <v>581</v>
      </c>
      <c r="B1073" s="60" t="s">
        <v>65</v>
      </c>
      <c r="C1073" s="60" t="s">
        <v>375</v>
      </c>
      <c r="D1073" s="37" t="s">
        <v>58</v>
      </c>
      <c r="E1073" s="33">
        <v>18</v>
      </c>
      <c r="F1073" s="33">
        <v>20.5</v>
      </c>
      <c r="G1073" s="33">
        <v>2.5</v>
      </c>
      <c r="H1073" s="34">
        <v>108121</v>
      </c>
      <c r="I1073" s="34">
        <v>117300</v>
      </c>
      <c r="J1073" s="67">
        <v>9179</v>
      </c>
    </row>
    <row r="1074" spans="1:10">
      <c r="A1074" s="60" t="s">
        <v>581</v>
      </c>
      <c r="B1074" s="60" t="s">
        <v>65</v>
      </c>
      <c r="C1074" s="60" t="s">
        <v>412</v>
      </c>
      <c r="D1074" s="37" t="s">
        <v>42</v>
      </c>
      <c r="E1074" s="33">
        <v>0</v>
      </c>
      <c r="F1074" s="33">
        <v>1</v>
      </c>
      <c r="G1074" s="33">
        <v>1</v>
      </c>
      <c r="H1074" s="34">
        <v>0</v>
      </c>
      <c r="I1074" s="34">
        <v>5000</v>
      </c>
      <c r="J1074" s="67">
        <v>5000</v>
      </c>
    </row>
    <row r="1075" spans="1:10">
      <c r="A1075" s="60" t="s">
        <v>581</v>
      </c>
      <c r="B1075" s="60" t="s">
        <v>65</v>
      </c>
      <c r="C1075" s="60" t="s">
        <v>465</v>
      </c>
      <c r="D1075" s="37" t="s">
        <v>61</v>
      </c>
      <c r="E1075" s="33">
        <v>0</v>
      </c>
      <c r="F1075" s="33">
        <v>1.5</v>
      </c>
      <c r="G1075" s="33">
        <v>1.5</v>
      </c>
      <c r="H1075" s="34">
        <v>0</v>
      </c>
      <c r="I1075" s="34">
        <v>11347</v>
      </c>
      <c r="J1075" s="67">
        <v>11347</v>
      </c>
    </row>
    <row r="1076" spans="1:10">
      <c r="A1076" s="60" t="s">
        <v>581</v>
      </c>
      <c r="B1076" s="60" t="s">
        <v>65</v>
      </c>
      <c r="C1076" s="60" t="s">
        <v>468</v>
      </c>
      <c r="D1076" s="37" t="s">
        <v>62</v>
      </c>
      <c r="E1076" s="33">
        <v>2</v>
      </c>
      <c r="F1076" s="33">
        <v>2.66</v>
      </c>
      <c r="G1076" s="33">
        <v>0.66000000000000014</v>
      </c>
      <c r="H1076" s="34">
        <v>10000</v>
      </c>
      <c r="I1076" s="34">
        <v>13300</v>
      </c>
      <c r="J1076" s="67">
        <v>3300</v>
      </c>
    </row>
    <row r="1077" spans="1:10">
      <c r="A1077" s="60" t="s">
        <v>581</v>
      </c>
      <c r="B1077" s="60" t="s">
        <v>65</v>
      </c>
      <c r="C1077" s="60" t="s">
        <v>505</v>
      </c>
      <c r="D1077" s="37" t="s">
        <v>63</v>
      </c>
      <c r="E1077" s="33">
        <v>0</v>
      </c>
      <c r="F1077" s="33">
        <v>2</v>
      </c>
      <c r="G1077" s="33">
        <v>2</v>
      </c>
      <c r="H1077" s="34">
        <v>0</v>
      </c>
      <c r="I1077" s="34">
        <v>48627</v>
      </c>
      <c r="J1077" s="67">
        <v>48627</v>
      </c>
    </row>
    <row r="1078" spans="1:10">
      <c r="A1078" s="60" t="s">
        <v>581</v>
      </c>
      <c r="B1078" s="60" t="s">
        <v>65</v>
      </c>
      <c r="C1078" s="60" t="s">
        <v>574</v>
      </c>
      <c r="D1078" s="37" t="s">
        <v>212</v>
      </c>
      <c r="E1078" s="33">
        <v>0</v>
      </c>
      <c r="F1078" s="33">
        <v>3</v>
      </c>
      <c r="G1078" s="33">
        <v>3</v>
      </c>
      <c r="H1078" s="34">
        <v>0</v>
      </c>
      <c r="I1078" s="34">
        <v>20013</v>
      </c>
      <c r="J1078" s="67">
        <v>20013</v>
      </c>
    </row>
    <row r="1079" spans="1:10">
      <c r="A1079" s="60" t="s">
        <v>581</v>
      </c>
      <c r="B1079" s="60" t="s">
        <v>65</v>
      </c>
      <c r="C1079" s="60" t="s">
        <v>585</v>
      </c>
      <c r="D1079" s="37" t="s">
        <v>294</v>
      </c>
      <c r="E1079" s="33">
        <v>0</v>
      </c>
      <c r="F1079" s="33">
        <v>1</v>
      </c>
      <c r="G1079" s="33">
        <v>1</v>
      </c>
      <c r="H1079" s="34">
        <v>0</v>
      </c>
      <c r="I1079" s="34">
        <v>5000</v>
      </c>
      <c r="J1079" s="67">
        <v>5000</v>
      </c>
    </row>
    <row r="1080" spans="1:10">
      <c r="A1080" s="60" t="s">
        <v>581</v>
      </c>
      <c r="B1080" s="60" t="s">
        <v>65</v>
      </c>
      <c r="C1080" s="60" t="s">
        <v>623</v>
      </c>
      <c r="D1080" s="37" t="s">
        <v>66</v>
      </c>
      <c r="E1080" s="33">
        <v>5.48</v>
      </c>
      <c r="F1080" s="33">
        <v>8</v>
      </c>
      <c r="G1080" s="33">
        <v>2.5199999999999996</v>
      </c>
      <c r="H1080" s="34">
        <v>30308</v>
      </c>
      <c r="I1080" s="34">
        <v>47316</v>
      </c>
      <c r="J1080" s="67">
        <v>17008</v>
      </c>
    </row>
    <row r="1081" spans="1:10">
      <c r="A1081" s="60" t="s">
        <v>581</v>
      </c>
      <c r="B1081" s="60" t="s">
        <v>65</v>
      </c>
      <c r="C1081" s="60" t="s">
        <v>629</v>
      </c>
      <c r="D1081" s="37" t="s">
        <v>47</v>
      </c>
      <c r="E1081" s="33">
        <v>3</v>
      </c>
      <c r="F1081" s="33">
        <v>2</v>
      </c>
      <c r="G1081" s="33">
        <v>-1</v>
      </c>
      <c r="H1081" s="34">
        <v>15000</v>
      </c>
      <c r="I1081" s="34">
        <v>10000</v>
      </c>
      <c r="J1081" s="67">
        <v>-5000</v>
      </c>
    </row>
    <row r="1082" spans="1:10">
      <c r="A1082" s="60" t="s">
        <v>581</v>
      </c>
      <c r="B1082" s="60" t="s">
        <v>65</v>
      </c>
      <c r="C1082" s="60" t="s">
        <v>660</v>
      </c>
      <c r="D1082" s="37" t="s">
        <v>68</v>
      </c>
      <c r="E1082" s="33">
        <v>0.74</v>
      </c>
      <c r="F1082" s="33">
        <v>1</v>
      </c>
      <c r="G1082" s="33">
        <v>0.26</v>
      </c>
      <c r="H1082" s="34">
        <v>3700</v>
      </c>
      <c r="I1082" s="34">
        <v>5000</v>
      </c>
      <c r="J1082" s="67">
        <v>1300</v>
      </c>
    </row>
    <row r="1083" spans="1:10">
      <c r="A1083" s="60" t="s">
        <v>581</v>
      </c>
      <c r="B1083" s="60" t="s">
        <v>65</v>
      </c>
      <c r="C1083" s="60" t="s">
        <v>728</v>
      </c>
      <c r="D1083" s="37" t="s">
        <v>70</v>
      </c>
      <c r="E1083" s="33">
        <v>1</v>
      </c>
      <c r="F1083" s="33">
        <v>1</v>
      </c>
      <c r="G1083" s="33">
        <v>0</v>
      </c>
      <c r="H1083" s="34">
        <v>5000</v>
      </c>
      <c r="I1083" s="34">
        <v>5000</v>
      </c>
      <c r="J1083" s="67">
        <v>0</v>
      </c>
    </row>
    <row r="1084" spans="1:10">
      <c r="A1084" s="60" t="s">
        <v>581</v>
      </c>
      <c r="B1084" s="60" t="s">
        <v>65</v>
      </c>
      <c r="C1084" s="60" t="s">
        <v>749</v>
      </c>
      <c r="D1084" s="37" t="s">
        <v>213</v>
      </c>
      <c r="E1084" s="33">
        <v>1</v>
      </c>
      <c r="F1084" s="33">
        <v>1</v>
      </c>
      <c r="G1084" s="33">
        <v>0</v>
      </c>
      <c r="H1084" s="34">
        <v>5000</v>
      </c>
      <c r="I1084" s="34">
        <v>5000</v>
      </c>
      <c r="J1084" s="67">
        <v>0</v>
      </c>
    </row>
    <row r="1085" spans="1:10">
      <c r="A1085" s="60" t="s">
        <v>585</v>
      </c>
      <c r="B1085" s="60" t="s">
        <v>294</v>
      </c>
      <c r="C1085" s="60" t="s">
        <v>454</v>
      </c>
      <c r="D1085" s="37" t="s">
        <v>199</v>
      </c>
      <c r="E1085" s="33">
        <v>0</v>
      </c>
      <c r="F1085" s="33">
        <v>0.69</v>
      </c>
      <c r="G1085" s="33">
        <v>0.69</v>
      </c>
      <c r="H1085" s="34">
        <v>0</v>
      </c>
      <c r="I1085" s="34">
        <v>3450</v>
      </c>
      <c r="J1085" s="67">
        <v>3450</v>
      </c>
    </row>
    <row r="1086" spans="1:10">
      <c r="A1086" s="60" t="s">
        <v>585</v>
      </c>
      <c r="B1086" s="60" t="s">
        <v>294</v>
      </c>
      <c r="C1086" s="60" t="s">
        <v>574</v>
      </c>
      <c r="D1086" s="37" t="s">
        <v>212</v>
      </c>
      <c r="E1086" s="33">
        <v>21</v>
      </c>
      <c r="F1086" s="33">
        <v>23</v>
      </c>
      <c r="G1086" s="33">
        <v>2</v>
      </c>
      <c r="H1086" s="34">
        <v>125533</v>
      </c>
      <c r="I1086" s="34">
        <v>126197</v>
      </c>
      <c r="J1086" s="67">
        <v>664</v>
      </c>
    </row>
    <row r="1087" spans="1:10">
      <c r="A1087" s="60" t="s">
        <v>585</v>
      </c>
      <c r="B1087" s="60" t="s">
        <v>294</v>
      </c>
      <c r="C1087" s="60" t="s">
        <v>709</v>
      </c>
      <c r="D1087" s="37" t="s">
        <v>235</v>
      </c>
      <c r="E1087" s="33">
        <v>29.64</v>
      </c>
      <c r="F1087" s="33">
        <v>26.87</v>
      </c>
      <c r="G1087" s="33">
        <v>-2.7699999999999996</v>
      </c>
      <c r="H1087" s="34">
        <v>187725</v>
      </c>
      <c r="I1087" s="34">
        <v>212099</v>
      </c>
      <c r="J1087" s="67">
        <v>24374</v>
      </c>
    </row>
    <row r="1088" spans="1:10">
      <c r="A1088" s="60" t="s">
        <v>585</v>
      </c>
      <c r="B1088" s="60" t="s">
        <v>294</v>
      </c>
      <c r="C1088" s="60" t="s">
        <v>742</v>
      </c>
      <c r="D1088" s="37" t="s">
        <v>71</v>
      </c>
      <c r="E1088" s="33">
        <v>1</v>
      </c>
      <c r="F1088" s="33">
        <v>1.74</v>
      </c>
      <c r="G1088" s="33">
        <v>0.74</v>
      </c>
      <c r="H1088" s="34">
        <v>5808</v>
      </c>
      <c r="I1088" s="34">
        <v>9590</v>
      </c>
      <c r="J1088" s="67">
        <v>3782</v>
      </c>
    </row>
    <row r="1089" spans="1:10">
      <c r="A1089" s="60" t="s">
        <v>585</v>
      </c>
      <c r="B1089" s="60" t="s">
        <v>294</v>
      </c>
      <c r="C1089" s="60" t="s">
        <v>744</v>
      </c>
      <c r="D1089" s="37" t="s">
        <v>72</v>
      </c>
      <c r="E1089" s="33">
        <v>3</v>
      </c>
      <c r="F1089" s="33">
        <v>3.34</v>
      </c>
      <c r="G1089" s="33">
        <v>0.33999999999999986</v>
      </c>
      <c r="H1089" s="34">
        <v>18147</v>
      </c>
      <c r="I1089" s="34">
        <v>21272</v>
      </c>
      <c r="J1089" s="67">
        <v>3125</v>
      </c>
    </row>
    <row r="1090" spans="1:10">
      <c r="A1090" s="60" t="s">
        <v>585</v>
      </c>
      <c r="B1090" s="60" t="s">
        <v>294</v>
      </c>
      <c r="C1090" s="60" t="s">
        <v>749</v>
      </c>
      <c r="D1090" s="37" t="s">
        <v>213</v>
      </c>
      <c r="E1090" s="33">
        <v>0</v>
      </c>
      <c r="F1090" s="33">
        <v>1</v>
      </c>
      <c r="G1090" s="33">
        <v>1</v>
      </c>
      <c r="H1090" s="34">
        <v>0</v>
      </c>
      <c r="I1090" s="34">
        <v>5000</v>
      </c>
      <c r="J1090" s="67">
        <v>5000</v>
      </c>
    </row>
    <row r="1091" spans="1:10">
      <c r="A1091" s="60" t="s">
        <v>585</v>
      </c>
      <c r="B1091" s="60" t="s">
        <v>294</v>
      </c>
      <c r="C1091" s="60" t="s">
        <v>750</v>
      </c>
      <c r="D1091" s="37" t="s">
        <v>184</v>
      </c>
      <c r="E1091" s="33">
        <v>5</v>
      </c>
      <c r="F1091" s="33">
        <v>3</v>
      </c>
      <c r="G1091" s="33">
        <v>-2</v>
      </c>
      <c r="H1091" s="34">
        <v>25000</v>
      </c>
      <c r="I1091" s="34">
        <v>15000</v>
      </c>
      <c r="J1091" s="67">
        <v>-10000</v>
      </c>
    </row>
    <row r="1092" spans="1:10">
      <c r="A1092" s="60" t="s">
        <v>587</v>
      </c>
      <c r="B1092" s="60" t="s">
        <v>239</v>
      </c>
      <c r="C1092" s="60" t="s">
        <v>472</v>
      </c>
      <c r="D1092" s="37" t="s">
        <v>246</v>
      </c>
      <c r="E1092" s="33">
        <v>1</v>
      </c>
      <c r="F1092" s="33">
        <v>1</v>
      </c>
      <c r="G1092" s="33">
        <v>0</v>
      </c>
      <c r="H1092" s="34">
        <v>5000</v>
      </c>
      <c r="I1092" s="34">
        <v>5000</v>
      </c>
      <c r="J1092" s="67">
        <v>0</v>
      </c>
    </row>
    <row r="1093" spans="1:10">
      <c r="A1093" s="60" t="s">
        <v>587</v>
      </c>
      <c r="B1093" s="60" t="s">
        <v>239</v>
      </c>
      <c r="C1093" s="60" t="s">
        <v>501</v>
      </c>
      <c r="D1093" s="37" t="s">
        <v>257</v>
      </c>
      <c r="E1093" s="33">
        <v>1</v>
      </c>
      <c r="F1093" s="33">
        <v>3.2</v>
      </c>
      <c r="G1093" s="33">
        <v>2.2000000000000002</v>
      </c>
      <c r="H1093" s="34">
        <v>5000</v>
      </c>
      <c r="I1093" s="34">
        <v>16000</v>
      </c>
      <c r="J1093" s="67">
        <v>11000</v>
      </c>
    </row>
    <row r="1094" spans="1:10">
      <c r="A1094" s="60" t="s">
        <v>587</v>
      </c>
      <c r="B1094" s="60" t="s">
        <v>239</v>
      </c>
      <c r="C1094" s="60" t="s">
        <v>503</v>
      </c>
      <c r="D1094" s="37" t="s">
        <v>258</v>
      </c>
      <c r="E1094" s="33">
        <v>1</v>
      </c>
      <c r="F1094" s="33">
        <v>0</v>
      </c>
      <c r="G1094" s="33">
        <v>-1</v>
      </c>
      <c r="H1094" s="34">
        <v>5000</v>
      </c>
      <c r="I1094" s="34">
        <v>0</v>
      </c>
      <c r="J1094" s="67">
        <v>-5000</v>
      </c>
    </row>
    <row r="1095" spans="1:10">
      <c r="A1095" s="60" t="s">
        <v>587</v>
      </c>
      <c r="B1095" s="60" t="s">
        <v>239</v>
      </c>
      <c r="C1095" s="60" t="s">
        <v>560</v>
      </c>
      <c r="D1095" s="37" t="s">
        <v>193</v>
      </c>
      <c r="E1095" s="33">
        <v>0</v>
      </c>
      <c r="F1095" s="33">
        <v>0.48</v>
      </c>
      <c r="G1095" s="33">
        <v>0.48</v>
      </c>
      <c r="H1095" s="34">
        <v>0</v>
      </c>
      <c r="I1095" s="34">
        <v>4998</v>
      </c>
      <c r="J1095" s="67">
        <v>4998</v>
      </c>
    </row>
    <row r="1096" spans="1:10">
      <c r="A1096" s="60" t="s">
        <v>587</v>
      </c>
      <c r="B1096" s="60" t="s">
        <v>239</v>
      </c>
      <c r="C1096" s="60" t="s">
        <v>600</v>
      </c>
      <c r="D1096" s="37" t="s">
        <v>261</v>
      </c>
      <c r="E1096" s="33">
        <v>4</v>
      </c>
      <c r="F1096" s="33">
        <v>0</v>
      </c>
      <c r="G1096" s="33">
        <v>-4</v>
      </c>
      <c r="H1096" s="34">
        <v>20000</v>
      </c>
      <c r="I1096" s="34">
        <v>0</v>
      </c>
      <c r="J1096" s="67">
        <v>-20000</v>
      </c>
    </row>
    <row r="1097" spans="1:10">
      <c r="A1097" s="60" t="s">
        <v>587</v>
      </c>
      <c r="B1097" s="60" t="s">
        <v>239</v>
      </c>
      <c r="C1097" s="60" t="s">
        <v>706</v>
      </c>
      <c r="D1097" s="37" t="s">
        <v>943</v>
      </c>
      <c r="E1097" s="33">
        <v>16.399999999999999</v>
      </c>
      <c r="F1097" s="33">
        <v>8.2799999999999994</v>
      </c>
      <c r="G1097" s="33">
        <v>-8.1199999999999992</v>
      </c>
      <c r="H1097" s="34">
        <v>84133</v>
      </c>
      <c r="I1097" s="34">
        <v>42587</v>
      </c>
      <c r="J1097" s="67">
        <v>-41546</v>
      </c>
    </row>
    <row r="1098" spans="1:10">
      <c r="A1098" s="60" t="s">
        <v>587</v>
      </c>
      <c r="B1098" s="60" t="s">
        <v>239</v>
      </c>
      <c r="C1098" s="60" t="s">
        <v>711</v>
      </c>
      <c r="D1098" s="37" t="s">
        <v>259</v>
      </c>
      <c r="E1098" s="33">
        <v>1.3900000000000001</v>
      </c>
      <c r="F1098" s="33">
        <v>0</v>
      </c>
      <c r="G1098" s="33">
        <v>-1.3900000000000001</v>
      </c>
      <c r="H1098" s="34">
        <v>6950</v>
      </c>
      <c r="I1098" s="34">
        <v>0</v>
      </c>
      <c r="J1098" s="67">
        <v>-6950</v>
      </c>
    </row>
    <row r="1099" spans="1:10">
      <c r="A1099" s="60" t="s">
        <v>587</v>
      </c>
      <c r="B1099" s="60" t="s">
        <v>239</v>
      </c>
      <c r="C1099" s="60" t="s">
        <v>716</v>
      </c>
      <c r="D1099" s="37" t="s">
        <v>195</v>
      </c>
      <c r="E1099" s="33">
        <v>44.97</v>
      </c>
      <c r="F1099" s="33">
        <v>30.06</v>
      </c>
      <c r="G1099" s="33">
        <v>-14.91</v>
      </c>
      <c r="H1099" s="34">
        <v>234404</v>
      </c>
      <c r="I1099" s="34">
        <v>154490</v>
      </c>
      <c r="J1099" s="67">
        <v>-79914</v>
      </c>
    </row>
    <row r="1100" spans="1:10">
      <c r="A1100" s="60" t="s">
        <v>587</v>
      </c>
      <c r="B1100" s="60" t="s">
        <v>239</v>
      </c>
      <c r="C1100" s="60" t="s">
        <v>740</v>
      </c>
      <c r="D1100" s="37" t="s">
        <v>197</v>
      </c>
      <c r="E1100" s="33">
        <v>12.59</v>
      </c>
      <c r="F1100" s="33">
        <v>9</v>
      </c>
      <c r="G1100" s="33">
        <v>-3.59</v>
      </c>
      <c r="H1100" s="34">
        <v>69437</v>
      </c>
      <c r="I1100" s="34">
        <v>46976</v>
      </c>
      <c r="J1100" s="67">
        <v>-22461</v>
      </c>
    </row>
    <row r="1101" spans="1:10">
      <c r="A1101" s="60" t="s">
        <v>587</v>
      </c>
      <c r="B1101" s="60" t="s">
        <v>239</v>
      </c>
      <c r="C1101" s="60" t="s">
        <v>777</v>
      </c>
      <c r="D1101" s="37" t="s">
        <v>296</v>
      </c>
      <c r="E1101" s="33">
        <v>5.73</v>
      </c>
      <c r="F1101" s="33">
        <v>6</v>
      </c>
      <c r="G1101" s="33">
        <v>0.26999999999999957</v>
      </c>
      <c r="H1101" s="34">
        <v>32829</v>
      </c>
      <c r="I1101" s="34">
        <v>34618</v>
      </c>
      <c r="J1101" s="67">
        <v>1789</v>
      </c>
    </row>
    <row r="1102" spans="1:10">
      <c r="A1102" s="60" t="s">
        <v>591</v>
      </c>
      <c r="B1102" s="60" t="s">
        <v>185</v>
      </c>
      <c r="C1102" s="60" t="s">
        <v>469</v>
      </c>
      <c r="D1102" s="37" t="s">
        <v>161</v>
      </c>
      <c r="E1102" s="33">
        <v>3</v>
      </c>
      <c r="F1102" s="33">
        <v>1</v>
      </c>
      <c r="G1102" s="33">
        <v>-2</v>
      </c>
      <c r="H1102" s="34">
        <v>15000</v>
      </c>
      <c r="I1102" s="34">
        <v>5000</v>
      </c>
      <c r="J1102" s="67">
        <v>-10000</v>
      </c>
    </row>
    <row r="1103" spans="1:10">
      <c r="A1103" s="60" t="s">
        <v>591</v>
      </c>
      <c r="B1103" s="60" t="s">
        <v>185</v>
      </c>
      <c r="C1103" s="60" t="s">
        <v>496</v>
      </c>
      <c r="D1103" s="37" t="s">
        <v>108</v>
      </c>
      <c r="E1103" s="33">
        <v>2</v>
      </c>
      <c r="F1103" s="33">
        <v>1</v>
      </c>
      <c r="G1103" s="33">
        <v>-1</v>
      </c>
      <c r="H1103" s="34">
        <v>10000</v>
      </c>
      <c r="I1103" s="34">
        <v>5000</v>
      </c>
      <c r="J1103" s="67">
        <v>-5000</v>
      </c>
    </row>
    <row r="1104" spans="1:10">
      <c r="A1104" s="60" t="s">
        <v>591</v>
      </c>
      <c r="B1104" s="60" t="s">
        <v>185</v>
      </c>
      <c r="C1104" s="60" t="s">
        <v>590</v>
      </c>
      <c r="D1104" s="37" t="s">
        <v>110</v>
      </c>
      <c r="E1104" s="33">
        <v>1</v>
      </c>
      <c r="F1104" s="33">
        <v>0</v>
      </c>
      <c r="G1104" s="33">
        <v>-1</v>
      </c>
      <c r="H1104" s="34">
        <v>5000</v>
      </c>
      <c r="I1104" s="34">
        <v>0</v>
      </c>
      <c r="J1104" s="67">
        <v>-5000</v>
      </c>
    </row>
    <row r="1105" spans="1:10">
      <c r="A1105" s="60" t="s">
        <v>593</v>
      </c>
      <c r="B1105" s="60" t="s">
        <v>297</v>
      </c>
      <c r="C1105" s="60" t="s">
        <v>392</v>
      </c>
      <c r="D1105" s="37" t="s">
        <v>298</v>
      </c>
      <c r="E1105" s="33">
        <v>2</v>
      </c>
      <c r="F1105" s="33">
        <v>2</v>
      </c>
      <c r="G1105" s="33">
        <v>0</v>
      </c>
      <c r="H1105" s="34">
        <v>10000</v>
      </c>
      <c r="I1105" s="34">
        <v>10000</v>
      </c>
      <c r="J1105" s="67">
        <v>0</v>
      </c>
    </row>
    <row r="1106" spans="1:10">
      <c r="A1106" s="60" t="s">
        <v>593</v>
      </c>
      <c r="B1106" s="60" t="s">
        <v>297</v>
      </c>
      <c r="C1106" s="60" t="s">
        <v>436</v>
      </c>
      <c r="D1106" s="37" t="s">
        <v>299</v>
      </c>
      <c r="E1106" s="33">
        <v>10</v>
      </c>
      <c r="F1106" s="33">
        <v>10.58</v>
      </c>
      <c r="G1106" s="33">
        <v>0.58000000000000007</v>
      </c>
      <c r="H1106" s="34">
        <v>61993</v>
      </c>
      <c r="I1106" s="34">
        <v>56228</v>
      </c>
      <c r="J1106" s="67">
        <v>-5765</v>
      </c>
    </row>
    <row r="1107" spans="1:10">
      <c r="A1107" s="60" t="s">
        <v>593</v>
      </c>
      <c r="B1107" s="60" t="s">
        <v>297</v>
      </c>
      <c r="C1107" s="60" t="s">
        <v>651</v>
      </c>
      <c r="D1107" s="37" t="s">
        <v>163</v>
      </c>
      <c r="E1107" s="33">
        <v>24.35</v>
      </c>
      <c r="F1107" s="33">
        <v>17.079999999999998</v>
      </c>
      <c r="G1107" s="33">
        <v>-7.2700000000000031</v>
      </c>
      <c r="H1107" s="34">
        <v>202514</v>
      </c>
      <c r="I1107" s="34">
        <v>147436</v>
      </c>
      <c r="J1107" s="67">
        <v>-55078</v>
      </c>
    </row>
    <row r="1108" spans="1:10">
      <c r="A1108" s="60" t="s">
        <v>593</v>
      </c>
      <c r="B1108" s="60" t="s">
        <v>297</v>
      </c>
      <c r="C1108" s="60" t="s">
        <v>669</v>
      </c>
      <c r="D1108" s="37" t="s">
        <v>301</v>
      </c>
      <c r="E1108" s="33">
        <v>4.59</v>
      </c>
      <c r="F1108" s="33">
        <v>12.32</v>
      </c>
      <c r="G1108" s="33">
        <v>7.73</v>
      </c>
      <c r="H1108" s="34">
        <v>22950</v>
      </c>
      <c r="I1108" s="34">
        <v>67212</v>
      </c>
      <c r="J1108" s="67">
        <v>44262</v>
      </c>
    </row>
    <row r="1109" spans="1:10">
      <c r="A1109" s="60" t="s">
        <v>593</v>
      </c>
      <c r="B1109" s="60" t="s">
        <v>297</v>
      </c>
      <c r="C1109" s="60" t="s">
        <v>722</v>
      </c>
      <c r="D1109" s="37" t="s">
        <v>115</v>
      </c>
      <c r="E1109" s="33">
        <v>5.7200000000000006</v>
      </c>
      <c r="F1109" s="33">
        <v>15</v>
      </c>
      <c r="G1109" s="33">
        <v>9.2799999999999994</v>
      </c>
      <c r="H1109" s="34">
        <v>38625</v>
      </c>
      <c r="I1109" s="34">
        <v>97169</v>
      </c>
      <c r="J1109" s="67">
        <v>58544</v>
      </c>
    </row>
    <row r="1110" spans="1:10">
      <c r="A1110" s="60" t="s">
        <v>593</v>
      </c>
      <c r="B1110" s="60" t="s">
        <v>297</v>
      </c>
      <c r="C1110" s="60" t="s">
        <v>739</v>
      </c>
      <c r="D1110" s="37" t="s">
        <v>941</v>
      </c>
      <c r="E1110" s="33">
        <v>5</v>
      </c>
      <c r="F1110" s="33">
        <v>5.03</v>
      </c>
      <c r="G1110" s="33">
        <v>3.0000000000000249E-2</v>
      </c>
      <c r="H1110" s="34">
        <v>42608</v>
      </c>
      <c r="I1110" s="34">
        <v>34599</v>
      </c>
      <c r="J1110" s="67">
        <v>-8009</v>
      </c>
    </row>
    <row r="1111" spans="1:10">
      <c r="A1111" s="60" t="s">
        <v>600</v>
      </c>
      <c r="B1111" s="60" t="s">
        <v>261</v>
      </c>
      <c r="C1111" s="60" t="s">
        <v>472</v>
      </c>
      <c r="D1111" s="37" t="s">
        <v>246</v>
      </c>
      <c r="E1111" s="33">
        <v>1</v>
      </c>
      <c r="F1111" s="33">
        <v>2</v>
      </c>
      <c r="G1111" s="33">
        <v>1</v>
      </c>
      <c r="H1111" s="34">
        <v>5000</v>
      </c>
      <c r="I1111" s="34">
        <v>10000</v>
      </c>
      <c r="J1111" s="67">
        <v>5000</v>
      </c>
    </row>
    <row r="1112" spans="1:10">
      <c r="A1112" s="60" t="s">
        <v>600</v>
      </c>
      <c r="B1112" s="60" t="s">
        <v>261</v>
      </c>
      <c r="C1112" s="60" t="s">
        <v>587</v>
      </c>
      <c r="D1112" s="37" t="s">
        <v>239</v>
      </c>
      <c r="E1112" s="33">
        <v>51</v>
      </c>
      <c r="F1112" s="33">
        <v>57</v>
      </c>
      <c r="G1112" s="33">
        <v>6</v>
      </c>
      <c r="H1112" s="34">
        <v>263129</v>
      </c>
      <c r="I1112" s="34">
        <v>289344</v>
      </c>
      <c r="J1112" s="67">
        <v>26215</v>
      </c>
    </row>
    <row r="1113" spans="1:10">
      <c r="A1113" s="60" t="s">
        <v>600</v>
      </c>
      <c r="B1113" s="60" t="s">
        <v>261</v>
      </c>
      <c r="C1113" s="60" t="s">
        <v>706</v>
      </c>
      <c r="D1113" s="37" t="s">
        <v>943</v>
      </c>
      <c r="E1113" s="33">
        <v>1</v>
      </c>
      <c r="F1113" s="33">
        <v>0</v>
      </c>
      <c r="G1113" s="33">
        <v>-1</v>
      </c>
      <c r="H1113" s="34">
        <v>5000</v>
      </c>
      <c r="I1113" s="34">
        <v>0</v>
      </c>
      <c r="J1113" s="67">
        <v>-5000</v>
      </c>
    </row>
    <row r="1114" spans="1:10">
      <c r="A1114" s="60" t="s">
        <v>600</v>
      </c>
      <c r="B1114" s="60" t="s">
        <v>261</v>
      </c>
      <c r="C1114" s="60" t="s">
        <v>711</v>
      </c>
      <c r="D1114" s="37" t="s">
        <v>259</v>
      </c>
      <c r="E1114" s="33">
        <v>5</v>
      </c>
      <c r="F1114" s="33">
        <v>5</v>
      </c>
      <c r="G1114" s="33">
        <v>0</v>
      </c>
      <c r="H1114" s="34">
        <v>25000</v>
      </c>
      <c r="I1114" s="34">
        <v>28499</v>
      </c>
      <c r="J1114" s="67">
        <v>3499</v>
      </c>
    </row>
    <row r="1115" spans="1:10">
      <c r="A1115" s="60" t="s">
        <v>600</v>
      </c>
      <c r="B1115" s="60" t="s">
        <v>261</v>
      </c>
      <c r="C1115" s="60" t="s">
        <v>716</v>
      </c>
      <c r="D1115" s="37" t="s">
        <v>195</v>
      </c>
      <c r="E1115" s="33">
        <v>3</v>
      </c>
      <c r="F1115" s="33">
        <v>4</v>
      </c>
      <c r="G1115" s="33">
        <v>1</v>
      </c>
      <c r="H1115" s="34">
        <v>15000</v>
      </c>
      <c r="I1115" s="34">
        <v>22161</v>
      </c>
      <c r="J1115" s="67">
        <v>7161</v>
      </c>
    </row>
    <row r="1116" spans="1:10">
      <c r="A1116" s="60" t="s">
        <v>600</v>
      </c>
      <c r="B1116" s="60" t="s">
        <v>261</v>
      </c>
      <c r="C1116" s="60" t="s">
        <v>740</v>
      </c>
      <c r="D1116" s="37" t="s">
        <v>197</v>
      </c>
      <c r="E1116" s="33">
        <v>1</v>
      </c>
      <c r="F1116" s="33">
        <v>1</v>
      </c>
      <c r="G1116" s="33">
        <v>0</v>
      </c>
      <c r="H1116" s="34">
        <v>5000</v>
      </c>
      <c r="I1116" s="34">
        <v>9402</v>
      </c>
      <c r="J1116" s="67">
        <v>4402</v>
      </c>
    </row>
    <row r="1117" spans="1:10">
      <c r="A1117" s="60" t="s">
        <v>602</v>
      </c>
      <c r="B1117" s="60" t="s">
        <v>40</v>
      </c>
      <c r="C1117" s="60" t="s">
        <v>352</v>
      </c>
      <c r="D1117" s="37" t="s">
        <v>37</v>
      </c>
      <c r="E1117" s="33">
        <v>18</v>
      </c>
      <c r="F1117" s="33">
        <v>17.310000000000002</v>
      </c>
      <c r="G1117" s="33">
        <v>-0.68999999999999773</v>
      </c>
      <c r="H1117" s="34">
        <v>114194</v>
      </c>
      <c r="I1117" s="34">
        <v>112559</v>
      </c>
      <c r="J1117" s="67">
        <v>-1635</v>
      </c>
    </row>
    <row r="1118" spans="1:10">
      <c r="A1118" s="60" t="s">
        <v>602</v>
      </c>
      <c r="B1118" s="60" t="s">
        <v>40</v>
      </c>
      <c r="C1118" s="60" t="s">
        <v>386</v>
      </c>
      <c r="D1118" s="37" t="s">
        <v>75</v>
      </c>
      <c r="E1118" s="33">
        <v>1</v>
      </c>
      <c r="F1118" s="33">
        <v>1</v>
      </c>
      <c r="G1118" s="33">
        <v>0</v>
      </c>
      <c r="H1118" s="34">
        <v>5000</v>
      </c>
      <c r="I1118" s="34">
        <v>5000</v>
      </c>
      <c r="J1118" s="67">
        <v>0</v>
      </c>
    </row>
    <row r="1119" spans="1:10">
      <c r="A1119" s="60" t="s">
        <v>602</v>
      </c>
      <c r="B1119" s="60" t="s">
        <v>40</v>
      </c>
      <c r="C1119" s="60" t="s">
        <v>391</v>
      </c>
      <c r="D1119" s="37" t="s">
        <v>302</v>
      </c>
      <c r="E1119" s="33">
        <v>0</v>
      </c>
      <c r="F1119" s="33">
        <v>1.6800000000000002</v>
      </c>
      <c r="G1119" s="33">
        <v>1.6800000000000002</v>
      </c>
      <c r="H1119" s="34">
        <v>0</v>
      </c>
      <c r="I1119" s="34">
        <v>12212</v>
      </c>
      <c r="J1119" s="67">
        <v>12212</v>
      </c>
    </row>
    <row r="1120" spans="1:10">
      <c r="A1120" s="60" t="s">
        <v>602</v>
      </c>
      <c r="B1120" s="60" t="s">
        <v>40</v>
      </c>
      <c r="C1120" s="60" t="s">
        <v>395</v>
      </c>
      <c r="D1120" s="37" t="s">
        <v>38</v>
      </c>
      <c r="E1120" s="33">
        <v>7</v>
      </c>
      <c r="F1120" s="33">
        <v>7.5600000000000005</v>
      </c>
      <c r="G1120" s="33">
        <v>0.5600000000000005</v>
      </c>
      <c r="H1120" s="34">
        <v>35000</v>
      </c>
      <c r="I1120" s="34">
        <v>40767</v>
      </c>
      <c r="J1120" s="67">
        <v>5767</v>
      </c>
    </row>
    <row r="1121" spans="1:10">
      <c r="A1121" s="60" t="s">
        <v>602</v>
      </c>
      <c r="B1121" s="60" t="s">
        <v>40</v>
      </c>
      <c r="C1121" s="60" t="s">
        <v>433</v>
      </c>
      <c r="D1121" s="37" t="s">
        <v>303</v>
      </c>
      <c r="E1121" s="33">
        <v>2</v>
      </c>
      <c r="F1121" s="33">
        <v>2</v>
      </c>
      <c r="G1121" s="33">
        <v>0</v>
      </c>
      <c r="H1121" s="34">
        <v>11932</v>
      </c>
      <c r="I1121" s="34">
        <v>10000</v>
      </c>
      <c r="J1121" s="67">
        <v>-1932</v>
      </c>
    </row>
    <row r="1122" spans="1:10">
      <c r="A1122" s="60" t="s">
        <v>602</v>
      </c>
      <c r="B1122" s="60" t="s">
        <v>40</v>
      </c>
      <c r="C1122" s="60" t="s">
        <v>434</v>
      </c>
      <c r="D1122" s="37" t="s">
        <v>166</v>
      </c>
      <c r="E1122" s="33">
        <v>3</v>
      </c>
      <c r="F1122" s="33">
        <v>1</v>
      </c>
      <c r="G1122" s="33">
        <v>-2</v>
      </c>
      <c r="H1122" s="34">
        <v>15000</v>
      </c>
      <c r="I1122" s="34">
        <v>5000</v>
      </c>
      <c r="J1122" s="67">
        <v>-10000</v>
      </c>
    </row>
    <row r="1123" spans="1:10">
      <c r="A1123" s="60" t="s">
        <v>602</v>
      </c>
      <c r="B1123" s="60" t="s">
        <v>40</v>
      </c>
      <c r="C1123" s="60" t="s">
        <v>450</v>
      </c>
      <c r="D1123" s="37" t="s">
        <v>280</v>
      </c>
      <c r="E1123" s="33">
        <v>0</v>
      </c>
      <c r="F1123" s="33">
        <v>1.46</v>
      </c>
      <c r="G1123" s="33">
        <v>1.46</v>
      </c>
      <c r="H1123" s="34">
        <v>0</v>
      </c>
      <c r="I1123" s="34">
        <v>7300</v>
      </c>
      <c r="J1123" s="67">
        <v>7300</v>
      </c>
    </row>
    <row r="1124" spans="1:10">
      <c r="A1124" s="60" t="s">
        <v>602</v>
      </c>
      <c r="B1124" s="60" t="s">
        <v>40</v>
      </c>
      <c r="C1124" s="60" t="s">
        <v>473</v>
      </c>
      <c r="D1124" s="37" t="s">
        <v>39</v>
      </c>
      <c r="E1124" s="33">
        <v>6</v>
      </c>
      <c r="F1124" s="33">
        <v>4</v>
      </c>
      <c r="G1124" s="33">
        <v>-2</v>
      </c>
      <c r="H1124" s="34">
        <v>30000</v>
      </c>
      <c r="I1124" s="34">
        <v>20000</v>
      </c>
      <c r="J1124" s="67">
        <v>-10000</v>
      </c>
    </row>
    <row r="1125" spans="1:10">
      <c r="A1125" s="60" t="s">
        <v>602</v>
      </c>
      <c r="B1125" s="60" t="s">
        <v>40</v>
      </c>
      <c r="C1125" s="60" t="s">
        <v>484</v>
      </c>
      <c r="D1125" s="37" t="s">
        <v>99</v>
      </c>
      <c r="E1125" s="33">
        <v>0</v>
      </c>
      <c r="F1125" s="33">
        <v>0.53</v>
      </c>
      <c r="G1125" s="33">
        <v>0.53</v>
      </c>
      <c r="H1125" s="34">
        <v>0</v>
      </c>
      <c r="I1125" s="34">
        <v>2650</v>
      </c>
      <c r="J1125" s="67">
        <v>2650</v>
      </c>
    </row>
    <row r="1126" spans="1:10">
      <c r="A1126" s="60" t="s">
        <v>602</v>
      </c>
      <c r="B1126" s="60" t="s">
        <v>40</v>
      </c>
      <c r="C1126" s="60" t="s">
        <v>522</v>
      </c>
      <c r="D1126" s="37" t="s">
        <v>267</v>
      </c>
      <c r="E1126" s="33">
        <v>1</v>
      </c>
      <c r="F1126" s="33">
        <v>1</v>
      </c>
      <c r="G1126" s="33">
        <v>0</v>
      </c>
      <c r="H1126" s="34">
        <v>5000</v>
      </c>
      <c r="I1126" s="34">
        <v>5000</v>
      </c>
      <c r="J1126" s="67">
        <v>0</v>
      </c>
    </row>
    <row r="1127" spans="1:10">
      <c r="A1127" s="60" t="s">
        <v>602</v>
      </c>
      <c r="B1127" s="60" t="s">
        <v>40</v>
      </c>
      <c r="C1127" s="60" t="s">
        <v>582</v>
      </c>
      <c r="D1127" s="37" t="s">
        <v>217</v>
      </c>
      <c r="E1127" s="33">
        <v>1</v>
      </c>
      <c r="F1127" s="33">
        <v>0</v>
      </c>
      <c r="G1127" s="33">
        <v>-1</v>
      </c>
      <c r="H1127" s="34">
        <v>7744</v>
      </c>
      <c r="I1127" s="34">
        <v>0</v>
      </c>
      <c r="J1127" s="67">
        <v>-7744</v>
      </c>
    </row>
    <row r="1128" spans="1:10">
      <c r="A1128" s="60" t="s">
        <v>602</v>
      </c>
      <c r="B1128" s="60" t="s">
        <v>40</v>
      </c>
      <c r="C1128" s="60" t="s">
        <v>595</v>
      </c>
      <c r="D1128" s="37" t="s">
        <v>101</v>
      </c>
      <c r="E1128" s="33">
        <v>6</v>
      </c>
      <c r="F1128" s="33">
        <v>5</v>
      </c>
      <c r="G1128" s="33">
        <v>-1</v>
      </c>
      <c r="H1128" s="34">
        <v>30000</v>
      </c>
      <c r="I1128" s="34">
        <v>25000</v>
      </c>
      <c r="J1128" s="67">
        <v>-5000</v>
      </c>
    </row>
    <row r="1129" spans="1:10">
      <c r="A1129" s="60" t="s">
        <v>602</v>
      </c>
      <c r="B1129" s="60" t="s">
        <v>40</v>
      </c>
      <c r="C1129" s="60" t="s">
        <v>636</v>
      </c>
      <c r="D1129" s="37" t="s">
        <v>168</v>
      </c>
      <c r="E1129" s="33">
        <v>0</v>
      </c>
      <c r="F1129" s="33">
        <v>1</v>
      </c>
      <c r="G1129" s="33">
        <v>1</v>
      </c>
      <c r="H1129" s="34">
        <v>0</v>
      </c>
      <c r="I1129" s="34">
        <v>5000</v>
      </c>
      <c r="J1129" s="67">
        <v>5000</v>
      </c>
    </row>
    <row r="1130" spans="1:10">
      <c r="A1130" s="60" t="s">
        <v>602</v>
      </c>
      <c r="B1130" s="60" t="s">
        <v>40</v>
      </c>
      <c r="C1130" s="60" t="s">
        <v>687</v>
      </c>
      <c r="D1130" s="37" t="s">
        <v>103</v>
      </c>
      <c r="E1130" s="33">
        <v>12</v>
      </c>
      <c r="F1130" s="33">
        <v>15.5</v>
      </c>
      <c r="G1130" s="33">
        <v>3.5</v>
      </c>
      <c r="H1130" s="34">
        <v>60000</v>
      </c>
      <c r="I1130" s="34">
        <v>87312</v>
      </c>
      <c r="J1130" s="67">
        <v>27312</v>
      </c>
    </row>
    <row r="1131" spans="1:10">
      <c r="A1131" s="60" t="s">
        <v>602</v>
      </c>
      <c r="B1131" s="60" t="s">
        <v>40</v>
      </c>
      <c r="C1131" s="60" t="s">
        <v>752</v>
      </c>
      <c r="D1131" s="37" t="s">
        <v>218</v>
      </c>
      <c r="E1131" s="33">
        <v>1</v>
      </c>
      <c r="F1131" s="33">
        <v>0</v>
      </c>
      <c r="G1131" s="33">
        <v>-1</v>
      </c>
      <c r="H1131" s="34">
        <v>5000</v>
      </c>
      <c r="I1131" s="34">
        <v>0</v>
      </c>
      <c r="J1131" s="67">
        <v>-5000</v>
      </c>
    </row>
    <row r="1132" spans="1:10">
      <c r="A1132" s="60" t="s">
        <v>602</v>
      </c>
      <c r="B1132" s="60" t="s">
        <v>40</v>
      </c>
      <c r="C1132" s="60" t="s">
        <v>762</v>
      </c>
      <c r="D1132" s="37" t="s">
        <v>170</v>
      </c>
      <c r="E1132" s="33">
        <v>12</v>
      </c>
      <c r="F1132" s="33">
        <v>10.059999999999999</v>
      </c>
      <c r="G1132" s="33">
        <v>-1.9400000000000013</v>
      </c>
      <c r="H1132" s="34">
        <v>63323</v>
      </c>
      <c r="I1132" s="34">
        <v>55205</v>
      </c>
      <c r="J1132" s="67">
        <v>-8118</v>
      </c>
    </row>
    <row r="1133" spans="1:10">
      <c r="A1133" s="60" t="s">
        <v>603</v>
      </c>
      <c r="B1133" s="60" t="s">
        <v>155</v>
      </c>
      <c r="C1133" s="60" t="s">
        <v>381</v>
      </c>
      <c r="D1133" s="37" t="s">
        <v>141</v>
      </c>
      <c r="E1133" s="33">
        <v>3</v>
      </c>
      <c r="F1133" s="33">
        <v>3</v>
      </c>
      <c r="G1133" s="33">
        <v>0</v>
      </c>
      <c r="H1133" s="34">
        <v>53125</v>
      </c>
      <c r="I1133" s="34">
        <v>133918</v>
      </c>
      <c r="J1133" s="67">
        <v>80793</v>
      </c>
    </row>
    <row r="1134" spans="1:10">
      <c r="A1134" s="60" t="s">
        <v>603</v>
      </c>
      <c r="B1134" s="60" t="s">
        <v>155</v>
      </c>
      <c r="C1134" s="60" t="s">
        <v>386</v>
      </c>
      <c r="D1134" s="37" t="s">
        <v>75</v>
      </c>
      <c r="E1134" s="33">
        <v>0.37</v>
      </c>
      <c r="F1134" s="33">
        <v>0</v>
      </c>
      <c r="G1134" s="33">
        <v>-0.37</v>
      </c>
      <c r="H1134" s="34">
        <v>1850</v>
      </c>
      <c r="I1134" s="34">
        <v>0</v>
      </c>
      <c r="J1134" s="67">
        <v>-1850</v>
      </c>
    </row>
    <row r="1135" spans="1:10">
      <c r="A1135" s="60" t="s">
        <v>603</v>
      </c>
      <c r="B1135" s="60" t="s">
        <v>155</v>
      </c>
      <c r="C1135" s="60" t="s">
        <v>422</v>
      </c>
      <c r="D1135" s="37" t="s">
        <v>145</v>
      </c>
      <c r="E1135" s="33">
        <v>0</v>
      </c>
      <c r="F1135" s="33">
        <v>0.28999999999999998</v>
      </c>
      <c r="G1135" s="33">
        <v>0.28999999999999998</v>
      </c>
      <c r="H1135" s="34">
        <v>0</v>
      </c>
      <c r="I1135" s="34">
        <v>1450</v>
      </c>
      <c r="J1135" s="67">
        <v>1450</v>
      </c>
    </row>
    <row r="1136" spans="1:10">
      <c r="A1136" s="60" t="s">
        <v>603</v>
      </c>
      <c r="B1136" s="60" t="s">
        <v>155</v>
      </c>
      <c r="C1136" s="60" t="s">
        <v>458</v>
      </c>
      <c r="D1136" s="37" t="s">
        <v>147</v>
      </c>
      <c r="E1136" s="33">
        <v>209.79999999999998</v>
      </c>
      <c r="F1136" s="33">
        <v>190.84</v>
      </c>
      <c r="G1136" s="33">
        <v>-18.95999999999998</v>
      </c>
      <c r="H1136" s="34">
        <v>1556965</v>
      </c>
      <c r="I1136" s="34">
        <v>1586797</v>
      </c>
      <c r="J1136" s="67">
        <v>29832</v>
      </c>
    </row>
    <row r="1137" spans="1:10">
      <c r="A1137" s="60" t="s">
        <v>603</v>
      </c>
      <c r="B1137" s="60" t="s">
        <v>155</v>
      </c>
      <c r="C1137" s="60" t="s">
        <v>729</v>
      </c>
      <c r="D1137" s="37" t="s">
        <v>159</v>
      </c>
      <c r="E1137" s="33">
        <v>0</v>
      </c>
      <c r="F1137" s="33">
        <v>2</v>
      </c>
      <c r="G1137" s="33">
        <v>2</v>
      </c>
      <c r="H1137" s="34">
        <v>0</v>
      </c>
      <c r="I1137" s="34">
        <v>10000</v>
      </c>
      <c r="J1137" s="67">
        <v>10000</v>
      </c>
    </row>
    <row r="1138" spans="1:10">
      <c r="A1138" s="60" t="s">
        <v>603</v>
      </c>
      <c r="B1138" s="60" t="s">
        <v>155</v>
      </c>
      <c r="C1138" s="60" t="s">
        <v>735</v>
      </c>
      <c r="D1138" s="37" t="s">
        <v>942</v>
      </c>
      <c r="E1138" s="33">
        <v>2.29</v>
      </c>
      <c r="F1138" s="33">
        <v>1.3499999999999999</v>
      </c>
      <c r="G1138" s="33">
        <v>-0.94000000000000017</v>
      </c>
      <c r="H1138" s="34">
        <v>15191</v>
      </c>
      <c r="I1138" s="34">
        <v>16138</v>
      </c>
      <c r="J1138" s="67">
        <v>947</v>
      </c>
    </row>
    <row r="1139" spans="1:10">
      <c r="A1139" s="60" t="s">
        <v>603</v>
      </c>
      <c r="B1139" s="60" t="s">
        <v>155</v>
      </c>
      <c r="C1139" s="60" t="s">
        <v>758</v>
      </c>
      <c r="D1139" s="37" t="s">
        <v>56</v>
      </c>
      <c r="E1139" s="33">
        <v>1</v>
      </c>
      <c r="F1139" s="33">
        <v>0.46</v>
      </c>
      <c r="G1139" s="33">
        <v>-0.54</v>
      </c>
      <c r="H1139" s="34">
        <v>7435</v>
      </c>
      <c r="I1139" s="34">
        <v>6315</v>
      </c>
      <c r="J1139" s="67">
        <v>-1120</v>
      </c>
    </row>
    <row r="1140" spans="1:10">
      <c r="A1140" s="60" t="s">
        <v>604</v>
      </c>
      <c r="B1140" s="60" t="s">
        <v>305</v>
      </c>
      <c r="C1140" s="60" t="s">
        <v>541</v>
      </c>
      <c r="D1140" s="37" t="s">
        <v>948</v>
      </c>
      <c r="E1140" s="33">
        <v>5</v>
      </c>
      <c r="F1140" s="33">
        <v>3</v>
      </c>
      <c r="G1140" s="33">
        <v>-2</v>
      </c>
      <c r="H1140" s="34">
        <v>27475</v>
      </c>
      <c r="I1140" s="34">
        <v>15664</v>
      </c>
      <c r="J1140" s="67">
        <v>-11811</v>
      </c>
    </row>
    <row r="1141" spans="1:10">
      <c r="A1141" s="60" t="s">
        <v>604</v>
      </c>
      <c r="B1141" s="60" t="s">
        <v>305</v>
      </c>
      <c r="C1141" s="60" t="s">
        <v>706</v>
      </c>
      <c r="D1141" s="37" t="s">
        <v>943</v>
      </c>
      <c r="E1141" s="33">
        <v>1</v>
      </c>
      <c r="F1141" s="33">
        <v>2</v>
      </c>
      <c r="G1141" s="33">
        <v>1</v>
      </c>
      <c r="H1141" s="34">
        <v>5822</v>
      </c>
      <c r="I1141" s="34">
        <v>10291</v>
      </c>
      <c r="J1141" s="67">
        <v>4469</v>
      </c>
    </row>
    <row r="1142" spans="1:10">
      <c r="A1142" s="60" t="s">
        <v>604</v>
      </c>
      <c r="B1142" s="60" t="s">
        <v>305</v>
      </c>
      <c r="C1142" s="60" t="s">
        <v>732</v>
      </c>
      <c r="D1142" s="37" t="s">
        <v>196</v>
      </c>
      <c r="E1142" s="33">
        <v>11</v>
      </c>
      <c r="F1142" s="33">
        <v>11.34</v>
      </c>
      <c r="G1142" s="33">
        <v>0.33999999999999986</v>
      </c>
      <c r="H1142" s="34">
        <v>60703</v>
      </c>
      <c r="I1142" s="34">
        <v>67337</v>
      </c>
      <c r="J1142" s="67">
        <v>6634</v>
      </c>
    </row>
    <row r="1143" spans="1:10">
      <c r="A1143" s="60" t="s">
        <v>604</v>
      </c>
      <c r="B1143" s="60" t="s">
        <v>305</v>
      </c>
      <c r="C1143" s="60" t="s">
        <v>741</v>
      </c>
      <c r="D1143" s="37" t="s">
        <v>198</v>
      </c>
      <c r="E1143" s="33">
        <v>26</v>
      </c>
      <c r="F1143" s="33">
        <v>25.54</v>
      </c>
      <c r="G1143" s="33">
        <v>-0.46000000000000085</v>
      </c>
      <c r="H1143" s="34">
        <v>145075</v>
      </c>
      <c r="I1143" s="34">
        <v>134352</v>
      </c>
      <c r="J1143" s="67">
        <v>-10723</v>
      </c>
    </row>
    <row r="1144" spans="1:10">
      <c r="A1144" s="60" t="s">
        <v>609</v>
      </c>
      <c r="B1144" s="60" t="s">
        <v>156</v>
      </c>
      <c r="C1144" s="60" t="s">
        <v>381</v>
      </c>
      <c r="D1144" s="37" t="s">
        <v>141</v>
      </c>
      <c r="E1144" s="33">
        <v>4</v>
      </c>
      <c r="F1144" s="33">
        <v>13.310000000000002</v>
      </c>
      <c r="G1144" s="33">
        <v>9.3100000000000023</v>
      </c>
      <c r="H1144" s="34">
        <v>46260</v>
      </c>
      <c r="I1144" s="34">
        <v>168431</v>
      </c>
      <c r="J1144" s="67">
        <v>122171</v>
      </c>
    </row>
    <row r="1145" spans="1:10">
      <c r="A1145" s="60" t="s">
        <v>609</v>
      </c>
      <c r="B1145" s="60" t="s">
        <v>156</v>
      </c>
      <c r="C1145" s="60" t="s">
        <v>399</v>
      </c>
      <c r="D1145" s="37" t="s">
        <v>177</v>
      </c>
      <c r="E1145" s="33">
        <v>0</v>
      </c>
      <c r="F1145" s="33">
        <v>0.81</v>
      </c>
      <c r="G1145" s="33">
        <v>0.81</v>
      </c>
      <c r="H1145" s="34">
        <v>0</v>
      </c>
      <c r="I1145" s="34">
        <v>36665</v>
      </c>
      <c r="J1145" s="67">
        <v>36665</v>
      </c>
    </row>
    <row r="1146" spans="1:10">
      <c r="A1146" s="60" t="s">
        <v>609</v>
      </c>
      <c r="B1146" s="60" t="s">
        <v>156</v>
      </c>
      <c r="C1146" s="60" t="s">
        <v>422</v>
      </c>
      <c r="D1146" s="37" t="s">
        <v>145</v>
      </c>
      <c r="E1146" s="33">
        <v>0</v>
      </c>
      <c r="F1146" s="33">
        <v>2.85</v>
      </c>
      <c r="G1146" s="33">
        <v>2.85</v>
      </c>
      <c r="H1146" s="34">
        <v>0</v>
      </c>
      <c r="I1146" s="34">
        <v>14250</v>
      </c>
      <c r="J1146" s="67">
        <v>14250</v>
      </c>
    </row>
    <row r="1147" spans="1:10">
      <c r="A1147" s="60" t="s">
        <v>609</v>
      </c>
      <c r="B1147" s="60" t="s">
        <v>156</v>
      </c>
      <c r="C1147" s="60" t="s">
        <v>446</v>
      </c>
      <c r="D1147" s="37" t="s">
        <v>98</v>
      </c>
      <c r="E1147" s="33">
        <v>0</v>
      </c>
      <c r="F1147" s="33">
        <v>1</v>
      </c>
      <c r="G1147" s="33">
        <v>1</v>
      </c>
      <c r="H1147" s="34">
        <v>0</v>
      </c>
      <c r="I1147" s="34">
        <v>5000</v>
      </c>
      <c r="J1147" s="67">
        <v>5000</v>
      </c>
    </row>
    <row r="1148" spans="1:10">
      <c r="A1148" s="60" t="s">
        <v>609</v>
      </c>
      <c r="B1148" s="60" t="s">
        <v>156</v>
      </c>
      <c r="C1148" s="60" t="s">
        <v>479</v>
      </c>
      <c r="D1148" s="37" t="s">
        <v>52</v>
      </c>
      <c r="E1148" s="33">
        <v>0.92</v>
      </c>
      <c r="F1148" s="33">
        <v>0</v>
      </c>
      <c r="G1148" s="33">
        <v>-0.92</v>
      </c>
      <c r="H1148" s="34">
        <v>6888</v>
      </c>
      <c r="I1148" s="34">
        <v>0</v>
      </c>
      <c r="J1148" s="67">
        <v>-6888</v>
      </c>
    </row>
    <row r="1149" spans="1:10">
      <c r="A1149" s="60" t="s">
        <v>609</v>
      </c>
      <c r="B1149" s="60" t="s">
        <v>156</v>
      </c>
      <c r="C1149" s="60" t="s">
        <v>495</v>
      </c>
      <c r="D1149" s="37" t="s">
        <v>148</v>
      </c>
      <c r="E1149" s="33">
        <v>1</v>
      </c>
      <c r="F1149" s="33">
        <v>0.61</v>
      </c>
      <c r="G1149" s="33">
        <v>-0.39</v>
      </c>
      <c r="H1149" s="34">
        <v>5000</v>
      </c>
      <c r="I1149" s="34">
        <v>3050</v>
      </c>
      <c r="J1149" s="67">
        <v>-1950</v>
      </c>
    </row>
    <row r="1150" spans="1:10">
      <c r="A1150" s="60" t="s">
        <v>609</v>
      </c>
      <c r="B1150" s="60" t="s">
        <v>156</v>
      </c>
      <c r="C1150" s="60" t="s">
        <v>500</v>
      </c>
      <c r="D1150" s="37" t="s">
        <v>216</v>
      </c>
      <c r="E1150" s="33">
        <v>0</v>
      </c>
      <c r="F1150" s="33">
        <v>0.49</v>
      </c>
      <c r="G1150" s="33">
        <v>0.49</v>
      </c>
      <c r="H1150" s="34">
        <v>0</v>
      </c>
      <c r="I1150" s="34">
        <v>2450</v>
      </c>
      <c r="J1150" s="67">
        <v>2450</v>
      </c>
    </row>
    <row r="1151" spans="1:10">
      <c r="A1151" s="60" t="s">
        <v>609</v>
      </c>
      <c r="B1151" s="60" t="s">
        <v>156</v>
      </c>
      <c r="C1151" s="60" t="s">
        <v>514</v>
      </c>
      <c r="D1151" s="37" t="s">
        <v>149</v>
      </c>
      <c r="E1151" s="33">
        <v>12.600000000000001</v>
      </c>
      <c r="F1151" s="33">
        <v>22</v>
      </c>
      <c r="G1151" s="33">
        <v>9.3999999999999986</v>
      </c>
      <c r="H1151" s="34">
        <v>86178</v>
      </c>
      <c r="I1151" s="34">
        <v>144357</v>
      </c>
      <c r="J1151" s="67">
        <v>58179</v>
      </c>
    </row>
    <row r="1152" spans="1:10">
      <c r="A1152" s="60" t="s">
        <v>609</v>
      </c>
      <c r="B1152" s="60" t="s">
        <v>156</v>
      </c>
      <c r="C1152" s="60" t="s">
        <v>519</v>
      </c>
      <c r="D1152" s="37" t="s">
        <v>150</v>
      </c>
      <c r="E1152" s="33">
        <v>1.54</v>
      </c>
      <c r="F1152" s="33">
        <v>2.4900000000000002</v>
      </c>
      <c r="G1152" s="33">
        <v>0.95000000000000018</v>
      </c>
      <c r="H1152" s="34">
        <v>10715</v>
      </c>
      <c r="I1152" s="34">
        <v>12450</v>
      </c>
      <c r="J1152" s="67">
        <v>1735</v>
      </c>
    </row>
    <row r="1153" spans="1:10">
      <c r="A1153" s="60" t="s">
        <v>609</v>
      </c>
      <c r="B1153" s="60" t="s">
        <v>156</v>
      </c>
      <c r="C1153" s="60" t="s">
        <v>580</v>
      </c>
      <c r="D1153" s="37" t="s">
        <v>152</v>
      </c>
      <c r="E1153" s="33">
        <v>4.09</v>
      </c>
      <c r="F1153" s="33">
        <v>10.06</v>
      </c>
      <c r="G1153" s="33">
        <v>5.9700000000000006</v>
      </c>
      <c r="H1153" s="34">
        <v>42132</v>
      </c>
      <c r="I1153" s="34">
        <v>63111</v>
      </c>
      <c r="J1153" s="67">
        <v>20979</v>
      </c>
    </row>
    <row r="1154" spans="1:10">
      <c r="A1154" s="60" t="s">
        <v>609</v>
      </c>
      <c r="B1154" s="60" t="s">
        <v>156</v>
      </c>
      <c r="C1154" s="60" t="s">
        <v>613</v>
      </c>
      <c r="D1154" s="37" t="s">
        <v>85</v>
      </c>
      <c r="E1154" s="33">
        <v>1</v>
      </c>
      <c r="F1154" s="33">
        <v>1</v>
      </c>
      <c r="G1154" s="33">
        <v>0</v>
      </c>
      <c r="H1154" s="34">
        <v>5000</v>
      </c>
      <c r="I1154" s="34">
        <v>5000</v>
      </c>
      <c r="J1154" s="67">
        <v>0</v>
      </c>
    </row>
    <row r="1155" spans="1:10">
      <c r="A1155" s="60" t="s">
        <v>609</v>
      </c>
      <c r="B1155" s="60" t="s">
        <v>156</v>
      </c>
      <c r="C1155" s="60" t="s">
        <v>635</v>
      </c>
      <c r="D1155" s="37" t="s">
        <v>157</v>
      </c>
      <c r="E1155" s="33">
        <v>1</v>
      </c>
      <c r="F1155" s="33">
        <v>0</v>
      </c>
      <c r="G1155" s="33">
        <v>-1</v>
      </c>
      <c r="H1155" s="34">
        <v>5000</v>
      </c>
      <c r="I1155" s="34">
        <v>0</v>
      </c>
      <c r="J1155" s="67">
        <v>-5000</v>
      </c>
    </row>
    <row r="1156" spans="1:10">
      <c r="A1156" s="60" t="s">
        <v>609</v>
      </c>
      <c r="B1156" s="60" t="s">
        <v>156</v>
      </c>
      <c r="C1156" s="60" t="s">
        <v>642</v>
      </c>
      <c r="D1156" s="37" t="s">
        <v>158</v>
      </c>
      <c r="E1156" s="33">
        <v>1</v>
      </c>
      <c r="F1156" s="33">
        <v>3.69</v>
      </c>
      <c r="G1156" s="33">
        <v>2.69</v>
      </c>
      <c r="H1156" s="34">
        <v>5000</v>
      </c>
      <c r="I1156" s="34">
        <v>24002</v>
      </c>
      <c r="J1156" s="67">
        <v>19002</v>
      </c>
    </row>
    <row r="1157" spans="1:10">
      <c r="A1157" s="60" t="s">
        <v>609</v>
      </c>
      <c r="B1157" s="60" t="s">
        <v>156</v>
      </c>
      <c r="C1157" s="60" t="s">
        <v>699</v>
      </c>
      <c r="D1157" s="37" t="s">
        <v>87</v>
      </c>
      <c r="E1157" s="33">
        <v>1</v>
      </c>
      <c r="F1157" s="33">
        <v>0</v>
      </c>
      <c r="G1157" s="33">
        <v>-1</v>
      </c>
      <c r="H1157" s="34">
        <v>7031</v>
      </c>
      <c r="I1157" s="34">
        <v>0</v>
      </c>
      <c r="J1157" s="67">
        <v>-7031</v>
      </c>
    </row>
    <row r="1158" spans="1:10">
      <c r="A1158" s="60" t="s">
        <v>609</v>
      </c>
      <c r="B1158" s="60" t="s">
        <v>156</v>
      </c>
      <c r="C1158" s="60" t="s">
        <v>737</v>
      </c>
      <c r="D1158" s="37" t="s">
        <v>160</v>
      </c>
      <c r="E1158" s="33">
        <v>1</v>
      </c>
      <c r="F1158" s="33">
        <v>0</v>
      </c>
      <c r="G1158" s="33">
        <v>-1</v>
      </c>
      <c r="H1158" s="34">
        <v>5526</v>
      </c>
      <c r="I1158" s="34">
        <v>0</v>
      </c>
      <c r="J1158" s="67">
        <v>-5526</v>
      </c>
    </row>
    <row r="1159" spans="1:10">
      <c r="A1159" s="60" t="s">
        <v>609</v>
      </c>
      <c r="B1159" s="60" t="s">
        <v>156</v>
      </c>
      <c r="C1159" s="60" t="s">
        <v>758</v>
      </c>
      <c r="D1159" s="37" t="s">
        <v>56</v>
      </c>
      <c r="E1159" s="33">
        <v>1.81</v>
      </c>
      <c r="F1159" s="33">
        <v>0.59</v>
      </c>
      <c r="G1159" s="33">
        <v>-1.2200000000000002</v>
      </c>
      <c r="H1159" s="34">
        <v>45359</v>
      </c>
      <c r="I1159" s="34">
        <v>17199</v>
      </c>
      <c r="J1159" s="67">
        <v>-28160</v>
      </c>
    </row>
    <row r="1160" spans="1:10">
      <c r="A1160" s="60" t="s">
        <v>609</v>
      </c>
      <c r="B1160" s="60" t="s">
        <v>156</v>
      </c>
      <c r="C1160" s="60" t="s">
        <v>768</v>
      </c>
      <c r="D1160" s="37" t="s">
        <v>241</v>
      </c>
      <c r="E1160" s="33">
        <v>5</v>
      </c>
      <c r="F1160" s="33">
        <v>5.76</v>
      </c>
      <c r="G1160" s="33">
        <v>0.75999999999999979</v>
      </c>
      <c r="H1160" s="34">
        <v>27158</v>
      </c>
      <c r="I1160" s="34">
        <v>31966</v>
      </c>
      <c r="J1160" s="67">
        <v>4808</v>
      </c>
    </row>
    <row r="1161" spans="1:10">
      <c r="A1161" s="60" t="s">
        <v>612</v>
      </c>
      <c r="B1161" s="60" t="s">
        <v>111</v>
      </c>
      <c r="C1161" s="60" t="s">
        <v>371</v>
      </c>
      <c r="D1161" s="37" t="s">
        <v>104</v>
      </c>
      <c r="E1161" s="33">
        <v>29.530000000000005</v>
      </c>
      <c r="F1161" s="33">
        <v>30.26</v>
      </c>
      <c r="G1161" s="33">
        <v>0.72999999999999687</v>
      </c>
      <c r="H1161" s="34">
        <v>160376</v>
      </c>
      <c r="I1161" s="34">
        <v>206174</v>
      </c>
      <c r="J1161" s="67">
        <v>45798</v>
      </c>
    </row>
    <row r="1162" spans="1:10">
      <c r="A1162" s="60" t="s">
        <v>612</v>
      </c>
      <c r="B1162" s="60" t="s">
        <v>111</v>
      </c>
      <c r="C1162" s="60" t="s">
        <v>387</v>
      </c>
      <c r="D1162" s="37" t="s">
        <v>105</v>
      </c>
      <c r="E1162" s="33">
        <v>31.679999999999996</v>
      </c>
      <c r="F1162" s="33">
        <v>32</v>
      </c>
      <c r="G1162" s="33">
        <v>0.32000000000000384</v>
      </c>
      <c r="H1162" s="34">
        <v>200292</v>
      </c>
      <c r="I1162" s="34">
        <v>194359</v>
      </c>
      <c r="J1162" s="67">
        <v>-5933</v>
      </c>
    </row>
    <row r="1163" spans="1:10">
      <c r="A1163" s="60" t="s">
        <v>612</v>
      </c>
      <c r="B1163" s="60" t="s">
        <v>111</v>
      </c>
      <c r="C1163" s="60" t="s">
        <v>392</v>
      </c>
      <c r="D1163" s="37" t="s">
        <v>298</v>
      </c>
      <c r="E1163" s="33">
        <v>1</v>
      </c>
      <c r="F1163" s="33">
        <v>1</v>
      </c>
      <c r="G1163" s="33">
        <v>0</v>
      </c>
      <c r="H1163" s="34">
        <v>5000</v>
      </c>
      <c r="I1163" s="34">
        <v>5000</v>
      </c>
      <c r="J1163" s="67">
        <v>0</v>
      </c>
    </row>
    <row r="1164" spans="1:10">
      <c r="A1164" s="60" t="s">
        <v>612</v>
      </c>
      <c r="B1164" s="60" t="s">
        <v>111</v>
      </c>
      <c r="C1164" s="60" t="s">
        <v>447</v>
      </c>
      <c r="D1164" s="37" t="s">
        <v>107</v>
      </c>
      <c r="E1164" s="33">
        <v>3.0100000000000002</v>
      </c>
      <c r="F1164" s="33">
        <v>4.3900000000000006</v>
      </c>
      <c r="G1164" s="33">
        <v>1.3800000000000003</v>
      </c>
      <c r="H1164" s="34">
        <v>16526</v>
      </c>
      <c r="I1164" s="34">
        <v>24849</v>
      </c>
      <c r="J1164" s="67">
        <v>8323</v>
      </c>
    </row>
    <row r="1165" spans="1:10">
      <c r="A1165" s="60" t="s">
        <v>612</v>
      </c>
      <c r="B1165" s="60" t="s">
        <v>111</v>
      </c>
      <c r="C1165" s="60" t="s">
        <v>523</v>
      </c>
      <c r="D1165" s="37" t="s">
        <v>109</v>
      </c>
      <c r="E1165" s="33">
        <v>30.200000000000003</v>
      </c>
      <c r="F1165" s="33">
        <v>18.71</v>
      </c>
      <c r="G1165" s="33">
        <v>-11.490000000000002</v>
      </c>
      <c r="H1165" s="34">
        <v>163799</v>
      </c>
      <c r="I1165" s="34">
        <v>107696</v>
      </c>
      <c r="J1165" s="67">
        <v>-56103</v>
      </c>
    </row>
    <row r="1166" spans="1:10">
      <c r="A1166" s="60" t="s">
        <v>612</v>
      </c>
      <c r="B1166" s="60" t="s">
        <v>111</v>
      </c>
      <c r="C1166" s="60" t="s">
        <v>526</v>
      </c>
      <c r="D1166" s="37" t="s">
        <v>271</v>
      </c>
      <c r="E1166" s="33">
        <v>0.61</v>
      </c>
      <c r="F1166" s="33">
        <v>0</v>
      </c>
      <c r="G1166" s="33">
        <v>-0.61</v>
      </c>
      <c r="H1166" s="34">
        <v>3050</v>
      </c>
      <c r="I1166" s="34">
        <v>0</v>
      </c>
      <c r="J1166" s="67">
        <v>-3050</v>
      </c>
    </row>
    <row r="1167" spans="1:10">
      <c r="A1167" s="60" t="s">
        <v>612</v>
      </c>
      <c r="B1167" s="60" t="s">
        <v>111</v>
      </c>
      <c r="C1167" s="60" t="s">
        <v>590</v>
      </c>
      <c r="D1167" s="37" t="s">
        <v>110</v>
      </c>
      <c r="E1167" s="33">
        <v>11.94</v>
      </c>
      <c r="F1167" s="33">
        <v>12.969999999999999</v>
      </c>
      <c r="G1167" s="33">
        <v>1.0299999999999994</v>
      </c>
      <c r="H1167" s="34">
        <v>65224</v>
      </c>
      <c r="I1167" s="34">
        <v>72448</v>
      </c>
      <c r="J1167" s="67">
        <v>7224</v>
      </c>
    </row>
    <row r="1168" spans="1:10">
      <c r="A1168" s="60" t="s">
        <v>612</v>
      </c>
      <c r="B1168" s="60" t="s">
        <v>111</v>
      </c>
      <c r="C1168" s="60" t="s">
        <v>661</v>
      </c>
      <c r="D1168" s="37" t="s">
        <v>112</v>
      </c>
      <c r="E1168" s="33">
        <v>3.94</v>
      </c>
      <c r="F1168" s="33">
        <v>5.17</v>
      </c>
      <c r="G1168" s="33">
        <v>1.23</v>
      </c>
      <c r="H1168" s="34">
        <v>30628</v>
      </c>
      <c r="I1168" s="34">
        <v>46916</v>
      </c>
      <c r="J1168" s="67">
        <v>16288</v>
      </c>
    </row>
    <row r="1169" spans="1:10">
      <c r="A1169" s="60" t="s">
        <v>612</v>
      </c>
      <c r="B1169" s="60" t="s">
        <v>111</v>
      </c>
      <c r="C1169" s="60" t="s">
        <v>718</v>
      </c>
      <c r="D1169" s="37" t="s">
        <v>114</v>
      </c>
      <c r="E1169" s="33">
        <v>16.93</v>
      </c>
      <c r="F1169" s="33">
        <v>21</v>
      </c>
      <c r="G1169" s="33">
        <v>4.07</v>
      </c>
      <c r="H1169" s="34">
        <v>91111</v>
      </c>
      <c r="I1169" s="34">
        <v>112818</v>
      </c>
      <c r="J1169" s="67">
        <v>21707</v>
      </c>
    </row>
    <row r="1170" spans="1:10">
      <c r="A1170" s="60" t="s">
        <v>612</v>
      </c>
      <c r="B1170" s="60" t="s">
        <v>111</v>
      </c>
      <c r="C1170" s="60" t="s">
        <v>739</v>
      </c>
      <c r="D1170" s="37" t="s">
        <v>941</v>
      </c>
      <c r="E1170" s="33">
        <v>0</v>
      </c>
      <c r="F1170" s="33">
        <v>0.63</v>
      </c>
      <c r="G1170" s="33">
        <v>0.63</v>
      </c>
      <c r="H1170" s="34">
        <v>0</v>
      </c>
      <c r="I1170" s="34">
        <v>5554</v>
      </c>
      <c r="J1170" s="67">
        <v>5554</v>
      </c>
    </row>
    <row r="1171" spans="1:10">
      <c r="A1171" s="60" t="s">
        <v>614</v>
      </c>
      <c r="B1171" s="60" t="s">
        <v>240</v>
      </c>
      <c r="C1171" s="60" t="s">
        <v>541</v>
      </c>
      <c r="D1171" s="37" t="s">
        <v>948</v>
      </c>
      <c r="E1171" s="33">
        <v>0</v>
      </c>
      <c r="F1171" s="33">
        <v>2</v>
      </c>
      <c r="G1171" s="33">
        <v>2</v>
      </c>
      <c r="H1171" s="34">
        <v>0</v>
      </c>
      <c r="I1171" s="34">
        <v>11807</v>
      </c>
      <c r="J1171" s="67">
        <v>11807</v>
      </c>
    </row>
    <row r="1172" spans="1:10">
      <c r="A1172" s="60" t="s">
        <v>614</v>
      </c>
      <c r="B1172" s="60" t="s">
        <v>240</v>
      </c>
      <c r="C1172" s="60" t="s">
        <v>560</v>
      </c>
      <c r="D1172" s="37" t="s">
        <v>193</v>
      </c>
      <c r="E1172" s="33">
        <v>3</v>
      </c>
      <c r="F1172" s="33">
        <v>1</v>
      </c>
      <c r="G1172" s="33">
        <v>-2</v>
      </c>
      <c r="H1172" s="34">
        <v>15898</v>
      </c>
      <c r="I1172" s="34">
        <v>5000</v>
      </c>
      <c r="J1172" s="67">
        <v>-10898</v>
      </c>
    </row>
    <row r="1173" spans="1:10">
      <c r="A1173" s="60" t="s">
        <v>614</v>
      </c>
      <c r="B1173" s="60" t="s">
        <v>240</v>
      </c>
      <c r="C1173" s="60" t="s">
        <v>706</v>
      </c>
      <c r="D1173" s="37" t="s">
        <v>943</v>
      </c>
      <c r="E1173" s="33">
        <v>14</v>
      </c>
      <c r="F1173" s="33">
        <v>18</v>
      </c>
      <c r="G1173" s="33">
        <v>4</v>
      </c>
      <c r="H1173" s="34">
        <v>73376</v>
      </c>
      <c r="I1173" s="34">
        <v>94580</v>
      </c>
      <c r="J1173" s="67">
        <v>21204</v>
      </c>
    </row>
    <row r="1174" spans="1:10">
      <c r="A1174" s="60" t="s">
        <v>614</v>
      </c>
      <c r="B1174" s="60" t="s">
        <v>240</v>
      </c>
      <c r="C1174" s="60" t="s">
        <v>716</v>
      </c>
      <c r="D1174" s="37" t="s">
        <v>195</v>
      </c>
      <c r="E1174" s="33">
        <v>1</v>
      </c>
      <c r="F1174" s="33">
        <v>0</v>
      </c>
      <c r="G1174" s="33">
        <v>-1</v>
      </c>
      <c r="H1174" s="34">
        <v>5000</v>
      </c>
      <c r="I1174" s="34">
        <v>0</v>
      </c>
      <c r="J1174" s="67">
        <v>-5000</v>
      </c>
    </row>
    <row r="1175" spans="1:10">
      <c r="A1175" s="60" t="s">
        <v>622</v>
      </c>
      <c r="B1175" s="60" t="s">
        <v>242</v>
      </c>
      <c r="C1175" s="60" t="s">
        <v>461</v>
      </c>
      <c r="D1175" s="37" t="s">
        <v>90</v>
      </c>
      <c r="E1175" s="33">
        <v>1</v>
      </c>
      <c r="F1175" s="33">
        <v>1</v>
      </c>
      <c r="G1175" s="33">
        <v>0</v>
      </c>
      <c r="H1175" s="34">
        <v>5000</v>
      </c>
      <c r="I1175" s="34">
        <v>5000</v>
      </c>
      <c r="J1175" s="67">
        <v>0</v>
      </c>
    </row>
    <row r="1176" spans="1:10">
      <c r="A1176" s="60" t="s">
        <v>622</v>
      </c>
      <c r="B1176" s="60" t="s">
        <v>242</v>
      </c>
      <c r="C1176" s="60" t="s">
        <v>537</v>
      </c>
      <c r="D1176" s="37" t="s">
        <v>214</v>
      </c>
      <c r="E1176" s="33">
        <v>1</v>
      </c>
      <c r="F1176" s="33">
        <v>1</v>
      </c>
      <c r="G1176" s="33">
        <v>0</v>
      </c>
      <c r="H1176" s="34">
        <v>5000</v>
      </c>
      <c r="I1176" s="34">
        <v>5000</v>
      </c>
      <c r="J1176" s="67">
        <v>0</v>
      </c>
    </row>
    <row r="1177" spans="1:10">
      <c r="A1177" s="60" t="s">
        <v>622</v>
      </c>
      <c r="B1177" s="60" t="s">
        <v>242</v>
      </c>
      <c r="C1177" s="60" t="s">
        <v>699</v>
      </c>
      <c r="D1177" s="37" t="s">
        <v>87</v>
      </c>
      <c r="E1177" s="33">
        <v>17</v>
      </c>
      <c r="F1177" s="33">
        <v>17</v>
      </c>
      <c r="G1177" s="33">
        <v>0</v>
      </c>
      <c r="H1177" s="34">
        <v>89226</v>
      </c>
      <c r="I1177" s="34">
        <v>90229</v>
      </c>
      <c r="J1177" s="67">
        <v>1003</v>
      </c>
    </row>
    <row r="1178" spans="1:10">
      <c r="A1178" s="60" t="s">
        <v>622</v>
      </c>
      <c r="B1178" s="60" t="s">
        <v>242</v>
      </c>
      <c r="C1178" s="60" t="s">
        <v>712</v>
      </c>
      <c r="D1178" s="37" t="s">
        <v>206</v>
      </c>
      <c r="E1178" s="33">
        <v>2</v>
      </c>
      <c r="F1178" s="33">
        <v>2</v>
      </c>
      <c r="G1178" s="33">
        <v>0</v>
      </c>
      <c r="H1178" s="34">
        <v>10000</v>
      </c>
      <c r="I1178" s="34">
        <v>10000</v>
      </c>
      <c r="J1178" s="67">
        <v>0</v>
      </c>
    </row>
    <row r="1179" spans="1:10">
      <c r="A1179" s="60" t="s">
        <v>622</v>
      </c>
      <c r="B1179" s="60" t="s">
        <v>242</v>
      </c>
      <c r="C1179" s="60" t="s">
        <v>760</v>
      </c>
      <c r="D1179" s="37" t="s">
        <v>96</v>
      </c>
      <c r="E1179" s="33">
        <v>2</v>
      </c>
      <c r="F1179" s="33">
        <v>1</v>
      </c>
      <c r="G1179" s="33">
        <v>-1</v>
      </c>
      <c r="H1179" s="34">
        <v>10000</v>
      </c>
      <c r="I1179" s="34">
        <v>5000</v>
      </c>
      <c r="J1179" s="67">
        <v>-5000</v>
      </c>
    </row>
    <row r="1180" spans="1:10">
      <c r="A1180" s="60" t="s">
        <v>623</v>
      </c>
      <c r="B1180" s="60" t="s">
        <v>66</v>
      </c>
      <c r="C1180" s="60" t="s">
        <v>359</v>
      </c>
      <c r="D1180" s="37" t="s">
        <v>57</v>
      </c>
      <c r="E1180" s="33">
        <v>9</v>
      </c>
      <c r="F1180" s="33">
        <v>2.34</v>
      </c>
      <c r="G1180" s="33">
        <v>-6.66</v>
      </c>
      <c r="H1180" s="34">
        <v>50738</v>
      </c>
      <c r="I1180" s="34">
        <v>11700</v>
      </c>
      <c r="J1180" s="67">
        <v>-39038</v>
      </c>
    </row>
    <row r="1181" spans="1:10">
      <c r="A1181" s="60" t="s">
        <v>623</v>
      </c>
      <c r="B1181" s="60" t="s">
        <v>66</v>
      </c>
      <c r="C1181" s="60" t="s">
        <v>375</v>
      </c>
      <c r="D1181" s="37" t="s">
        <v>58</v>
      </c>
      <c r="E1181" s="33">
        <v>2</v>
      </c>
      <c r="F1181" s="33">
        <v>1</v>
      </c>
      <c r="G1181" s="33">
        <v>-1</v>
      </c>
      <c r="H1181" s="34">
        <v>10000</v>
      </c>
      <c r="I1181" s="34">
        <v>5000</v>
      </c>
      <c r="J1181" s="67">
        <v>-5000</v>
      </c>
    </row>
    <row r="1182" spans="1:10">
      <c r="A1182" s="60" t="s">
        <v>623</v>
      </c>
      <c r="B1182" s="60" t="s">
        <v>66</v>
      </c>
      <c r="C1182" s="60" t="s">
        <v>425</v>
      </c>
      <c r="D1182" s="37" t="s">
        <v>59</v>
      </c>
      <c r="E1182" s="33">
        <v>1</v>
      </c>
      <c r="F1182" s="33">
        <v>1</v>
      </c>
      <c r="G1182" s="33">
        <v>0</v>
      </c>
      <c r="H1182" s="34">
        <v>5000</v>
      </c>
      <c r="I1182" s="34">
        <v>5000</v>
      </c>
      <c r="J1182" s="67">
        <v>0</v>
      </c>
    </row>
    <row r="1183" spans="1:10">
      <c r="A1183" s="60" t="s">
        <v>623</v>
      </c>
      <c r="B1183" s="60" t="s">
        <v>66</v>
      </c>
      <c r="C1183" s="60" t="s">
        <v>462</v>
      </c>
      <c r="D1183" s="37" t="s">
        <v>60</v>
      </c>
      <c r="E1183" s="33">
        <v>0</v>
      </c>
      <c r="F1183" s="33">
        <v>2</v>
      </c>
      <c r="G1183" s="33">
        <v>2</v>
      </c>
      <c r="H1183" s="34">
        <v>0</v>
      </c>
      <c r="I1183" s="34">
        <v>10000</v>
      </c>
      <c r="J1183" s="67">
        <v>10000</v>
      </c>
    </row>
    <row r="1184" spans="1:10">
      <c r="A1184" s="60" t="s">
        <v>623</v>
      </c>
      <c r="B1184" s="60" t="s">
        <v>66</v>
      </c>
      <c r="C1184" s="60" t="s">
        <v>505</v>
      </c>
      <c r="D1184" s="37" t="s">
        <v>63</v>
      </c>
      <c r="E1184" s="33">
        <v>3</v>
      </c>
      <c r="F1184" s="33">
        <v>4</v>
      </c>
      <c r="G1184" s="33">
        <v>1</v>
      </c>
      <c r="H1184" s="34">
        <v>15000</v>
      </c>
      <c r="I1184" s="34">
        <v>20000</v>
      </c>
      <c r="J1184" s="67">
        <v>5000</v>
      </c>
    </row>
    <row r="1185" spans="1:10">
      <c r="A1185" s="60" t="s">
        <v>623</v>
      </c>
      <c r="B1185" s="60" t="s">
        <v>66</v>
      </c>
      <c r="C1185" s="60" t="s">
        <v>561</v>
      </c>
      <c r="D1185" s="37" t="s">
        <v>64</v>
      </c>
      <c r="E1185" s="33">
        <v>1</v>
      </c>
      <c r="F1185" s="33">
        <v>0</v>
      </c>
      <c r="G1185" s="33">
        <v>-1</v>
      </c>
      <c r="H1185" s="34">
        <v>5000</v>
      </c>
      <c r="I1185" s="34">
        <v>0</v>
      </c>
      <c r="J1185" s="67">
        <v>-5000</v>
      </c>
    </row>
    <row r="1186" spans="1:10">
      <c r="A1186" s="60" t="s">
        <v>623</v>
      </c>
      <c r="B1186" s="60" t="s">
        <v>66</v>
      </c>
      <c r="C1186" s="60" t="s">
        <v>574</v>
      </c>
      <c r="D1186" s="37" t="s">
        <v>212</v>
      </c>
      <c r="E1186" s="33">
        <v>4</v>
      </c>
      <c r="F1186" s="33">
        <v>3.51</v>
      </c>
      <c r="G1186" s="33">
        <v>-0.49000000000000021</v>
      </c>
      <c r="H1186" s="34">
        <v>20000</v>
      </c>
      <c r="I1186" s="34">
        <v>23048</v>
      </c>
      <c r="J1186" s="67">
        <v>3048</v>
      </c>
    </row>
    <row r="1187" spans="1:10">
      <c r="A1187" s="60" t="s">
        <v>623</v>
      </c>
      <c r="B1187" s="60" t="s">
        <v>66</v>
      </c>
      <c r="C1187" s="60" t="s">
        <v>581</v>
      </c>
      <c r="D1187" s="37" t="s">
        <v>65</v>
      </c>
      <c r="E1187" s="33">
        <v>1</v>
      </c>
      <c r="F1187" s="33">
        <v>1</v>
      </c>
      <c r="G1187" s="33">
        <v>0</v>
      </c>
      <c r="H1187" s="34">
        <v>5000</v>
      </c>
      <c r="I1187" s="34">
        <v>5000</v>
      </c>
      <c r="J1187" s="67">
        <v>0</v>
      </c>
    </row>
    <row r="1188" spans="1:10">
      <c r="A1188" s="60" t="s">
        <v>623</v>
      </c>
      <c r="B1188" s="60" t="s">
        <v>66</v>
      </c>
      <c r="C1188" s="60" t="s">
        <v>728</v>
      </c>
      <c r="D1188" s="37" t="s">
        <v>70</v>
      </c>
      <c r="E1188" s="33">
        <v>3</v>
      </c>
      <c r="F1188" s="33">
        <v>5</v>
      </c>
      <c r="G1188" s="33">
        <v>2</v>
      </c>
      <c r="H1188" s="34">
        <v>18963</v>
      </c>
      <c r="I1188" s="34">
        <v>37816</v>
      </c>
      <c r="J1188" s="67">
        <v>18853</v>
      </c>
    </row>
    <row r="1189" spans="1:10">
      <c r="A1189" s="60" t="s">
        <v>623</v>
      </c>
      <c r="B1189" s="60" t="s">
        <v>66</v>
      </c>
      <c r="C1189" s="60" t="s">
        <v>744</v>
      </c>
      <c r="D1189" s="37" t="s">
        <v>72</v>
      </c>
      <c r="E1189" s="33">
        <v>2</v>
      </c>
      <c r="F1189" s="33">
        <v>2</v>
      </c>
      <c r="G1189" s="33">
        <v>0</v>
      </c>
      <c r="H1189" s="34">
        <v>10000</v>
      </c>
      <c r="I1189" s="34">
        <v>10000</v>
      </c>
      <c r="J1189" s="67">
        <v>0</v>
      </c>
    </row>
    <row r="1190" spans="1:10">
      <c r="A1190" s="60" t="s">
        <v>623</v>
      </c>
      <c r="B1190" s="60" t="s">
        <v>66</v>
      </c>
      <c r="C1190" s="60" t="s">
        <v>761</v>
      </c>
      <c r="D1190" s="37" t="s">
        <v>176</v>
      </c>
      <c r="E1190" s="33">
        <v>0</v>
      </c>
      <c r="F1190" s="33">
        <v>1</v>
      </c>
      <c r="G1190" s="33">
        <v>1</v>
      </c>
      <c r="H1190" s="34">
        <v>0</v>
      </c>
      <c r="I1190" s="34">
        <v>5000</v>
      </c>
      <c r="J1190" s="67">
        <v>5000</v>
      </c>
    </row>
    <row r="1191" spans="1:10">
      <c r="A1191" s="60" t="s">
        <v>626</v>
      </c>
      <c r="B1191" s="60" t="s">
        <v>219</v>
      </c>
      <c r="C1191" s="60" t="s">
        <v>412</v>
      </c>
      <c r="D1191" s="37" t="s">
        <v>42</v>
      </c>
      <c r="E1191" s="33">
        <v>3.26</v>
      </c>
      <c r="F1191" s="33">
        <v>2</v>
      </c>
      <c r="G1191" s="33">
        <v>-1.2599999999999998</v>
      </c>
      <c r="H1191" s="34">
        <v>16300</v>
      </c>
      <c r="I1191" s="34">
        <v>10000</v>
      </c>
      <c r="J1191" s="67">
        <v>-6300</v>
      </c>
    </row>
    <row r="1192" spans="1:10">
      <c r="A1192" s="60" t="s">
        <v>626</v>
      </c>
      <c r="B1192" s="60" t="s">
        <v>219</v>
      </c>
      <c r="C1192" s="60" t="s">
        <v>437</v>
      </c>
      <c r="D1192" s="37" t="s">
        <v>211</v>
      </c>
      <c r="E1192" s="33">
        <v>13</v>
      </c>
      <c r="F1192" s="33">
        <v>9.69</v>
      </c>
      <c r="G1192" s="33">
        <v>-3.3100000000000005</v>
      </c>
      <c r="H1192" s="34">
        <v>101283</v>
      </c>
      <c r="I1192" s="34">
        <v>75391</v>
      </c>
      <c r="J1192" s="67">
        <v>-25892</v>
      </c>
    </row>
    <row r="1193" spans="1:10">
      <c r="A1193" s="60" t="s">
        <v>626</v>
      </c>
      <c r="B1193" s="60" t="s">
        <v>219</v>
      </c>
      <c r="C1193" s="60" t="s">
        <v>488</v>
      </c>
      <c r="D1193" s="37" t="s">
        <v>43</v>
      </c>
      <c r="E1193" s="33">
        <v>24.159999999999997</v>
      </c>
      <c r="F1193" s="33">
        <v>20.54</v>
      </c>
      <c r="G1193" s="33">
        <v>-3.6199999999999974</v>
      </c>
      <c r="H1193" s="34">
        <v>121292</v>
      </c>
      <c r="I1193" s="34">
        <v>107892</v>
      </c>
      <c r="J1193" s="67">
        <v>-13400</v>
      </c>
    </row>
    <row r="1194" spans="1:10">
      <c r="A1194" s="60" t="s">
        <v>626</v>
      </c>
      <c r="B1194" s="60" t="s">
        <v>219</v>
      </c>
      <c r="C1194" s="60" t="s">
        <v>561</v>
      </c>
      <c r="D1194" s="37" t="s">
        <v>64</v>
      </c>
      <c r="E1194" s="33">
        <v>2</v>
      </c>
      <c r="F1194" s="33">
        <v>2</v>
      </c>
      <c r="G1194" s="33">
        <v>0</v>
      </c>
      <c r="H1194" s="34">
        <v>10000</v>
      </c>
      <c r="I1194" s="34">
        <v>10000</v>
      </c>
      <c r="J1194" s="67">
        <v>0</v>
      </c>
    </row>
    <row r="1195" spans="1:10">
      <c r="A1195" s="60" t="s">
        <v>626</v>
      </c>
      <c r="B1195" s="60" t="s">
        <v>219</v>
      </c>
      <c r="C1195" s="60" t="s">
        <v>676</v>
      </c>
      <c r="D1195" s="37" t="s">
        <v>49</v>
      </c>
      <c r="E1195" s="33">
        <v>3</v>
      </c>
      <c r="F1195" s="33">
        <v>2</v>
      </c>
      <c r="G1195" s="33">
        <v>-1</v>
      </c>
      <c r="H1195" s="34">
        <v>15000</v>
      </c>
      <c r="I1195" s="34">
        <v>10000</v>
      </c>
      <c r="J1195" s="67">
        <v>-5000</v>
      </c>
    </row>
    <row r="1196" spans="1:10">
      <c r="A1196" s="60" t="s">
        <v>626</v>
      </c>
      <c r="B1196" s="60" t="s">
        <v>219</v>
      </c>
      <c r="C1196" s="60" t="s">
        <v>678</v>
      </c>
      <c r="D1196" s="37" t="s">
        <v>291</v>
      </c>
      <c r="E1196" s="33">
        <v>1</v>
      </c>
      <c r="F1196" s="33">
        <v>3</v>
      </c>
      <c r="G1196" s="33">
        <v>2</v>
      </c>
      <c r="H1196" s="34">
        <v>6451</v>
      </c>
      <c r="I1196" s="34">
        <v>16483</v>
      </c>
      <c r="J1196" s="67">
        <v>10032</v>
      </c>
    </row>
    <row r="1197" spans="1:10">
      <c r="A1197" s="60" t="s">
        <v>626</v>
      </c>
      <c r="B1197" s="60" t="s">
        <v>219</v>
      </c>
      <c r="C1197" s="60" t="s">
        <v>683</v>
      </c>
      <c r="D1197" s="37" t="s">
        <v>50</v>
      </c>
      <c r="E1197" s="33">
        <v>1</v>
      </c>
      <c r="F1197" s="33">
        <v>1</v>
      </c>
      <c r="G1197" s="33">
        <v>0</v>
      </c>
      <c r="H1197" s="34">
        <v>12522</v>
      </c>
      <c r="I1197" s="34">
        <v>12142</v>
      </c>
      <c r="J1197" s="67">
        <v>-380</v>
      </c>
    </row>
    <row r="1198" spans="1:10">
      <c r="A1198" s="60" t="s">
        <v>626</v>
      </c>
      <c r="B1198" s="60" t="s">
        <v>219</v>
      </c>
      <c r="C1198" s="60" t="s">
        <v>726</v>
      </c>
      <c r="D1198" s="37" t="s">
        <v>221</v>
      </c>
      <c r="E1198" s="33">
        <v>2</v>
      </c>
      <c r="F1198" s="33">
        <v>3</v>
      </c>
      <c r="G1198" s="33">
        <v>1</v>
      </c>
      <c r="H1198" s="34">
        <v>14786</v>
      </c>
      <c r="I1198" s="34">
        <v>19894</v>
      </c>
      <c r="J1198" s="67">
        <v>5108</v>
      </c>
    </row>
    <row r="1199" spans="1:10">
      <c r="A1199" s="60" t="s">
        <v>628</v>
      </c>
      <c r="B1199" s="60" t="s">
        <v>93</v>
      </c>
      <c r="C1199" s="60" t="s">
        <v>368</v>
      </c>
      <c r="D1199" s="37" t="s">
        <v>89</v>
      </c>
      <c r="E1199" s="33">
        <v>2</v>
      </c>
      <c r="F1199" s="33">
        <v>0</v>
      </c>
      <c r="G1199" s="33">
        <v>-2</v>
      </c>
      <c r="H1199" s="34">
        <v>17029</v>
      </c>
      <c r="I1199" s="34">
        <v>0</v>
      </c>
      <c r="J1199" s="67">
        <v>-17029</v>
      </c>
    </row>
    <row r="1200" spans="1:10">
      <c r="A1200" s="60" t="s">
        <v>628</v>
      </c>
      <c r="B1200" s="60" t="s">
        <v>93</v>
      </c>
      <c r="C1200" s="60" t="s">
        <v>486</v>
      </c>
      <c r="D1200" s="37" t="s">
        <v>173</v>
      </c>
      <c r="E1200" s="33">
        <v>0.6</v>
      </c>
      <c r="F1200" s="33">
        <v>0</v>
      </c>
      <c r="G1200" s="33">
        <v>-0.6</v>
      </c>
      <c r="H1200" s="34">
        <v>3000</v>
      </c>
      <c r="I1200" s="34">
        <v>0</v>
      </c>
      <c r="J1200" s="67">
        <v>-3000</v>
      </c>
    </row>
    <row r="1201" spans="1:10">
      <c r="A1201" s="60" t="s">
        <v>628</v>
      </c>
      <c r="B1201" s="60" t="s">
        <v>93</v>
      </c>
      <c r="C1201" s="60" t="s">
        <v>502</v>
      </c>
      <c r="D1201" s="37" t="s">
        <v>91</v>
      </c>
      <c r="E1201" s="33">
        <v>0.7</v>
      </c>
      <c r="F1201" s="33">
        <v>0.28999999999999998</v>
      </c>
      <c r="G1201" s="33">
        <v>-0.41</v>
      </c>
      <c r="H1201" s="34">
        <v>3500</v>
      </c>
      <c r="I1201" s="34">
        <v>1450</v>
      </c>
      <c r="J1201" s="67">
        <v>-2050</v>
      </c>
    </row>
    <row r="1202" spans="1:10">
      <c r="A1202" s="60" t="s">
        <v>628</v>
      </c>
      <c r="B1202" s="60" t="s">
        <v>93</v>
      </c>
      <c r="C1202" s="60" t="s">
        <v>577</v>
      </c>
      <c r="D1202" s="37" t="s">
        <v>92</v>
      </c>
      <c r="E1202" s="33">
        <v>0</v>
      </c>
      <c r="F1202" s="33">
        <v>4</v>
      </c>
      <c r="G1202" s="33">
        <v>4</v>
      </c>
      <c r="H1202" s="34">
        <v>0</v>
      </c>
      <c r="I1202" s="34">
        <v>28159</v>
      </c>
      <c r="J1202" s="67">
        <v>28159</v>
      </c>
    </row>
    <row r="1203" spans="1:10">
      <c r="A1203" s="60" t="s">
        <v>628</v>
      </c>
      <c r="B1203" s="60" t="s">
        <v>93</v>
      </c>
      <c r="C1203" s="60" t="s">
        <v>632</v>
      </c>
      <c r="D1203" s="37" t="s">
        <v>48</v>
      </c>
      <c r="E1203" s="33">
        <v>1</v>
      </c>
      <c r="F1203" s="33">
        <v>3.29</v>
      </c>
      <c r="G1203" s="33">
        <v>2.29</v>
      </c>
      <c r="H1203" s="34">
        <v>13790</v>
      </c>
      <c r="I1203" s="34">
        <v>24770</v>
      </c>
      <c r="J1203" s="67">
        <v>10980</v>
      </c>
    </row>
    <row r="1204" spans="1:10">
      <c r="A1204" s="60" t="s">
        <v>628</v>
      </c>
      <c r="B1204" s="60" t="s">
        <v>93</v>
      </c>
      <c r="C1204" s="60" t="s">
        <v>638</v>
      </c>
      <c r="D1204" s="37" t="s">
        <v>86</v>
      </c>
      <c r="E1204" s="33">
        <v>2</v>
      </c>
      <c r="F1204" s="33">
        <v>2</v>
      </c>
      <c r="G1204" s="33">
        <v>0</v>
      </c>
      <c r="H1204" s="34">
        <v>10000</v>
      </c>
      <c r="I1204" s="34">
        <v>10000</v>
      </c>
      <c r="J1204" s="67">
        <v>0</v>
      </c>
    </row>
    <row r="1205" spans="1:10">
      <c r="A1205" s="60" t="s">
        <v>628</v>
      </c>
      <c r="B1205" s="60" t="s">
        <v>93</v>
      </c>
      <c r="C1205" s="60" t="s">
        <v>660</v>
      </c>
      <c r="D1205" s="37" t="s">
        <v>68</v>
      </c>
      <c r="E1205" s="33">
        <v>0.32</v>
      </c>
      <c r="F1205" s="33">
        <v>0</v>
      </c>
      <c r="G1205" s="33">
        <v>-0.32</v>
      </c>
      <c r="H1205" s="34">
        <v>24756</v>
      </c>
      <c r="I1205" s="34">
        <v>0</v>
      </c>
      <c r="J1205" s="67">
        <v>-24756</v>
      </c>
    </row>
    <row r="1206" spans="1:10">
      <c r="A1206" s="60" t="s">
        <v>628</v>
      </c>
      <c r="B1206" s="60" t="s">
        <v>93</v>
      </c>
      <c r="C1206" s="60" t="s">
        <v>667</v>
      </c>
      <c r="D1206" s="37" t="s">
        <v>95</v>
      </c>
      <c r="E1206" s="33">
        <v>1</v>
      </c>
      <c r="F1206" s="33">
        <v>1.8199999999999998</v>
      </c>
      <c r="G1206" s="33">
        <v>0.81999999999999984</v>
      </c>
      <c r="H1206" s="34">
        <v>5000</v>
      </c>
      <c r="I1206" s="34">
        <v>9100</v>
      </c>
      <c r="J1206" s="67">
        <v>4100</v>
      </c>
    </row>
    <row r="1207" spans="1:10">
      <c r="A1207" s="60" t="s">
        <v>628</v>
      </c>
      <c r="B1207" s="60" t="s">
        <v>93</v>
      </c>
      <c r="C1207" s="60" t="s">
        <v>699</v>
      </c>
      <c r="D1207" s="37" t="s">
        <v>87</v>
      </c>
      <c r="E1207" s="33">
        <v>0.59</v>
      </c>
      <c r="F1207" s="33">
        <v>0</v>
      </c>
      <c r="G1207" s="33">
        <v>-0.59</v>
      </c>
      <c r="H1207" s="34">
        <v>2950</v>
      </c>
      <c r="I1207" s="34">
        <v>0</v>
      </c>
      <c r="J1207" s="67">
        <v>-2950</v>
      </c>
    </row>
    <row r="1208" spans="1:10">
      <c r="A1208" s="60" t="s">
        <v>628</v>
      </c>
      <c r="B1208" s="60" t="s">
        <v>93</v>
      </c>
      <c r="C1208" s="60" t="s">
        <v>721</v>
      </c>
      <c r="D1208" s="37" t="s">
        <v>939</v>
      </c>
      <c r="E1208" s="33">
        <v>6.91</v>
      </c>
      <c r="F1208" s="33">
        <v>2.2199999999999998</v>
      </c>
      <c r="G1208" s="33">
        <v>-4.6900000000000004</v>
      </c>
      <c r="H1208" s="34">
        <v>42494</v>
      </c>
      <c r="I1208" s="34">
        <v>11100</v>
      </c>
      <c r="J1208" s="67">
        <v>-31394</v>
      </c>
    </row>
    <row r="1209" spans="1:10">
      <c r="A1209" s="60" t="s">
        <v>628</v>
      </c>
      <c r="B1209" s="60" t="s">
        <v>93</v>
      </c>
      <c r="C1209" s="60" t="s">
        <v>761</v>
      </c>
      <c r="D1209" s="37" t="s">
        <v>176</v>
      </c>
      <c r="E1209" s="33">
        <v>1</v>
      </c>
      <c r="F1209" s="33">
        <v>0</v>
      </c>
      <c r="G1209" s="33">
        <v>-1</v>
      </c>
      <c r="H1209" s="34">
        <v>5000</v>
      </c>
      <c r="I1209" s="34">
        <v>0</v>
      </c>
      <c r="J1209" s="67">
        <v>-5000</v>
      </c>
    </row>
    <row r="1210" spans="1:10">
      <c r="A1210" s="60" t="s">
        <v>629</v>
      </c>
      <c r="B1210" s="60" t="s">
        <v>47</v>
      </c>
      <c r="C1210" s="60" t="s">
        <v>375</v>
      </c>
      <c r="D1210" s="37" t="s">
        <v>58</v>
      </c>
      <c r="E1210" s="33">
        <v>1</v>
      </c>
      <c r="F1210" s="33">
        <v>2</v>
      </c>
      <c r="G1210" s="33">
        <v>1</v>
      </c>
      <c r="H1210" s="34">
        <v>5000</v>
      </c>
      <c r="I1210" s="34">
        <v>10000</v>
      </c>
      <c r="J1210" s="67">
        <v>5000</v>
      </c>
    </row>
    <row r="1211" spans="1:10">
      <c r="A1211" s="60" t="s">
        <v>629</v>
      </c>
      <c r="B1211" s="60" t="s">
        <v>47</v>
      </c>
      <c r="C1211" s="60" t="s">
        <v>412</v>
      </c>
      <c r="D1211" s="37" t="s">
        <v>42</v>
      </c>
      <c r="E1211" s="33">
        <v>33.520000000000003</v>
      </c>
      <c r="F1211" s="33">
        <v>23.950000000000003</v>
      </c>
      <c r="G1211" s="33">
        <v>-9.57</v>
      </c>
      <c r="H1211" s="34">
        <v>209098</v>
      </c>
      <c r="I1211" s="34">
        <v>135826</v>
      </c>
      <c r="J1211" s="67">
        <v>-73272</v>
      </c>
    </row>
    <row r="1212" spans="1:10">
      <c r="A1212" s="60" t="s">
        <v>629</v>
      </c>
      <c r="B1212" s="60" t="s">
        <v>47</v>
      </c>
      <c r="C1212" s="60" t="s">
        <v>437</v>
      </c>
      <c r="D1212" s="37" t="s">
        <v>211</v>
      </c>
      <c r="E1212" s="33">
        <v>2</v>
      </c>
      <c r="F1212" s="33">
        <v>2</v>
      </c>
      <c r="G1212" s="33">
        <v>0</v>
      </c>
      <c r="H1212" s="34">
        <v>10000</v>
      </c>
      <c r="I1212" s="34">
        <v>10000</v>
      </c>
      <c r="J1212" s="67">
        <v>0</v>
      </c>
    </row>
    <row r="1213" spans="1:10">
      <c r="A1213" s="60" t="s">
        <v>629</v>
      </c>
      <c r="B1213" s="60" t="s">
        <v>47</v>
      </c>
      <c r="C1213" s="60" t="s">
        <v>462</v>
      </c>
      <c r="D1213" s="37" t="s">
        <v>60</v>
      </c>
      <c r="E1213" s="33">
        <v>22</v>
      </c>
      <c r="F1213" s="33">
        <v>17</v>
      </c>
      <c r="G1213" s="33">
        <v>-5</v>
      </c>
      <c r="H1213" s="34">
        <v>110000</v>
      </c>
      <c r="I1213" s="34">
        <v>86898</v>
      </c>
      <c r="J1213" s="67">
        <v>-23102</v>
      </c>
    </row>
    <row r="1214" spans="1:10">
      <c r="A1214" s="60" t="s">
        <v>629</v>
      </c>
      <c r="B1214" s="60" t="s">
        <v>47</v>
      </c>
      <c r="C1214" s="60" t="s">
        <v>488</v>
      </c>
      <c r="D1214" s="37" t="s">
        <v>43</v>
      </c>
      <c r="E1214" s="33">
        <v>63</v>
      </c>
      <c r="F1214" s="33">
        <v>60.55</v>
      </c>
      <c r="G1214" s="33">
        <v>-2.4500000000000028</v>
      </c>
      <c r="H1214" s="34">
        <v>426696</v>
      </c>
      <c r="I1214" s="34">
        <v>461707</v>
      </c>
      <c r="J1214" s="67">
        <v>35011</v>
      </c>
    </row>
    <row r="1215" spans="1:10">
      <c r="A1215" s="60" t="s">
        <v>629</v>
      </c>
      <c r="B1215" s="60" t="s">
        <v>47</v>
      </c>
      <c r="C1215" s="60" t="s">
        <v>512</v>
      </c>
      <c r="D1215" s="37" t="s">
        <v>45</v>
      </c>
      <c r="E1215" s="33">
        <v>4.76</v>
      </c>
      <c r="F1215" s="33">
        <v>3</v>
      </c>
      <c r="G1215" s="33">
        <v>-1.7599999999999998</v>
      </c>
      <c r="H1215" s="34">
        <v>41136</v>
      </c>
      <c r="I1215" s="34">
        <v>15000</v>
      </c>
      <c r="J1215" s="67">
        <v>-26136</v>
      </c>
    </row>
    <row r="1216" spans="1:10">
      <c r="A1216" s="60" t="s">
        <v>629</v>
      </c>
      <c r="B1216" s="60" t="s">
        <v>47</v>
      </c>
      <c r="C1216" s="60" t="s">
        <v>632</v>
      </c>
      <c r="D1216" s="37" t="s">
        <v>48</v>
      </c>
      <c r="E1216" s="33">
        <v>21.639999999999997</v>
      </c>
      <c r="F1216" s="33">
        <v>12.969999999999999</v>
      </c>
      <c r="G1216" s="33">
        <v>-8.6699999999999982</v>
      </c>
      <c r="H1216" s="34">
        <v>126405</v>
      </c>
      <c r="I1216" s="34">
        <v>85022</v>
      </c>
      <c r="J1216" s="67">
        <v>-41383</v>
      </c>
    </row>
    <row r="1217" spans="1:10">
      <c r="A1217" s="60" t="s">
        <v>629</v>
      </c>
      <c r="B1217" s="60" t="s">
        <v>47</v>
      </c>
      <c r="C1217" s="60" t="s">
        <v>660</v>
      </c>
      <c r="D1217" s="37" t="s">
        <v>68</v>
      </c>
      <c r="E1217" s="33">
        <v>0.97</v>
      </c>
      <c r="F1217" s="33">
        <v>0</v>
      </c>
      <c r="G1217" s="33">
        <v>-0.97</v>
      </c>
      <c r="H1217" s="34">
        <v>4850</v>
      </c>
      <c r="I1217" s="34">
        <v>0</v>
      </c>
      <c r="J1217" s="67">
        <v>-4850</v>
      </c>
    </row>
    <row r="1218" spans="1:10">
      <c r="A1218" s="60" t="s">
        <v>629</v>
      </c>
      <c r="B1218" s="60" t="s">
        <v>47</v>
      </c>
      <c r="C1218" s="60" t="s">
        <v>676</v>
      </c>
      <c r="D1218" s="37" t="s">
        <v>49</v>
      </c>
      <c r="E1218" s="33">
        <v>0.59</v>
      </c>
      <c r="F1218" s="33">
        <v>0</v>
      </c>
      <c r="G1218" s="33">
        <v>-0.59</v>
      </c>
      <c r="H1218" s="34">
        <v>2950</v>
      </c>
      <c r="I1218" s="34">
        <v>0</v>
      </c>
      <c r="J1218" s="67">
        <v>-2950</v>
      </c>
    </row>
    <row r="1219" spans="1:10">
      <c r="A1219" s="60" t="s">
        <v>629</v>
      </c>
      <c r="B1219" s="60" t="s">
        <v>47</v>
      </c>
      <c r="C1219" s="60" t="s">
        <v>683</v>
      </c>
      <c r="D1219" s="37" t="s">
        <v>50</v>
      </c>
      <c r="E1219" s="33">
        <v>1</v>
      </c>
      <c r="F1219" s="33">
        <v>1</v>
      </c>
      <c r="G1219" s="33">
        <v>0</v>
      </c>
      <c r="H1219" s="34">
        <v>5000</v>
      </c>
      <c r="I1219" s="34">
        <v>5000</v>
      </c>
      <c r="J1219" s="67">
        <v>0</v>
      </c>
    </row>
    <row r="1220" spans="1:10">
      <c r="A1220" s="60" t="s">
        <v>629</v>
      </c>
      <c r="B1220" s="60" t="s">
        <v>47</v>
      </c>
      <c r="C1220" s="60" t="s">
        <v>725</v>
      </c>
      <c r="D1220" s="37" t="s">
        <v>118</v>
      </c>
      <c r="E1220" s="33">
        <v>0.99</v>
      </c>
      <c r="F1220" s="33">
        <v>1</v>
      </c>
      <c r="G1220" s="33">
        <v>1.0000000000000009E-2</v>
      </c>
      <c r="H1220" s="34">
        <v>4950</v>
      </c>
      <c r="I1220" s="34">
        <v>5000</v>
      </c>
      <c r="J1220" s="67">
        <v>50</v>
      </c>
    </row>
    <row r="1221" spans="1:10">
      <c r="A1221" s="60" t="s">
        <v>632</v>
      </c>
      <c r="B1221" s="60" t="s">
        <v>48</v>
      </c>
      <c r="C1221" s="60" t="s">
        <v>356</v>
      </c>
      <c r="D1221" s="37" t="s">
        <v>41</v>
      </c>
      <c r="E1221" s="33">
        <v>2</v>
      </c>
      <c r="F1221" s="33">
        <v>4</v>
      </c>
      <c r="G1221" s="33">
        <v>2</v>
      </c>
      <c r="H1221" s="34">
        <v>11113</v>
      </c>
      <c r="I1221" s="34">
        <v>20975</v>
      </c>
      <c r="J1221" s="67">
        <v>9862</v>
      </c>
    </row>
    <row r="1222" spans="1:10">
      <c r="A1222" s="60" t="s">
        <v>632</v>
      </c>
      <c r="B1222" s="60" t="s">
        <v>48</v>
      </c>
      <c r="C1222" s="60" t="s">
        <v>412</v>
      </c>
      <c r="D1222" s="37" t="s">
        <v>42</v>
      </c>
      <c r="E1222" s="33">
        <v>4</v>
      </c>
      <c r="F1222" s="33">
        <v>6</v>
      </c>
      <c r="G1222" s="33">
        <v>2</v>
      </c>
      <c r="H1222" s="34">
        <v>20000</v>
      </c>
      <c r="I1222" s="34">
        <v>30339</v>
      </c>
      <c r="J1222" s="67">
        <v>10339</v>
      </c>
    </row>
    <row r="1223" spans="1:10">
      <c r="A1223" s="60" t="s">
        <v>632</v>
      </c>
      <c r="B1223" s="60" t="s">
        <v>48</v>
      </c>
      <c r="C1223" s="60" t="s">
        <v>437</v>
      </c>
      <c r="D1223" s="37" t="s">
        <v>211</v>
      </c>
      <c r="E1223" s="33">
        <v>0</v>
      </c>
      <c r="F1223" s="33">
        <v>1</v>
      </c>
      <c r="G1223" s="33">
        <v>1</v>
      </c>
      <c r="H1223" s="34">
        <v>0</v>
      </c>
      <c r="I1223" s="34">
        <v>5729</v>
      </c>
      <c r="J1223" s="67">
        <v>5729</v>
      </c>
    </row>
    <row r="1224" spans="1:10">
      <c r="A1224" s="60" t="s">
        <v>632</v>
      </c>
      <c r="B1224" s="60" t="s">
        <v>48</v>
      </c>
      <c r="C1224" s="60" t="s">
        <v>438</v>
      </c>
      <c r="D1224" s="37" t="s">
        <v>190</v>
      </c>
      <c r="E1224" s="33">
        <v>1</v>
      </c>
      <c r="F1224" s="33">
        <v>1</v>
      </c>
      <c r="G1224" s="33">
        <v>0</v>
      </c>
      <c r="H1224" s="34">
        <v>5000</v>
      </c>
      <c r="I1224" s="34">
        <v>5000</v>
      </c>
      <c r="J1224" s="67">
        <v>0</v>
      </c>
    </row>
    <row r="1225" spans="1:10">
      <c r="A1225" s="60" t="s">
        <v>632</v>
      </c>
      <c r="B1225" s="60" t="s">
        <v>48</v>
      </c>
      <c r="C1225" s="60" t="s">
        <v>488</v>
      </c>
      <c r="D1225" s="37" t="s">
        <v>43</v>
      </c>
      <c r="E1225" s="33">
        <v>1</v>
      </c>
      <c r="F1225" s="33">
        <v>2</v>
      </c>
      <c r="G1225" s="33">
        <v>1</v>
      </c>
      <c r="H1225" s="34">
        <v>5000</v>
      </c>
      <c r="I1225" s="34">
        <v>10000</v>
      </c>
      <c r="J1225" s="67">
        <v>5000</v>
      </c>
    </row>
    <row r="1226" spans="1:10">
      <c r="A1226" s="60" t="s">
        <v>632</v>
      </c>
      <c r="B1226" s="60" t="s">
        <v>48</v>
      </c>
      <c r="C1226" s="60" t="s">
        <v>510</v>
      </c>
      <c r="D1226" s="37" t="s">
        <v>44</v>
      </c>
      <c r="E1226" s="33">
        <v>2</v>
      </c>
      <c r="F1226" s="33">
        <v>0</v>
      </c>
      <c r="G1226" s="33">
        <v>-2</v>
      </c>
      <c r="H1226" s="34">
        <v>10000</v>
      </c>
      <c r="I1226" s="34">
        <v>0</v>
      </c>
      <c r="J1226" s="67">
        <v>-10000</v>
      </c>
    </row>
    <row r="1227" spans="1:10">
      <c r="A1227" s="60" t="s">
        <v>632</v>
      </c>
      <c r="B1227" s="60" t="s">
        <v>48</v>
      </c>
      <c r="C1227" s="60" t="s">
        <v>512</v>
      </c>
      <c r="D1227" s="37" t="s">
        <v>45</v>
      </c>
      <c r="E1227" s="33">
        <v>0</v>
      </c>
      <c r="F1227" s="33">
        <v>1</v>
      </c>
      <c r="G1227" s="33">
        <v>1</v>
      </c>
      <c r="H1227" s="34">
        <v>0</v>
      </c>
      <c r="I1227" s="34">
        <v>5000</v>
      </c>
      <c r="J1227" s="67">
        <v>5000</v>
      </c>
    </row>
    <row r="1228" spans="1:10">
      <c r="A1228" s="60" t="s">
        <v>632</v>
      </c>
      <c r="B1228" s="60" t="s">
        <v>48</v>
      </c>
      <c r="C1228" s="60" t="s">
        <v>542</v>
      </c>
      <c r="D1228" s="37" t="s">
        <v>116</v>
      </c>
      <c r="E1228" s="33">
        <v>0</v>
      </c>
      <c r="F1228" s="33">
        <v>1</v>
      </c>
      <c r="G1228" s="33">
        <v>1</v>
      </c>
      <c r="H1228" s="34">
        <v>0</v>
      </c>
      <c r="I1228" s="34">
        <v>5000</v>
      </c>
      <c r="J1228" s="67">
        <v>5000</v>
      </c>
    </row>
    <row r="1229" spans="1:10">
      <c r="A1229" s="60" t="s">
        <v>632</v>
      </c>
      <c r="B1229" s="60" t="s">
        <v>48</v>
      </c>
      <c r="C1229" s="60" t="s">
        <v>626</v>
      </c>
      <c r="D1229" s="37" t="s">
        <v>219</v>
      </c>
      <c r="E1229" s="33">
        <v>2</v>
      </c>
      <c r="F1229" s="33">
        <v>2</v>
      </c>
      <c r="G1229" s="33">
        <v>0</v>
      </c>
      <c r="H1229" s="34">
        <v>10663</v>
      </c>
      <c r="I1229" s="34">
        <v>10677</v>
      </c>
      <c r="J1229" s="67">
        <v>14</v>
      </c>
    </row>
    <row r="1230" spans="1:10">
      <c r="A1230" s="60" t="s">
        <v>632</v>
      </c>
      <c r="B1230" s="60" t="s">
        <v>48</v>
      </c>
      <c r="C1230" s="60" t="s">
        <v>629</v>
      </c>
      <c r="D1230" s="37" t="s">
        <v>47</v>
      </c>
      <c r="E1230" s="33">
        <v>2</v>
      </c>
      <c r="F1230" s="33">
        <v>2</v>
      </c>
      <c r="G1230" s="33">
        <v>0</v>
      </c>
      <c r="H1230" s="34">
        <v>10000</v>
      </c>
      <c r="I1230" s="34">
        <v>10000</v>
      </c>
      <c r="J1230" s="67">
        <v>0</v>
      </c>
    </row>
    <row r="1231" spans="1:10">
      <c r="A1231" s="60" t="s">
        <v>632</v>
      </c>
      <c r="B1231" s="60" t="s">
        <v>48</v>
      </c>
      <c r="C1231" s="60" t="s">
        <v>676</v>
      </c>
      <c r="D1231" s="37" t="s">
        <v>49</v>
      </c>
      <c r="E1231" s="33">
        <v>2</v>
      </c>
      <c r="F1231" s="33">
        <v>1</v>
      </c>
      <c r="G1231" s="33">
        <v>-1</v>
      </c>
      <c r="H1231" s="34">
        <v>10000</v>
      </c>
      <c r="I1231" s="34">
        <v>5000</v>
      </c>
      <c r="J1231" s="67">
        <v>-5000</v>
      </c>
    </row>
    <row r="1232" spans="1:10">
      <c r="A1232" s="60" t="s">
        <v>632</v>
      </c>
      <c r="B1232" s="60" t="s">
        <v>48</v>
      </c>
      <c r="C1232" s="60" t="s">
        <v>683</v>
      </c>
      <c r="D1232" s="37" t="s">
        <v>50</v>
      </c>
      <c r="E1232" s="33">
        <v>1</v>
      </c>
      <c r="F1232" s="33">
        <v>2</v>
      </c>
      <c r="G1232" s="33">
        <v>1</v>
      </c>
      <c r="H1232" s="34">
        <v>5000</v>
      </c>
      <c r="I1232" s="34">
        <v>10000</v>
      </c>
      <c r="J1232" s="67">
        <v>5000</v>
      </c>
    </row>
    <row r="1233" spans="1:10">
      <c r="A1233" s="60" t="s">
        <v>632</v>
      </c>
      <c r="B1233" s="60" t="s">
        <v>48</v>
      </c>
      <c r="C1233" s="60" t="s">
        <v>726</v>
      </c>
      <c r="D1233" s="37" t="s">
        <v>221</v>
      </c>
      <c r="E1233" s="33">
        <v>3</v>
      </c>
      <c r="F1233" s="33">
        <v>3</v>
      </c>
      <c r="G1233" s="33">
        <v>0</v>
      </c>
      <c r="H1233" s="34">
        <v>15000</v>
      </c>
      <c r="I1233" s="34">
        <v>15000</v>
      </c>
      <c r="J1233" s="67">
        <v>0</v>
      </c>
    </row>
    <row r="1234" spans="1:10">
      <c r="A1234" s="60" t="s">
        <v>632</v>
      </c>
      <c r="B1234" s="60" t="s">
        <v>48</v>
      </c>
      <c r="C1234" s="60" t="s">
        <v>730</v>
      </c>
      <c r="D1234" s="37" t="s">
        <v>119</v>
      </c>
      <c r="E1234" s="33">
        <v>2</v>
      </c>
      <c r="F1234" s="33">
        <v>2</v>
      </c>
      <c r="G1234" s="33">
        <v>0</v>
      </c>
      <c r="H1234" s="34">
        <v>10000</v>
      </c>
      <c r="I1234" s="34">
        <v>14356</v>
      </c>
      <c r="J1234" s="67">
        <v>4356</v>
      </c>
    </row>
    <row r="1235" spans="1:10">
      <c r="A1235" s="60" t="s">
        <v>632</v>
      </c>
      <c r="B1235" s="60" t="s">
        <v>48</v>
      </c>
      <c r="C1235" s="60" t="s">
        <v>741</v>
      </c>
      <c r="D1235" s="37" t="s">
        <v>198</v>
      </c>
      <c r="E1235" s="33">
        <v>1</v>
      </c>
      <c r="F1235" s="33">
        <v>1</v>
      </c>
      <c r="G1235" s="33">
        <v>0</v>
      </c>
      <c r="H1235" s="34">
        <v>5000</v>
      </c>
      <c r="I1235" s="34">
        <v>5000</v>
      </c>
      <c r="J1235" s="67">
        <v>0</v>
      </c>
    </row>
    <row r="1236" spans="1:10">
      <c r="A1236" s="60" t="s">
        <v>640</v>
      </c>
      <c r="B1236" s="60" t="s">
        <v>67</v>
      </c>
      <c r="C1236" s="60" t="s">
        <v>359</v>
      </c>
      <c r="D1236" s="37" t="s">
        <v>57</v>
      </c>
      <c r="E1236" s="33">
        <v>3</v>
      </c>
      <c r="F1236" s="33">
        <v>0.23</v>
      </c>
      <c r="G1236" s="33">
        <v>-2.77</v>
      </c>
      <c r="H1236" s="34">
        <v>18948</v>
      </c>
      <c r="I1236" s="34">
        <v>1150</v>
      </c>
      <c r="J1236" s="67">
        <v>-17798</v>
      </c>
    </row>
    <row r="1237" spans="1:10">
      <c r="A1237" s="60" t="s">
        <v>640</v>
      </c>
      <c r="B1237" s="60" t="s">
        <v>67</v>
      </c>
      <c r="C1237" s="60" t="s">
        <v>412</v>
      </c>
      <c r="D1237" s="37" t="s">
        <v>42</v>
      </c>
      <c r="E1237" s="33">
        <v>1</v>
      </c>
      <c r="F1237" s="33">
        <v>0.31</v>
      </c>
      <c r="G1237" s="33">
        <v>-0.69</v>
      </c>
      <c r="H1237" s="34">
        <v>5000</v>
      </c>
      <c r="I1237" s="34">
        <v>1550</v>
      </c>
      <c r="J1237" s="67">
        <v>-3450</v>
      </c>
    </row>
    <row r="1238" spans="1:10">
      <c r="A1238" s="60" t="s">
        <v>640</v>
      </c>
      <c r="B1238" s="60" t="s">
        <v>67</v>
      </c>
      <c r="C1238" s="60" t="s">
        <v>419</v>
      </c>
      <c r="D1238" s="37" t="s">
        <v>207</v>
      </c>
      <c r="E1238" s="33">
        <v>1</v>
      </c>
      <c r="F1238" s="33">
        <v>0</v>
      </c>
      <c r="G1238" s="33">
        <v>-1</v>
      </c>
      <c r="H1238" s="34">
        <v>5000</v>
      </c>
      <c r="I1238" s="34">
        <v>0</v>
      </c>
      <c r="J1238" s="67">
        <v>-5000</v>
      </c>
    </row>
    <row r="1239" spans="1:10">
      <c r="A1239" s="60" t="s">
        <v>640</v>
      </c>
      <c r="B1239" s="60" t="s">
        <v>67</v>
      </c>
      <c r="C1239" s="60" t="s">
        <v>425</v>
      </c>
      <c r="D1239" s="37" t="s">
        <v>59</v>
      </c>
      <c r="E1239" s="33">
        <v>6.75</v>
      </c>
      <c r="F1239" s="33">
        <v>9</v>
      </c>
      <c r="G1239" s="33">
        <v>2.25</v>
      </c>
      <c r="H1239" s="34">
        <v>33750</v>
      </c>
      <c r="I1239" s="34">
        <v>46622</v>
      </c>
      <c r="J1239" s="67">
        <v>12872</v>
      </c>
    </row>
    <row r="1240" spans="1:10">
      <c r="A1240" s="60" t="s">
        <v>640</v>
      </c>
      <c r="B1240" s="60" t="s">
        <v>67</v>
      </c>
      <c r="C1240" s="60" t="s">
        <v>442</v>
      </c>
      <c r="D1240" s="37" t="s">
        <v>244</v>
      </c>
      <c r="E1240" s="33">
        <v>0</v>
      </c>
      <c r="F1240" s="33">
        <v>2</v>
      </c>
      <c r="G1240" s="33">
        <v>2</v>
      </c>
      <c r="H1240" s="34">
        <v>0</v>
      </c>
      <c r="I1240" s="34">
        <v>10000</v>
      </c>
      <c r="J1240" s="67">
        <v>10000</v>
      </c>
    </row>
    <row r="1241" spans="1:10">
      <c r="A1241" s="60" t="s">
        <v>640</v>
      </c>
      <c r="B1241" s="60" t="s">
        <v>67</v>
      </c>
      <c r="C1241" s="60" t="s">
        <v>465</v>
      </c>
      <c r="D1241" s="37" t="s">
        <v>61</v>
      </c>
      <c r="E1241" s="33">
        <v>9</v>
      </c>
      <c r="F1241" s="33">
        <v>6</v>
      </c>
      <c r="G1241" s="33">
        <v>-3</v>
      </c>
      <c r="H1241" s="34">
        <v>102872</v>
      </c>
      <c r="I1241" s="34">
        <v>158716</v>
      </c>
      <c r="J1241" s="67">
        <v>55844</v>
      </c>
    </row>
    <row r="1242" spans="1:10">
      <c r="A1242" s="60" t="s">
        <v>640</v>
      </c>
      <c r="B1242" s="60" t="s">
        <v>67</v>
      </c>
      <c r="C1242" s="60" t="s">
        <v>505</v>
      </c>
      <c r="D1242" s="37" t="s">
        <v>63</v>
      </c>
      <c r="E1242" s="33">
        <v>1.53</v>
      </c>
      <c r="F1242" s="33">
        <v>1.02</v>
      </c>
      <c r="G1242" s="33">
        <v>-0.51</v>
      </c>
      <c r="H1242" s="34">
        <v>21420</v>
      </c>
      <c r="I1242" s="34">
        <v>22374</v>
      </c>
      <c r="J1242" s="67">
        <v>954</v>
      </c>
    </row>
    <row r="1243" spans="1:10">
      <c r="A1243" s="60" t="s">
        <v>640</v>
      </c>
      <c r="B1243" s="60" t="s">
        <v>67</v>
      </c>
      <c r="C1243" s="60" t="s">
        <v>581</v>
      </c>
      <c r="D1243" s="37" t="s">
        <v>65</v>
      </c>
      <c r="E1243" s="33">
        <v>1</v>
      </c>
      <c r="F1243" s="33">
        <v>1</v>
      </c>
      <c r="G1243" s="33">
        <v>0</v>
      </c>
      <c r="H1243" s="34">
        <v>5000</v>
      </c>
      <c r="I1243" s="34">
        <v>5000</v>
      </c>
      <c r="J1243" s="67">
        <v>0</v>
      </c>
    </row>
    <row r="1244" spans="1:10">
      <c r="A1244" s="60" t="s">
        <v>640</v>
      </c>
      <c r="B1244" s="60" t="s">
        <v>67</v>
      </c>
      <c r="C1244" s="60" t="s">
        <v>623</v>
      </c>
      <c r="D1244" s="37" t="s">
        <v>66</v>
      </c>
      <c r="E1244" s="33">
        <v>1</v>
      </c>
      <c r="F1244" s="33">
        <v>1</v>
      </c>
      <c r="G1244" s="33">
        <v>0</v>
      </c>
      <c r="H1244" s="34">
        <v>5000</v>
      </c>
      <c r="I1244" s="34">
        <v>5000</v>
      </c>
      <c r="J1244" s="67">
        <v>0</v>
      </c>
    </row>
    <row r="1245" spans="1:10">
      <c r="A1245" s="60" t="s">
        <v>640</v>
      </c>
      <c r="B1245" s="60" t="s">
        <v>67</v>
      </c>
      <c r="C1245" s="60" t="s">
        <v>632</v>
      </c>
      <c r="D1245" s="37" t="s">
        <v>48</v>
      </c>
      <c r="E1245" s="33">
        <v>0</v>
      </c>
      <c r="F1245" s="33">
        <v>0.27</v>
      </c>
      <c r="G1245" s="33">
        <v>0.27</v>
      </c>
      <c r="H1245" s="34">
        <v>0</v>
      </c>
      <c r="I1245" s="34">
        <v>1350</v>
      </c>
      <c r="J1245" s="67">
        <v>1350</v>
      </c>
    </row>
    <row r="1246" spans="1:10">
      <c r="A1246" s="60" t="s">
        <v>640</v>
      </c>
      <c r="B1246" s="60" t="s">
        <v>67</v>
      </c>
      <c r="C1246" s="60" t="s">
        <v>688</v>
      </c>
      <c r="D1246" s="37" t="s">
        <v>209</v>
      </c>
      <c r="E1246" s="33">
        <v>1</v>
      </c>
      <c r="F1246" s="33">
        <v>0</v>
      </c>
      <c r="G1246" s="33">
        <v>-1</v>
      </c>
      <c r="H1246" s="34">
        <v>11475</v>
      </c>
      <c r="I1246" s="34">
        <v>0</v>
      </c>
      <c r="J1246" s="67">
        <v>-11475</v>
      </c>
    </row>
    <row r="1247" spans="1:10">
      <c r="A1247" s="60" t="s">
        <v>640</v>
      </c>
      <c r="B1247" s="60" t="s">
        <v>67</v>
      </c>
      <c r="C1247" s="60" t="s">
        <v>726</v>
      </c>
      <c r="D1247" s="37" t="s">
        <v>221</v>
      </c>
      <c r="E1247" s="33">
        <v>0</v>
      </c>
      <c r="F1247" s="33">
        <v>3</v>
      </c>
      <c r="G1247" s="33">
        <v>3</v>
      </c>
      <c r="H1247" s="34">
        <v>0</v>
      </c>
      <c r="I1247" s="34">
        <v>15000</v>
      </c>
      <c r="J1247" s="67">
        <v>15000</v>
      </c>
    </row>
    <row r="1248" spans="1:10">
      <c r="A1248" s="60" t="s">
        <v>640</v>
      </c>
      <c r="B1248" s="60" t="s">
        <v>67</v>
      </c>
      <c r="C1248" s="60" t="s">
        <v>728</v>
      </c>
      <c r="D1248" s="37" t="s">
        <v>70</v>
      </c>
      <c r="E1248" s="33">
        <v>21.67</v>
      </c>
      <c r="F1248" s="33">
        <v>17.759999999999998</v>
      </c>
      <c r="G1248" s="33">
        <v>-3.9100000000000037</v>
      </c>
      <c r="H1248" s="34">
        <v>195094</v>
      </c>
      <c r="I1248" s="34">
        <v>182919</v>
      </c>
      <c r="J1248" s="67">
        <v>-12175</v>
      </c>
    </row>
    <row r="1249" spans="1:10">
      <c r="A1249" s="60" t="s">
        <v>640</v>
      </c>
      <c r="B1249" s="60" t="s">
        <v>67</v>
      </c>
      <c r="C1249" s="60" t="s">
        <v>741</v>
      </c>
      <c r="D1249" s="37" t="s">
        <v>198</v>
      </c>
      <c r="E1249" s="33">
        <v>1</v>
      </c>
      <c r="F1249" s="33">
        <v>0</v>
      </c>
      <c r="G1249" s="33">
        <v>-1</v>
      </c>
      <c r="H1249" s="34">
        <v>5000</v>
      </c>
      <c r="I1249" s="34">
        <v>0</v>
      </c>
      <c r="J1249" s="67">
        <v>-5000</v>
      </c>
    </row>
    <row r="1250" spans="1:10">
      <c r="A1250" s="60" t="s">
        <v>641</v>
      </c>
      <c r="B1250" s="60" t="s">
        <v>215</v>
      </c>
      <c r="C1250" s="60" t="s">
        <v>368</v>
      </c>
      <c r="D1250" s="37" t="s">
        <v>89</v>
      </c>
      <c r="E1250" s="33">
        <v>1</v>
      </c>
      <c r="F1250" s="33">
        <v>1</v>
      </c>
      <c r="G1250" s="33">
        <v>0</v>
      </c>
      <c r="H1250" s="34">
        <v>9309</v>
      </c>
      <c r="I1250" s="34">
        <v>6567</v>
      </c>
      <c r="J1250" s="67">
        <v>-2742</v>
      </c>
    </row>
    <row r="1251" spans="1:10">
      <c r="A1251" s="60" t="s">
        <v>641</v>
      </c>
      <c r="B1251" s="60" t="s">
        <v>215</v>
      </c>
      <c r="C1251" s="60" t="s">
        <v>428</v>
      </c>
      <c r="D1251" s="37" t="s">
        <v>121</v>
      </c>
      <c r="E1251" s="33">
        <v>4</v>
      </c>
      <c r="F1251" s="33">
        <v>3</v>
      </c>
      <c r="G1251" s="33">
        <v>-1</v>
      </c>
      <c r="H1251" s="34">
        <v>20000</v>
      </c>
      <c r="I1251" s="34">
        <v>15000</v>
      </c>
      <c r="J1251" s="67">
        <v>-5000</v>
      </c>
    </row>
    <row r="1252" spans="1:10">
      <c r="A1252" s="60" t="s">
        <v>641</v>
      </c>
      <c r="B1252" s="60" t="s">
        <v>215</v>
      </c>
      <c r="C1252" s="60" t="s">
        <v>537</v>
      </c>
      <c r="D1252" s="37" t="s">
        <v>214</v>
      </c>
      <c r="E1252" s="33">
        <v>7</v>
      </c>
      <c r="F1252" s="33">
        <v>4.13</v>
      </c>
      <c r="G1252" s="33">
        <v>-2.87</v>
      </c>
      <c r="H1252" s="34">
        <v>41385</v>
      </c>
      <c r="I1252" s="34">
        <v>27233</v>
      </c>
      <c r="J1252" s="67">
        <v>-14152</v>
      </c>
    </row>
    <row r="1253" spans="1:10">
      <c r="A1253" s="60" t="s">
        <v>641</v>
      </c>
      <c r="B1253" s="60" t="s">
        <v>215</v>
      </c>
      <c r="C1253" s="60" t="s">
        <v>565</v>
      </c>
      <c r="D1253" s="37" t="s">
        <v>126</v>
      </c>
      <c r="E1253" s="33">
        <v>7.65</v>
      </c>
      <c r="F1253" s="33">
        <v>4</v>
      </c>
      <c r="G1253" s="33">
        <v>-3.6500000000000004</v>
      </c>
      <c r="H1253" s="34">
        <v>102816</v>
      </c>
      <c r="I1253" s="34">
        <v>73121</v>
      </c>
      <c r="J1253" s="67">
        <v>-29695</v>
      </c>
    </row>
    <row r="1254" spans="1:10">
      <c r="A1254" s="60" t="s">
        <v>641</v>
      </c>
      <c r="B1254" s="60" t="s">
        <v>215</v>
      </c>
      <c r="C1254" s="60" t="s">
        <v>577</v>
      </c>
      <c r="D1254" s="37" t="s">
        <v>92</v>
      </c>
      <c r="E1254" s="33">
        <v>7</v>
      </c>
      <c r="F1254" s="33">
        <v>7</v>
      </c>
      <c r="G1254" s="33">
        <v>0</v>
      </c>
      <c r="H1254" s="34">
        <v>35000</v>
      </c>
      <c r="I1254" s="34">
        <v>35000</v>
      </c>
      <c r="J1254" s="67">
        <v>0</v>
      </c>
    </row>
    <row r="1255" spans="1:10">
      <c r="A1255" s="60" t="s">
        <v>641</v>
      </c>
      <c r="B1255" s="60" t="s">
        <v>215</v>
      </c>
      <c r="C1255" s="60" t="s">
        <v>622</v>
      </c>
      <c r="D1255" s="37" t="s">
        <v>242</v>
      </c>
      <c r="E1255" s="33">
        <v>1</v>
      </c>
      <c r="F1255" s="33">
        <v>0</v>
      </c>
      <c r="G1255" s="33">
        <v>-1</v>
      </c>
      <c r="H1255" s="34">
        <v>5000</v>
      </c>
      <c r="I1255" s="34">
        <v>0</v>
      </c>
      <c r="J1255" s="67">
        <v>-5000</v>
      </c>
    </row>
    <row r="1256" spans="1:10">
      <c r="A1256" s="60" t="s">
        <v>641</v>
      </c>
      <c r="B1256" s="60" t="s">
        <v>215</v>
      </c>
      <c r="C1256" s="60" t="s">
        <v>628</v>
      </c>
      <c r="D1256" s="37" t="s">
        <v>93</v>
      </c>
      <c r="E1256" s="33">
        <v>1</v>
      </c>
      <c r="F1256" s="33">
        <v>0</v>
      </c>
      <c r="G1256" s="33">
        <v>-1</v>
      </c>
      <c r="H1256" s="34">
        <v>5000</v>
      </c>
      <c r="I1256" s="34">
        <v>0</v>
      </c>
      <c r="J1256" s="67">
        <v>-5000</v>
      </c>
    </row>
    <row r="1257" spans="1:10">
      <c r="A1257" s="60" t="s">
        <v>641</v>
      </c>
      <c r="B1257" s="60" t="s">
        <v>215</v>
      </c>
      <c r="C1257" s="60" t="s">
        <v>655</v>
      </c>
      <c r="D1257" s="37" t="s">
        <v>94</v>
      </c>
      <c r="E1257" s="33">
        <v>2</v>
      </c>
      <c r="F1257" s="33">
        <v>0</v>
      </c>
      <c r="G1257" s="33">
        <v>-2</v>
      </c>
      <c r="H1257" s="34">
        <v>10000</v>
      </c>
      <c r="I1257" s="34">
        <v>0</v>
      </c>
      <c r="J1257" s="67">
        <v>-10000</v>
      </c>
    </row>
    <row r="1258" spans="1:10">
      <c r="A1258" s="60" t="s">
        <v>641</v>
      </c>
      <c r="B1258" s="60" t="s">
        <v>215</v>
      </c>
      <c r="C1258" s="60" t="s">
        <v>667</v>
      </c>
      <c r="D1258" s="37" t="s">
        <v>95</v>
      </c>
      <c r="E1258" s="33">
        <v>2</v>
      </c>
      <c r="F1258" s="33">
        <v>2</v>
      </c>
      <c r="G1258" s="33">
        <v>0</v>
      </c>
      <c r="H1258" s="34">
        <v>13464</v>
      </c>
      <c r="I1258" s="34">
        <v>10000</v>
      </c>
      <c r="J1258" s="67">
        <v>-3464</v>
      </c>
    </row>
    <row r="1259" spans="1:10">
      <c r="A1259" s="60" t="s">
        <v>641</v>
      </c>
      <c r="B1259" s="60" t="s">
        <v>215</v>
      </c>
      <c r="C1259" s="60" t="s">
        <v>699</v>
      </c>
      <c r="D1259" s="37" t="s">
        <v>87</v>
      </c>
      <c r="E1259" s="33">
        <v>8</v>
      </c>
      <c r="F1259" s="33">
        <v>5</v>
      </c>
      <c r="G1259" s="33">
        <v>-3</v>
      </c>
      <c r="H1259" s="34">
        <v>63239</v>
      </c>
      <c r="I1259" s="34">
        <v>53421</v>
      </c>
      <c r="J1259" s="67">
        <v>-9818</v>
      </c>
    </row>
    <row r="1260" spans="1:10">
      <c r="A1260" s="60" t="s">
        <v>641</v>
      </c>
      <c r="B1260" s="60" t="s">
        <v>215</v>
      </c>
      <c r="C1260" s="60" t="s">
        <v>721</v>
      </c>
      <c r="D1260" s="37" t="s">
        <v>939</v>
      </c>
      <c r="E1260" s="33">
        <v>0.46</v>
      </c>
      <c r="F1260" s="33">
        <v>0</v>
      </c>
      <c r="G1260" s="33">
        <v>-0.46</v>
      </c>
      <c r="H1260" s="34">
        <v>2300</v>
      </c>
      <c r="I1260" s="34">
        <v>0</v>
      </c>
      <c r="J1260" s="67">
        <v>-2300</v>
      </c>
    </row>
    <row r="1261" spans="1:10">
      <c r="A1261" s="60" t="s">
        <v>641</v>
      </c>
      <c r="B1261" s="60" t="s">
        <v>215</v>
      </c>
      <c r="C1261" s="60" t="s">
        <v>756</v>
      </c>
      <c r="D1261" s="37" t="s">
        <v>940</v>
      </c>
      <c r="E1261" s="33">
        <v>1</v>
      </c>
      <c r="F1261" s="33">
        <v>1</v>
      </c>
      <c r="G1261" s="33">
        <v>0</v>
      </c>
      <c r="H1261" s="34">
        <v>5000</v>
      </c>
      <c r="I1261" s="34">
        <v>5000</v>
      </c>
      <c r="J1261" s="67">
        <v>0</v>
      </c>
    </row>
    <row r="1262" spans="1:10">
      <c r="A1262" s="60" t="s">
        <v>641</v>
      </c>
      <c r="B1262" s="60" t="s">
        <v>215</v>
      </c>
      <c r="C1262" s="60" t="s">
        <v>757</v>
      </c>
      <c r="D1262" s="37" t="s">
        <v>243</v>
      </c>
      <c r="E1262" s="33">
        <v>2</v>
      </c>
      <c r="F1262" s="33">
        <v>2</v>
      </c>
      <c r="G1262" s="33">
        <v>0</v>
      </c>
      <c r="H1262" s="34">
        <v>10000</v>
      </c>
      <c r="I1262" s="34">
        <v>10000</v>
      </c>
      <c r="J1262" s="67">
        <v>0</v>
      </c>
    </row>
    <row r="1263" spans="1:10">
      <c r="A1263" s="60" t="s">
        <v>641</v>
      </c>
      <c r="B1263" s="60" t="s">
        <v>215</v>
      </c>
      <c r="C1263" s="60" t="s">
        <v>760</v>
      </c>
      <c r="D1263" s="37" t="s">
        <v>96</v>
      </c>
      <c r="E1263" s="33">
        <v>1</v>
      </c>
      <c r="F1263" s="33">
        <v>1</v>
      </c>
      <c r="G1263" s="33">
        <v>0</v>
      </c>
      <c r="H1263" s="34">
        <v>5000</v>
      </c>
      <c r="I1263" s="34">
        <v>5000</v>
      </c>
      <c r="J1263" s="67">
        <v>0</v>
      </c>
    </row>
    <row r="1264" spans="1:10">
      <c r="A1264" s="60" t="s">
        <v>643</v>
      </c>
      <c r="B1264" s="60" t="s">
        <v>135</v>
      </c>
      <c r="C1264" s="60" t="s">
        <v>753</v>
      </c>
      <c r="D1264" s="37" t="s">
        <v>944</v>
      </c>
      <c r="E1264" s="33">
        <v>7</v>
      </c>
      <c r="F1264" s="33">
        <v>4</v>
      </c>
      <c r="G1264" s="33">
        <v>-3</v>
      </c>
      <c r="H1264" s="34">
        <v>35000</v>
      </c>
      <c r="I1264" s="34">
        <v>20000</v>
      </c>
      <c r="J1264" s="67">
        <v>-15000</v>
      </c>
    </row>
    <row r="1265" spans="1:10">
      <c r="A1265" s="60" t="s">
        <v>644</v>
      </c>
      <c r="B1265" s="60" t="s">
        <v>136</v>
      </c>
      <c r="C1265" s="60" t="s">
        <v>367</v>
      </c>
      <c r="D1265" s="37" t="s">
        <v>120</v>
      </c>
      <c r="E1265" s="33">
        <v>3</v>
      </c>
      <c r="F1265" s="33">
        <v>1.96</v>
      </c>
      <c r="G1265" s="33">
        <v>-1.04</v>
      </c>
      <c r="H1265" s="34">
        <v>18066</v>
      </c>
      <c r="I1265" s="34">
        <v>11682</v>
      </c>
      <c r="J1265" s="67">
        <v>-6384</v>
      </c>
    </row>
    <row r="1266" spans="1:10">
      <c r="A1266" s="60" t="s">
        <v>644</v>
      </c>
      <c r="B1266" s="60" t="s">
        <v>136</v>
      </c>
      <c r="C1266" s="60" t="s">
        <v>378</v>
      </c>
      <c r="D1266" s="37" t="s">
        <v>129</v>
      </c>
      <c r="E1266" s="33">
        <v>3</v>
      </c>
      <c r="F1266" s="33">
        <v>0.38</v>
      </c>
      <c r="G1266" s="33">
        <v>-2.62</v>
      </c>
      <c r="H1266" s="34">
        <v>17186</v>
      </c>
      <c r="I1266" s="34">
        <v>1900</v>
      </c>
      <c r="J1266" s="67">
        <v>-15286</v>
      </c>
    </row>
    <row r="1267" spans="1:10">
      <c r="A1267" s="60" t="s">
        <v>644</v>
      </c>
      <c r="B1267" s="60" t="s">
        <v>136</v>
      </c>
      <c r="C1267" s="60" t="s">
        <v>395</v>
      </c>
      <c r="D1267" s="37" t="s">
        <v>38</v>
      </c>
      <c r="E1267" s="33">
        <v>3</v>
      </c>
      <c r="F1267" s="33">
        <v>1</v>
      </c>
      <c r="G1267" s="33">
        <v>-2</v>
      </c>
      <c r="H1267" s="34">
        <v>19874</v>
      </c>
      <c r="I1267" s="34">
        <v>6633</v>
      </c>
      <c r="J1267" s="67">
        <v>-13241</v>
      </c>
    </row>
    <row r="1268" spans="1:10">
      <c r="A1268" s="60" t="s">
        <v>644</v>
      </c>
      <c r="B1268" s="60" t="s">
        <v>136</v>
      </c>
      <c r="C1268" s="60" t="s">
        <v>403</v>
      </c>
      <c r="D1268" s="37" t="s">
        <v>106</v>
      </c>
      <c r="E1268" s="33">
        <v>1</v>
      </c>
      <c r="F1268" s="33">
        <v>1</v>
      </c>
      <c r="G1268" s="33">
        <v>0</v>
      </c>
      <c r="H1268" s="34">
        <v>5000</v>
      </c>
      <c r="I1268" s="34">
        <v>5000</v>
      </c>
      <c r="J1268" s="67">
        <v>0</v>
      </c>
    </row>
    <row r="1269" spans="1:10">
      <c r="A1269" s="60" t="s">
        <v>644</v>
      </c>
      <c r="B1269" s="60" t="s">
        <v>136</v>
      </c>
      <c r="C1269" s="60" t="s">
        <v>439</v>
      </c>
      <c r="D1269" s="37" t="s">
        <v>167</v>
      </c>
      <c r="E1269" s="33">
        <v>0.82</v>
      </c>
      <c r="F1269" s="33">
        <v>0</v>
      </c>
      <c r="G1269" s="33">
        <v>-0.82</v>
      </c>
      <c r="H1269" s="34">
        <v>4100</v>
      </c>
      <c r="I1269" s="34">
        <v>0</v>
      </c>
      <c r="J1269" s="67">
        <v>-4100</v>
      </c>
    </row>
    <row r="1270" spans="1:10">
      <c r="A1270" s="60" t="s">
        <v>644</v>
      </c>
      <c r="B1270" s="60" t="s">
        <v>136</v>
      </c>
      <c r="C1270" s="60" t="s">
        <v>445</v>
      </c>
      <c r="D1270" s="37" t="s">
        <v>132</v>
      </c>
      <c r="E1270" s="33">
        <v>1</v>
      </c>
      <c r="F1270" s="33">
        <v>1</v>
      </c>
      <c r="G1270" s="33">
        <v>0</v>
      </c>
      <c r="H1270" s="34">
        <v>5000</v>
      </c>
      <c r="I1270" s="34">
        <v>5000</v>
      </c>
      <c r="J1270" s="67">
        <v>0</v>
      </c>
    </row>
    <row r="1271" spans="1:10">
      <c r="A1271" s="60" t="s">
        <v>644</v>
      </c>
      <c r="B1271" s="60" t="s">
        <v>136</v>
      </c>
      <c r="C1271" s="60" t="s">
        <v>446</v>
      </c>
      <c r="D1271" s="37" t="s">
        <v>98</v>
      </c>
      <c r="E1271" s="33">
        <v>23.84</v>
      </c>
      <c r="F1271" s="33">
        <v>18.240000000000002</v>
      </c>
      <c r="G1271" s="33">
        <v>-5.5999999999999979</v>
      </c>
      <c r="H1271" s="34">
        <v>120277</v>
      </c>
      <c r="I1271" s="34">
        <v>93199</v>
      </c>
      <c r="J1271" s="67">
        <v>-27078</v>
      </c>
    </row>
    <row r="1272" spans="1:10">
      <c r="A1272" s="60" t="s">
        <v>644</v>
      </c>
      <c r="B1272" s="60" t="s">
        <v>136</v>
      </c>
      <c r="C1272" s="60" t="s">
        <v>447</v>
      </c>
      <c r="D1272" s="37" t="s">
        <v>107</v>
      </c>
      <c r="E1272" s="33">
        <v>1</v>
      </c>
      <c r="F1272" s="33">
        <v>0</v>
      </c>
      <c r="G1272" s="33">
        <v>-1</v>
      </c>
      <c r="H1272" s="34">
        <v>5000</v>
      </c>
      <c r="I1272" s="34">
        <v>0</v>
      </c>
      <c r="J1272" s="67">
        <v>-5000</v>
      </c>
    </row>
    <row r="1273" spans="1:10">
      <c r="A1273" s="60" t="s">
        <v>644</v>
      </c>
      <c r="B1273" s="60" t="s">
        <v>136</v>
      </c>
      <c r="C1273" s="60" t="s">
        <v>450</v>
      </c>
      <c r="D1273" s="37" t="s">
        <v>280</v>
      </c>
      <c r="E1273" s="33">
        <v>0.53</v>
      </c>
      <c r="F1273" s="33">
        <v>0</v>
      </c>
      <c r="G1273" s="33">
        <v>-0.53</v>
      </c>
      <c r="H1273" s="34">
        <v>3786</v>
      </c>
      <c r="I1273" s="34">
        <v>0</v>
      </c>
      <c r="J1273" s="67">
        <v>-3786</v>
      </c>
    </row>
    <row r="1274" spans="1:10">
      <c r="A1274" s="60" t="s">
        <v>644</v>
      </c>
      <c r="B1274" s="60" t="s">
        <v>136</v>
      </c>
      <c r="C1274" s="60" t="s">
        <v>453</v>
      </c>
      <c r="D1274" s="37" t="s">
        <v>949</v>
      </c>
      <c r="E1274" s="33">
        <v>0</v>
      </c>
      <c r="F1274" s="33">
        <v>0.48</v>
      </c>
      <c r="G1274" s="33">
        <v>0.48</v>
      </c>
      <c r="H1274" s="34">
        <v>0</v>
      </c>
      <c r="I1274" s="34">
        <v>2400</v>
      </c>
      <c r="J1274" s="67">
        <v>2400</v>
      </c>
    </row>
    <row r="1275" spans="1:10">
      <c r="A1275" s="60" t="s">
        <v>644</v>
      </c>
      <c r="B1275" s="60" t="s">
        <v>136</v>
      </c>
      <c r="C1275" s="60" t="s">
        <v>496</v>
      </c>
      <c r="D1275" s="37" t="s">
        <v>108</v>
      </c>
      <c r="E1275" s="33">
        <v>0.72</v>
      </c>
      <c r="F1275" s="33">
        <v>0</v>
      </c>
      <c r="G1275" s="33">
        <v>-0.72</v>
      </c>
      <c r="H1275" s="34">
        <v>3600</v>
      </c>
      <c r="I1275" s="34">
        <v>0</v>
      </c>
      <c r="J1275" s="67">
        <v>-3600</v>
      </c>
    </row>
    <row r="1276" spans="1:10">
      <c r="A1276" s="60" t="s">
        <v>644</v>
      </c>
      <c r="B1276" s="60" t="s">
        <v>136</v>
      </c>
      <c r="C1276" s="60" t="s">
        <v>518</v>
      </c>
      <c r="D1276" s="37" t="s">
        <v>124</v>
      </c>
      <c r="E1276" s="33">
        <v>0</v>
      </c>
      <c r="F1276" s="33">
        <v>1</v>
      </c>
      <c r="G1276" s="33">
        <v>1</v>
      </c>
      <c r="H1276" s="34">
        <v>0</v>
      </c>
      <c r="I1276" s="34">
        <v>5000</v>
      </c>
      <c r="J1276" s="67">
        <v>5000</v>
      </c>
    </row>
    <row r="1277" spans="1:10">
      <c r="A1277" s="60" t="s">
        <v>644</v>
      </c>
      <c r="B1277" s="60" t="s">
        <v>136</v>
      </c>
      <c r="C1277" s="60" t="s">
        <v>524</v>
      </c>
      <c r="D1277" s="37" t="s">
        <v>268</v>
      </c>
      <c r="E1277" s="33">
        <v>1</v>
      </c>
      <c r="F1277" s="33">
        <v>1</v>
      </c>
      <c r="G1277" s="33">
        <v>0</v>
      </c>
      <c r="H1277" s="34">
        <v>5000</v>
      </c>
      <c r="I1277" s="34">
        <v>5000</v>
      </c>
      <c r="J1277" s="67">
        <v>0</v>
      </c>
    </row>
    <row r="1278" spans="1:10">
      <c r="A1278" s="60" t="s">
        <v>644</v>
      </c>
      <c r="B1278" s="60" t="s">
        <v>136</v>
      </c>
      <c r="C1278" s="60" t="s">
        <v>533</v>
      </c>
      <c r="D1278" s="37" t="s">
        <v>162</v>
      </c>
      <c r="E1278" s="33">
        <v>11.59</v>
      </c>
      <c r="F1278" s="33">
        <v>8</v>
      </c>
      <c r="G1278" s="33">
        <v>-3.59</v>
      </c>
      <c r="H1278" s="34">
        <v>57950</v>
      </c>
      <c r="I1278" s="34">
        <v>40000</v>
      </c>
      <c r="J1278" s="67">
        <v>-17950</v>
      </c>
    </row>
    <row r="1279" spans="1:10">
      <c r="A1279" s="60" t="s">
        <v>644</v>
      </c>
      <c r="B1279" s="60" t="s">
        <v>136</v>
      </c>
      <c r="C1279" s="60" t="s">
        <v>540</v>
      </c>
      <c r="D1279" s="37" t="s">
        <v>333</v>
      </c>
      <c r="E1279" s="33">
        <v>0</v>
      </c>
      <c r="F1279" s="33">
        <v>1</v>
      </c>
      <c r="G1279" s="33">
        <v>1</v>
      </c>
      <c r="H1279" s="34">
        <v>0</v>
      </c>
      <c r="I1279" s="34">
        <v>5000</v>
      </c>
      <c r="J1279" s="67">
        <v>5000</v>
      </c>
    </row>
    <row r="1280" spans="1:10">
      <c r="A1280" s="60" t="s">
        <v>644</v>
      </c>
      <c r="B1280" s="60" t="s">
        <v>136</v>
      </c>
      <c r="C1280" s="60" t="s">
        <v>552</v>
      </c>
      <c r="D1280" s="37" t="s">
        <v>133</v>
      </c>
      <c r="E1280" s="33">
        <v>10.23</v>
      </c>
      <c r="F1280" s="33">
        <v>8.16</v>
      </c>
      <c r="G1280" s="33">
        <v>-2.0700000000000003</v>
      </c>
      <c r="H1280" s="34">
        <v>53565</v>
      </c>
      <c r="I1280" s="34">
        <v>40800</v>
      </c>
      <c r="J1280" s="67">
        <v>-12765</v>
      </c>
    </row>
    <row r="1281" spans="1:10">
      <c r="A1281" s="60" t="s">
        <v>644</v>
      </c>
      <c r="B1281" s="60" t="s">
        <v>136</v>
      </c>
      <c r="C1281" s="60" t="s">
        <v>569</v>
      </c>
      <c r="D1281" s="37" t="s">
        <v>100</v>
      </c>
      <c r="E1281" s="33">
        <v>4</v>
      </c>
      <c r="F1281" s="33">
        <v>3.17</v>
      </c>
      <c r="G1281" s="33">
        <v>-0.83000000000000007</v>
      </c>
      <c r="H1281" s="34">
        <v>20000</v>
      </c>
      <c r="I1281" s="34">
        <v>15850</v>
      </c>
      <c r="J1281" s="67">
        <v>-4150</v>
      </c>
    </row>
    <row r="1282" spans="1:10">
      <c r="A1282" s="60" t="s">
        <v>644</v>
      </c>
      <c r="B1282" s="60" t="s">
        <v>136</v>
      </c>
      <c r="C1282" s="60" t="s">
        <v>590</v>
      </c>
      <c r="D1282" s="37" t="s">
        <v>110</v>
      </c>
      <c r="E1282" s="33">
        <v>1</v>
      </c>
      <c r="F1282" s="33">
        <v>0</v>
      </c>
      <c r="G1282" s="33">
        <v>-1</v>
      </c>
      <c r="H1282" s="34">
        <v>5000</v>
      </c>
      <c r="I1282" s="34">
        <v>0</v>
      </c>
      <c r="J1282" s="67">
        <v>-5000</v>
      </c>
    </row>
    <row r="1283" spans="1:10">
      <c r="A1283" s="60" t="s">
        <v>644</v>
      </c>
      <c r="B1283" s="60" t="s">
        <v>136</v>
      </c>
      <c r="C1283" s="60" t="s">
        <v>595</v>
      </c>
      <c r="D1283" s="37" t="s">
        <v>101</v>
      </c>
      <c r="E1283" s="33">
        <v>3</v>
      </c>
      <c r="F1283" s="33">
        <v>1</v>
      </c>
      <c r="G1283" s="33">
        <v>-2</v>
      </c>
      <c r="H1283" s="34">
        <v>15000</v>
      </c>
      <c r="I1283" s="34">
        <v>5000</v>
      </c>
      <c r="J1283" s="67">
        <v>-10000</v>
      </c>
    </row>
    <row r="1284" spans="1:10">
      <c r="A1284" s="60" t="s">
        <v>644</v>
      </c>
      <c r="B1284" s="60" t="s">
        <v>136</v>
      </c>
      <c r="C1284" s="60" t="s">
        <v>601</v>
      </c>
      <c r="D1284" s="37" t="s">
        <v>345</v>
      </c>
      <c r="E1284" s="33">
        <v>0</v>
      </c>
      <c r="F1284" s="33">
        <v>0.03</v>
      </c>
      <c r="G1284" s="33">
        <v>0.03</v>
      </c>
      <c r="H1284" s="34">
        <v>0</v>
      </c>
      <c r="I1284" s="34">
        <v>210</v>
      </c>
      <c r="J1284" s="67">
        <v>210</v>
      </c>
    </row>
    <row r="1285" spans="1:10">
      <c r="A1285" s="60" t="s">
        <v>644</v>
      </c>
      <c r="B1285" s="60" t="s">
        <v>136</v>
      </c>
      <c r="C1285" s="60" t="s">
        <v>617</v>
      </c>
      <c r="D1285" s="37" t="s">
        <v>269</v>
      </c>
      <c r="E1285" s="33">
        <v>2</v>
      </c>
      <c r="F1285" s="33">
        <v>0</v>
      </c>
      <c r="G1285" s="33">
        <v>-2</v>
      </c>
      <c r="H1285" s="34">
        <v>10000</v>
      </c>
      <c r="I1285" s="34">
        <v>0</v>
      </c>
      <c r="J1285" s="67">
        <v>-10000</v>
      </c>
    </row>
    <row r="1286" spans="1:10">
      <c r="A1286" s="60" t="s">
        <v>644</v>
      </c>
      <c r="B1286" s="60" t="s">
        <v>136</v>
      </c>
      <c r="C1286" s="60" t="s">
        <v>624</v>
      </c>
      <c r="D1286" s="37" t="s">
        <v>134</v>
      </c>
      <c r="E1286" s="33">
        <v>2.74</v>
      </c>
      <c r="F1286" s="33">
        <v>2.48</v>
      </c>
      <c r="G1286" s="33">
        <v>-0.26000000000000023</v>
      </c>
      <c r="H1286" s="34">
        <v>13700</v>
      </c>
      <c r="I1286" s="34">
        <v>21605</v>
      </c>
      <c r="J1286" s="67">
        <v>7905</v>
      </c>
    </row>
    <row r="1287" spans="1:10">
      <c r="A1287" s="60" t="s">
        <v>644</v>
      </c>
      <c r="B1287" s="60" t="s">
        <v>136</v>
      </c>
      <c r="C1287" s="60" t="s">
        <v>636</v>
      </c>
      <c r="D1287" s="37" t="s">
        <v>168</v>
      </c>
      <c r="E1287" s="33">
        <v>0.21</v>
      </c>
      <c r="F1287" s="33">
        <v>0</v>
      </c>
      <c r="G1287" s="33">
        <v>-0.21</v>
      </c>
      <c r="H1287" s="34">
        <v>1050</v>
      </c>
      <c r="I1287" s="34">
        <v>0</v>
      </c>
      <c r="J1287" s="67">
        <v>-1050</v>
      </c>
    </row>
    <row r="1288" spans="1:10">
      <c r="A1288" s="60" t="s">
        <v>644</v>
      </c>
      <c r="B1288" s="60" t="s">
        <v>136</v>
      </c>
      <c r="C1288" s="60" t="s">
        <v>643</v>
      </c>
      <c r="D1288" s="37" t="s">
        <v>135</v>
      </c>
      <c r="E1288" s="33">
        <v>0</v>
      </c>
      <c r="F1288" s="33">
        <v>1</v>
      </c>
      <c r="G1288" s="33">
        <v>1</v>
      </c>
      <c r="H1288" s="34">
        <v>0</v>
      </c>
      <c r="I1288" s="34">
        <v>5000</v>
      </c>
      <c r="J1288" s="67">
        <v>5000</v>
      </c>
    </row>
    <row r="1289" spans="1:10">
      <c r="A1289" s="60" t="s">
        <v>644</v>
      </c>
      <c r="B1289" s="60" t="s">
        <v>136</v>
      </c>
      <c r="C1289" s="60" t="s">
        <v>661</v>
      </c>
      <c r="D1289" s="37" t="s">
        <v>112</v>
      </c>
      <c r="E1289" s="33">
        <v>1.3900000000000001</v>
      </c>
      <c r="F1289" s="33">
        <v>0.24</v>
      </c>
      <c r="G1289" s="33">
        <v>-1.1500000000000001</v>
      </c>
      <c r="H1289" s="34">
        <v>6950</v>
      </c>
      <c r="I1289" s="34">
        <v>1200</v>
      </c>
      <c r="J1289" s="67">
        <v>-5750</v>
      </c>
    </row>
    <row r="1290" spans="1:10">
      <c r="A1290" s="60" t="s">
        <v>644</v>
      </c>
      <c r="B1290" s="60" t="s">
        <v>136</v>
      </c>
      <c r="C1290" s="60" t="s">
        <v>682</v>
      </c>
      <c r="D1290" s="37" t="s">
        <v>137</v>
      </c>
      <c r="E1290" s="33">
        <v>0</v>
      </c>
      <c r="F1290" s="33">
        <v>0.43</v>
      </c>
      <c r="G1290" s="33">
        <v>0.43</v>
      </c>
      <c r="H1290" s="34">
        <v>0</v>
      </c>
      <c r="I1290" s="34">
        <v>2150</v>
      </c>
      <c r="J1290" s="67">
        <v>2150</v>
      </c>
    </row>
    <row r="1291" spans="1:10">
      <c r="A1291" s="60" t="s">
        <v>644</v>
      </c>
      <c r="B1291" s="60" t="s">
        <v>136</v>
      </c>
      <c r="C1291" s="60" t="s">
        <v>714</v>
      </c>
      <c r="D1291" s="37" t="s">
        <v>113</v>
      </c>
      <c r="E1291" s="33">
        <v>13.440000000000001</v>
      </c>
      <c r="F1291" s="33">
        <v>20.43</v>
      </c>
      <c r="G1291" s="33">
        <v>6.9899999999999984</v>
      </c>
      <c r="H1291" s="34">
        <v>69136</v>
      </c>
      <c r="I1291" s="34">
        <v>112420</v>
      </c>
      <c r="J1291" s="67">
        <v>43284</v>
      </c>
    </row>
    <row r="1292" spans="1:10">
      <c r="A1292" s="60" t="s">
        <v>644</v>
      </c>
      <c r="B1292" s="60" t="s">
        <v>136</v>
      </c>
      <c r="C1292" s="60" t="s">
        <v>719</v>
      </c>
      <c r="D1292" s="37" t="s">
        <v>138</v>
      </c>
      <c r="E1292" s="33">
        <v>8.370000000000001</v>
      </c>
      <c r="F1292" s="33">
        <v>11.649999999999999</v>
      </c>
      <c r="G1292" s="33">
        <v>3.2799999999999976</v>
      </c>
      <c r="H1292" s="34">
        <v>44026</v>
      </c>
      <c r="I1292" s="34">
        <v>61505</v>
      </c>
      <c r="J1292" s="67">
        <v>17479</v>
      </c>
    </row>
    <row r="1293" spans="1:10">
      <c r="A1293" s="60" t="s">
        <v>644</v>
      </c>
      <c r="B1293" s="60" t="s">
        <v>136</v>
      </c>
      <c r="C1293" s="60" t="s">
        <v>724</v>
      </c>
      <c r="D1293" s="37" t="s">
        <v>139</v>
      </c>
      <c r="E1293" s="33">
        <v>5.55</v>
      </c>
      <c r="F1293" s="33">
        <v>6.38</v>
      </c>
      <c r="G1293" s="33">
        <v>0.83000000000000007</v>
      </c>
      <c r="H1293" s="34">
        <v>30547</v>
      </c>
      <c r="I1293" s="34">
        <v>33965</v>
      </c>
      <c r="J1293" s="67">
        <v>3418</v>
      </c>
    </row>
    <row r="1294" spans="1:10">
      <c r="A1294" s="60" t="s">
        <v>644</v>
      </c>
      <c r="B1294" s="60" t="s">
        <v>136</v>
      </c>
      <c r="C1294" s="60" t="s">
        <v>743</v>
      </c>
      <c r="D1294" s="37" t="s">
        <v>140</v>
      </c>
      <c r="E1294" s="33">
        <v>0</v>
      </c>
      <c r="F1294" s="33">
        <v>1</v>
      </c>
      <c r="G1294" s="33">
        <v>1</v>
      </c>
      <c r="H1294" s="34">
        <v>0</v>
      </c>
      <c r="I1294" s="34">
        <v>5000</v>
      </c>
      <c r="J1294" s="67">
        <v>5000</v>
      </c>
    </row>
    <row r="1295" spans="1:10">
      <c r="A1295" s="60" t="s">
        <v>644</v>
      </c>
      <c r="B1295" s="60" t="s">
        <v>136</v>
      </c>
      <c r="C1295" s="60" t="s">
        <v>747</v>
      </c>
      <c r="D1295" s="37" t="s">
        <v>164</v>
      </c>
      <c r="E1295" s="33">
        <v>0</v>
      </c>
      <c r="F1295" s="33">
        <v>0.53</v>
      </c>
      <c r="G1295" s="33">
        <v>0.53</v>
      </c>
      <c r="H1295" s="34">
        <v>0</v>
      </c>
      <c r="I1295" s="34">
        <v>2650</v>
      </c>
      <c r="J1295" s="67">
        <v>2650</v>
      </c>
    </row>
    <row r="1296" spans="1:10">
      <c r="A1296" s="60" t="s">
        <v>644</v>
      </c>
      <c r="B1296" s="60" t="s">
        <v>136</v>
      </c>
      <c r="C1296" s="60" t="s">
        <v>753</v>
      </c>
      <c r="D1296" s="37" t="s">
        <v>944</v>
      </c>
      <c r="E1296" s="33">
        <v>3.49</v>
      </c>
      <c r="F1296" s="33">
        <v>2</v>
      </c>
      <c r="G1296" s="33">
        <v>-1.4900000000000002</v>
      </c>
      <c r="H1296" s="34">
        <v>17450</v>
      </c>
      <c r="I1296" s="34">
        <v>10000</v>
      </c>
      <c r="J1296" s="67">
        <v>-7450</v>
      </c>
    </row>
    <row r="1297" spans="1:10">
      <c r="A1297" s="60" t="s">
        <v>644</v>
      </c>
      <c r="B1297" s="60" t="s">
        <v>136</v>
      </c>
      <c r="C1297" s="60" t="s">
        <v>765</v>
      </c>
      <c r="D1297" s="37" t="s">
        <v>921</v>
      </c>
      <c r="E1297" s="33">
        <v>0</v>
      </c>
      <c r="F1297" s="33">
        <v>1</v>
      </c>
      <c r="G1297" s="33">
        <v>1</v>
      </c>
      <c r="H1297" s="34">
        <v>0</v>
      </c>
      <c r="I1297" s="34">
        <v>5000</v>
      </c>
      <c r="J1297" s="67">
        <v>5000</v>
      </c>
    </row>
    <row r="1298" spans="1:10">
      <c r="A1298" s="60" t="s">
        <v>644</v>
      </c>
      <c r="B1298" s="60" t="s">
        <v>136</v>
      </c>
      <c r="C1298" s="60" t="s">
        <v>766</v>
      </c>
      <c r="D1298" s="37" t="s">
        <v>228</v>
      </c>
      <c r="E1298" s="33">
        <v>7.22</v>
      </c>
      <c r="F1298" s="33">
        <v>9</v>
      </c>
      <c r="G1298" s="33">
        <v>1.7800000000000002</v>
      </c>
      <c r="H1298" s="34">
        <v>36100</v>
      </c>
      <c r="I1298" s="34">
        <v>45000</v>
      </c>
      <c r="J1298" s="67">
        <v>8900</v>
      </c>
    </row>
    <row r="1299" spans="1:10">
      <c r="A1299" s="60" t="s">
        <v>644</v>
      </c>
      <c r="B1299" s="60" t="s">
        <v>136</v>
      </c>
      <c r="C1299" s="60" t="s">
        <v>770</v>
      </c>
      <c r="D1299" s="37" t="s">
        <v>229</v>
      </c>
      <c r="E1299" s="33">
        <v>0.52</v>
      </c>
      <c r="F1299" s="33">
        <v>0</v>
      </c>
      <c r="G1299" s="33">
        <v>-0.52</v>
      </c>
      <c r="H1299" s="34">
        <v>2600</v>
      </c>
      <c r="I1299" s="34">
        <v>0</v>
      </c>
      <c r="J1299" s="67">
        <v>-2600</v>
      </c>
    </row>
    <row r="1300" spans="1:10">
      <c r="A1300" s="60" t="s">
        <v>644</v>
      </c>
      <c r="B1300" s="60" t="s">
        <v>136</v>
      </c>
      <c r="C1300" s="60" t="s">
        <v>772</v>
      </c>
      <c r="D1300" s="37" t="s">
        <v>230</v>
      </c>
      <c r="E1300" s="33">
        <v>0.72</v>
      </c>
      <c r="F1300" s="33">
        <v>0</v>
      </c>
      <c r="G1300" s="33">
        <v>-0.72</v>
      </c>
      <c r="H1300" s="34">
        <v>3600</v>
      </c>
      <c r="I1300" s="34">
        <v>0</v>
      </c>
      <c r="J1300" s="67">
        <v>-3600</v>
      </c>
    </row>
    <row r="1301" spans="1:10">
      <c r="A1301" s="60" t="s">
        <v>644</v>
      </c>
      <c r="B1301" s="60" t="s">
        <v>136</v>
      </c>
      <c r="C1301" s="60" t="s">
        <v>780</v>
      </c>
      <c r="D1301" s="37" t="s">
        <v>307</v>
      </c>
      <c r="E1301" s="33">
        <v>1</v>
      </c>
      <c r="F1301" s="33">
        <v>0</v>
      </c>
      <c r="G1301" s="33">
        <v>-1</v>
      </c>
      <c r="H1301" s="34">
        <v>5000</v>
      </c>
      <c r="I1301" s="34">
        <v>0</v>
      </c>
      <c r="J1301" s="67">
        <v>-5000</v>
      </c>
    </row>
    <row r="1302" spans="1:10">
      <c r="A1302" s="60" t="s">
        <v>644</v>
      </c>
      <c r="B1302" s="60" t="s">
        <v>136</v>
      </c>
      <c r="C1302" s="60" t="s">
        <v>783</v>
      </c>
      <c r="D1302" s="37" t="s">
        <v>171</v>
      </c>
      <c r="E1302" s="33">
        <v>1</v>
      </c>
      <c r="F1302" s="33">
        <v>0</v>
      </c>
      <c r="G1302" s="33">
        <v>-1</v>
      </c>
      <c r="H1302" s="34">
        <v>5000</v>
      </c>
      <c r="I1302" s="34">
        <v>0</v>
      </c>
      <c r="J1302" s="67">
        <v>-5000</v>
      </c>
    </row>
    <row r="1303" spans="1:10">
      <c r="A1303" s="60" t="s">
        <v>644</v>
      </c>
      <c r="B1303" s="60" t="s">
        <v>136</v>
      </c>
      <c r="C1303" s="60" t="s">
        <v>786</v>
      </c>
      <c r="D1303" s="37" t="s">
        <v>314</v>
      </c>
      <c r="E1303" s="33">
        <v>0</v>
      </c>
      <c r="F1303" s="33">
        <v>1</v>
      </c>
      <c r="G1303" s="33">
        <v>1</v>
      </c>
      <c r="H1303" s="34">
        <v>0</v>
      </c>
      <c r="I1303" s="34">
        <v>5000</v>
      </c>
      <c r="J1303" s="67">
        <v>5000</v>
      </c>
    </row>
    <row r="1304" spans="1:10">
      <c r="A1304" s="60" t="s">
        <v>644</v>
      </c>
      <c r="B1304" s="60" t="s">
        <v>136</v>
      </c>
      <c r="C1304" s="60" t="s">
        <v>787</v>
      </c>
      <c r="D1304" s="37" t="s">
        <v>232</v>
      </c>
      <c r="E1304" s="33">
        <v>0.5</v>
      </c>
      <c r="F1304" s="33">
        <v>0</v>
      </c>
      <c r="G1304" s="33">
        <v>-0.5</v>
      </c>
      <c r="H1304" s="34">
        <v>2500</v>
      </c>
      <c r="I1304" s="34">
        <v>0</v>
      </c>
      <c r="J1304" s="67">
        <v>-2500</v>
      </c>
    </row>
    <row r="1305" spans="1:10">
      <c r="A1305" s="60" t="s">
        <v>647</v>
      </c>
      <c r="B1305" s="60" t="s">
        <v>225</v>
      </c>
      <c r="C1305" s="60" t="s">
        <v>440</v>
      </c>
      <c r="D1305" s="37" t="s">
        <v>223</v>
      </c>
      <c r="E1305" s="33">
        <v>3.8000000000000003</v>
      </c>
      <c r="F1305" s="33">
        <v>2.1</v>
      </c>
      <c r="G1305" s="33">
        <v>-1.7000000000000002</v>
      </c>
      <c r="H1305" s="34">
        <v>19000</v>
      </c>
      <c r="I1305" s="34">
        <v>15582</v>
      </c>
      <c r="J1305" s="67">
        <v>-3418</v>
      </c>
    </row>
    <row r="1306" spans="1:10">
      <c r="A1306" s="60" t="s">
        <v>647</v>
      </c>
      <c r="B1306" s="60" t="s">
        <v>225</v>
      </c>
      <c r="C1306" s="60" t="s">
        <v>572</v>
      </c>
      <c r="D1306" s="37" t="s">
        <v>224</v>
      </c>
      <c r="E1306" s="33">
        <v>10.88</v>
      </c>
      <c r="F1306" s="33">
        <v>8.2800000000000011</v>
      </c>
      <c r="G1306" s="33">
        <v>-2.5999999999999996</v>
      </c>
      <c r="H1306" s="34">
        <v>64883</v>
      </c>
      <c r="I1306" s="34">
        <v>52223</v>
      </c>
      <c r="J1306" s="67">
        <v>-12660</v>
      </c>
    </row>
    <row r="1307" spans="1:10">
      <c r="A1307" s="60" t="s">
        <v>647</v>
      </c>
      <c r="B1307" s="60" t="s">
        <v>225</v>
      </c>
      <c r="C1307" s="60" t="s">
        <v>759</v>
      </c>
      <c r="D1307" s="37" t="s">
        <v>226</v>
      </c>
      <c r="E1307" s="33">
        <v>2.74</v>
      </c>
      <c r="F1307" s="33">
        <v>2</v>
      </c>
      <c r="G1307" s="33">
        <v>-0.74000000000000021</v>
      </c>
      <c r="H1307" s="34">
        <v>14142</v>
      </c>
      <c r="I1307" s="34">
        <v>10000</v>
      </c>
      <c r="J1307" s="67">
        <v>-4142</v>
      </c>
    </row>
    <row r="1308" spans="1:10">
      <c r="A1308" s="60" t="s">
        <v>651</v>
      </c>
      <c r="B1308" s="60" t="s">
        <v>163</v>
      </c>
      <c r="C1308" s="60" t="s">
        <v>392</v>
      </c>
      <c r="D1308" s="37" t="s">
        <v>298</v>
      </c>
      <c r="E1308" s="33">
        <v>1.62</v>
      </c>
      <c r="F1308" s="33">
        <v>0.98</v>
      </c>
      <c r="G1308" s="33">
        <v>-0.64000000000000012</v>
      </c>
      <c r="H1308" s="34">
        <v>8100</v>
      </c>
      <c r="I1308" s="34">
        <v>4900</v>
      </c>
      <c r="J1308" s="67">
        <v>-3200</v>
      </c>
    </row>
    <row r="1309" spans="1:10">
      <c r="A1309" s="60" t="s">
        <v>651</v>
      </c>
      <c r="B1309" s="60" t="s">
        <v>163</v>
      </c>
      <c r="C1309" s="60" t="s">
        <v>436</v>
      </c>
      <c r="D1309" s="37" t="s">
        <v>299</v>
      </c>
      <c r="E1309" s="33">
        <v>4.28</v>
      </c>
      <c r="F1309" s="33">
        <v>6.98</v>
      </c>
      <c r="G1309" s="33">
        <v>2.7</v>
      </c>
      <c r="H1309" s="34">
        <v>49432</v>
      </c>
      <c r="I1309" s="34">
        <v>80221</v>
      </c>
      <c r="J1309" s="67">
        <v>30789</v>
      </c>
    </row>
    <row r="1310" spans="1:10">
      <c r="A1310" s="60" t="s">
        <v>651</v>
      </c>
      <c r="B1310" s="60" t="s">
        <v>163</v>
      </c>
      <c r="C1310" s="60" t="s">
        <v>593</v>
      </c>
      <c r="D1310" s="37" t="s">
        <v>297</v>
      </c>
      <c r="E1310" s="33">
        <v>3</v>
      </c>
      <c r="F1310" s="33">
        <v>2</v>
      </c>
      <c r="G1310" s="33">
        <v>-1</v>
      </c>
      <c r="H1310" s="34">
        <v>22463</v>
      </c>
      <c r="I1310" s="34">
        <v>20753</v>
      </c>
      <c r="J1310" s="67">
        <v>-1710</v>
      </c>
    </row>
    <row r="1311" spans="1:10">
      <c r="A1311" s="60" t="s">
        <v>651</v>
      </c>
      <c r="B1311" s="60" t="s">
        <v>163</v>
      </c>
      <c r="C1311" s="60" t="s">
        <v>669</v>
      </c>
      <c r="D1311" s="37" t="s">
        <v>301</v>
      </c>
      <c r="E1311" s="33">
        <v>8.08</v>
      </c>
      <c r="F1311" s="33">
        <v>8</v>
      </c>
      <c r="G1311" s="33">
        <v>-8.0000000000000071E-2</v>
      </c>
      <c r="H1311" s="34">
        <v>147499</v>
      </c>
      <c r="I1311" s="34">
        <v>113377</v>
      </c>
      <c r="J1311" s="67">
        <v>-34122</v>
      </c>
    </row>
    <row r="1312" spans="1:10">
      <c r="A1312" s="60" t="s">
        <v>651</v>
      </c>
      <c r="B1312" s="60" t="s">
        <v>163</v>
      </c>
      <c r="C1312" s="60" t="s">
        <v>718</v>
      </c>
      <c r="D1312" s="37" t="s">
        <v>114</v>
      </c>
      <c r="E1312" s="33">
        <v>2</v>
      </c>
      <c r="F1312" s="33">
        <v>0.41</v>
      </c>
      <c r="G1312" s="33">
        <v>-1.59</v>
      </c>
      <c r="H1312" s="34">
        <v>46116</v>
      </c>
      <c r="I1312" s="34">
        <v>13943</v>
      </c>
      <c r="J1312" s="67">
        <v>-32173</v>
      </c>
    </row>
    <row r="1313" spans="1:10">
      <c r="A1313" s="60" t="s">
        <v>651</v>
      </c>
      <c r="B1313" s="60" t="s">
        <v>163</v>
      </c>
      <c r="C1313" s="60" t="s">
        <v>739</v>
      </c>
      <c r="D1313" s="37" t="s">
        <v>941</v>
      </c>
      <c r="E1313" s="33">
        <v>2</v>
      </c>
      <c r="F1313" s="33">
        <v>1</v>
      </c>
      <c r="G1313" s="33">
        <v>-1</v>
      </c>
      <c r="H1313" s="34">
        <v>10000</v>
      </c>
      <c r="I1313" s="34">
        <v>5000</v>
      </c>
      <c r="J1313" s="67">
        <v>-5000</v>
      </c>
    </row>
    <row r="1314" spans="1:10">
      <c r="A1314" s="60" t="s">
        <v>652</v>
      </c>
      <c r="B1314" s="60" t="s">
        <v>187</v>
      </c>
      <c r="C1314" s="60" t="s">
        <v>407</v>
      </c>
      <c r="D1314" s="37" t="s">
        <v>186</v>
      </c>
      <c r="E1314" s="33">
        <v>0</v>
      </c>
      <c r="F1314" s="33">
        <v>0.92</v>
      </c>
      <c r="G1314" s="33">
        <v>0.92</v>
      </c>
      <c r="H1314" s="34">
        <v>0</v>
      </c>
      <c r="I1314" s="34">
        <v>9896</v>
      </c>
      <c r="J1314" s="67">
        <v>9896</v>
      </c>
    </row>
    <row r="1315" spans="1:10">
      <c r="A1315" s="60" t="s">
        <v>652</v>
      </c>
      <c r="B1315" s="60" t="s">
        <v>187</v>
      </c>
      <c r="C1315" s="60" t="s">
        <v>430</v>
      </c>
      <c r="D1315" s="37" t="s">
        <v>179</v>
      </c>
      <c r="E1315" s="33">
        <v>15</v>
      </c>
      <c r="F1315" s="33">
        <v>9</v>
      </c>
      <c r="G1315" s="33">
        <v>-6</v>
      </c>
      <c r="H1315" s="34">
        <v>104449</v>
      </c>
      <c r="I1315" s="34">
        <v>79265</v>
      </c>
      <c r="J1315" s="67">
        <v>-25184</v>
      </c>
    </row>
    <row r="1316" spans="1:10">
      <c r="A1316" s="60" t="s">
        <v>652</v>
      </c>
      <c r="B1316" s="60" t="s">
        <v>187</v>
      </c>
      <c r="C1316" s="60" t="s">
        <v>448</v>
      </c>
      <c r="D1316" s="37" t="s">
        <v>77</v>
      </c>
      <c r="E1316" s="33">
        <v>1</v>
      </c>
      <c r="F1316" s="33">
        <v>0</v>
      </c>
      <c r="G1316" s="33">
        <v>-1</v>
      </c>
      <c r="H1316" s="34">
        <v>5000</v>
      </c>
      <c r="I1316" s="34">
        <v>0</v>
      </c>
      <c r="J1316" s="67">
        <v>-5000</v>
      </c>
    </row>
    <row r="1317" spans="1:10">
      <c r="A1317" s="60" t="s">
        <v>652</v>
      </c>
      <c r="B1317" s="60" t="s">
        <v>187</v>
      </c>
      <c r="C1317" s="60" t="s">
        <v>511</v>
      </c>
      <c r="D1317" s="37" t="s">
        <v>180</v>
      </c>
      <c r="E1317" s="33">
        <v>25</v>
      </c>
      <c r="F1317" s="33">
        <v>21</v>
      </c>
      <c r="G1317" s="33">
        <v>-4</v>
      </c>
      <c r="H1317" s="34">
        <v>130920</v>
      </c>
      <c r="I1317" s="34">
        <v>112534</v>
      </c>
      <c r="J1317" s="67">
        <v>-18386</v>
      </c>
    </row>
    <row r="1318" spans="1:10">
      <c r="A1318" s="60" t="s">
        <v>652</v>
      </c>
      <c r="B1318" s="60" t="s">
        <v>187</v>
      </c>
      <c r="C1318" s="60" t="s">
        <v>727</v>
      </c>
      <c r="D1318" s="37" t="s">
        <v>237</v>
      </c>
      <c r="E1318" s="33">
        <v>3</v>
      </c>
      <c r="F1318" s="33">
        <v>3</v>
      </c>
      <c r="G1318" s="33">
        <v>0</v>
      </c>
      <c r="H1318" s="34">
        <v>15000</v>
      </c>
      <c r="I1318" s="34">
        <v>15000</v>
      </c>
      <c r="J1318" s="67">
        <v>0</v>
      </c>
    </row>
    <row r="1319" spans="1:10">
      <c r="A1319" s="60" t="s">
        <v>652</v>
      </c>
      <c r="B1319" s="60" t="s">
        <v>187</v>
      </c>
      <c r="C1319" s="60" t="s">
        <v>746</v>
      </c>
      <c r="D1319" s="37" t="s">
        <v>189</v>
      </c>
      <c r="E1319" s="33">
        <v>2</v>
      </c>
      <c r="F1319" s="33">
        <v>3</v>
      </c>
      <c r="G1319" s="33">
        <v>1</v>
      </c>
      <c r="H1319" s="34">
        <v>16397</v>
      </c>
      <c r="I1319" s="34">
        <v>19643</v>
      </c>
      <c r="J1319" s="67">
        <v>3246</v>
      </c>
    </row>
    <row r="1320" spans="1:10">
      <c r="A1320" s="60" t="s">
        <v>655</v>
      </c>
      <c r="B1320" s="60" t="s">
        <v>94</v>
      </c>
      <c r="C1320" s="60" t="s">
        <v>368</v>
      </c>
      <c r="D1320" s="37" t="s">
        <v>89</v>
      </c>
      <c r="E1320" s="33">
        <v>0.35</v>
      </c>
      <c r="F1320" s="33">
        <v>1.25</v>
      </c>
      <c r="G1320" s="33">
        <v>0.9</v>
      </c>
      <c r="H1320" s="34">
        <v>1750</v>
      </c>
      <c r="I1320" s="34">
        <v>6250</v>
      </c>
      <c r="J1320" s="67">
        <v>4500</v>
      </c>
    </row>
    <row r="1321" spans="1:10">
      <c r="A1321" s="60" t="s">
        <v>655</v>
      </c>
      <c r="B1321" s="60" t="s">
        <v>94</v>
      </c>
      <c r="C1321" s="60" t="s">
        <v>376</v>
      </c>
      <c r="D1321" s="37" t="s">
        <v>74</v>
      </c>
      <c r="E1321" s="33">
        <v>1</v>
      </c>
      <c r="F1321" s="33">
        <v>0</v>
      </c>
      <c r="G1321" s="33">
        <v>-1</v>
      </c>
      <c r="H1321" s="34">
        <v>5000</v>
      </c>
      <c r="I1321" s="34">
        <v>0</v>
      </c>
      <c r="J1321" s="67">
        <v>-5000</v>
      </c>
    </row>
    <row r="1322" spans="1:10">
      <c r="A1322" s="60" t="s">
        <v>655</v>
      </c>
      <c r="B1322" s="60" t="s">
        <v>94</v>
      </c>
      <c r="C1322" s="60" t="s">
        <v>428</v>
      </c>
      <c r="D1322" s="37" t="s">
        <v>121</v>
      </c>
      <c r="E1322" s="33">
        <v>16.059999999999999</v>
      </c>
      <c r="F1322" s="33">
        <v>12</v>
      </c>
      <c r="G1322" s="33">
        <v>-4.0599999999999987</v>
      </c>
      <c r="H1322" s="34">
        <v>108435</v>
      </c>
      <c r="I1322" s="34">
        <v>60000</v>
      </c>
      <c r="J1322" s="67">
        <v>-48435</v>
      </c>
    </row>
    <row r="1323" spans="1:10">
      <c r="A1323" s="60" t="s">
        <v>655</v>
      </c>
      <c r="B1323" s="60" t="s">
        <v>94</v>
      </c>
      <c r="C1323" s="60" t="s">
        <v>461</v>
      </c>
      <c r="D1323" s="37" t="s">
        <v>90</v>
      </c>
      <c r="E1323" s="33">
        <v>1.35</v>
      </c>
      <c r="F1323" s="33">
        <v>1.54</v>
      </c>
      <c r="G1323" s="33">
        <v>0.18999999999999995</v>
      </c>
      <c r="H1323" s="34">
        <v>6750</v>
      </c>
      <c r="I1323" s="34">
        <v>7700</v>
      </c>
      <c r="J1323" s="67">
        <v>950</v>
      </c>
    </row>
    <row r="1324" spans="1:10">
      <c r="A1324" s="60" t="s">
        <v>655</v>
      </c>
      <c r="B1324" s="60" t="s">
        <v>94</v>
      </c>
      <c r="C1324" s="60" t="s">
        <v>489</v>
      </c>
      <c r="D1324" s="37" t="s">
        <v>123</v>
      </c>
      <c r="E1324" s="33">
        <v>1</v>
      </c>
      <c r="F1324" s="33">
        <v>1</v>
      </c>
      <c r="G1324" s="33">
        <v>0</v>
      </c>
      <c r="H1324" s="34">
        <v>19228</v>
      </c>
      <c r="I1324" s="34">
        <v>13051</v>
      </c>
      <c r="J1324" s="67">
        <v>-6177</v>
      </c>
    </row>
    <row r="1325" spans="1:10">
      <c r="A1325" s="60" t="s">
        <v>655</v>
      </c>
      <c r="B1325" s="60" t="s">
        <v>94</v>
      </c>
      <c r="C1325" s="60" t="s">
        <v>492</v>
      </c>
      <c r="D1325" s="37" t="s">
        <v>200</v>
      </c>
      <c r="E1325" s="33">
        <v>1</v>
      </c>
      <c r="F1325" s="33">
        <v>1</v>
      </c>
      <c r="G1325" s="33">
        <v>0</v>
      </c>
      <c r="H1325" s="34">
        <v>5000</v>
      </c>
      <c r="I1325" s="34">
        <v>5000</v>
      </c>
      <c r="J1325" s="67">
        <v>0</v>
      </c>
    </row>
    <row r="1326" spans="1:10">
      <c r="A1326" s="60" t="s">
        <v>655</v>
      </c>
      <c r="B1326" s="60" t="s">
        <v>94</v>
      </c>
      <c r="C1326" s="60" t="s">
        <v>502</v>
      </c>
      <c r="D1326" s="37" t="s">
        <v>91</v>
      </c>
      <c r="E1326" s="33">
        <v>0</v>
      </c>
      <c r="F1326" s="33">
        <v>0.47</v>
      </c>
      <c r="G1326" s="33">
        <v>0.47</v>
      </c>
      <c r="H1326" s="34">
        <v>0</v>
      </c>
      <c r="I1326" s="34">
        <v>2350</v>
      </c>
      <c r="J1326" s="67">
        <v>2350</v>
      </c>
    </row>
    <row r="1327" spans="1:10">
      <c r="A1327" s="60" t="s">
        <v>655</v>
      </c>
      <c r="B1327" s="60" t="s">
        <v>94</v>
      </c>
      <c r="C1327" s="60" t="s">
        <v>504</v>
      </c>
      <c r="D1327" s="37" t="s">
        <v>201</v>
      </c>
      <c r="E1327" s="33">
        <v>1</v>
      </c>
      <c r="F1327" s="33">
        <v>1</v>
      </c>
      <c r="G1327" s="33">
        <v>0</v>
      </c>
      <c r="H1327" s="34">
        <v>5000</v>
      </c>
      <c r="I1327" s="34">
        <v>5000</v>
      </c>
      <c r="J1327" s="67">
        <v>0</v>
      </c>
    </row>
    <row r="1328" spans="1:10">
      <c r="A1328" s="60" t="s">
        <v>655</v>
      </c>
      <c r="B1328" s="60" t="s">
        <v>94</v>
      </c>
      <c r="C1328" s="60" t="s">
        <v>536</v>
      </c>
      <c r="D1328" s="37" t="s">
        <v>82</v>
      </c>
      <c r="E1328" s="33">
        <v>5.1599999999999993</v>
      </c>
      <c r="F1328" s="33">
        <v>3.45</v>
      </c>
      <c r="G1328" s="33">
        <v>-1.7099999999999991</v>
      </c>
      <c r="H1328" s="34">
        <v>25800</v>
      </c>
      <c r="I1328" s="34">
        <v>17250</v>
      </c>
      <c r="J1328" s="67">
        <v>-8550</v>
      </c>
    </row>
    <row r="1329" spans="1:10">
      <c r="A1329" s="60" t="s">
        <v>655</v>
      </c>
      <c r="B1329" s="60" t="s">
        <v>94</v>
      </c>
      <c r="C1329" s="60" t="s">
        <v>537</v>
      </c>
      <c r="D1329" s="37" t="s">
        <v>214</v>
      </c>
      <c r="E1329" s="33">
        <v>1.35</v>
      </c>
      <c r="F1329" s="33">
        <v>0</v>
      </c>
      <c r="G1329" s="33">
        <v>-1.35</v>
      </c>
      <c r="H1329" s="34">
        <v>6750</v>
      </c>
      <c r="I1329" s="34">
        <v>0</v>
      </c>
      <c r="J1329" s="67">
        <v>-6750</v>
      </c>
    </row>
    <row r="1330" spans="1:10">
      <c r="A1330" s="60" t="s">
        <v>655</v>
      </c>
      <c r="B1330" s="60" t="s">
        <v>94</v>
      </c>
      <c r="C1330" s="60" t="s">
        <v>565</v>
      </c>
      <c r="D1330" s="37" t="s">
        <v>126</v>
      </c>
      <c r="E1330" s="33">
        <v>34.68</v>
      </c>
      <c r="F1330" s="33">
        <v>27</v>
      </c>
      <c r="G1330" s="33">
        <v>-7.68</v>
      </c>
      <c r="H1330" s="34">
        <v>294410</v>
      </c>
      <c r="I1330" s="34">
        <v>165564</v>
      </c>
      <c r="J1330" s="67">
        <v>-128846</v>
      </c>
    </row>
    <row r="1331" spans="1:10">
      <c r="A1331" s="60" t="s">
        <v>655</v>
      </c>
      <c r="B1331" s="60" t="s">
        <v>94</v>
      </c>
      <c r="C1331" s="60" t="s">
        <v>577</v>
      </c>
      <c r="D1331" s="37" t="s">
        <v>92</v>
      </c>
      <c r="E1331" s="33">
        <v>2.35</v>
      </c>
      <c r="F1331" s="33">
        <v>1</v>
      </c>
      <c r="G1331" s="33">
        <v>-1.35</v>
      </c>
      <c r="H1331" s="34">
        <v>11750</v>
      </c>
      <c r="I1331" s="34">
        <v>5000</v>
      </c>
      <c r="J1331" s="67">
        <v>-6750</v>
      </c>
    </row>
    <row r="1332" spans="1:10">
      <c r="A1332" s="60" t="s">
        <v>655</v>
      </c>
      <c r="B1332" s="60" t="s">
        <v>94</v>
      </c>
      <c r="C1332" s="60" t="s">
        <v>622</v>
      </c>
      <c r="D1332" s="37" t="s">
        <v>242</v>
      </c>
      <c r="E1332" s="33">
        <v>4.25</v>
      </c>
      <c r="F1332" s="33">
        <v>2.36</v>
      </c>
      <c r="G1332" s="33">
        <v>-1.8900000000000001</v>
      </c>
      <c r="H1332" s="34">
        <v>21250</v>
      </c>
      <c r="I1332" s="34">
        <v>11800</v>
      </c>
      <c r="J1332" s="67">
        <v>-9450</v>
      </c>
    </row>
    <row r="1333" spans="1:10">
      <c r="A1333" s="60" t="s">
        <v>655</v>
      </c>
      <c r="B1333" s="60" t="s">
        <v>94</v>
      </c>
      <c r="C1333" s="60" t="s">
        <v>628</v>
      </c>
      <c r="D1333" s="37" t="s">
        <v>93</v>
      </c>
      <c r="E1333" s="33">
        <v>0</v>
      </c>
      <c r="F1333" s="33">
        <v>7.0000000000000007E-2</v>
      </c>
      <c r="G1333" s="33">
        <v>7.0000000000000007E-2</v>
      </c>
      <c r="H1333" s="34">
        <v>0</v>
      </c>
      <c r="I1333" s="34">
        <v>350</v>
      </c>
      <c r="J1333" s="67">
        <v>350</v>
      </c>
    </row>
    <row r="1334" spans="1:10">
      <c r="A1334" s="60" t="s">
        <v>655</v>
      </c>
      <c r="B1334" s="60" t="s">
        <v>94</v>
      </c>
      <c r="C1334" s="60" t="s">
        <v>641</v>
      </c>
      <c r="D1334" s="37" t="s">
        <v>215</v>
      </c>
      <c r="E1334" s="33">
        <v>1</v>
      </c>
      <c r="F1334" s="33">
        <v>1.54</v>
      </c>
      <c r="G1334" s="33">
        <v>0.54</v>
      </c>
      <c r="H1334" s="34">
        <v>5000</v>
      </c>
      <c r="I1334" s="34">
        <v>7700</v>
      </c>
      <c r="J1334" s="67">
        <v>2700</v>
      </c>
    </row>
    <row r="1335" spans="1:10">
      <c r="A1335" s="60" t="s">
        <v>655</v>
      </c>
      <c r="B1335" s="60" t="s">
        <v>94</v>
      </c>
      <c r="C1335" s="60" t="s">
        <v>667</v>
      </c>
      <c r="D1335" s="37" t="s">
        <v>95</v>
      </c>
      <c r="E1335" s="33">
        <v>1</v>
      </c>
      <c r="F1335" s="33">
        <v>1</v>
      </c>
      <c r="G1335" s="33">
        <v>0</v>
      </c>
      <c r="H1335" s="34">
        <v>18576</v>
      </c>
      <c r="I1335" s="34">
        <v>10093</v>
      </c>
      <c r="J1335" s="67">
        <v>-8483</v>
      </c>
    </row>
    <row r="1336" spans="1:10">
      <c r="A1336" s="60" t="s">
        <v>655</v>
      </c>
      <c r="B1336" s="60" t="s">
        <v>94</v>
      </c>
      <c r="C1336" s="60" t="s">
        <v>672</v>
      </c>
      <c r="D1336" s="37" t="s">
        <v>255</v>
      </c>
      <c r="E1336" s="33">
        <v>0.27</v>
      </c>
      <c r="F1336" s="33">
        <v>0.28999999999999998</v>
      </c>
      <c r="G1336" s="33">
        <v>1.9999999999999962E-2</v>
      </c>
      <c r="H1336" s="34">
        <v>1350</v>
      </c>
      <c r="I1336" s="34">
        <v>1450</v>
      </c>
      <c r="J1336" s="67">
        <v>100</v>
      </c>
    </row>
    <row r="1337" spans="1:10">
      <c r="A1337" s="60" t="s">
        <v>655</v>
      </c>
      <c r="B1337" s="60" t="s">
        <v>94</v>
      </c>
      <c r="C1337" s="60" t="s">
        <v>694</v>
      </c>
      <c r="D1337" s="37" t="s">
        <v>234</v>
      </c>
      <c r="E1337" s="33">
        <v>0.35</v>
      </c>
      <c r="F1337" s="33">
        <v>0</v>
      </c>
      <c r="G1337" s="33">
        <v>-0.35</v>
      </c>
      <c r="H1337" s="34">
        <v>1750</v>
      </c>
      <c r="I1337" s="34">
        <v>0</v>
      </c>
      <c r="J1337" s="67">
        <v>-1750</v>
      </c>
    </row>
    <row r="1338" spans="1:10">
      <c r="A1338" s="60" t="s">
        <v>655</v>
      </c>
      <c r="B1338" s="60" t="s">
        <v>94</v>
      </c>
      <c r="C1338" s="60" t="s">
        <v>699</v>
      </c>
      <c r="D1338" s="37" t="s">
        <v>87</v>
      </c>
      <c r="E1338" s="33">
        <v>14.33</v>
      </c>
      <c r="F1338" s="33">
        <v>15.98</v>
      </c>
      <c r="G1338" s="33">
        <v>1.6500000000000004</v>
      </c>
      <c r="H1338" s="34">
        <v>105064</v>
      </c>
      <c r="I1338" s="34">
        <v>96828</v>
      </c>
      <c r="J1338" s="67">
        <v>-8236</v>
      </c>
    </row>
    <row r="1339" spans="1:10">
      <c r="A1339" s="60" t="s">
        <v>655</v>
      </c>
      <c r="B1339" s="60" t="s">
        <v>94</v>
      </c>
      <c r="C1339" s="60" t="s">
        <v>712</v>
      </c>
      <c r="D1339" s="37" t="s">
        <v>206</v>
      </c>
      <c r="E1339" s="33">
        <v>0.35</v>
      </c>
      <c r="F1339" s="33">
        <v>0</v>
      </c>
      <c r="G1339" s="33">
        <v>-0.35</v>
      </c>
      <c r="H1339" s="34">
        <v>1750</v>
      </c>
      <c r="I1339" s="34">
        <v>0</v>
      </c>
      <c r="J1339" s="67">
        <v>-1750</v>
      </c>
    </row>
    <row r="1340" spans="1:10">
      <c r="A1340" s="60" t="s">
        <v>655</v>
      </c>
      <c r="B1340" s="60" t="s">
        <v>94</v>
      </c>
      <c r="C1340" s="60" t="s">
        <v>713</v>
      </c>
      <c r="D1340" s="37" t="s">
        <v>127</v>
      </c>
      <c r="E1340" s="33">
        <v>5.35</v>
      </c>
      <c r="F1340" s="33">
        <v>6.5</v>
      </c>
      <c r="G1340" s="33">
        <v>1.1500000000000004</v>
      </c>
      <c r="H1340" s="34">
        <v>46479</v>
      </c>
      <c r="I1340" s="34">
        <v>37293</v>
      </c>
      <c r="J1340" s="67">
        <v>-9186</v>
      </c>
    </row>
    <row r="1341" spans="1:10">
      <c r="A1341" s="60" t="s">
        <v>655</v>
      </c>
      <c r="B1341" s="60" t="s">
        <v>94</v>
      </c>
      <c r="C1341" s="60" t="s">
        <v>721</v>
      </c>
      <c r="D1341" s="37" t="s">
        <v>939</v>
      </c>
      <c r="E1341" s="33">
        <v>1.6300000000000001</v>
      </c>
      <c r="F1341" s="33">
        <v>2.36</v>
      </c>
      <c r="G1341" s="33">
        <v>0.72999999999999976</v>
      </c>
      <c r="H1341" s="34">
        <v>8150</v>
      </c>
      <c r="I1341" s="34">
        <v>11800</v>
      </c>
      <c r="J1341" s="67">
        <v>3650</v>
      </c>
    </row>
    <row r="1342" spans="1:10">
      <c r="A1342" s="60" t="s">
        <v>655</v>
      </c>
      <c r="B1342" s="60" t="s">
        <v>94</v>
      </c>
      <c r="C1342" s="60" t="s">
        <v>738</v>
      </c>
      <c r="D1342" s="37" t="s">
        <v>88</v>
      </c>
      <c r="E1342" s="33">
        <v>0</v>
      </c>
      <c r="F1342" s="33">
        <v>0.17</v>
      </c>
      <c r="G1342" s="33">
        <v>0.17</v>
      </c>
      <c r="H1342" s="34">
        <v>0</v>
      </c>
      <c r="I1342" s="34">
        <v>850</v>
      </c>
      <c r="J1342" s="67">
        <v>850</v>
      </c>
    </row>
    <row r="1343" spans="1:10">
      <c r="A1343" s="60" t="s">
        <v>655</v>
      </c>
      <c r="B1343" s="60" t="s">
        <v>94</v>
      </c>
      <c r="C1343" s="60" t="s">
        <v>743</v>
      </c>
      <c r="D1343" s="37" t="s">
        <v>140</v>
      </c>
      <c r="E1343" s="33">
        <v>1</v>
      </c>
      <c r="F1343" s="33">
        <v>0</v>
      </c>
      <c r="G1343" s="33">
        <v>-1</v>
      </c>
      <c r="H1343" s="34">
        <v>5000</v>
      </c>
      <c r="I1343" s="34">
        <v>0</v>
      </c>
      <c r="J1343" s="67">
        <v>-5000</v>
      </c>
    </row>
    <row r="1344" spans="1:10">
      <c r="A1344" s="60" t="s">
        <v>655</v>
      </c>
      <c r="B1344" s="60" t="s">
        <v>94</v>
      </c>
      <c r="C1344" s="60" t="s">
        <v>745</v>
      </c>
      <c r="D1344" s="37" t="s">
        <v>256</v>
      </c>
      <c r="E1344" s="33">
        <v>2.1</v>
      </c>
      <c r="F1344" s="33">
        <v>2.9</v>
      </c>
      <c r="G1344" s="33">
        <v>0.79999999999999982</v>
      </c>
      <c r="H1344" s="34">
        <v>10500</v>
      </c>
      <c r="I1344" s="34">
        <v>14500</v>
      </c>
      <c r="J1344" s="67">
        <v>4000</v>
      </c>
    </row>
    <row r="1345" spans="1:10">
      <c r="A1345" s="60" t="s">
        <v>655</v>
      </c>
      <c r="B1345" s="60" t="s">
        <v>94</v>
      </c>
      <c r="C1345" s="60" t="s">
        <v>750</v>
      </c>
      <c r="D1345" s="37" t="s">
        <v>184</v>
      </c>
      <c r="E1345" s="33">
        <v>0.55000000000000004</v>
      </c>
      <c r="F1345" s="33">
        <v>0</v>
      </c>
      <c r="G1345" s="33">
        <v>-0.55000000000000004</v>
      </c>
      <c r="H1345" s="34">
        <v>2750</v>
      </c>
      <c r="I1345" s="34">
        <v>0</v>
      </c>
      <c r="J1345" s="67">
        <v>-2750</v>
      </c>
    </row>
    <row r="1346" spans="1:10">
      <c r="A1346" s="60" t="s">
        <v>655</v>
      </c>
      <c r="B1346" s="60" t="s">
        <v>94</v>
      </c>
      <c r="C1346" s="60" t="s">
        <v>756</v>
      </c>
      <c r="D1346" s="37" t="s">
        <v>940</v>
      </c>
      <c r="E1346" s="33">
        <v>1</v>
      </c>
      <c r="F1346" s="33">
        <v>0.28999999999999998</v>
      </c>
      <c r="G1346" s="33">
        <v>-0.71</v>
      </c>
      <c r="H1346" s="34">
        <v>5000</v>
      </c>
      <c r="I1346" s="34">
        <v>1450</v>
      </c>
      <c r="J1346" s="67">
        <v>-3550</v>
      </c>
    </row>
    <row r="1347" spans="1:10">
      <c r="A1347" s="60" t="s">
        <v>655</v>
      </c>
      <c r="B1347" s="60" t="s">
        <v>94</v>
      </c>
      <c r="C1347" s="60" t="s">
        <v>757</v>
      </c>
      <c r="D1347" s="37" t="s">
        <v>243</v>
      </c>
      <c r="E1347" s="33">
        <v>0.55000000000000004</v>
      </c>
      <c r="F1347" s="33">
        <v>1</v>
      </c>
      <c r="G1347" s="33">
        <v>0.44999999999999996</v>
      </c>
      <c r="H1347" s="34">
        <v>2750</v>
      </c>
      <c r="I1347" s="34">
        <v>5000</v>
      </c>
      <c r="J1347" s="67">
        <v>2250</v>
      </c>
    </row>
    <row r="1348" spans="1:10">
      <c r="A1348" s="60" t="s">
        <v>655</v>
      </c>
      <c r="B1348" s="60" t="s">
        <v>94</v>
      </c>
      <c r="C1348" s="60" t="s">
        <v>760</v>
      </c>
      <c r="D1348" s="37" t="s">
        <v>96</v>
      </c>
      <c r="E1348" s="33">
        <v>7.2499999999999991</v>
      </c>
      <c r="F1348" s="33">
        <v>5.26</v>
      </c>
      <c r="G1348" s="33">
        <v>-1.9899999999999993</v>
      </c>
      <c r="H1348" s="34">
        <v>36250</v>
      </c>
      <c r="I1348" s="34">
        <v>26300</v>
      </c>
      <c r="J1348" s="67">
        <v>-9950</v>
      </c>
    </row>
    <row r="1349" spans="1:10">
      <c r="A1349" s="60" t="s">
        <v>655</v>
      </c>
      <c r="B1349" s="60" t="s">
        <v>94</v>
      </c>
      <c r="C1349" s="60" t="s">
        <v>761</v>
      </c>
      <c r="D1349" s="37" t="s">
        <v>176</v>
      </c>
      <c r="E1349" s="33">
        <v>0</v>
      </c>
      <c r="F1349" s="33">
        <v>1</v>
      </c>
      <c r="G1349" s="33">
        <v>1</v>
      </c>
      <c r="H1349" s="34">
        <v>0</v>
      </c>
      <c r="I1349" s="34">
        <v>5000</v>
      </c>
      <c r="J1349" s="67">
        <v>5000</v>
      </c>
    </row>
    <row r="1350" spans="1:10">
      <c r="A1350" s="60" t="s">
        <v>657</v>
      </c>
      <c r="B1350" s="60" t="s">
        <v>175</v>
      </c>
      <c r="C1350" s="60" t="s">
        <v>542</v>
      </c>
      <c r="D1350" s="37" t="s">
        <v>116</v>
      </c>
      <c r="E1350" s="33">
        <v>1.9300000000000002</v>
      </c>
      <c r="F1350" s="33">
        <v>1.63</v>
      </c>
      <c r="G1350" s="33">
        <v>-0.30000000000000027</v>
      </c>
      <c r="H1350" s="34">
        <v>9650</v>
      </c>
      <c r="I1350" s="34">
        <v>8150</v>
      </c>
      <c r="J1350" s="67">
        <v>-1500</v>
      </c>
    </row>
    <row r="1351" spans="1:10">
      <c r="A1351" s="60" t="s">
        <v>657</v>
      </c>
      <c r="B1351" s="60" t="s">
        <v>175</v>
      </c>
      <c r="C1351" s="60" t="s">
        <v>578</v>
      </c>
      <c r="D1351" s="37" t="s">
        <v>46</v>
      </c>
      <c r="E1351" s="33">
        <v>1</v>
      </c>
      <c r="F1351" s="33">
        <v>0</v>
      </c>
      <c r="G1351" s="33">
        <v>-1</v>
      </c>
      <c r="H1351" s="34">
        <v>5000</v>
      </c>
      <c r="I1351" s="34">
        <v>0</v>
      </c>
      <c r="J1351" s="67">
        <v>-5000</v>
      </c>
    </row>
    <row r="1352" spans="1:10">
      <c r="A1352" s="60" t="s">
        <v>657</v>
      </c>
      <c r="B1352" s="60" t="s">
        <v>175</v>
      </c>
      <c r="C1352" s="60" t="s">
        <v>761</v>
      </c>
      <c r="D1352" s="37" t="s">
        <v>176</v>
      </c>
      <c r="E1352" s="33">
        <v>0</v>
      </c>
      <c r="F1352" s="33">
        <v>0.73</v>
      </c>
      <c r="G1352" s="33">
        <v>0.73</v>
      </c>
      <c r="H1352" s="34">
        <v>0</v>
      </c>
      <c r="I1352" s="34">
        <v>3650</v>
      </c>
      <c r="J1352" s="67">
        <v>3650</v>
      </c>
    </row>
    <row r="1353" spans="1:10">
      <c r="A1353" s="60" t="s">
        <v>660</v>
      </c>
      <c r="B1353" s="60" t="s">
        <v>68</v>
      </c>
      <c r="C1353" s="60" t="s">
        <v>375</v>
      </c>
      <c r="D1353" s="37" t="s">
        <v>58</v>
      </c>
      <c r="E1353" s="33">
        <v>0.61</v>
      </c>
      <c r="F1353" s="33">
        <v>1.55</v>
      </c>
      <c r="G1353" s="33">
        <v>0.94000000000000006</v>
      </c>
      <c r="H1353" s="34">
        <v>3050</v>
      </c>
      <c r="I1353" s="34">
        <v>7750</v>
      </c>
      <c r="J1353" s="67">
        <v>4700</v>
      </c>
    </row>
    <row r="1354" spans="1:10">
      <c r="A1354" s="60" t="s">
        <v>660</v>
      </c>
      <c r="B1354" s="60" t="s">
        <v>68</v>
      </c>
      <c r="C1354" s="60" t="s">
        <v>412</v>
      </c>
      <c r="D1354" s="37" t="s">
        <v>42</v>
      </c>
      <c r="E1354" s="33">
        <v>1</v>
      </c>
      <c r="F1354" s="33">
        <v>0</v>
      </c>
      <c r="G1354" s="33">
        <v>-1</v>
      </c>
      <c r="H1354" s="34">
        <v>5000</v>
      </c>
      <c r="I1354" s="34">
        <v>0</v>
      </c>
      <c r="J1354" s="67">
        <v>-5000</v>
      </c>
    </row>
    <row r="1355" spans="1:10">
      <c r="A1355" s="60" t="s">
        <v>660</v>
      </c>
      <c r="B1355" s="60" t="s">
        <v>68</v>
      </c>
      <c r="C1355" s="60" t="s">
        <v>542</v>
      </c>
      <c r="D1355" s="37" t="s">
        <v>116</v>
      </c>
      <c r="E1355" s="33">
        <v>3</v>
      </c>
      <c r="F1355" s="33">
        <v>2</v>
      </c>
      <c r="G1355" s="33">
        <v>-1</v>
      </c>
      <c r="H1355" s="34">
        <v>15000</v>
      </c>
      <c r="I1355" s="34">
        <v>10000</v>
      </c>
      <c r="J1355" s="67">
        <v>-5000</v>
      </c>
    </row>
    <row r="1356" spans="1:10">
      <c r="A1356" s="60" t="s">
        <v>660</v>
      </c>
      <c r="B1356" s="60" t="s">
        <v>68</v>
      </c>
      <c r="C1356" s="60" t="s">
        <v>578</v>
      </c>
      <c r="D1356" s="37" t="s">
        <v>46</v>
      </c>
      <c r="E1356" s="33">
        <v>8.120000000000001</v>
      </c>
      <c r="F1356" s="33">
        <v>7.26</v>
      </c>
      <c r="G1356" s="33">
        <v>-0.86000000000000121</v>
      </c>
      <c r="H1356" s="34">
        <v>40600</v>
      </c>
      <c r="I1356" s="34">
        <v>36300</v>
      </c>
      <c r="J1356" s="67">
        <v>-4300</v>
      </c>
    </row>
    <row r="1357" spans="1:10">
      <c r="A1357" s="60" t="s">
        <v>660</v>
      </c>
      <c r="B1357" s="60" t="s">
        <v>68</v>
      </c>
      <c r="C1357" s="60" t="s">
        <v>632</v>
      </c>
      <c r="D1357" s="37" t="s">
        <v>48</v>
      </c>
      <c r="E1357" s="33">
        <v>4.82</v>
      </c>
      <c r="F1357" s="33">
        <v>0.12</v>
      </c>
      <c r="G1357" s="33">
        <v>-4.7</v>
      </c>
      <c r="H1357" s="34">
        <v>34783</v>
      </c>
      <c r="I1357" s="34">
        <v>600</v>
      </c>
      <c r="J1357" s="67">
        <v>-34183</v>
      </c>
    </row>
    <row r="1358" spans="1:10">
      <c r="A1358" s="60" t="s">
        <v>660</v>
      </c>
      <c r="B1358" s="60" t="s">
        <v>68</v>
      </c>
      <c r="C1358" s="60" t="s">
        <v>750</v>
      </c>
      <c r="D1358" s="37" t="s">
        <v>184</v>
      </c>
      <c r="E1358" s="33">
        <v>10.95</v>
      </c>
      <c r="F1358" s="33">
        <v>10</v>
      </c>
      <c r="G1358" s="33">
        <v>-0.94999999999999929</v>
      </c>
      <c r="H1358" s="34">
        <v>60582</v>
      </c>
      <c r="I1358" s="34">
        <v>55585</v>
      </c>
      <c r="J1358" s="67">
        <v>-4997</v>
      </c>
    </row>
    <row r="1359" spans="1:10">
      <c r="A1359" s="60" t="s">
        <v>660</v>
      </c>
      <c r="B1359" s="60" t="s">
        <v>68</v>
      </c>
      <c r="C1359" s="60" t="s">
        <v>757</v>
      </c>
      <c r="D1359" s="37" t="s">
        <v>243</v>
      </c>
      <c r="E1359" s="33">
        <v>1</v>
      </c>
      <c r="F1359" s="33">
        <v>2</v>
      </c>
      <c r="G1359" s="33">
        <v>1</v>
      </c>
      <c r="H1359" s="34">
        <v>12454</v>
      </c>
      <c r="I1359" s="34">
        <v>59617</v>
      </c>
      <c r="J1359" s="67">
        <v>47163</v>
      </c>
    </row>
    <row r="1360" spans="1:10">
      <c r="A1360" s="60" t="s">
        <v>660</v>
      </c>
      <c r="B1360" s="60" t="s">
        <v>68</v>
      </c>
      <c r="C1360" s="60" t="s">
        <v>761</v>
      </c>
      <c r="D1360" s="37" t="s">
        <v>176</v>
      </c>
      <c r="E1360" s="33">
        <v>9.98</v>
      </c>
      <c r="F1360" s="33">
        <v>9.75</v>
      </c>
      <c r="G1360" s="33">
        <v>-0.23000000000000043</v>
      </c>
      <c r="H1360" s="34">
        <v>55356</v>
      </c>
      <c r="I1360" s="34">
        <v>54310</v>
      </c>
      <c r="J1360" s="67">
        <v>-1046</v>
      </c>
    </row>
    <row r="1361" spans="1:10">
      <c r="A1361" s="60" t="s">
        <v>661</v>
      </c>
      <c r="B1361" s="60" t="s">
        <v>112</v>
      </c>
      <c r="C1361" s="60" t="s">
        <v>354</v>
      </c>
      <c r="D1361" s="37" t="s">
        <v>130</v>
      </c>
      <c r="E1361" s="33">
        <v>0.56999999999999995</v>
      </c>
      <c r="F1361" s="33">
        <v>0</v>
      </c>
      <c r="G1361" s="33">
        <v>-0.56999999999999995</v>
      </c>
      <c r="H1361" s="34">
        <v>2850</v>
      </c>
      <c r="I1361" s="34">
        <v>0</v>
      </c>
      <c r="J1361" s="67">
        <v>-2850</v>
      </c>
    </row>
    <row r="1362" spans="1:10">
      <c r="A1362" s="60" t="s">
        <v>661</v>
      </c>
      <c r="B1362" s="60" t="s">
        <v>112</v>
      </c>
      <c r="C1362" s="60" t="s">
        <v>371</v>
      </c>
      <c r="D1362" s="37" t="s">
        <v>104</v>
      </c>
      <c r="E1362" s="33">
        <v>0.35</v>
      </c>
      <c r="F1362" s="33">
        <v>0</v>
      </c>
      <c r="G1362" s="33">
        <v>-0.35</v>
      </c>
      <c r="H1362" s="34">
        <v>1750</v>
      </c>
      <c r="I1362" s="34">
        <v>0</v>
      </c>
      <c r="J1362" s="67">
        <v>-1750</v>
      </c>
    </row>
    <row r="1363" spans="1:10">
      <c r="A1363" s="60" t="s">
        <v>661</v>
      </c>
      <c r="B1363" s="60" t="s">
        <v>112</v>
      </c>
      <c r="C1363" s="60" t="s">
        <v>387</v>
      </c>
      <c r="D1363" s="37" t="s">
        <v>105</v>
      </c>
      <c r="E1363" s="33">
        <v>8.66</v>
      </c>
      <c r="F1363" s="33">
        <v>12.51</v>
      </c>
      <c r="G1363" s="33">
        <v>3.8499999999999996</v>
      </c>
      <c r="H1363" s="34">
        <v>43300</v>
      </c>
      <c r="I1363" s="34">
        <v>62550</v>
      </c>
      <c r="J1363" s="67">
        <v>19250</v>
      </c>
    </row>
    <row r="1364" spans="1:10">
      <c r="A1364" s="60" t="s">
        <v>661</v>
      </c>
      <c r="B1364" s="60" t="s">
        <v>112</v>
      </c>
      <c r="C1364" s="60" t="s">
        <v>403</v>
      </c>
      <c r="D1364" s="37" t="s">
        <v>106</v>
      </c>
      <c r="E1364" s="33">
        <v>1</v>
      </c>
      <c r="F1364" s="33">
        <v>2</v>
      </c>
      <c r="G1364" s="33">
        <v>1</v>
      </c>
      <c r="H1364" s="34">
        <v>5000</v>
      </c>
      <c r="I1364" s="34">
        <v>10000</v>
      </c>
      <c r="J1364" s="67">
        <v>5000</v>
      </c>
    </row>
    <row r="1365" spans="1:10">
      <c r="A1365" s="60" t="s">
        <v>661</v>
      </c>
      <c r="B1365" s="60" t="s">
        <v>112</v>
      </c>
      <c r="C1365" s="60" t="s">
        <v>445</v>
      </c>
      <c r="D1365" s="37" t="s">
        <v>132</v>
      </c>
      <c r="E1365" s="33">
        <v>2</v>
      </c>
      <c r="F1365" s="33">
        <v>1.17</v>
      </c>
      <c r="G1365" s="33">
        <v>-0.83000000000000007</v>
      </c>
      <c r="H1365" s="34">
        <v>10000</v>
      </c>
      <c r="I1365" s="34">
        <v>5850</v>
      </c>
      <c r="J1365" s="67">
        <v>-4150</v>
      </c>
    </row>
    <row r="1366" spans="1:10">
      <c r="A1366" s="60" t="s">
        <v>661</v>
      </c>
      <c r="B1366" s="60" t="s">
        <v>112</v>
      </c>
      <c r="C1366" s="60" t="s">
        <v>446</v>
      </c>
      <c r="D1366" s="37" t="s">
        <v>98</v>
      </c>
      <c r="E1366" s="33">
        <v>4</v>
      </c>
      <c r="F1366" s="33">
        <v>3</v>
      </c>
      <c r="G1366" s="33">
        <v>-1</v>
      </c>
      <c r="H1366" s="34">
        <v>20000</v>
      </c>
      <c r="I1366" s="34">
        <v>15000</v>
      </c>
      <c r="J1366" s="67">
        <v>-5000</v>
      </c>
    </row>
    <row r="1367" spans="1:10">
      <c r="A1367" s="60" t="s">
        <v>661</v>
      </c>
      <c r="B1367" s="60" t="s">
        <v>112</v>
      </c>
      <c r="C1367" s="60" t="s">
        <v>447</v>
      </c>
      <c r="D1367" s="37" t="s">
        <v>107</v>
      </c>
      <c r="E1367" s="33">
        <v>2</v>
      </c>
      <c r="F1367" s="33">
        <v>0.49</v>
      </c>
      <c r="G1367" s="33">
        <v>-1.51</v>
      </c>
      <c r="H1367" s="34">
        <v>10000</v>
      </c>
      <c r="I1367" s="34">
        <v>2450</v>
      </c>
      <c r="J1367" s="67">
        <v>-7550</v>
      </c>
    </row>
    <row r="1368" spans="1:10">
      <c r="A1368" s="60" t="s">
        <v>661</v>
      </c>
      <c r="B1368" s="60" t="s">
        <v>112</v>
      </c>
      <c r="C1368" s="60" t="s">
        <v>453</v>
      </c>
      <c r="D1368" s="37" t="s">
        <v>949</v>
      </c>
      <c r="E1368" s="33">
        <v>1</v>
      </c>
      <c r="F1368" s="33">
        <v>0</v>
      </c>
      <c r="G1368" s="33">
        <v>-1</v>
      </c>
      <c r="H1368" s="34">
        <v>5000</v>
      </c>
      <c r="I1368" s="34">
        <v>0</v>
      </c>
      <c r="J1368" s="67">
        <v>-5000</v>
      </c>
    </row>
    <row r="1369" spans="1:10">
      <c r="A1369" s="60" t="s">
        <v>661</v>
      </c>
      <c r="B1369" s="60" t="s">
        <v>112</v>
      </c>
      <c r="C1369" s="60" t="s">
        <v>520</v>
      </c>
      <c r="D1369" s="37" t="s">
        <v>290</v>
      </c>
      <c r="E1369" s="33">
        <v>0.73</v>
      </c>
      <c r="F1369" s="33">
        <v>0</v>
      </c>
      <c r="G1369" s="33">
        <v>-0.73</v>
      </c>
      <c r="H1369" s="34">
        <v>3650</v>
      </c>
      <c r="I1369" s="34">
        <v>0</v>
      </c>
      <c r="J1369" s="67">
        <v>-3650</v>
      </c>
    </row>
    <row r="1370" spans="1:10">
      <c r="A1370" s="60" t="s">
        <v>661</v>
      </c>
      <c r="B1370" s="60" t="s">
        <v>112</v>
      </c>
      <c r="C1370" s="60" t="s">
        <v>523</v>
      </c>
      <c r="D1370" s="37" t="s">
        <v>109</v>
      </c>
      <c r="E1370" s="33">
        <v>2</v>
      </c>
      <c r="F1370" s="33">
        <v>0</v>
      </c>
      <c r="G1370" s="33">
        <v>-2</v>
      </c>
      <c r="H1370" s="34">
        <v>10000</v>
      </c>
      <c r="I1370" s="34">
        <v>0</v>
      </c>
      <c r="J1370" s="67">
        <v>-10000</v>
      </c>
    </row>
    <row r="1371" spans="1:10">
      <c r="A1371" s="60" t="s">
        <v>661</v>
      </c>
      <c r="B1371" s="60" t="s">
        <v>112</v>
      </c>
      <c r="C1371" s="60" t="s">
        <v>533</v>
      </c>
      <c r="D1371" s="37" t="s">
        <v>162</v>
      </c>
      <c r="E1371" s="33">
        <v>3.58</v>
      </c>
      <c r="F1371" s="33">
        <v>5</v>
      </c>
      <c r="G1371" s="33">
        <v>1.42</v>
      </c>
      <c r="H1371" s="34">
        <v>17900</v>
      </c>
      <c r="I1371" s="34">
        <v>25000</v>
      </c>
      <c r="J1371" s="67">
        <v>7100</v>
      </c>
    </row>
    <row r="1372" spans="1:10">
      <c r="A1372" s="60" t="s">
        <v>661</v>
      </c>
      <c r="B1372" s="60" t="s">
        <v>112</v>
      </c>
      <c r="C1372" s="60" t="s">
        <v>552</v>
      </c>
      <c r="D1372" s="37" t="s">
        <v>133</v>
      </c>
      <c r="E1372" s="33">
        <v>25.03</v>
      </c>
      <c r="F1372" s="33">
        <v>24.03</v>
      </c>
      <c r="G1372" s="33">
        <v>-1</v>
      </c>
      <c r="H1372" s="34">
        <v>125150</v>
      </c>
      <c r="I1372" s="34">
        <v>120150</v>
      </c>
      <c r="J1372" s="67">
        <v>-5000</v>
      </c>
    </row>
    <row r="1373" spans="1:10">
      <c r="A1373" s="60" t="s">
        <v>661</v>
      </c>
      <c r="B1373" s="60" t="s">
        <v>112</v>
      </c>
      <c r="C1373" s="60" t="s">
        <v>590</v>
      </c>
      <c r="D1373" s="37" t="s">
        <v>110</v>
      </c>
      <c r="E1373" s="33">
        <v>2</v>
      </c>
      <c r="F1373" s="33">
        <v>0.5</v>
      </c>
      <c r="G1373" s="33">
        <v>-1.5</v>
      </c>
      <c r="H1373" s="34">
        <v>10000</v>
      </c>
      <c r="I1373" s="34">
        <v>2500</v>
      </c>
      <c r="J1373" s="67">
        <v>-7500</v>
      </c>
    </row>
    <row r="1374" spans="1:10">
      <c r="A1374" s="60" t="s">
        <v>661</v>
      </c>
      <c r="B1374" s="60" t="s">
        <v>112</v>
      </c>
      <c r="C1374" s="60" t="s">
        <v>594</v>
      </c>
      <c r="D1374" s="37" t="s">
        <v>304</v>
      </c>
      <c r="E1374" s="33">
        <v>1</v>
      </c>
      <c r="F1374" s="33">
        <v>0</v>
      </c>
      <c r="G1374" s="33">
        <v>-1</v>
      </c>
      <c r="H1374" s="34">
        <v>5000</v>
      </c>
      <c r="I1374" s="34">
        <v>0</v>
      </c>
      <c r="J1374" s="67">
        <v>-5000</v>
      </c>
    </row>
    <row r="1375" spans="1:10">
      <c r="A1375" s="60" t="s">
        <v>661</v>
      </c>
      <c r="B1375" s="60" t="s">
        <v>112</v>
      </c>
      <c r="C1375" s="60" t="s">
        <v>612</v>
      </c>
      <c r="D1375" s="37" t="s">
        <v>111</v>
      </c>
      <c r="E1375" s="33">
        <v>0</v>
      </c>
      <c r="F1375" s="33">
        <v>1.38</v>
      </c>
      <c r="G1375" s="33">
        <v>1.38</v>
      </c>
      <c r="H1375" s="34">
        <v>0</v>
      </c>
      <c r="I1375" s="34">
        <v>6900</v>
      </c>
      <c r="J1375" s="67">
        <v>6900</v>
      </c>
    </row>
    <row r="1376" spans="1:10">
      <c r="A1376" s="60" t="s">
        <v>661</v>
      </c>
      <c r="B1376" s="60" t="s">
        <v>112</v>
      </c>
      <c r="C1376" s="60" t="s">
        <v>644</v>
      </c>
      <c r="D1376" s="37" t="s">
        <v>136</v>
      </c>
      <c r="E1376" s="33">
        <v>2</v>
      </c>
      <c r="F1376" s="33">
        <v>1</v>
      </c>
      <c r="G1376" s="33">
        <v>-1</v>
      </c>
      <c r="H1376" s="34">
        <v>10000</v>
      </c>
      <c r="I1376" s="34">
        <v>5000</v>
      </c>
      <c r="J1376" s="67">
        <v>-5000</v>
      </c>
    </row>
    <row r="1377" spans="1:10">
      <c r="A1377" s="60" t="s">
        <v>661</v>
      </c>
      <c r="B1377" s="60" t="s">
        <v>112</v>
      </c>
      <c r="C1377" s="60" t="s">
        <v>714</v>
      </c>
      <c r="D1377" s="37" t="s">
        <v>113</v>
      </c>
      <c r="E1377" s="33">
        <v>1</v>
      </c>
      <c r="F1377" s="33">
        <v>0</v>
      </c>
      <c r="G1377" s="33">
        <v>-1</v>
      </c>
      <c r="H1377" s="34">
        <v>5000</v>
      </c>
      <c r="I1377" s="34">
        <v>0</v>
      </c>
      <c r="J1377" s="67">
        <v>-5000</v>
      </c>
    </row>
    <row r="1378" spans="1:10">
      <c r="A1378" s="60" t="s">
        <v>661</v>
      </c>
      <c r="B1378" s="60" t="s">
        <v>112</v>
      </c>
      <c r="C1378" s="60" t="s">
        <v>718</v>
      </c>
      <c r="D1378" s="37" t="s">
        <v>114</v>
      </c>
      <c r="E1378" s="33">
        <v>0.35</v>
      </c>
      <c r="F1378" s="33">
        <v>0</v>
      </c>
      <c r="G1378" s="33">
        <v>-0.35</v>
      </c>
      <c r="H1378" s="34">
        <v>1750</v>
      </c>
      <c r="I1378" s="34">
        <v>0</v>
      </c>
      <c r="J1378" s="67">
        <v>-1750</v>
      </c>
    </row>
    <row r="1379" spans="1:10">
      <c r="A1379" s="60" t="s">
        <v>661</v>
      </c>
      <c r="B1379" s="60" t="s">
        <v>112</v>
      </c>
      <c r="C1379" s="60" t="s">
        <v>724</v>
      </c>
      <c r="D1379" s="37" t="s">
        <v>139</v>
      </c>
      <c r="E1379" s="33">
        <v>1</v>
      </c>
      <c r="F1379" s="33">
        <v>2</v>
      </c>
      <c r="G1379" s="33">
        <v>1</v>
      </c>
      <c r="H1379" s="34">
        <v>5000</v>
      </c>
      <c r="I1379" s="34">
        <v>10000</v>
      </c>
      <c r="J1379" s="67">
        <v>5000</v>
      </c>
    </row>
    <row r="1380" spans="1:10">
      <c r="A1380" s="60" t="s">
        <v>661</v>
      </c>
      <c r="B1380" s="60" t="s">
        <v>112</v>
      </c>
      <c r="C1380" s="60" t="s">
        <v>747</v>
      </c>
      <c r="D1380" s="37" t="s">
        <v>164</v>
      </c>
      <c r="E1380" s="33">
        <v>3</v>
      </c>
      <c r="F1380" s="33">
        <v>5</v>
      </c>
      <c r="G1380" s="33">
        <v>2</v>
      </c>
      <c r="H1380" s="34">
        <v>15000</v>
      </c>
      <c r="I1380" s="34">
        <v>28218</v>
      </c>
      <c r="J1380" s="67">
        <v>13218</v>
      </c>
    </row>
    <row r="1381" spans="1:10">
      <c r="A1381" s="60" t="s">
        <v>661</v>
      </c>
      <c r="B1381" s="60" t="s">
        <v>112</v>
      </c>
      <c r="C1381" s="60" t="s">
        <v>770</v>
      </c>
      <c r="D1381" s="37" t="s">
        <v>229</v>
      </c>
      <c r="E1381" s="33">
        <v>0</v>
      </c>
      <c r="F1381" s="33">
        <v>1</v>
      </c>
      <c r="G1381" s="33">
        <v>1</v>
      </c>
      <c r="H1381" s="34">
        <v>0</v>
      </c>
      <c r="I1381" s="34">
        <v>5000</v>
      </c>
      <c r="J1381" s="67">
        <v>5000</v>
      </c>
    </row>
    <row r="1382" spans="1:10">
      <c r="A1382" s="60" t="s">
        <v>661</v>
      </c>
      <c r="B1382" s="60" t="s">
        <v>112</v>
      </c>
      <c r="C1382" s="60" t="s">
        <v>772</v>
      </c>
      <c r="D1382" s="37" t="s">
        <v>230</v>
      </c>
      <c r="E1382" s="33">
        <v>2</v>
      </c>
      <c r="F1382" s="33">
        <v>0</v>
      </c>
      <c r="G1382" s="33">
        <v>-2</v>
      </c>
      <c r="H1382" s="34">
        <v>10000</v>
      </c>
      <c r="I1382" s="34">
        <v>0</v>
      </c>
      <c r="J1382" s="67">
        <v>-10000</v>
      </c>
    </row>
    <row r="1383" spans="1:10">
      <c r="A1383" s="60" t="s">
        <v>661</v>
      </c>
      <c r="B1383" s="60" t="s">
        <v>112</v>
      </c>
      <c r="C1383" s="60" t="s">
        <v>780</v>
      </c>
      <c r="D1383" s="37" t="s">
        <v>307</v>
      </c>
      <c r="E1383" s="33">
        <v>2</v>
      </c>
      <c r="F1383" s="33">
        <v>2</v>
      </c>
      <c r="G1383" s="33">
        <v>0</v>
      </c>
      <c r="H1383" s="34">
        <v>10000</v>
      </c>
      <c r="I1383" s="34">
        <v>10000</v>
      </c>
      <c r="J1383" s="67">
        <v>0</v>
      </c>
    </row>
    <row r="1384" spans="1:10">
      <c r="A1384" s="60" t="s">
        <v>661</v>
      </c>
      <c r="B1384" s="60" t="s">
        <v>112</v>
      </c>
      <c r="C1384" s="60" t="s">
        <v>787</v>
      </c>
      <c r="D1384" s="37" t="s">
        <v>232</v>
      </c>
      <c r="E1384" s="33">
        <v>1</v>
      </c>
      <c r="F1384" s="33">
        <v>2</v>
      </c>
      <c r="G1384" s="33">
        <v>1</v>
      </c>
      <c r="H1384" s="34">
        <v>5000</v>
      </c>
      <c r="I1384" s="34">
        <v>10000</v>
      </c>
      <c r="J1384" s="67">
        <v>5000</v>
      </c>
    </row>
    <row r="1385" spans="1:10">
      <c r="A1385" s="60" t="s">
        <v>667</v>
      </c>
      <c r="B1385" s="60" t="s">
        <v>95</v>
      </c>
      <c r="C1385" s="60" t="s">
        <v>536</v>
      </c>
      <c r="D1385" s="37" t="s">
        <v>82</v>
      </c>
      <c r="E1385" s="33">
        <v>2</v>
      </c>
      <c r="F1385" s="33">
        <v>1</v>
      </c>
      <c r="G1385" s="33">
        <v>-1</v>
      </c>
      <c r="H1385" s="34">
        <v>10000</v>
      </c>
      <c r="I1385" s="34">
        <v>5000</v>
      </c>
      <c r="J1385" s="67">
        <v>-5000</v>
      </c>
    </row>
    <row r="1386" spans="1:10">
      <c r="A1386" s="60" t="s">
        <v>667</v>
      </c>
      <c r="B1386" s="60" t="s">
        <v>95</v>
      </c>
      <c r="C1386" s="60" t="s">
        <v>565</v>
      </c>
      <c r="D1386" s="37" t="s">
        <v>126</v>
      </c>
      <c r="E1386" s="33">
        <v>1</v>
      </c>
      <c r="F1386" s="33">
        <v>1</v>
      </c>
      <c r="G1386" s="33">
        <v>0</v>
      </c>
      <c r="H1386" s="34">
        <v>5000</v>
      </c>
      <c r="I1386" s="34">
        <v>5000</v>
      </c>
      <c r="J1386" s="67">
        <v>0</v>
      </c>
    </row>
    <row r="1387" spans="1:10">
      <c r="A1387" s="60" t="s">
        <v>667</v>
      </c>
      <c r="B1387" s="60" t="s">
        <v>95</v>
      </c>
      <c r="C1387" s="60" t="s">
        <v>577</v>
      </c>
      <c r="D1387" s="37" t="s">
        <v>92</v>
      </c>
      <c r="E1387" s="33">
        <v>2</v>
      </c>
      <c r="F1387" s="33">
        <v>0</v>
      </c>
      <c r="G1387" s="33">
        <v>-2</v>
      </c>
      <c r="H1387" s="34">
        <v>10000</v>
      </c>
      <c r="I1387" s="34">
        <v>0</v>
      </c>
      <c r="J1387" s="67">
        <v>-10000</v>
      </c>
    </row>
    <row r="1388" spans="1:10">
      <c r="A1388" s="60" t="s">
        <v>667</v>
      </c>
      <c r="B1388" s="60" t="s">
        <v>95</v>
      </c>
      <c r="C1388" s="60" t="s">
        <v>622</v>
      </c>
      <c r="D1388" s="37" t="s">
        <v>242</v>
      </c>
      <c r="E1388" s="33">
        <v>0</v>
      </c>
      <c r="F1388" s="33">
        <v>0.31</v>
      </c>
      <c r="G1388" s="33">
        <v>0.31</v>
      </c>
      <c r="H1388" s="34">
        <v>0</v>
      </c>
      <c r="I1388" s="34">
        <v>1550</v>
      </c>
      <c r="J1388" s="67">
        <v>1550</v>
      </c>
    </row>
    <row r="1389" spans="1:10">
      <c r="A1389" s="60" t="s">
        <v>667</v>
      </c>
      <c r="B1389" s="60" t="s">
        <v>95</v>
      </c>
      <c r="C1389" s="60" t="s">
        <v>628</v>
      </c>
      <c r="D1389" s="37" t="s">
        <v>93</v>
      </c>
      <c r="E1389" s="33">
        <v>1</v>
      </c>
      <c r="F1389" s="33">
        <v>1</v>
      </c>
      <c r="G1389" s="33">
        <v>0</v>
      </c>
      <c r="H1389" s="34">
        <v>5000</v>
      </c>
      <c r="I1389" s="34">
        <v>5000</v>
      </c>
      <c r="J1389" s="67">
        <v>0</v>
      </c>
    </row>
    <row r="1390" spans="1:10">
      <c r="A1390" s="60" t="s">
        <v>667</v>
      </c>
      <c r="B1390" s="60" t="s">
        <v>95</v>
      </c>
      <c r="C1390" s="60" t="s">
        <v>699</v>
      </c>
      <c r="D1390" s="37" t="s">
        <v>87</v>
      </c>
      <c r="E1390" s="33">
        <v>2.58</v>
      </c>
      <c r="F1390" s="33">
        <v>3.87</v>
      </c>
      <c r="G1390" s="33">
        <v>1.29</v>
      </c>
      <c r="H1390" s="34">
        <v>12900</v>
      </c>
      <c r="I1390" s="34">
        <v>19350</v>
      </c>
      <c r="J1390" s="67">
        <v>6450</v>
      </c>
    </row>
    <row r="1391" spans="1:10">
      <c r="A1391" s="60" t="s">
        <v>667</v>
      </c>
      <c r="B1391" s="60" t="s">
        <v>95</v>
      </c>
      <c r="C1391" s="60" t="s">
        <v>721</v>
      </c>
      <c r="D1391" s="37" t="s">
        <v>939</v>
      </c>
      <c r="E1391" s="33">
        <v>4</v>
      </c>
      <c r="F1391" s="33">
        <v>5</v>
      </c>
      <c r="G1391" s="33">
        <v>1</v>
      </c>
      <c r="H1391" s="34">
        <v>20000</v>
      </c>
      <c r="I1391" s="34">
        <v>25000</v>
      </c>
      <c r="J1391" s="67">
        <v>5000</v>
      </c>
    </row>
    <row r="1392" spans="1:10">
      <c r="A1392" s="60" t="s">
        <v>667</v>
      </c>
      <c r="B1392" s="60" t="s">
        <v>95</v>
      </c>
      <c r="C1392" s="60" t="s">
        <v>785</v>
      </c>
      <c r="D1392" s="37" t="s">
        <v>950</v>
      </c>
      <c r="E1392" s="33">
        <v>0</v>
      </c>
      <c r="F1392" s="33">
        <v>1</v>
      </c>
      <c r="G1392" s="33">
        <v>1</v>
      </c>
      <c r="H1392" s="34">
        <v>0</v>
      </c>
      <c r="I1392" s="34">
        <v>5000</v>
      </c>
      <c r="J1392" s="67">
        <v>5000</v>
      </c>
    </row>
    <row r="1393" spans="1:10">
      <c r="A1393" s="60" t="s">
        <v>669</v>
      </c>
      <c r="B1393" s="60" t="s">
        <v>301</v>
      </c>
      <c r="C1393" s="60" t="s">
        <v>651</v>
      </c>
      <c r="D1393" s="37" t="s">
        <v>163</v>
      </c>
      <c r="E1393" s="33">
        <v>2</v>
      </c>
      <c r="F1393" s="33">
        <v>2</v>
      </c>
      <c r="G1393" s="33">
        <v>0</v>
      </c>
      <c r="H1393" s="34">
        <v>15641</v>
      </c>
      <c r="I1393" s="34">
        <v>15933</v>
      </c>
      <c r="J1393" s="67">
        <v>292</v>
      </c>
    </row>
    <row r="1394" spans="1:10">
      <c r="A1394" s="60" t="s">
        <v>673</v>
      </c>
      <c r="B1394" s="60" t="s">
        <v>205</v>
      </c>
      <c r="C1394" s="60" t="s">
        <v>368</v>
      </c>
      <c r="D1394" s="37" t="s">
        <v>89</v>
      </c>
      <c r="E1394" s="33">
        <v>0</v>
      </c>
      <c r="F1394" s="33">
        <v>1</v>
      </c>
      <c r="G1394" s="33">
        <v>1</v>
      </c>
      <c r="H1394" s="34">
        <v>0</v>
      </c>
      <c r="I1394" s="34">
        <v>5000</v>
      </c>
      <c r="J1394" s="67">
        <v>5000</v>
      </c>
    </row>
    <row r="1395" spans="1:10">
      <c r="A1395" s="60" t="s">
        <v>673</v>
      </c>
      <c r="B1395" s="60" t="s">
        <v>205</v>
      </c>
      <c r="C1395" s="60" t="s">
        <v>415</v>
      </c>
      <c r="D1395" s="37" t="s">
        <v>76</v>
      </c>
      <c r="E1395" s="33">
        <v>4</v>
      </c>
      <c r="F1395" s="33">
        <v>2</v>
      </c>
      <c r="G1395" s="33">
        <v>-2</v>
      </c>
      <c r="H1395" s="34">
        <v>24350</v>
      </c>
      <c r="I1395" s="34">
        <v>24385</v>
      </c>
      <c r="J1395" s="67">
        <v>35</v>
      </c>
    </row>
    <row r="1396" spans="1:10">
      <c r="A1396" s="60" t="s">
        <v>673</v>
      </c>
      <c r="B1396" s="60" t="s">
        <v>205</v>
      </c>
      <c r="C1396" s="60" t="s">
        <v>448</v>
      </c>
      <c r="D1396" s="37" t="s">
        <v>77</v>
      </c>
      <c r="E1396" s="33">
        <v>1</v>
      </c>
      <c r="F1396" s="33">
        <v>1</v>
      </c>
      <c r="G1396" s="33">
        <v>0</v>
      </c>
      <c r="H1396" s="34">
        <v>5000</v>
      </c>
      <c r="I1396" s="34">
        <v>5000</v>
      </c>
      <c r="J1396" s="67">
        <v>0</v>
      </c>
    </row>
    <row r="1397" spans="1:10">
      <c r="A1397" s="60" t="s">
        <v>673</v>
      </c>
      <c r="B1397" s="60" t="s">
        <v>205</v>
      </c>
      <c r="C1397" s="60" t="s">
        <v>492</v>
      </c>
      <c r="D1397" s="37" t="s">
        <v>200</v>
      </c>
      <c r="E1397" s="33">
        <v>0</v>
      </c>
      <c r="F1397" s="33">
        <v>1</v>
      </c>
      <c r="G1397" s="33">
        <v>1</v>
      </c>
      <c r="H1397" s="34">
        <v>0</v>
      </c>
      <c r="I1397" s="34">
        <v>5000</v>
      </c>
      <c r="J1397" s="67">
        <v>5000</v>
      </c>
    </row>
    <row r="1398" spans="1:10">
      <c r="A1398" s="60" t="s">
        <v>673</v>
      </c>
      <c r="B1398" s="60" t="s">
        <v>205</v>
      </c>
      <c r="C1398" s="60" t="s">
        <v>502</v>
      </c>
      <c r="D1398" s="37" t="s">
        <v>91</v>
      </c>
      <c r="E1398" s="33">
        <v>1</v>
      </c>
      <c r="F1398" s="33">
        <v>1</v>
      </c>
      <c r="G1398" s="33">
        <v>0</v>
      </c>
      <c r="H1398" s="34">
        <v>5000</v>
      </c>
      <c r="I1398" s="34">
        <v>5000</v>
      </c>
      <c r="J1398" s="67">
        <v>0</v>
      </c>
    </row>
    <row r="1399" spans="1:10">
      <c r="A1399" s="60" t="s">
        <v>673</v>
      </c>
      <c r="B1399" s="60" t="s">
        <v>205</v>
      </c>
      <c r="C1399" s="60" t="s">
        <v>504</v>
      </c>
      <c r="D1399" s="37" t="s">
        <v>201</v>
      </c>
      <c r="E1399" s="33">
        <v>7</v>
      </c>
      <c r="F1399" s="33">
        <v>6</v>
      </c>
      <c r="G1399" s="33">
        <v>-1</v>
      </c>
      <c r="H1399" s="34">
        <v>43679</v>
      </c>
      <c r="I1399" s="34">
        <v>30000</v>
      </c>
      <c r="J1399" s="67">
        <v>-13679</v>
      </c>
    </row>
    <row r="1400" spans="1:10">
      <c r="A1400" s="60" t="s">
        <v>673</v>
      </c>
      <c r="B1400" s="60" t="s">
        <v>205</v>
      </c>
      <c r="C1400" s="60" t="s">
        <v>521</v>
      </c>
      <c r="D1400" s="37" t="s">
        <v>81</v>
      </c>
      <c r="E1400" s="33">
        <v>0</v>
      </c>
      <c r="F1400" s="33">
        <v>1</v>
      </c>
      <c r="G1400" s="33">
        <v>1</v>
      </c>
      <c r="H1400" s="34">
        <v>0</v>
      </c>
      <c r="I1400" s="34">
        <v>5000</v>
      </c>
      <c r="J1400" s="67">
        <v>5000</v>
      </c>
    </row>
    <row r="1401" spans="1:10">
      <c r="A1401" s="60" t="s">
        <v>673</v>
      </c>
      <c r="B1401" s="60" t="s">
        <v>205</v>
      </c>
      <c r="C1401" s="60" t="s">
        <v>537</v>
      </c>
      <c r="D1401" s="37" t="s">
        <v>214</v>
      </c>
      <c r="E1401" s="33">
        <v>0</v>
      </c>
      <c r="F1401" s="33">
        <v>1</v>
      </c>
      <c r="G1401" s="33">
        <v>1</v>
      </c>
      <c r="H1401" s="34">
        <v>0</v>
      </c>
      <c r="I1401" s="34">
        <v>5803</v>
      </c>
      <c r="J1401" s="67">
        <v>5803</v>
      </c>
    </row>
    <row r="1402" spans="1:10">
      <c r="A1402" s="60" t="s">
        <v>673</v>
      </c>
      <c r="B1402" s="60" t="s">
        <v>205</v>
      </c>
      <c r="C1402" s="60" t="s">
        <v>577</v>
      </c>
      <c r="D1402" s="37" t="s">
        <v>92</v>
      </c>
      <c r="E1402" s="33">
        <v>3</v>
      </c>
      <c r="F1402" s="33">
        <v>1</v>
      </c>
      <c r="G1402" s="33">
        <v>-2</v>
      </c>
      <c r="H1402" s="34">
        <v>15000</v>
      </c>
      <c r="I1402" s="34">
        <v>5000</v>
      </c>
      <c r="J1402" s="67">
        <v>-10000</v>
      </c>
    </row>
    <row r="1403" spans="1:10">
      <c r="A1403" s="60" t="s">
        <v>673</v>
      </c>
      <c r="B1403" s="60" t="s">
        <v>205</v>
      </c>
      <c r="C1403" s="60" t="s">
        <v>622</v>
      </c>
      <c r="D1403" s="37" t="s">
        <v>242</v>
      </c>
      <c r="E1403" s="33">
        <v>1</v>
      </c>
      <c r="F1403" s="33">
        <v>2.3200000000000003</v>
      </c>
      <c r="G1403" s="33">
        <v>1.3200000000000003</v>
      </c>
      <c r="H1403" s="34">
        <v>5000</v>
      </c>
      <c r="I1403" s="34">
        <v>11600</v>
      </c>
      <c r="J1403" s="67">
        <v>6600</v>
      </c>
    </row>
    <row r="1404" spans="1:10">
      <c r="A1404" s="60" t="s">
        <v>673</v>
      </c>
      <c r="B1404" s="60" t="s">
        <v>205</v>
      </c>
      <c r="C1404" s="60" t="s">
        <v>667</v>
      </c>
      <c r="D1404" s="37" t="s">
        <v>95</v>
      </c>
      <c r="E1404" s="33">
        <v>1</v>
      </c>
      <c r="F1404" s="33">
        <v>0</v>
      </c>
      <c r="G1404" s="33">
        <v>-1</v>
      </c>
      <c r="H1404" s="34">
        <v>5000</v>
      </c>
      <c r="I1404" s="34">
        <v>0</v>
      </c>
      <c r="J1404" s="67">
        <v>-5000</v>
      </c>
    </row>
    <row r="1405" spans="1:10">
      <c r="A1405" s="60" t="s">
        <v>673</v>
      </c>
      <c r="B1405" s="60" t="s">
        <v>205</v>
      </c>
      <c r="C1405" s="60" t="s">
        <v>699</v>
      </c>
      <c r="D1405" s="37" t="s">
        <v>87</v>
      </c>
      <c r="E1405" s="33">
        <v>83.71</v>
      </c>
      <c r="F1405" s="33">
        <v>85.259999999999991</v>
      </c>
      <c r="G1405" s="33">
        <v>1.5499999999999972</v>
      </c>
      <c r="H1405" s="34">
        <v>487096</v>
      </c>
      <c r="I1405" s="34">
        <v>571651</v>
      </c>
      <c r="J1405" s="67">
        <v>84555</v>
      </c>
    </row>
    <row r="1406" spans="1:10">
      <c r="A1406" s="60" t="s">
        <v>673</v>
      </c>
      <c r="B1406" s="60" t="s">
        <v>205</v>
      </c>
      <c r="C1406" s="60" t="s">
        <v>712</v>
      </c>
      <c r="D1406" s="37" t="s">
        <v>206</v>
      </c>
      <c r="E1406" s="33">
        <v>2</v>
      </c>
      <c r="F1406" s="33">
        <v>2</v>
      </c>
      <c r="G1406" s="33">
        <v>0</v>
      </c>
      <c r="H1406" s="34">
        <v>16431</v>
      </c>
      <c r="I1406" s="34">
        <v>28457</v>
      </c>
      <c r="J1406" s="67">
        <v>12026</v>
      </c>
    </row>
    <row r="1407" spans="1:10">
      <c r="A1407" s="60" t="s">
        <v>673</v>
      </c>
      <c r="B1407" s="60" t="s">
        <v>205</v>
      </c>
      <c r="C1407" s="60" t="s">
        <v>742</v>
      </c>
      <c r="D1407" s="37" t="s">
        <v>71</v>
      </c>
      <c r="E1407" s="33">
        <v>0</v>
      </c>
      <c r="F1407" s="33">
        <v>1</v>
      </c>
      <c r="G1407" s="33">
        <v>1</v>
      </c>
      <c r="H1407" s="34">
        <v>0</v>
      </c>
      <c r="I1407" s="34">
        <v>5000</v>
      </c>
      <c r="J1407" s="67">
        <v>5000</v>
      </c>
    </row>
    <row r="1408" spans="1:10">
      <c r="A1408" s="60" t="s">
        <v>673</v>
      </c>
      <c r="B1408" s="60" t="s">
        <v>205</v>
      </c>
      <c r="C1408" s="60" t="s">
        <v>756</v>
      </c>
      <c r="D1408" s="37" t="s">
        <v>940</v>
      </c>
      <c r="E1408" s="33">
        <v>1.44</v>
      </c>
      <c r="F1408" s="33">
        <v>1</v>
      </c>
      <c r="G1408" s="33">
        <v>-0.43999999999999995</v>
      </c>
      <c r="H1408" s="34">
        <v>15707</v>
      </c>
      <c r="I1408" s="34">
        <v>15181</v>
      </c>
      <c r="J1408" s="67">
        <v>-526</v>
      </c>
    </row>
    <row r="1409" spans="1:10">
      <c r="A1409" s="60" t="s">
        <v>673</v>
      </c>
      <c r="B1409" s="60" t="s">
        <v>205</v>
      </c>
      <c r="C1409" s="60" t="s">
        <v>760</v>
      </c>
      <c r="D1409" s="37" t="s">
        <v>96</v>
      </c>
      <c r="E1409" s="33">
        <v>15.33</v>
      </c>
      <c r="F1409" s="33">
        <v>7.8599999999999994</v>
      </c>
      <c r="G1409" s="33">
        <v>-7.4700000000000006</v>
      </c>
      <c r="H1409" s="34">
        <v>78817</v>
      </c>
      <c r="I1409" s="34">
        <v>39300</v>
      </c>
      <c r="J1409" s="67">
        <v>-39517</v>
      </c>
    </row>
    <row r="1410" spans="1:10">
      <c r="A1410" s="60" t="s">
        <v>674</v>
      </c>
      <c r="B1410" s="60" t="s">
        <v>169</v>
      </c>
      <c r="C1410" s="60" t="s">
        <v>352</v>
      </c>
      <c r="D1410" s="37" t="s">
        <v>37</v>
      </c>
      <c r="E1410" s="33">
        <v>3</v>
      </c>
      <c r="F1410" s="33">
        <v>3</v>
      </c>
      <c r="G1410" s="33">
        <v>0</v>
      </c>
      <c r="H1410" s="34">
        <v>15000</v>
      </c>
      <c r="I1410" s="34">
        <v>15000</v>
      </c>
      <c r="J1410" s="67">
        <v>0</v>
      </c>
    </row>
    <row r="1411" spans="1:10">
      <c r="A1411" s="60" t="s">
        <v>674</v>
      </c>
      <c r="B1411" s="60" t="s">
        <v>169</v>
      </c>
      <c r="C1411" s="60" t="s">
        <v>369</v>
      </c>
      <c r="D1411" s="37" t="s">
        <v>97</v>
      </c>
      <c r="E1411" s="33">
        <v>2</v>
      </c>
      <c r="F1411" s="33">
        <v>3</v>
      </c>
      <c r="G1411" s="33">
        <v>1</v>
      </c>
      <c r="H1411" s="34">
        <v>10000</v>
      </c>
      <c r="I1411" s="34">
        <v>15000</v>
      </c>
      <c r="J1411" s="67">
        <v>5000</v>
      </c>
    </row>
    <row r="1412" spans="1:10">
      <c r="A1412" s="60" t="s">
        <v>674</v>
      </c>
      <c r="B1412" s="60" t="s">
        <v>169</v>
      </c>
      <c r="C1412" s="60" t="s">
        <v>378</v>
      </c>
      <c r="D1412" s="37" t="s">
        <v>129</v>
      </c>
      <c r="E1412" s="33">
        <v>2</v>
      </c>
      <c r="F1412" s="33">
        <v>2</v>
      </c>
      <c r="G1412" s="33">
        <v>0</v>
      </c>
      <c r="H1412" s="34">
        <v>10000</v>
      </c>
      <c r="I1412" s="34">
        <v>10000</v>
      </c>
      <c r="J1412" s="67">
        <v>0</v>
      </c>
    </row>
    <row r="1413" spans="1:10">
      <c r="A1413" s="60" t="s">
        <v>674</v>
      </c>
      <c r="B1413" s="60" t="s">
        <v>169</v>
      </c>
      <c r="C1413" s="60" t="s">
        <v>395</v>
      </c>
      <c r="D1413" s="37" t="s">
        <v>38</v>
      </c>
      <c r="E1413" s="33">
        <v>129.13</v>
      </c>
      <c r="F1413" s="33">
        <v>120.62</v>
      </c>
      <c r="G1413" s="33">
        <v>-8.5099999999999909</v>
      </c>
      <c r="H1413" s="34">
        <v>760879</v>
      </c>
      <c r="I1413" s="34">
        <v>662403</v>
      </c>
      <c r="J1413" s="67">
        <v>-98476</v>
      </c>
    </row>
    <row r="1414" spans="1:10">
      <c r="A1414" s="60" t="s">
        <v>674</v>
      </c>
      <c r="B1414" s="60" t="s">
        <v>169</v>
      </c>
      <c r="C1414" s="60" t="s">
        <v>434</v>
      </c>
      <c r="D1414" s="37" t="s">
        <v>166</v>
      </c>
      <c r="E1414" s="33">
        <v>13</v>
      </c>
      <c r="F1414" s="33">
        <v>12</v>
      </c>
      <c r="G1414" s="33">
        <v>-1</v>
      </c>
      <c r="H1414" s="34">
        <v>69698</v>
      </c>
      <c r="I1414" s="34">
        <v>60000</v>
      </c>
      <c r="J1414" s="67">
        <v>-9698</v>
      </c>
    </row>
    <row r="1415" spans="1:10">
      <c r="A1415" s="60" t="s">
        <v>674</v>
      </c>
      <c r="B1415" s="60" t="s">
        <v>169</v>
      </c>
      <c r="C1415" s="60" t="s">
        <v>439</v>
      </c>
      <c r="D1415" s="37" t="s">
        <v>167</v>
      </c>
      <c r="E1415" s="33">
        <v>7</v>
      </c>
      <c r="F1415" s="33">
        <v>8.6800000000000015</v>
      </c>
      <c r="G1415" s="33">
        <v>1.6800000000000015</v>
      </c>
      <c r="H1415" s="34">
        <v>35000</v>
      </c>
      <c r="I1415" s="34">
        <v>49316</v>
      </c>
      <c r="J1415" s="67">
        <v>14316</v>
      </c>
    </row>
    <row r="1416" spans="1:10">
      <c r="A1416" s="60" t="s">
        <v>674</v>
      </c>
      <c r="B1416" s="60" t="s">
        <v>169</v>
      </c>
      <c r="C1416" s="60" t="s">
        <v>469</v>
      </c>
      <c r="D1416" s="37" t="s">
        <v>161</v>
      </c>
      <c r="E1416" s="33">
        <v>1</v>
      </c>
      <c r="F1416" s="33">
        <v>1</v>
      </c>
      <c r="G1416" s="33">
        <v>0</v>
      </c>
      <c r="H1416" s="34">
        <v>5000</v>
      </c>
      <c r="I1416" s="34">
        <v>5000</v>
      </c>
      <c r="J1416" s="67">
        <v>0</v>
      </c>
    </row>
    <row r="1417" spans="1:10">
      <c r="A1417" s="60" t="s">
        <v>674</v>
      </c>
      <c r="B1417" s="60" t="s">
        <v>169</v>
      </c>
      <c r="C1417" s="60" t="s">
        <v>496</v>
      </c>
      <c r="D1417" s="37" t="s">
        <v>108</v>
      </c>
      <c r="E1417" s="33">
        <v>1</v>
      </c>
      <c r="F1417" s="33">
        <v>1</v>
      </c>
      <c r="G1417" s="33">
        <v>0</v>
      </c>
      <c r="H1417" s="34">
        <v>5000</v>
      </c>
      <c r="I1417" s="34">
        <v>5000</v>
      </c>
      <c r="J1417" s="67">
        <v>0</v>
      </c>
    </row>
    <row r="1418" spans="1:10">
      <c r="A1418" s="60" t="s">
        <v>674</v>
      </c>
      <c r="B1418" s="60" t="s">
        <v>169</v>
      </c>
      <c r="C1418" s="60" t="s">
        <v>533</v>
      </c>
      <c r="D1418" s="37" t="s">
        <v>162</v>
      </c>
      <c r="E1418" s="33">
        <v>2</v>
      </c>
      <c r="F1418" s="33">
        <v>1</v>
      </c>
      <c r="G1418" s="33">
        <v>-1</v>
      </c>
      <c r="H1418" s="34">
        <v>10000</v>
      </c>
      <c r="I1418" s="34">
        <v>5000</v>
      </c>
      <c r="J1418" s="67">
        <v>-5000</v>
      </c>
    </row>
    <row r="1419" spans="1:10">
      <c r="A1419" s="60" t="s">
        <v>674</v>
      </c>
      <c r="B1419" s="60" t="s">
        <v>169</v>
      </c>
      <c r="C1419" s="60" t="s">
        <v>552</v>
      </c>
      <c r="D1419" s="37" t="s">
        <v>133</v>
      </c>
      <c r="E1419" s="33">
        <v>1</v>
      </c>
      <c r="F1419" s="33">
        <v>1</v>
      </c>
      <c r="G1419" s="33">
        <v>0</v>
      </c>
      <c r="H1419" s="34">
        <v>5000</v>
      </c>
      <c r="I1419" s="34">
        <v>5000</v>
      </c>
      <c r="J1419" s="67">
        <v>0</v>
      </c>
    </row>
    <row r="1420" spans="1:10">
      <c r="A1420" s="60" t="s">
        <v>674</v>
      </c>
      <c r="B1420" s="60" t="s">
        <v>169</v>
      </c>
      <c r="C1420" s="60" t="s">
        <v>582</v>
      </c>
      <c r="D1420" s="37" t="s">
        <v>217</v>
      </c>
      <c r="E1420" s="33">
        <v>1</v>
      </c>
      <c r="F1420" s="33">
        <v>0</v>
      </c>
      <c r="G1420" s="33">
        <v>-1</v>
      </c>
      <c r="H1420" s="34">
        <v>5000</v>
      </c>
      <c r="I1420" s="34">
        <v>0</v>
      </c>
      <c r="J1420" s="67">
        <v>-5000</v>
      </c>
    </row>
    <row r="1421" spans="1:10">
      <c r="A1421" s="60" t="s">
        <v>674</v>
      </c>
      <c r="B1421" s="60" t="s">
        <v>169</v>
      </c>
      <c r="C1421" s="60" t="s">
        <v>595</v>
      </c>
      <c r="D1421" s="37" t="s">
        <v>101</v>
      </c>
      <c r="E1421" s="33">
        <v>2</v>
      </c>
      <c r="F1421" s="33">
        <v>4</v>
      </c>
      <c r="G1421" s="33">
        <v>2</v>
      </c>
      <c r="H1421" s="34">
        <v>13365</v>
      </c>
      <c r="I1421" s="34">
        <v>23423</v>
      </c>
      <c r="J1421" s="67">
        <v>10058</v>
      </c>
    </row>
    <row r="1422" spans="1:10">
      <c r="A1422" s="60" t="s">
        <v>674</v>
      </c>
      <c r="B1422" s="60" t="s">
        <v>169</v>
      </c>
      <c r="C1422" s="60" t="s">
        <v>602</v>
      </c>
      <c r="D1422" s="37" t="s">
        <v>40</v>
      </c>
      <c r="E1422" s="33">
        <v>1</v>
      </c>
      <c r="F1422" s="33">
        <v>1</v>
      </c>
      <c r="G1422" s="33">
        <v>0</v>
      </c>
      <c r="H1422" s="34">
        <v>5000</v>
      </c>
      <c r="I1422" s="34">
        <v>5000</v>
      </c>
      <c r="J1422" s="67">
        <v>0</v>
      </c>
    </row>
    <row r="1423" spans="1:10">
      <c r="A1423" s="60" t="s">
        <v>674</v>
      </c>
      <c r="B1423" s="60" t="s">
        <v>169</v>
      </c>
      <c r="C1423" s="60" t="s">
        <v>624</v>
      </c>
      <c r="D1423" s="37" t="s">
        <v>134</v>
      </c>
      <c r="E1423" s="33">
        <v>1</v>
      </c>
      <c r="F1423" s="33">
        <v>0</v>
      </c>
      <c r="G1423" s="33">
        <v>-1</v>
      </c>
      <c r="H1423" s="34">
        <v>12253</v>
      </c>
      <c r="I1423" s="34">
        <v>0</v>
      </c>
      <c r="J1423" s="67">
        <v>-12253</v>
      </c>
    </row>
    <row r="1424" spans="1:10">
      <c r="A1424" s="60" t="s">
        <v>674</v>
      </c>
      <c r="B1424" s="60" t="s">
        <v>169</v>
      </c>
      <c r="C1424" s="60" t="s">
        <v>636</v>
      </c>
      <c r="D1424" s="37" t="s">
        <v>168</v>
      </c>
      <c r="E1424" s="33">
        <v>2</v>
      </c>
      <c r="F1424" s="33">
        <v>1</v>
      </c>
      <c r="G1424" s="33">
        <v>-1</v>
      </c>
      <c r="H1424" s="34">
        <v>15800</v>
      </c>
      <c r="I1424" s="34">
        <v>8720</v>
      </c>
      <c r="J1424" s="67">
        <v>-7080</v>
      </c>
    </row>
    <row r="1425" spans="1:10">
      <c r="A1425" s="60" t="s">
        <v>674</v>
      </c>
      <c r="B1425" s="60" t="s">
        <v>169</v>
      </c>
      <c r="C1425" s="60" t="s">
        <v>644</v>
      </c>
      <c r="D1425" s="37" t="s">
        <v>136</v>
      </c>
      <c r="E1425" s="33">
        <v>7</v>
      </c>
      <c r="F1425" s="33">
        <v>6.4399999999999995</v>
      </c>
      <c r="G1425" s="33">
        <v>-0.5600000000000005</v>
      </c>
      <c r="H1425" s="34">
        <v>43704</v>
      </c>
      <c r="I1425" s="34">
        <v>32200</v>
      </c>
      <c r="J1425" s="67">
        <v>-11504</v>
      </c>
    </row>
    <row r="1426" spans="1:10">
      <c r="A1426" s="60" t="s">
        <v>674</v>
      </c>
      <c r="B1426" s="60" t="s">
        <v>169</v>
      </c>
      <c r="C1426" s="60" t="s">
        <v>714</v>
      </c>
      <c r="D1426" s="37" t="s">
        <v>113</v>
      </c>
      <c r="E1426" s="33">
        <v>99</v>
      </c>
      <c r="F1426" s="33">
        <v>96.1</v>
      </c>
      <c r="G1426" s="33">
        <v>-2.9000000000000057</v>
      </c>
      <c r="H1426" s="34">
        <v>533816</v>
      </c>
      <c r="I1426" s="34">
        <v>512284</v>
      </c>
      <c r="J1426" s="67">
        <v>-21532</v>
      </c>
    </row>
    <row r="1427" spans="1:10">
      <c r="A1427" s="60" t="s">
        <v>674</v>
      </c>
      <c r="B1427" s="60" t="s">
        <v>169</v>
      </c>
      <c r="C1427" s="60" t="s">
        <v>724</v>
      </c>
      <c r="D1427" s="37" t="s">
        <v>139</v>
      </c>
      <c r="E1427" s="33">
        <v>0</v>
      </c>
      <c r="F1427" s="33">
        <v>1</v>
      </c>
      <c r="G1427" s="33">
        <v>1</v>
      </c>
      <c r="H1427" s="34">
        <v>0</v>
      </c>
      <c r="I1427" s="34">
        <v>5000</v>
      </c>
      <c r="J1427" s="67">
        <v>5000</v>
      </c>
    </row>
    <row r="1428" spans="1:10">
      <c r="A1428" s="60" t="s">
        <v>674</v>
      </c>
      <c r="B1428" s="60" t="s">
        <v>169</v>
      </c>
      <c r="C1428" s="60" t="s">
        <v>752</v>
      </c>
      <c r="D1428" s="37" t="s">
        <v>218</v>
      </c>
      <c r="E1428" s="33">
        <v>0</v>
      </c>
      <c r="F1428" s="33">
        <v>1</v>
      </c>
      <c r="G1428" s="33">
        <v>1</v>
      </c>
      <c r="H1428" s="34">
        <v>0</v>
      </c>
      <c r="I1428" s="34">
        <v>5000</v>
      </c>
      <c r="J1428" s="67">
        <v>5000</v>
      </c>
    </row>
    <row r="1429" spans="1:10">
      <c r="A1429" s="60" t="s">
        <v>674</v>
      </c>
      <c r="B1429" s="60" t="s">
        <v>169</v>
      </c>
      <c r="C1429" s="60" t="s">
        <v>753</v>
      </c>
      <c r="D1429" s="37" t="s">
        <v>944</v>
      </c>
      <c r="E1429" s="33">
        <v>1</v>
      </c>
      <c r="F1429" s="33">
        <v>2</v>
      </c>
      <c r="G1429" s="33">
        <v>1</v>
      </c>
      <c r="H1429" s="34">
        <v>6044</v>
      </c>
      <c r="I1429" s="34">
        <v>12596</v>
      </c>
      <c r="J1429" s="67">
        <v>6552</v>
      </c>
    </row>
    <row r="1430" spans="1:10">
      <c r="A1430" s="60" t="s">
        <v>674</v>
      </c>
      <c r="B1430" s="60" t="s">
        <v>169</v>
      </c>
      <c r="C1430" s="60" t="s">
        <v>762</v>
      </c>
      <c r="D1430" s="37" t="s">
        <v>170</v>
      </c>
      <c r="E1430" s="33">
        <v>1</v>
      </c>
      <c r="F1430" s="33">
        <v>0</v>
      </c>
      <c r="G1430" s="33">
        <v>-1</v>
      </c>
      <c r="H1430" s="34">
        <v>12047</v>
      </c>
      <c r="I1430" s="34">
        <v>0</v>
      </c>
      <c r="J1430" s="67">
        <v>-12047</v>
      </c>
    </row>
    <row r="1431" spans="1:10">
      <c r="A1431" s="60" t="s">
        <v>676</v>
      </c>
      <c r="B1431" s="60" t="s">
        <v>49</v>
      </c>
      <c r="C1431" s="60" t="s">
        <v>356</v>
      </c>
      <c r="D1431" s="37" t="s">
        <v>41</v>
      </c>
      <c r="E1431" s="33">
        <v>7</v>
      </c>
      <c r="F1431" s="33">
        <v>9.61</v>
      </c>
      <c r="G1431" s="33">
        <v>2.6099999999999994</v>
      </c>
      <c r="H1431" s="34">
        <v>44129</v>
      </c>
      <c r="I1431" s="34">
        <v>58763</v>
      </c>
      <c r="J1431" s="67">
        <v>14634</v>
      </c>
    </row>
    <row r="1432" spans="1:10">
      <c r="A1432" s="60" t="s">
        <v>676</v>
      </c>
      <c r="B1432" s="60" t="s">
        <v>49</v>
      </c>
      <c r="C1432" s="60" t="s">
        <v>384</v>
      </c>
      <c r="D1432" s="37" t="s">
        <v>951</v>
      </c>
      <c r="E1432" s="33">
        <v>1</v>
      </c>
      <c r="F1432" s="33">
        <v>1</v>
      </c>
      <c r="G1432" s="33">
        <v>0</v>
      </c>
      <c r="H1432" s="34">
        <v>5000</v>
      </c>
      <c r="I1432" s="34">
        <v>5000</v>
      </c>
      <c r="J1432" s="67">
        <v>0</v>
      </c>
    </row>
    <row r="1433" spans="1:10">
      <c r="A1433" s="60" t="s">
        <v>676</v>
      </c>
      <c r="B1433" s="60" t="s">
        <v>49</v>
      </c>
      <c r="C1433" s="60" t="s">
        <v>412</v>
      </c>
      <c r="D1433" s="37" t="s">
        <v>42</v>
      </c>
      <c r="E1433" s="33">
        <v>3</v>
      </c>
      <c r="F1433" s="33">
        <v>7.3100000000000005</v>
      </c>
      <c r="G1433" s="33">
        <v>4.3100000000000005</v>
      </c>
      <c r="H1433" s="34">
        <v>24784</v>
      </c>
      <c r="I1433" s="34">
        <v>47144</v>
      </c>
      <c r="J1433" s="67">
        <v>22360</v>
      </c>
    </row>
    <row r="1434" spans="1:10">
      <c r="A1434" s="60" t="s">
        <v>676</v>
      </c>
      <c r="B1434" s="60" t="s">
        <v>49</v>
      </c>
      <c r="C1434" s="60" t="s">
        <v>438</v>
      </c>
      <c r="D1434" s="37" t="s">
        <v>190</v>
      </c>
      <c r="E1434" s="33">
        <v>1</v>
      </c>
      <c r="F1434" s="33">
        <v>0</v>
      </c>
      <c r="G1434" s="33">
        <v>-1</v>
      </c>
      <c r="H1434" s="34">
        <v>5626</v>
      </c>
      <c r="I1434" s="34">
        <v>0</v>
      </c>
      <c r="J1434" s="67">
        <v>-5626</v>
      </c>
    </row>
    <row r="1435" spans="1:10">
      <c r="A1435" s="60" t="s">
        <v>676</v>
      </c>
      <c r="B1435" s="60" t="s">
        <v>49</v>
      </c>
      <c r="C1435" s="60" t="s">
        <v>465</v>
      </c>
      <c r="D1435" s="37" t="s">
        <v>61</v>
      </c>
      <c r="E1435" s="33">
        <v>1</v>
      </c>
      <c r="F1435" s="33">
        <v>0</v>
      </c>
      <c r="G1435" s="33">
        <v>-1</v>
      </c>
      <c r="H1435" s="34">
        <v>5313</v>
      </c>
      <c r="I1435" s="34">
        <v>0</v>
      </c>
      <c r="J1435" s="67">
        <v>-5313</v>
      </c>
    </row>
    <row r="1436" spans="1:10">
      <c r="A1436" s="60" t="s">
        <v>676</v>
      </c>
      <c r="B1436" s="60" t="s">
        <v>49</v>
      </c>
      <c r="C1436" s="60" t="s">
        <v>488</v>
      </c>
      <c r="D1436" s="37" t="s">
        <v>43</v>
      </c>
      <c r="E1436" s="33">
        <v>25.75</v>
      </c>
      <c r="F1436" s="33">
        <v>28.44</v>
      </c>
      <c r="G1436" s="33">
        <v>2.6900000000000013</v>
      </c>
      <c r="H1436" s="34">
        <v>168651</v>
      </c>
      <c r="I1436" s="34">
        <v>173600</v>
      </c>
      <c r="J1436" s="67">
        <v>4949</v>
      </c>
    </row>
    <row r="1437" spans="1:10">
      <c r="A1437" s="60" t="s">
        <v>676</v>
      </c>
      <c r="B1437" s="60" t="s">
        <v>49</v>
      </c>
      <c r="C1437" s="60" t="s">
        <v>503</v>
      </c>
      <c r="D1437" s="37" t="s">
        <v>258</v>
      </c>
      <c r="E1437" s="33">
        <v>1</v>
      </c>
      <c r="F1437" s="33">
        <v>0</v>
      </c>
      <c r="G1437" s="33">
        <v>-1</v>
      </c>
      <c r="H1437" s="34">
        <v>5000</v>
      </c>
      <c r="I1437" s="34">
        <v>0</v>
      </c>
      <c r="J1437" s="67">
        <v>-5000</v>
      </c>
    </row>
    <row r="1438" spans="1:10">
      <c r="A1438" s="60" t="s">
        <v>676</v>
      </c>
      <c r="B1438" s="60" t="s">
        <v>49</v>
      </c>
      <c r="C1438" s="60" t="s">
        <v>512</v>
      </c>
      <c r="D1438" s="37" t="s">
        <v>45</v>
      </c>
      <c r="E1438" s="33">
        <v>1</v>
      </c>
      <c r="F1438" s="33">
        <v>1.65</v>
      </c>
      <c r="G1438" s="33">
        <v>0.64999999999999991</v>
      </c>
      <c r="H1438" s="34">
        <v>5000</v>
      </c>
      <c r="I1438" s="34">
        <v>8250</v>
      </c>
      <c r="J1438" s="67">
        <v>3250</v>
      </c>
    </row>
    <row r="1439" spans="1:10">
      <c r="A1439" s="60" t="s">
        <v>676</v>
      </c>
      <c r="B1439" s="60" t="s">
        <v>49</v>
      </c>
      <c r="C1439" s="60" t="s">
        <v>561</v>
      </c>
      <c r="D1439" s="37" t="s">
        <v>64</v>
      </c>
      <c r="E1439" s="33">
        <v>0</v>
      </c>
      <c r="F1439" s="33">
        <v>1</v>
      </c>
      <c r="G1439" s="33">
        <v>1</v>
      </c>
      <c r="H1439" s="34">
        <v>0</v>
      </c>
      <c r="I1439" s="34">
        <v>5000</v>
      </c>
      <c r="J1439" s="67">
        <v>5000</v>
      </c>
    </row>
    <row r="1440" spans="1:10">
      <c r="A1440" s="60" t="s">
        <v>676</v>
      </c>
      <c r="B1440" s="60" t="s">
        <v>49</v>
      </c>
      <c r="C1440" s="60" t="s">
        <v>607</v>
      </c>
      <c r="D1440" s="37" t="s">
        <v>952</v>
      </c>
      <c r="E1440" s="33">
        <v>1</v>
      </c>
      <c r="F1440" s="33">
        <v>0</v>
      </c>
      <c r="G1440" s="33">
        <v>-1</v>
      </c>
      <c r="H1440" s="34">
        <v>5000</v>
      </c>
      <c r="I1440" s="34">
        <v>0</v>
      </c>
      <c r="J1440" s="67">
        <v>-5000</v>
      </c>
    </row>
    <row r="1441" spans="1:10">
      <c r="A1441" s="60" t="s">
        <v>676</v>
      </c>
      <c r="B1441" s="60" t="s">
        <v>49</v>
      </c>
      <c r="C1441" s="60" t="s">
        <v>626</v>
      </c>
      <c r="D1441" s="37" t="s">
        <v>219</v>
      </c>
      <c r="E1441" s="33">
        <v>2</v>
      </c>
      <c r="F1441" s="33">
        <v>2.5300000000000002</v>
      </c>
      <c r="G1441" s="33">
        <v>0.53000000000000025</v>
      </c>
      <c r="H1441" s="34">
        <v>10000</v>
      </c>
      <c r="I1441" s="34">
        <v>12650</v>
      </c>
      <c r="J1441" s="67">
        <v>2650</v>
      </c>
    </row>
    <row r="1442" spans="1:10">
      <c r="A1442" s="60" t="s">
        <v>676</v>
      </c>
      <c r="B1442" s="60" t="s">
        <v>49</v>
      </c>
      <c r="C1442" s="60" t="s">
        <v>629</v>
      </c>
      <c r="D1442" s="37" t="s">
        <v>47</v>
      </c>
      <c r="E1442" s="33">
        <v>0</v>
      </c>
      <c r="F1442" s="33">
        <v>2</v>
      </c>
      <c r="G1442" s="33">
        <v>2</v>
      </c>
      <c r="H1442" s="34">
        <v>0</v>
      </c>
      <c r="I1442" s="34">
        <v>10000</v>
      </c>
      <c r="J1442" s="67">
        <v>10000</v>
      </c>
    </row>
    <row r="1443" spans="1:10">
      <c r="A1443" s="60" t="s">
        <v>676</v>
      </c>
      <c r="B1443" s="60" t="s">
        <v>49</v>
      </c>
      <c r="C1443" s="60" t="s">
        <v>632</v>
      </c>
      <c r="D1443" s="37" t="s">
        <v>48</v>
      </c>
      <c r="E1443" s="33">
        <v>36.67</v>
      </c>
      <c r="F1443" s="33">
        <v>39.049999999999997</v>
      </c>
      <c r="G1443" s="33">
        <v>2.3799999999999955</v>
      </c>
      <c r="H1443" s="34">
        <v>290324</v>
      </c>
      <c r="I1443" s="34">
        <v>267410</v>
      </c>
      <c r="J1443" s="67">
        <v>-22914</v>
      </c>
    </row>
    <row r="1444" spans="1:10">
      <c r="A1444" s="60" t="s">
        <v>676</v>
      </c>
      <c r="B1444" s="60" t="s">
        <v>49</v>
      </c>
      <c r="C1444" s="60" t="s">
        <v>683</v>
      </c>
      <c r="D1444" s="37" t="s">
        <v>50</v>
      </c>
      <c r="E1444" s="33">
        <v>3.9099999999999997</v>
      </c>
      <c r="F1444" s="33">
        <v>5.1400000000000006</v>
      </c>
      <c r="G1444" s="33">
        <v>1.2300000000000009</v>
      </c>
      <c r="H1444" s="34">
        <v>20176</v>
      </c>
      <c r="I1444" s="34">
        <v>25700</v>
      </c>
      <c r="J1444" s="67">
        <v>5524</v>
      </c>
    </row>
    <row r="1445" spans="1:10">
      <c r="A1445" s="60" t="s">
        <v>676</v>
      </c>
      <c r="B1445" s="60" t="s">
        <v>49</v>
      </c>
      <c r="C1445" s="60" t="s">
        <v>716</v>
      </c>
      <c r="D1445" s="37" t="s">
        <v>195</v>
      </c>
      <c r="E1445" s="33">
        <v>0.81</v>
      </c>
      <c r="F1445" s="33">
        <v>1</v>
      </c>
      <c r="G1445" s="33">
        <v>0.18999999999999995</v>
      </c>
      <c r="H1445" s="34">
        <v>4050</v>
      </c>
      <c r="I1445" s="34">
        <v>5000</v>
      </c>
      <c r="J1445" s="67">
        <v>950</v>
      </c>
    </row>
    <row r="1446" spans="1:10">
      <c r="A1446" s="60" t="s">
        <v>676</v>
      </c>
      <c r="B1446" s="60" t="s">
        <v>49</v>
      </c>
      <c r="C1446" s="60" t="s">
        <v>723</v>
      </c>
      <c r="D1446" s="37" t="s">
        <v>946</v>
      </c>
      <c r="E1446" s="33">
        <v>2</v>
      </c>
      <c r="F1446" s="33">
        <v>2</v>
      </c>
      <c r="G1446" s="33">
        <v>0</v>
      </c>
      <c r="H1446" s="34">
        <v>10000</v>
      </c>
      <c r="I1446" s="34">
        <v>10000</v>
      </c>
      <c r="J1446" s="67">
        <v>0</v>
      </c>
    </row>
    <row r="1447" spans="1:10">
      <c r="A1447" s="60" t="s">
        <v>676</v>
      </c>
      <c r="B1447" s="60" t="s">
        <v>49</v>
      </c>
      <c r="C1447" s="60" t="s">
        <v>726</v>
      </c>
      <c r="D1447" s="37" t="s">
        <v>221</v>
      </c>
      <c r="E1447" s="33">
        <v>20.540000000000003</v>
      </c>
      <c r="F1447" s="33">
        <v>27.7</v>
      </c>
      <c r="G1447" s="33">
        <v>7.1599999999999966</v>
      </c>
      <c r="H1447" s="34">
        <v>124365</v>
      </c>
      <c r="I1447" s="34">
        <v>172185</v>
      </c>
      <c r="J1447" s="67">
        <v>47820</v>
      </c>
    </row>
    <row r="1448" spans="1:10">
      <c r="A1448" s="60" t="s">
        <v>676</v>
      </c>
      <c r="B1448" s="60" t="s">
        <v>49</v>
      </c>
      <c r="C1448" s="60" t="s">
        <v>731</v>
      </c>
      <c r="D1448" s="37" t="s">
        <v>222</v>
      </c>
      <c r="E1448" s="33">
        <v>1</v>
      </c>
      <c r="F1448" s="33">
        <v>1.51</v>
      </c>
      <c r="G1448" s="33">
        <v>0.51</v>
      </c>
      <c r="H1448" s="34">
        <v>5000</v>
      </c>
      <c r="I1448" s="34">
        <v>7550</v>
      </c>
      <c r="J1448" s="67">
        <v>2550</v>
      </c>
    </row>
    <row r="1449" spans="1:10">
      <c r="A1449" s="60" t="s">
        <v>676</v>
      </c>
      <c r="B1449" s="60" t="s">
        <v>49</v>
      </c>
      <c r="C1449" s="60" t="s">
        <v>755</v>
      </c>
      <c r="D1449" s="37" t="s">
        <v>937</v>
      </c>
      <c r="E1449" s="33">
        <v>11.99</v>
      </c>
      <c r="F1449" s="33">
        <v>20.57</v>
      </c>
      <c r="G1449" s="33">
        <v>8.58</v>
      </c>
      <c r="H1449" s="34">
        <v>68170</v>
      </c>
      <c r="I1449" s="34">
        <v>111751</v>
      </c>
      <c r="J1449" s="67">
        <v>43581</v>
      </c>
    </row>
    <row r="1450" spans="1:10">
      <c r="A1450" s="60" t="s">
        <v>677</v>
      </c>
      <c r="B1450" s="60" t="s">
        <v>188</v>
      </c>
      <c r="C1450" s="60" t="s">
        <v>407</v>
      </c>
      <c r="D1450" s="37" t="s">
        <v>186</v>
      </c>
      <c r="E1450" s="33">
        <v>17</v>
      </c>
      <c r="F1450" s="33">
        <v>13</v>
      </c>
      <c r="G1450" s="33">
        <v>-4</v>
      </c>
      <c r="H1450" s="34">
        <v>168248</v>
      </c>
      <c r="I1450" s="34">
        <v>134960</v>
      </c>
      <c r="J1450" s="67">
        <v>-33288</v>
      </c>
    </row>
    <row r="1451" spans="1:10">
      <c r="A1451" s="60" t="s">
        <v>677</v>
      </c>
      <c r="B1451" s="60" t="s">
        <v>188</v>
      </c>
      <c r="C1451" s="60" t="s">
        <v>430</v>
      </c>
      <c r="D1451" s="37" t="s">
        <v>179</v>
      </c>
      <c r="E1451" s="33">
        <v>3</v>
      </c>
      <c r="F1451" s="33">
        <v>3</v>
      </c>
      <c r="G1451" s="33">
        <v>0</v>
      </c>
      <c r="H1451" s="34">
        <v>23165</v>
      </c>
      <c r="I1451" s="34">
        <v>22060</v>
      </c>
      <c r="J1451" s="67">
        <v>-1105</v>
      </c>
    </row>
    <row r="1452" spans="1:10">
      <c r="A1452" s="60" t="s">
        <v>677</v>
      </c>
      <c r="B1452" s="60" t="s">
        <v>188</v>
      </c>
      <c r="C1452" s="60" t="s">
        <v>448</v>
      </c>
      <c r="D1452" s="37" t="s">
        <v>77</v>
      </c>
      <c r="E1452" s="33">
        <v>1</v>
      </c>
      <c r="F1452" s="33">
        <v>0</v>
      </c>
      <c r="G1452" s="33">
        <v>-1</v>
      </c>
      <c r="H1452" s="34">
        <v>5000</v>
      </c>
      <c r="I1452" s="34">
        <v>0</v>
      </c>
      <c r="J1452" s="67">
        <v>-5000</v>
      </c>
    </row>
    <row r="1453" spans="1:10">
      <c r="A1453" s="60" t="s">
        <v>677</v>
      </c>
      <c r="B1453" s="60" t="s">
        <v>188</v>
      </c>
      <c r="C1453" s="60" t="s">
        <v>500</v>
      </c>
      <c r="D1453" s="37" t="s">
        <v>216</v>
      </c>
      <c r="E1453" s="33">
        <v>1</v>
      </c>
      <c r="F1453" s="33">
        <v>1</v>
      </c>
      <c r="G1453" s="33">
        <v>0</v>
      </c>
      <c r="H1453" s="34">
        <v>5000</v>
      </c>
      <c r="I1453" s="34">
        <v>5000</v>
      </c>
      <c r="J1453" s="67">
        <v>0</v>
      </c>
    </row>
    <row r="1454" spans="1:10">
      <c r="A1454" s="60" t="s">
        <v>677</v>
      </c>
      <c r="B1454" s="60" t="s">
        <v>188</v>
      </c>
      <c r="C1454" s="60" t="s">
        <v>504</v>
      </c>
      <c r="D1454" s="37" t="s">
        <v>201</v>
      </c>
      <c r="E1454" s="33">
        <v>0</v>
      </c>
      <c r="F1454" s="33">
        <v>1</v>
      </c>
      <c r="G1454" s="33">
        <v>1</v>
      </c>
      <c r="H1454" s="34">
        <v>0</v>
      </c>
      <c r="I1454" s="34">
        <v>5000</v>
      </c>
      <c r="J1454" s="67">
        <v>5000</v>
      </c>
    </row>
    <row r="1455" spans="1:10">
      <c r="A1455" s="60" t="s">
        <v>677</v>
      </c>
      <c r="B1455" s="60" t="s">
        <v>188</v>
      </c>
      <c r="C1455" s="60" t="s">
        <v>509</v>
      </c>
      <c r="D1455" s="37" t="s">
        <v>202</v>
      </c>
      <c r="E1455" s="33">
        <v>11</v>
      </c>
      <c r="F1455" s="33">
        <v>9</v>
      </c>
      <c r="G1455" s="33">
        <v>-2</v>
      </c>
      <c r="H1455" s="34">
        <v>57025</v>
      </c>
      <c r="I1455" s="34">
        <v>49090</v>
      </c>
      <c r="J1455" s="67">
        <v>-7935</v>
      </c>
    </row>
    <row r="1456" spans="1:10">
      <c r="A1456" s="60" t="s">
        <v>677</v>
      </c>
      <c r="B1456" s="60" t="s">
        <v>188</v>
      </c>
      <c r="C1456" s="60" t="s">
        <v>511</v>
      </c>
      <c r="D1456" s="37" t="s">
        <v>180</v>
      </c>
      <c r="E1456" s="33">
        <v>8</v>
      </c>
      <c r="F1456" s="33">
        <v>9</v>
      </c>
      <c r="G1456" s="33">
        <v>1</v>
      </c>
      <c r="H1456" s="34">
        <v>49849</v>
      </c>
      <c r="I1456" s="34">
        <v>51552</v>
      </c>
      <c r="J1456" s="67">
        <v>1703</v>
      </c>
    </row>
    <row r="1457" spans="1:10">
      <c r="A1457" s="60" t="s">
        <v>677</v>
      </c>
      <c r="B1457" s="60" t="s">
        <v>188</v>
      </c>
      <c r="C1457" s="60" t="s">
        <v>525</v>
      </c>
      <c r="D1457" s="37" t="s">
        <v>233</v>
      </c>
      <c r="E1457" s="33">
        <v>0</v>
      </c>
      <c r="F1457" s="33">
        <v>1</v>
      </c>
      <c r="G1457" s="33">
        <v>1</v>
      </c>
      <c r="H1457" s="34">
        <v>0</v>
      </c>
      <c r="I1457" s="34">
        <v>5000</v>
      </c>
      <c r="J1457" s="67">
        <v>5000</v>
      </c>
    </row>
    <row r="1458" spans="1:10">
      <c r="A1458" s="60" t="s">
        <v>677</v>
      </c>
      <c r="B1458" s="60" t="s">
        <v>188</v>
      </c>
      <c r="C1458" s="60" t="s">
        <v>652</v>
      </c>
      <c r="D1458" s="37" t="s">
        <v>187</v>
      </c>
      <c r="E1458" s="33">
        <v>11</v>
      </c>
      <c r="F1458" s="33">
        <v>10</v>
      </c>
      <c r="G1458" s="33">
        <v>-1</v>
      </c>
      <c r="H1458" s="34">
        <v>64491</v>
      </c>
      <c r="I1458" s="34">
        <v>58829</v>
      </c>
      <c r="J1458" s="67">
        <v>-5662</v>
      </c>
    </row>
    <row r="1459" spans="1:10">
      <c r="A1459" s="60" t="s">
        <v>677</v>
      </c>
      <c r="B1459" s="60" t="s">
        <v>188</v>
      </c>
      <c r="C1459" s="60" t="s">
        <v>710</v>
      </c>
      <c r="D1459" s="37" t="s">
        <v>945</v>
      </c>
      <c r="E1459" s="33">
        <v>7</v>
      </c>
      <c r="F1459" s="33">
        <v>8</v>
      </c>
      <c r="G1459" s="33">
        <v>1</v>
      </c>
      <c r="H1459" s="34">
        <v>42778</v>
      </c>
      <c r="I1459" s="34">
        <v>47758</v>
      </c>
      <c r="J1459" s="67">
        <v>4980</v>
      </c>
    </row>
    <row r="1460" spans="1:10">
      <c r="A1460" s="60" t="s">
        <v>677</v>
      </c>
      <c r="B1460" s="60" t="s">
        <v>188</v>
      </c>
      <c r="C1460" s="60" t="s">
        <v>727</v>
      </c>
      <c r="D1460" s="37" t="s">
        <v>237</v>
      </c>
      <c r="E1460" s="33">
        <v>3</v>
      </c>
      <c r="F1460" s="33">
        <v>4</v>
      </c>
      <c r="G1460" s="33">
        <v>1</v>
      </c>
      <c r="H1460" s="34">
        <v>23208</v>
      </c>
      <c r="I1460" s="34">
        <v>28049</v>
      </c>
      <c r="J1460" s="67">
        <v>4841</v>
      </c>
    </row>
    <row r="1461" spans="1:10">
      <c r="A1461" s="60" t="s">
        <v>677</v>
      </c>
      <c r="B1461" s="60" t="s">
        <v>188</v>
      </c>
      <c r="C1461" s="60" t="s">
        <v>746</v>
      </c>
      <c r="D1461" s="37" t="s">
        <v>189</v>
      </c>
      <c r="E1461" s="33">
        <v>2</v>
      </c>
      <c r="F1461" s="33">
        <v>1</v>
      </c>
      <c r="G1461" s="33">
        <v>-1</v>
      </c>
      <c r="H1461" s="34">
        <v>10000</v>
      </c>
      <c r="I1461" s="34">
        <v>5000</v>
      </c>
      <c r="J1461" s="67">
        <v>-5000</v>
      </c>
    </row>
    <row r="1462" spans="1:10">
      <c r="A1462" s="60" t="s">
        <v>678</v>
      </c>
      <c r="B1462" s="60" t="s">
        <v>291</v>
      </c>
      <c r="C1462" s="60" t="s">
        <v>412</v>
      </c>
      <c r="D1462" s="37" t="s">
        <v>42</v>
      </c>
      <c r="E1462" s="33">
        <v>2</v>
      </c>
      <c r="F1462" s="33">
        <v>3</v>
      </c>
      <c r="G1462" s="33">
        <v>1</v>
      </c>
      <c r="H1462" s="34">
        <v>16506</v>
      </c>
      <c r="I1462" s="34">
        <v>21201</v>
      </c>
      <c r="J1462" s="67">
        <v>4695</v>
      </c>
    </row>
    <row r="1463" spans="1:10">
      <c r="A1463" s="60" t="s">
        <v>678</v>
      </c>
      <c r="B1463" s="60" t="s">
        <v>291</v>
      </c>
      <c r="C1463" s="60" t="s">
        <v>437</v>
      </c>
      <c r="D1463" s="37" t="s">
        <v>211</v>
      </c>
      <c r="E1463" s="33">
        <v>8</v>
      </c>
      <c r="F1463" s="33">
        <v>7</v>
      </c>
      <c r="G1463" s="33">
        <v>-1</v>
      </c>
      <c r="H1463" s="34">
        <v>47751</v>
      </c>
      <c r="I1463" s="34">
        <v>41749</v>
      </c>
      <c r="J1463" s="67">
        <v>-6002</v>
      </c>
    </row>
    <row r="1464" spans="1:10">
      <c r="A1464" s="60" t="s">
        <v>678</v>
      </c>
      <c r="B1464" s="60" t="s">
        <v>291</v>
      </c>
      <c r="C1464" s="60" t="s">
        <v>488</v>
      </c>
      <c r="D1464" s="37" t="s">
        <v>43</v>
      </c>
      <c r="E1464" s="33">
        <v>0</v>
      </c>
      <c r="F1464" s="33">
        <v>2</v>
      </c>
      <c r="G1464" s="33">
        <v>2</v>
      </c>
      <c r="H1464" s="34">
        <v>0</v>
      </c>
      <c r="I1464" s="34">
        <v>11483</v>
      </c>
      <c r="J1464" s="67">
        <v>11483</v>
      </c>
    </row>
    <row r="1465" spans="1:10">
      <c r="A1465" s="60" t="s">
        <v>678</v>
      </c>
      <c r="B1465" s="60" t="s">
        <v>291</v>
      </c>
      <c r="C1465" s="60" t="s">
        <v>561</v>
      </c>
      <c r="D1465" s="37" t="s">
        <v>64</v>
      </c>
      <c r="E1465" s="33">
        <v>2</v>
      </c>
      <c r="F1465" s="33">
        <v>3</v>
      </c>
      <c r="G1465" s="33">
        <v>1</v>
      </c>
      <c r="H1465" s="34">
        <v>12808</v>
      </c>
      <c r="I1465" s="34">
        <v>17201</v>
      </c>
      <c r="J1465" s="67">
        <v>4393</v>
      </c>
    </row>
    <row r="1466" spans="1:10">
      <c r="A1466" s="60" t="s">
        <v>678</v>
      </c>
      <c r="B1466" s="60" t="s">
        <v>291</v>
      </c>
      <c r="C1466" s="60" t="s">
        <v>626</v>
      </c>
      <c r="D1466" s="37" t="s">
        <v>219</v>
      </c>
      <c r="E1466" s="33">
        <v>1</v>
      </c>
      <c r="F1466" s="33">
        <v>0</v>
      </c>
      <c r="G1466" s="33">
        <v>-1</v>
      </c>
      <c r="H1466" s="34">
        <v>5000</v>
      </c>
      <c r="I1466" s="34">
        <v>0</v>
      </c>
      <c r="J1466" s="67">
        <v>-5000</v>
      </c>
    </row>
    <row r="1467" spans="1:10">
      <c r="A1467" s="60" t="s">
        <v>678</v>
      </c>
      <c r="B1467" s="60" t="s">
        <v>291</v>
      </c>
      <c r="C1467" s="60" t="s">
        <v>676</v>
      </c>
      <c r="D1467" s="37" t="s">
        <v>49</v>
      </c>
      <c r="E1467" s="33">
        <v>3</v>
      </c>
      <c r="F1467" s="33">
        <v>2</v>
      </c>
      <c r="G1467" s="33">
        <v>-1</v>
      </c>
      <c r="H1467" s="34">
        <v>24281</v>
      </c>
      <c r="I1467" s="34">
        <v>19912</v>
      </c>
      <c r="J1467" s="67">
        <v>-4369</v>
      </c>
    </row>
    <row r="1468" spans="1:10">
      <c r="A1468" s="60" t="s">
        <v>678</v>
      </c>
      <c r="B1468" s="60" t="s">
        <v>291</v>
      </c>
      <c r="C1468" s="60" t="s">
        <v>715</v>
      </c>
      <c r="D1468" s="37" t="s">
        <v>250</v>
      </c>
      <c r="E1468" s="33">
        <v>1</v>
      </c>
      <c r="F1468" s="33">
        <v>1</v>
      </c>
      <c r="G1468" s="33">
        <v>0</v>
      </c>
      <c r="H1468" s="34">
        <v>5000</v>
      </c>
      <c r="I1468" s="34">
        <v>5000</v>
      </c>
      <c r="J1468" s="67">
        <v>0</v>
      </c>
    </row>
    <row r="1469" spans="1:10">
      <c r="A1469" s="60" t="s">
        <v>678</v>
      </c>
      <c r="B1469" s="60" t="s">
        <v>291</v>
      </c>
      <c r="C1469" s="60" t="s">
        <v>726</v>
      </c>
      <c r="D1469" s="37" t="s">
        <v>221</v>
      </c>
      <c r="E1469" s="33">
        <v>4</v>
      </c>
      <c r="F1469" s="33">
        <v>4</v>
      </c>
      <c r="G1469" s="33">
        <v>0</v>
      </c>
      <c r="H1469" s="34">
        <v>25087</v>
      </c>
      <c r="I1469" s="34">
        <v>30376</v>
      </c>
      <c r="J1469" s="67">
        <v>5289</v>
      </c>
    </row>
    <row r="1470" spans="1:10">
      <c r="A1470" s="60" t="s">
        <v>682</v>
      </c>
      <c r="B1470" s="60" t="s">
        <v>137</v>
      </c>
      <c r="C1470" s="60" t="s">
        <v>423</v>
      </c>
      <c r="D1470" s="37" t="s">
        <v>131</v>
      </c>
      <c r="E1470" s="33">
        <v>1</v>
      </c>
      <c r="F1470" s="33">
        <v>0</v>
      </c>
      <c r="G1470" s="33">
        <v>-1</v>
      </c>
      <c r="H1470" s="34">
        <v>5000</v>
      </c>
      <c r="I1470" s="34">
        <v>0</v>
      </c>
      <c r="J1470" s="67">
        <v>-5000</v>
      </c>
    </row>
    <row r="1471" spans="1:10">
      <c r="A1471" s="60" t="s">
        <v>682</v>
      </c>
      <c r="B1471" s="60" t="s">
        <v>137</v>
      </c>
      <c r="C1471" s="60" t="s">
        <v>446</v>
      </c>
      <c r="D1471" s="37" t="s">
        <v>98</v>
      </c>
      <c r="E1471" s="33">
        <v>2</v>
      </c>
      <c r="F1471" s="33">
        <v>0.93</v>
      </c>
      <c r="G1471" s="33">
        <v>-1.0699999999999998</v>
      </c>
      <c r="H1471" s="34">
        <v>16576</v>
      </c>
      <c r="I1471" s="34">
        <v>8729</v>
      </c>
      <c r="J1471" s="67">
        <v>-7847</v>
      </c>
    </row>
    <row r="1472" spans="1:10">
      <c r="A1472" s="60" t="s">
        <v>682</v>
      </c>
      <c r="B1472" s="60" t="s">
        <v>137</v>
      </c>
      <c r="C1472" s="60" t="s">
        <v>552</v>
      </c>
      <c r="D1472" s="37" t="s">
        <v>133</v>
      </c>
      <c r="E1472" s="33">
        <v>0</v>
      </c>
      <c r="F1472" s="33">
        <v>1</v>
      </c>
      <c r="G1472" s="33">
        <v>1</v>
      </c>
      <c r="H1472" s="34">
        <v>0</v>
      </c>
      <c r="I1472" s="34">
        <v>5000</v>
      </c>
      <c r="J1472" s="67">
        <v>5000</v>
      </c>
    </row>
    <row r="1473" spans="1:10">
      <c r="A1473" s="60" t="s">
        <v>682</v>
      </c>
      <c r="B1473" s="60" t="s">
        <v>137</v>
      </c>
      <c r="C1473" s="60" t="s">
        <v>753</v>
      </c>
      <c r="D1473" s="37" t="s">
        <v>944</v>
      </c>
      <c r="E1473" s="33">
        <v>1</v>
      </c>
      <c r="F1473" s="33">
        <v>1</v>
      </c>
      <c r="G1473" s="33">
        <v>0</v>
      </c>
      <c r="H1473" s="34">
        <v>5000</v>
      </c>
      <c r="I1473" s="34">
        <v>5000</v>
      </c>
      <c r="J1473" s="67">
        <v>0</v>
      </c>
    </row>
    <row r="1474" spans="1:10">
      <c r="A1474" s="60" t="s">
        <v>683</v>
      </c>
      <c r="B1474" s="60" t="s">
        <v>50</v>
      </c>
      <c r="C1474" s="60" t="s">
        <v>356</v>
      </c>
      <c r="D1474" s="37" t="s">
        <v>41</v>
      </c>
      <c r="E1474" s="33">
        <v>1</v>
      </c>
      <c r="F1474" s="33">
        <v>1</v>
      </c>
      <c r="G1474" s="33">
        <v>0</v>
      </c>
      <c r="H1474" s="34">
        <v>5000</v>
      </c>
      <c r="I1474" s="34">
        <v>5000</v>
      </c>
      <c r="J1474" s="67">
        <v>0</v>
      </c>
    </row>
    <row r="1475" spans="1:10">
      <c r="A1475" s="60" t="s">
        <v>683</v>
      </c>
      <c r="B1475" s="60" t="s">
        <v>50</v>
      </c>
      <c r="C1475" s="60" t="s">
        <v>412</v>
      </c>
      <c r="D1475" s="37" t="s">
        <v>42</v>
      </c>
      <c r="E1475" s="33">
        <v>3</v>
      </c>
      <c r="F1475" s="33">
        <v>3</v>
      </c>
      <c r="G1475" s="33">
        <v>0</v>
      </c>
      <c r="H1475" s="34">
        <v>15000</v>
      </c>
      <c r="I1475" s="34">
        <v>15000</v>
      </c>
      <c r="J1475" s="67">
        <v>0</v>
      </c>
    </row>
    <row r="1476" spans="1:10">
      <c r="A1476" s="60" t="s">
        <v>683</v>
      </c>
      <c r="B1476" s="60" t="s">
        <v>50</v>
      </c>
      <c r="C1476" s="60" t="s">
        <v>488</v>
      </c>
      <c r="D1476" s="37" t="s">
        <v>43</v>
      </c>
      <c r="E1476" s="33">
        <v>4</v>
      </c>
      <c r="F1476" s="33">
        <v>5</v>
      </c>
      <c r="G1476" s="33">
        <v>1</v>
      </c>
      <c r="H1476" s="34">
        <v>20000</v>
      </c>
      <c r="I1476" s="34">
        <v>25000</v>
      </c>
      <c r="J1476" s="67">
        <v>5000</v>
      </c>
    </row>
    <row r="1477" spans="1:10">
      <c r="A1477" s="60" t="s">
        <v>683</v>
      </c>
      <c r="B1477" s="60" t="s">
        <v>50</v>
      </c>
      <c r="C1477" s="60" t="s">
        <v>512</v>
      </c>
      <c r="D1477" s="37" t="s">
        <v>45</v>
      </c>
      <c r="E1477" s="33">
        <v>1</v>
      </c>
      <c r="F1477" s="33">
        <v>1</v>
      </c>
      <c r="G1477" s="33">
        <v>0</v>
      </c>
      <c r="H1477" s="34">
        <v>5000</v>
      </c>
      <c r="I1477" s="34">
        <v>5000</v>
      </c>
      <c r="J1477" s="67">
        <v>0</v>
      </c>
    </row>
    <row r="1478" spans="1:10">
      <c r="A1478" s="60" t="s">
        <v>683</v>
      </c>
      <c r="B1478" s="60" t="s">
        <v>50</v>
      </c>
      <c r="C1478" s="60" t="s">
        <v>632</v>
      </c>
      <c r="D1478" s="37" t="s">
        <v>48</v>
      </c>
      <c r="E1478" s="33">
        <v>32</v>
      </c>
      <c r="F1478" s="33">
        <v>27.919999999999998</v>
      </c>
      <c r="G1478" s="33">
        <v>-4.0800000000000018</v>
      </c>
      <c r="H1478" s="34">
        <v>166528</v>
      </c>
      <c r="I1478" s="34">
        <v>146276</v>
      </c>
      <c r="J1478" s="67">
        <v>-20252</v>
      </c>
    </row>
    <row r="1479" spans="1:10">
      <c r="A1479" s="60" t="s">
        <v>683</v>
      </c>
      <c r="B1479" s="60" t="s">
        <v>50</v>
      </c>
      <c r="C1479" s="60" t="s">
        <v>676</v>
      </c>
      <c r="D1479" s="37" t="s">
        <v>49</v>
      </c>
      <c r="E1479" s="33">
        <v>2</v>
      </c>
      <c r="F1479" s="33">
        <v>1</v>
      </c>
      <c r="G1479" s="33">
        <v>-1</v>
      </c>
      <c r="H1479" s="34">
        <v>10000</v>
      </c>
      <c r="I1479" s="34">
        <v>5000</v>
      </c>
      <c r="J1479" s="67">
        <v>-5000</v>
      </c>
    </row>
    <row r="1480" spans="1:10">
      <c r="A1480" s="60" t="s">
        <v>683</v>
      </c>
      <c r="B1480" s="60" t="s">
        <v>50</v>
      </c>
      <c r="C1480" s="60" t="s">
        <v>755</v>
      </c>
      <c r="D1480" s="37" t="s">
        <v>937</v>
      </c>
      <c r="E1480" s="33">
        <v>1</v>
      </c>
      <c r="F1480" s="33">
        <v>1</v>
      </c>
      <c r="G1480" s="33">
        <v>0</v>
      </c>
      <c r="H1480" s="34">
        <v>5000</v>
      </c>
      <c r="I1480" s="34">
        <v>5000</v>
      </c>
      <c r="J1480" s="67">
        <v>0</v>
      </c>
    </row>
    <row r="1481" spans="1:10">
      <c r="A1481" s="60" t="s">
        <v>688</v>
      </c>
      <c r="B1481" s="60" t="s">
        <v>209</v>
      </c>
      <c r="C1481" s="60" t="s">
        <v>419</v>
      </c>
      <c r="D1481" s="37" t="s">
        <v>207</v>
      </c>
      <c r="E1481" s="33">
        <v>0</v>
      </c>
      <c r="F1481" s="33">
        <v>1</v>
      </c>
      <c r="G1481" s="33">
        <v>1</v>
      </c>
      <c r="H1481" s="34">
        <v>0</v>
      </c>
      <c r="I1481" s="34">
        <v>11901</v>
      </c>
      <c r="J1481" s="67">
        <v>11901</v>
      </c>
    </row>
    <row r="1482" spans="1:10">
      <c r="A1482" s="60" t="s">
        <v>688</v>
      </c>
      <c r="B1482" s="60" t="s">
        <v>209</v>
      </c>
      <c r="C1482" s="60" t="s">
        <v>425</v>
      </c>
      <c r="D1482" s="37" t="s">
        <v>59</v>
      </c>
      <c r="E1482" s="33">
        <v>3</v>
      </c>
      <c r="F1482" s="33">
        <v>4</v>
      </c>
      <c r="G1482" s="33">
        <v>1</v>
      </c>
      <c r="H1482" s="34">
        <v>19704</v>
      </c>
      <c r="I1482" s="34">
        <v>23036</v>
      </c>
      <c r="J1482" s="67">
        <v>3332</v>
      </c>
    </row>
    <row r="1483" spans="1:10">
      <c r="A1483" s="60" t="s">
        <v>688</v>
      </c>
      <c r="B1483" s="60" t="s">
        <v>209</v>
      </c>
      <c r="C1483" s="60" t="s">
        <v>465</v>
      </c>
      <c r="D1483" s="37" t="s">
        <v>61</v>
      </c>
      <c r="E1483" s="33">
        <v>6</v>
      </c>
      <c r="F1483" s="33">
        <v>11</v>
      </c>
      <c r="G1483" s="33">
        <v>5</v>
      </c>
      <c r="H1483" s="34">
        <v>30000</v>
      </c>
      <c r="I1483" s="34">
        <v>57248</v>
      </c>
      <c r="J1483" s="67">
        <v>27248</v>
      </c>
    </row>
    <row r="1484" spans="1:10">
      <c r="A1484" s="60" t="s">
        <v>688</v>
      </c>
      <c r="B1484" s="60" t="s">
        <v>209</v>
      </c>
      <c r="C1484" s="60" t="s">
        <v>478</v>
      </c>
      <c r="D1484" s="37" t="s">
        <v>208</v>
      </c>
      <c r="E1484" s="33">
        <v>3</v>
      </c>
      <c r="F1484" s="33">
        <v>3.56</v>
      </c>
      <c r="G1484" s="33">
        <v>0.56000000000000005</v>
      </c>
      <c r="H1484" s="34">
        <v>15000</v>
      </c>
      <c r="I1484" s="34">
        <v>19031</v>
      </c>
      <c r="J1484" s="67">
        <v>4031</v>
      </c>
    </row>
    <row r="1485" spans="1:10">
      <c r="A1485" s="60" t="s">
        <v>688</v>
      </c>
      <c r="B1485" s="60" t="s">
        <v>209</v>
      </c>
      <c r="C1485" s="60" t="s">
        <v>561</v>
      </c>
      <c r="D1485" s="37" t="s">
        <v>64</v>
      </c>
      <c r="E1485" s="33">
        <v>4</v>
      </c>
      <c r="F1485" s="33">
        <v>3</v>
      </c>
      <c r="G1485" s="33">
        <v>-1</v>
      </c>
      <c r="H1485" s="34">
        <v>23015</v>
      </c>
      <c r="I1485" s="34">
        <v>23811</v>
      </c>
      <c r="J1485" s="67">
        <v>796</v>
      </c>
    </row>
    <row r="1486" spans="1:10">
      <c r="A1486" s="60" t="s">
        <v>688</v>
      </c>
      <c r="B1486" s="60" t="s">
        <v>209</v>
      </c>
      <c r="C1486" s="60" t="s">
        <v>623</v>
      </c>
      <c r="D1486" s="37" t="s">
        <v>66</v>
      </c>
      <c r="E1486" s="33">
        <v>1</v>
      </c>
      <c r="F1486" s="33">
        <v>0.13</v>
      </c>
      <c r="G1486" s="33">
        <v>-0.87</v>
      </c>
      <c r="H1486" s="34">
        <v>5000</v>
      </c>
      <c r="I1486" s="34">
        <v>650</v>
      </c>
      <c r="J1486" s="67">
        <v>-4350</v>
      </c>
    </row>
    <row r="1487" spans="1:10">
      <c r="A1487" s="60" t="s">
        <v>688</v>
      </c>
      <c r="B1487" s="60" t="s">
        <v>209</v>
      </c>
      <c r="C1487" s="60" t="s">
        <v>629</v>
      </c>
      <c r="D1487" s="37" t="s">
        <v>47</v>
      </c>
      <c r="E1487" s="33">
        <v>1</v>
      </c>
      <c r="F1487" s="33">
        <v>1</v>
      </c>
      <c r="G1487" s="33">
        <v>0</v>
      </c>
      <c r="H1487" s="34">
        <v>5000</v>
      </c>
      <c r="I1487" s="34">
        <v>5000</v>
      </c>
      <c r="J1487" s="67">
        <v>0</v>
      </c>
    </row>
    <row r="1488" spans="1:10">
      <c r="A1488" s="60" t="s">
        <v>688</v>
      </c>
      <c r="B1488" s="60" t="s">
        <v>209</v>
      </c>
      <c r="C1488" s="60" t="s">
        <v>691</v>
      </c>
      <c r="D1488" s="37" t="s">
        <v>210</v>
      </c>
      <c r="E1488" s="33">
        <v>2</v>
      </c>
      <c r="F1488" s="33">
        <v>1</v>
      </c>
      <c r="G1488" s="33">
        <v>-1</v>
      </c>
      <c r="H1488" s="34">
        <v>15494</v>
      </c>
      <c r="I1488" s="34">
        <v>5000</v>
      </c>
      <c r="J1488" s="67">
        <v>-10494</v>
      </c>
    </row>
    <row r="1489" spans="1:10">
      <c r="A1489" s="60" t="s">
        <v>688</v>
      </c>
      <c r="B1489" s="60" t="s">
        <v>209</v>
      </c>
      <c r="C1489" s="60" t="s">
        <v>715</v>
      </c>
      <c r="D1489" s="37" t="s">
        <v>250</v>
      </c>
      <c r="E1489" s="33">
        <v>1</v>
      </c>
      <c r="F1489" s="33">
        <v>1</v>
      </c>
      <c r="G1489" s="33">
        <v>0</v>
      </c>
      <c r="H1489" s="34">
        <v>5000</v>
      </c>
      <c r="I1489" s="34">
        <v>5000</v>
      </c>
      <c r="J1489" s="67">
        <v>0</v>
      </c>
    </row>
    <row r="1490" spans="1:10">
      <c r="A1490" s="60" t="s">
        <v>688</v>
      </c>
      <c r="B1490" s="60" t="s">
        <v>209</v>
      </c>
      <c r="C1490" s="60" t="s">
        <v>728</v>
      </c>
      <c r="D1490" s="37" t="s">
        <v>70</v>
      </c>
      <c r="E1490" s="33">
        <v>8.1900000000000013</v>
      </c>
      <c r="F1490" s="33">
        <v>8</v>
      </c>
      <c r="G1490" s="33">
        <v>-0.19000000000000128</v>
      </c>
      <c r="H1490" s="34">
        <v>40950</v>
      </c>
      <c r="I1490" s="34">
        <v>47959</v>
      </c>
      <c r="J1490" s="67">
        <v>7009</v>
      </c>
    </row>
    <row r="1491" spans="1:10">
      <c r="A1491" s="60" t="s">
        <v>688</v>
      </c>
      <c r="B1491" s="60" t="s">
        <v>209</v>
      </c>
      <c r="C1491" s="60" t="s">
        <v>741</v>
      </c>
      <c r="D1491" s="37" t="s">
        <v>198</v>
      </c>
      <c r="E1491" s="33">
        <v>1</v>
      </c>
      <c r="F1491" s="33">
        <v>1</v>
      </c>
      <c r="G1491" s="33">
        <v>0</v>
      </c>
      <c r="H1491" s="34">
        <v>5000</v>
      </c>
      <c r="I1491" s="34">
        <v>5000</v>
      </c>
      <c r="J1491" s="67">
        <v>0</v>
      </c>
    </row>
    <row r="1492" spans="1:10">
      <c r="A1492" s="60" t="s">
        <v>688</v>
      </c>
      <c r="B1492" s="60" t="s">
        <v>209</v>
      </c>
      <c r="C1492" s="60" t="s">
        <v>744</v>
      </c>
      <c r="D1492" s="37" t="s">
        <v>72</v>
      </c>
      <c r="E1492" s="33">
        <v>1</v>
      </c>
      <c r="F1492" s="33">
        <v>1</v>
      </c>
      <c r="G1492" s="33">
        <v>0</v>
      </c>
      <c r="H1492" s="34">
        <v>5000</v>
      </c>
      <c r="I1492" s="34">
        <v>5000</v>
      </c>
      <c r="J1492" s="67">
        <v>0</v>
      </c>
    </row>
    <row r="1493" spans="1:10">
      <c r="A1493" s="60" t="s">
        <v>688</v>
      </c>
      <c r="B1493" s="60" t="s">
        <v>209</v>
      </c>
      <c r="C1493" s="60" t="s">
        <v>749</v>
      </c>
      <c r="D1493" s="37" t="s">
        <v>213</v>
      </c>
      <c r="E1493" s="33">
        <v>1</v>
      </c>
      <c r="F1493" s="33">
        <v>1</v>
      </c>
      <c r="G1493" s="33">
        <v>0</v>
      </c>
      <c r="H1493" s="34">
        <v>5000</v>
      </c>
      <c r="I1493" s="34">
        <v>5000</v>
      </c>
      <c r="J1493" s="67">
        <v>0</v>
      </c>
    </row>
    <row r="1494" spans="1:10">
      <c r="A1494" s="60" t="s">
        <v>691</v>
      </c>
      <c r="B1494" s="60" t="s">
        <v>210</v>
      </c>
      <c r="C1494" s="60" t="s">
        <v>437</v>
      </c>
      <c r="D1494" s="37" t="s">
        <v>211</v>
      </c>
      <c r="E1494" s="33">
        <v>0</v>
      </c>
      <c r="F1494" s="33">
        <v>0.59</v>
      </c>
      <c r="G1494" s="33">
        <v>0.59</v>
      </c>
      <c r="H1494" s="34">
        <v>0</v>
      </c>
      <c r="I1494" s="34">
        <v>7156</v>
      </c>
      <c r="J1494" s="67">
        <v>7156</v>
      </c>
    </row>
    <row r="1495" spans="1:10">
      <c r="A1495" s="60" t="s">
        <v>691</v>
      </c>
      <c r="B1495" s="60" t="s">
        <v>210</v>
      </c>
      <c r="C1495" s="60" t="s">
        <v>488</v>
      </c>
      <c r="D1495" s="37" t="s">
        <v>43</v>
      </c>
      <c r="E1495" s="33">
        <v>0.77</v>
      </c>
      <c r="F1495" s="33">
        <v>2</v>
      </c>
      <c r="G1495" s="33">
        <v>1.23</v>
      </c>
      <c r="H1495" s="34">
        <v>3850</v>
      </c>
      <c r="I1495" s="34">
        <v>10000</v>
      </c>
      <c r="J1495" s="67">
        <v>6150</v>
      </c>
    </row>
    <row r="1496" spans="1:10">
      <c r="A1496" s="60" t="s">
        <v>691</v>
      </c>
      <c r="B1496" s="60" t="s">
        <v>210</v>
      </c>
      <c r="C1496" s="60" t="s">
        <v>700</v>
      </c>
      <c r="D1496" s="37" t="s">
        <v>220</v>
      </c>
      <c r="E1496" s="33">
        <v>2</v>
      </c>
      <c r="F1496" s="33">
        <v>3.3600000000000003</v>
      </c>
      <c r="G1496" s="33">
        <v>1.3600000000000003</v>
      </c>
      <c r="H1496" s="34">
        <v>10000</v>
      </c>
      <c r="I1496" s="34">
        <v>16800</v>
      </c>
      <c r="J1496" s="67">
        <v>6800</v>
      </c>
    </row>
    <row r="1497" spans="1:10">
      <c r="A1497" s="60" t="s">
        <v>691</v>
      </c>
      <c r="B1497" s="60" t="s">
        <v>210</v>
      </c>
      <c r="C1497" s="60" t="s">
        <v>715</v>
      </c>
      <c r="D1497" s="37" t="s">
        <v>250</v>
      </c>
      <c r="E1497" s="33">
        <v>2.23</v>
      </c>
      <c r="F1497" s="33">
        <v>1</v>
      </c>
      <c r="G1497" s="33">
        <v>-1.23</v>
      </c>
      <c r="H1497" s="34">
        <v>11150</v>
      </c>
      <c r="I1497" s="34">
        <v>5000</v>
      </c>
      <c r="J1497" s="67">
        <v>-6150</v>
      </c>
    </row>
    <row r="1498" spans="1:10">
      <c r="A1498" s="60" t="s">
        <v>691</v>
      </c>
      <c r="B1498" s="60" t="s">
        <v>210</v>
      </c>
      <c r="C1498" s="60" t="s">
        <v>716</v>
      </c>
      <c r="D1498" s="37" t="s">
        <v>195</v>
      </c>
      <c r="E1498" s="33">
        <v>5.0999999999999996</v>
      </c>
      <c r="F1498" s="33">
        <v>5</v>
      </c>
      <c r="G1498" s="33">
        <v>-9.9999999999999645E-2</v>
      </c>
      <c r="H1498" s="34">
        <v>25500</v>
      </c>
      <c r="I1498" s="34">
        <v>25000</v>
      </c>
      <c r="J1498" s="67">
        <v>-500</v>
      </c>
    </row>
    <row r="1499" spans="1:10">
      <c r="A1499" s="60" t="s">
        <v>694</v>
      </c>
      <c r="B1499" s="60" t="s">
        <v>234</v>
      </c>
      <c r="C1499" s="60" t="s">
        <v>368</v>
      </c>
      <c r="D1499" s="37" t="s">
        <v>89</v>
      </c>
      <c r="E1499" s="33">
        <v>1</v>
      </c>
      <c r="F1499" s="33">
        <v>0</v>
      </c>
      <c r="G1499" s="33">
        <v>-1</v>
      </c>
      <c r="H1499" s="34">
        <v>5000</v>
      </c>
      <c r="I1499" s="34">
        <v>0</v>
      </c>
      <c r="J1499" s="67">
        <v>-5000</v>
      </c>
    </row>
    <row r="1500" spans="1:10">
      <c r="A1500" s="60" t="s">
        <v>694</v>
      </c>
      <c r="B1500" s="60" t="s">
        <v>234</v>
      </c>
      <c r="C1500" s="60" t="s">
        <v>448</v>
      </c>
      <c r="D1500" s="37" t="s">
        <v>77</v>
      </c>
      <c r="E1500" s="33">
        <v>7.4799999999999995</v>
      </c>
      <c r="F1500" s="33">
        <v>9.32</v>
      </c>
      <c r="G1500" s="33">
        <v>1.8400000000000007</v>
      </c>
      <c r="H1500" s="34">
        <v>53748</v>
      </c>
      <c r="I1500" s="34">
        <v>88373</v>
      </c>
      <c r="J1500" s="67">
        <v>34625</v>
      </c>
    </row>
    <row r="1501" spans="1:10">
      <c r="A1501" s="60" t="s">
        <v>694</v>
      </c>
      <c r="B1501" s="60" t="s">
        <v>234</v>
      </c>
      <c r="C1501" s="60" t="s">
        <v>454</v>
      </c>
      <c r="D1501" s="37" t="s">
        <v>199</v>
      </c>
      <c r="E1501" s="33">
        <v>13.87</v>
      </c>
      <c r="F1501" s="33">
        <v>10.71</v>
      </c>
      <c r="G1501" s="33">
        <v>-3.1599999999999984</v>
      </c>
      <c r="H1501" s="34">
        <v>77517</v>
      </c>
      <c r="I1501" s="34">
        <v>59870</v>
      </c>
      <c r="J1501" s="67">
        <v>-17647</v>
      </c>
    </row>
    <row r="1502" spans="1:10">
      <c r="A1502" s="60" t="s">
        <v>694</v>
      </c>
      <c r="B1502" s="60" t="s">
        <v>234</v>
      </c>
      <c r="C1502" s="60" t="s">
        <v>708</v>
      </c>
      <c r="D1502" s="37" t="s">
        <v>69</v>
      </c>
      <c r="E1502" s="33">
        <v>6.17</v>
      </c>
      <c r="F1502" s="33">
        <v>3.38</v>
      </c>
      <c r="G1502" s="33">
        <v>-2.79</v>
      </c>
      <c r="H1502" s="34">
        <v>48866</v>
      </c>
      <c r="I1502" s="34">
        <v>42707</v>
      </c>
      <c r="J1502" s="67">
        <v>-6159</v>
      </c>
    </row>
    <row r="1503" spans="1:10">
      <c r="A1503" s="60" t="s">
        <v>694</v>
      </c>
      <c r="B1503" s="60" t="s">
        <v>234</v>
      </c>
      <c r="C1503" s="60" t="s">
        <v>709</v>
      </c>
      <c r="D1503" s="37" t="s">
        <v>235</v>
      </c>
      <c r="E1503" s="33">
        <v>7.35</v>
      </c>
      <c r="F1503" s="33">
        <v>7</v>
      </c>
      <c r="G1503" s="33">
        <v>-0.34999999999999964</v>
      </c>
      <c r="H1503" s="34">
        <v>39529</v>
      </c>
      <c r="I1503" s="34">
        <v>44835</v>
      </c>
      <c r="J1503" s="67">
        <v>5306</v>
      </c>
    </row>
    <row r="1504" spans="1:10">
      <c r="A1504" s="60" t="s">
        <v>694</v>
      </c>
      <c r="B1504" s="60" t="s">
        <v>234</v>
      </c>
      <c r="C1504" s="60" t="s">
        <v>728</v>
      </c>
      <c r="D1504" s="37" t="s">
        <v>70</v>
      </c>
      <c r="E1504" s="33">
        <v>1</v>
      </c>
      <c r="F1504" s="33">
        <v>2</v>
      </c>
      <c r="G1504" s="33">
        <v>1</v>
      </c>
      <c r="H1504" s="34">
        <v>5000</v>
      </c>
      <c r="I1504" s="34">
        <v>10000</v>
      </c>
      <c r="J1504" s="67">
        <v>5000</v>
      </c>
    </row>
    <row r="1505" spans="1:10">
      <c r="A1505" s="60" t="s">
        <v>694</v>
      </c>
      <c r="B1505" s="60" t="s">
        <v>234</v>
      </c>
      <c r="C1505" s="60" t="s">
        <v>742</v>
      </c>
      <c r="D1505" s="37" t="s">
        <v>71</v>
      </c>
      <c r="E1505" s="33">
        <v>12.35</v>
      </c>
      <c r="F1505" s="33">
        <v>8.9199999999999982</v>
      </c>
      <c r="G1505" s="33">
        <v>-3.4300000000000015</v>
      </c>
      <c r="H1505" s="34">
        <v>98433</v>
      </c>
      <c r="I1505" s="34">
        <v>70498</v>
      </c>
      <c r="J1505" s="67">
        <v>-27935</v>
      </c>
    </row>
    <row r="1506" spans="1:10">
      <c r="A1506" s="60" t="s">
        <v>694</v>
      </c>
      <c r="B1506" s="60" t="s">
        <v>234</v>
      </c>
      <c r="C1506" s="60" t="s">
        <v>746</v>
      </c>
      <c r="D1506" s="37" t="s">
        <v>189</v>
      </c>
      <c r="E1506" s="33">
        <v>1</v>
      </c>
      <c r="F1506" s="33">
        <v>0</v>
      </c>
      <c r="G1506" s="33">
        <v>-1</v>
      </c>
      <c r="H1506" s="34">
        <v>5000</v>
      </c>
      <c r="I1506" s="34">
        <v>0</v>
      </c>
      <c r="J1506" s="67">
        <v>-5000</v>
      </c>
    </row>
    <row r="1507" spans="1:10">
      <c r="A1507" s="60" t="s">
        <v>694</v>
      </c>
      <c r="B1507" s="60" t="s">
        <v>234</v>
      </c>
      <c r="C1507" s="60" t="s">
        <v>750</v>
      </c>
      <c r="D1507" s="37" t="s">
        <v>184</v>
      </c>
      <c r="E1507" s="33">
        <v>1</v>
      </c>
      <c r="F1507" s="33">
        <v>0</v>
      </c>
      <c r="G1507" s="33">
        <v>-1</v>
      </c>
      <c r="H1507" s="34">
        <v>5000</v>
      </c>
      <c r="I1507" s="34">
        <v>0</v>
      </c>
      <c r="J1507" s="67">
        <v>-5000</v>
      </c>
    </row>
    <row r="1508" spans="1:10">
      <c r="A1508" s="60" t="s">
        <v>699</v>
      </c>
      <c r="B1508" s="60" t="s">
        <v>87</v>
      </c>
      <c r="C1508" s="60" t="s">
        <v>368</v>
      </c>
      <c r="D1508" s="37" t="s">
        <v>89</v>
      </c>
      <c r="E1508" s="33">
        <v>10.459999999999999</v>
      </c>
      <c r="F1508" s="33">
        <v>7.66</v>
      </c>
      <c r="G1508" s="33">
        <v>-2.7999999999999989</v>
      </c>
      <c r="H1508" s="34">
        <v>52300</v>
      </c>
      <c r="I1508" s="34">
        <v>38300</v>
      </c>
      <c r="J1508" s="67">
        <v>-14000</v>
      </c>
    </row>
    <row r="1509" spans="1:10">
      <c r="A1509" s="60" t="s">
        <v>699</v>
      </c>
      <c r="B1509" s="60" t="s">
        <v>87</v>
      </c>
      <c r="C1509" s="60" t="s">
        <v>415</v>
      </c>
      <c r="D1509" s="37" t="s">
        <v>76</v>
      </c>
      <c r="E1509" s="33">
        <v>1.38</v>
      </c>
      <c r="F1509" s="33">
        <v>1</v>
      </c>
      <c r="G1509" s="33">
        <v>-0.37999999999999989</v>
      </c>
      <c r="H1509" s="34">
        <v>6900</v>
      </c>
      <c r="I1509" s="34">
        <v>5000</v>
      </c>
      <c r="J1509" s="67">
        <v>-1900</v>
      </c>
    </row>
    <row r="1510" spans="1:10">
      <c r="A1510" s="60" t="s">
        <v>699</v>
      </c>
      <c r="B1510" s="60" t="s">
        <v>87</v>
      </c>
      <c r="C1510" s="60" t="s">
        <v>428</v>
      </c>
      <c r="D1510" s="37" t="s">
        <v>121</v>
      </c>
      <c r="E1510" s="33">
        <v>0.88</v>
      </c>
      <c r="F1510" s="33">
        <v>1</v>
      </c>
      <c r="G1510" s="33">
        <v>0.12</v>
      </c>
      <c r="H1510" s="34">
        <v>4400</v>
      </c>
      <c r="I1510" s="34">
        <v>5000</v>
      </c>
      <c r="J1510" s="67">
        <v>600</v>
      </c>
    </row>
    <row r="1511" spans="1:10">
      <c r="A1511" s="60" t="s">
        <v>699</v>
      </c>
      <c r="B1511" s="60" t="s">
        <v>87</v>
      </c>
      <c r="C1511" s="60" t="s">
        <v>448</v>
      </c>
      <c r="D1511" s="37" t="s">
        <v>77</v>
      </c>
      <c r="E1511" s="33">
        <v>0.52</v>
      </c>
      <c r="F1511" s="33">
        <v>0.59</v>
      </c>
      <c r="G1511" s="33">
        <v>6.9999999999999951E-2</v>
      </c>
      <c r="H1511" s="34">
        <v>2600</v>
      </c>
      <c r="I1511" s="34">
        <v>2950</v>
      </c>
      <c r="J1511" s="67">
        <v>350</v>
      </c>
    </row>
    <row r="1512" spans="1:10">
      <c r="A1512" s="60" t="s">
        <v>699</v>
      </c>
      <c r="B1512" s="60" t="s">
        <v>87</v>
      </c>
      <c r="C1512" s="60" t="s">
        <v>452</v>
      </c>
      <c r="D1512" s="37" t="s">
        <v>122</v>
      </c>
      <c r="E1512" s="33">
        <v>1</v>
      </c>
      <c r="F1512" s="33">
        <v>0.06</v>
      </c>
      <c r="G1512" s="33">
        <v>-0.94</v>
      </c>
      <c r="H1512" s="34">
        <v>5000</v>
      </c>
      <c r="I1512" s="34">
        <v>343</v>
      </c>
      <c r="J1512" s="67">
        <v>-4657</v>
      </c>
    </row>
    <row r="1513" spans="1:10">
      <c r="A1513" s="60" t="s">
        <v>699</v>
      </c>
      <c r="B1513" s="60" t="s">
        <v>87</v>
      </c>
      <c r="C1513" s="60" t="s">
        <v>454</v>
      </c>
      <c r="D1513" s="37" t="s">
        <v>199</v>
      </c>
      <c r="E1513" s="33">
        <v>0</v>
      </c>
      <c r="F1513" s="33">
        <v>0.02</v>
      </c>
      <c r="G1513" s="33">
        <v>0.02</v>
      </c>
      <c r="H1513" s="34">
        <v>0</v>
      </c>
      <c r="I1513" s="34">
        <v>162</v>
      </c>
      <c r="J1513" s="67">
        <v>162</v>
      </c>
    </row>
    <row r="1514" spans="1:10">
      <c r="A1514" s="60" t="s">
        <v>699</v>
      </c>
      <c r="B1514" s="60" t="s">
        <v>87</v>
      </c>
      <c r="C1514" s="60" t="s">
        <v>461</v>
      </c>
      <c r="D1514" s="37" t="s">
        <v>90</v>
      </c>
      <c r="E1514" s="33">
        <v>3</v>
      </c>
      <c r="F1514" s="33">
        <v>0.51</v>
      </c>
      <c r="G1514" s="33">
        <v>-2.4900000000000002</v>
      </c>
      <c r="H1514" s="34">
        <v>15000</v>
      </c>
      <c r="I1514" s="34">
        <v>8269</v>
      </c>
      <c r="J1514" s="67">
        <v>-6731</v>
      </c>
    </row>
    <row r="1515" spans="1:10">
      <c r="A1515" s="60" t="s">
        <v>699</v>
      </c>
      <c r="B1515" s="60" t="s">
        <v>87</v>
      </c>
      <c r="C1515" s="60" t="s">
        <v>502</v>
      </c>
      <c r="D1515" s="37" t="s">
        <v>91</v>
      </c>
      <c r="E1515" s="33">
        <v>5.7</v>
      </c>
      <c r="F1515" s="33">
        <v>6.1400000000000006</v>
      </c>
      <c r="G1515" s="33">
        <v>0.44000000000000039</v>
      </c>
      <c r="H1515" s="34">
        <v>32687</v>
      </c>
      <c r="I1515" s="34">
        <v>39047</v>
      </c>
      <c r="J1515" s="67">
        <v>6360</v>
      </c>
    </row>
    <row r="1516" spans="1:10">
      <c r="A1516" s="60" t="s">
        <v>699</v>
      </c>
      <c r="B1516" s="60" t="s">
        <v>87</v>
      </c>
      <c r="C1516" s="60" t="s">
        <v>504</v>
      </c>
      <c r="D1516" s="37" t="s">
        <v>201</v>
      </c>
      <c r="E1516" s="33">
        <v>3.26</v>
      </c>
      <c r="F1516" s="33">
        <v>2</v>
      </c>
      <c r="G1516" s="33">
        <v>-1.2599999999999998</v>
      </c>
      <c r="H1516" s="34">
        <v>16300</v>
      </c>
      <c r="I1516" s="34">
        <v>10000</v>
      </c>
      <c r="J1516" s="67">
        <v>-6300</v>
      </c>
    </row>
    <row r="1517" spans="1:10">
      <c r="A1517" s="60" t="s">
        <v>699</v>
      </c>
      <c r="B1517" s="60" t="s">
        <v>87</v>
      </c>
      <c r="C1517" s="60" t="s">
        <v>512</v>
      </c>
      <c r="D1517" s="37" t="s">
        <v>45</v>
      </c>
      <c r="E1517" s="33">
        <v>1</v>
      </c>
      <c r="F1517" s="33">
        <v>1</v>
      </c>
      <c r="G1517" s="33">
        <v>0</v>
      </c>
      <c r="H1517" s="34">
        <v>9212</v>
      </c>
      <c r="I1517" s="34">
        <v>8332</v>
      </c>
      <c r="J1517" s="67">
        <v>-880</v>
      </c>
    </row>
    <row r="1518" spans="1:10">
      <c r="A1518" s="60" t="s">
        <v>699</v>
      </c>
      <c r="B1518" s="60" t="s">
        <v>87</v>
      </c>
      <c r="C1518" s="60" t="s">
        <v>537</v>
      </c>
      <c r="D1518" s="37" t="s">
        <v>214</v>
      </c>
      <c r="E1518" s="33">
        <v>3.71</v>
      </c>
      <c r="F1518" s="33">
        <v>5.66</v>
      </c>
      <c r="G1518" s="33">
        <v>1.9500000000000002</v>
      </c>
      <c r="H1518" s="34">
        <v>18550</v>
      </c>
      <c r="I1518" s="34">
        <v>28300</v>
      </c>
      <c r="J1518" s="67">
        <v>9750</v>
      </c>
    </row>
    <row r="1519" spans="1:10">
      <c r="A1519" s="60" t="s">
        <v>699</v>
      </c>
      <c r="B1519" s="60" t="s">
        <v>87</v>
      </c>
      <c r="C1519" s="60" t="s">
        <v>564</v>
      </c>
      <c r="D1519" s="37" t="s">
        <v>254</v>
      </c>
      <c r="E1519" s="33">
        <v>1</v>
      </c>
      <c r="F1519" s="33">
        <v>0.99</v>
      </c>
      <c r="G1519" s="33">
        <v>-1.0000000000000009E-2</v>
      </c>
      <c r="H1519" s="34">
        <v>5000</v>
      </c>
      <c r="I1519" s="34">
        <v>4950</v>
      </c>
      <c r="J1519" s="67">
        <v>-50</v>
      </c>
    </row>
    <row r="1520" spans="1:10">
      <c r="A1520" s="60" t="s">
        <v>699</v>
      </c>
      <c r="B1520" s="60" t="s">
        <v>87</v>
      </c>
      <c r="C1520" s="60" t="s">
        <v>566</v>
      </c>
      <c r="D1520" s="37" t="s">
        <v>174</v>
      </c>
      <c r="E1520" s="33">
        <v>1.01</v>
      </c>
      <c r="F1520" s="33">
        <v>0</v>
      </c>
      <c r="G1520" s="33">
        <v>-1.01</v>
      </c>
      <c r="H1520" s="34">
        <v>5050</v>
      </c>
      <c r="I1520" s="34">
        <v>0</v>
      </c>
      <c r="J1520" s="67">
        <v>-5050</v>
      </c>
    </row>
    <row r="1521" spans="1:10">
      <c r="A1521" s="60" t="s">
        <v>699</v>
      </c>
      <c r="B1521" s="60" t="s">
        <v>87</v>
      </c>
      <c r="C1521" s="60" t="s">
        <v>577</v>
      </c>
      <c r="D1521" s="37" t="s">
        <v>92</v>
      </c>
      <c r="E1521" s="33">
        <v>0.41</v>
      </c>
      <c r="F1521" s="33">
        <v>0</v>
      </c>
      <c r="G1521" s="33">
        <v>-0.41</v>
      </c>
      <c r="H1521" s="34">
        <v>2894</v>
      </c>
      <c r="I1521" s="34">
        <v>0</v>
      </c>
      <c r="J1521" s="67">
        <v>-2894</v>
      </c>
    </row>
    <row r="1522" spans="1:10">
      <c r="A1522" s="60" t="s">
        <v>699</v>
      </c>
      <c r="B1522" s="60" t="s">
        <v>87</v>
      </c>
      <c r="C1522" s="60" t="s">
        <v>578</v>
      </c>
      <c r="D1522" s="37" t="s">
        <v>46</v>
      </c>
      <c r="E1522" s="33">
        <v>0.35</v>
      </c>
      <c r="F1522" s="33">
        <v>0</v>
      </c>
      <c r="G1522" s="33">
        <v>-0.35</v>
      </c>
      <c r="H1522" s="34">
        <v>1750</v>
      </c>
      <c r="I1522" s="34">
        <v>0</v>
      </c>
      <c r="J1522" s="67">
        <v>-1750</v>
      </c>
    </row>
    <row r="1523" spans="1:10">
      <c r="A1523" s="60" t="s">
        <v>699</v>
      </c>
      <c r="B1523" s="60" t="s">
        <v>87</v>
      </c>
      <c r="C1523" s="60" t="s">
        <v>622</v>
      </c>
      <c r="D1523" s="37" t="s">
        <v>242</v>
      </c>
      <c r="E1523" s="33">
        <v>8.98</v>
      </c>
      <c r="F1523" s="33">
        <v>6.6499999999999995</v>
      </c>
      <c r="G1523" s="33">
        <v>-2.330000000000001</v>
      </c>
      <c r="H1523" s="34">
        <v>44900</v>
      </c>
      <c r="I1523" s="34">
        <v>33250</v>
      </c>
      <c r="J1523" s="67">
        <v>-11650</v>
      </c>
    </row>
    <row r="1524" spans="1:10">
      <c r="A1524" s="60" t="s">
        <v>699</v>
      </c>
      <c r="B1524" s="60" t="s">
        <v>87</v>
      </c>
      <c r="C1524" s="60" t="s">
        <v>628</v>
      </c>
      <c r="D1524" s="37" t="s">
        <v>93</v>
      </c>
      <c r="E1524" s="33">
        <v>4</v>
      </c>
      <c r="F1524" s="33">
        <v>4.49</v>
      </c>
      <c r="G1524" s="33">
        <v>0.49000000000000021</v>
      </c>
      <c r="H1524" s="34">
        <v>20000</v>
      </c>
      <c r="I1524" s="34">
        <v>22450</v>
      </c>
      <c r="J1524" s="67">
        <v>2450</v>
      </c>
    </row>
    <row r="1525" spans="1:10">
      <c r="A1525" s="60" t="s">
        <v>699</v>
      </c>
      <c r="B1525" s="60" t="s">
        <v>87</v>
      </c>
      <c r="C1525" s="60" t="s">
        <v>655</v>
      </c>
      <c r="D1525" s="37" t="s">
        <v>94</v>
      </c>
      <c r="E1525" s="33">
        <v>0</v>
      </c>
      <c r="F1525" s="33">
        <v>0.56999999999999995</v>
      </c>
      <c r="G1525" s="33">
        <v>0.56999999999999995</v>
      </c>
      <c r="H1525" s="34">
        <v>0</v>
      </c>
      <c r="I1525" s="34">
        <v>2850</v>
      </c>
      <c r="J1525" s="67">
        <v>2850</v>
      </c>
    </row>
    <row r="1526" spans="1:10">
      <c r="A1526" s="60" t="s">
        <v>699</v>
      </c>
      <c r="B1526" s="60" t="s">
        <v>87</v>
      </c>
      <c r="C1526" s="60" t="s">
        <v>660</v>
      </c>
      <c r="D1526" s="37" t="s">
        <v>68</v>
      </c>
      <c r="E1526" s="33">
        <v>1.01</v>
      </c>
      <c r="F1526" s="33">
        <v>0</v>
      </c>
      <c r="G1526" s="33">
        <v>-1.01</v>
      </c>
      <c r="H1526" s="34">
        <v>5050</v>
      </c>
      <c r="I1526" s="34">
        <v>0</v>
      </c>
      <c r="J1526" s="67">
        <v>-5050</v>
      </c>
    </row>
    <row r="1527" spans="1:10">
      <c r="A1527" s="60" t="s">
        <v>699</v>
      </c>
      <c r="B1527" s="60" t="s">
        <v>87</v>
      </c>
      <c r="C1527" s="60" t="s">
        <v>667</v>
      </c>
      <c r="D1527" s="37" t="s">
        <v>95</v>
      </c>
      <c r="E1527" s="33">
        <v>6.33</v>
      </c>
      <c r="F1527" s="33">
        <v>4</v>
      </c>
      <c r="G1527" s="33">
        <v>-2.33</v>
      </c>
      <c r="H1527" s="34">
        <v>39912</v>
      </c>
      <c r="I1527" s="34">
        <v>20000</v>
      </c>
      <c r="J1527" s="67">
        <v>-19912</v>
      </c>
    </row>
    <row r="1528" spans="1:10">
      <c r="A1528" s="60" t="s">
        <v>699</v>
      </c>
      <c r="B1528" s="60" t="s">
        <v>87</v>
      </c>
      <c r="C1528" s="60" t="s">
        <v>672</v>
      </c>
      <c r="D1528" s="37" t="s">
        <v>255</v>
      </c>
      <c r="E1528" s="33">
        <v>5.95</v>
      </c>
      <c r="F1528" s="33">
        <v>2.0499999999999998</v>
      </c>
      <c r="G1528" s="33">
        <v>-3.9000000000000004</v>
      </c>
      <c r="H1528" s="34">
        <v>29750</v>
      </c>
      <c r="I1528" s="34">
        <v>10250</v>
      </c>
      <c r="J1528" s="67">
        <v>-19500</v>
      </c>
    </row>
    <row r="1529" spans="1:10">
      <c r="A1529" s="60" t="s">
        <v>699</v>
      </c>
      <c r="B1529" s="60" t="s">
        <v>87</v>
      </c>
      <c r="C1529" s="60" t="s">
        <v>673</v>
      </c>
      <c r="D1529" s="37" t="s">
        <v>205</v>
      </c>
      <c r="E1529" s="33">
        <v>9.26</v>
      </c>
      <c r="F1529" s="33">
        <v>7.41</v>
      </c>
      <c r="G1529" s="33">
        <v>-1.8499999999999996</v>
      </c>
      <c r="H1529" s="34">
        <v>57877</v>
      </c>
      <c r="I1529" s="34">
        <v>55968</v>
      </c>
      <c r="J1529" s="67">
        <v>-1909</v>
      </c>
    </row>
    <row r="1530" spans="1:10">
      <c r="A1530" s="60" t="s">
        <v>699</v>
      </c>
      <c r="B1530" s="60" t="s">
        <v>87</v>
      </c>
      <c r="C1530" s="60" t="s">
        <v>709</v>
      </c>
      <c r="D1530" s="37" t="s">
        <v>235</v>
      </c>
      <c r="E1530" s="33">
        <v>0.92</v>
      </c>
      <c r="F1530" s="33">
        <v>0</v>
      </c>
      <c r="G1530" s="33">
        <v>-0.92</v>
      </c>
      <c r="H1530" s="34">
        <v>4600</v>
      </c>
      <c r="I1530" s="34">
        <v>0</v>
      </c>
      <c r="J1530" s="67">
        <v>-4600</v>
      </c>
    </row>
    <row r="1531" spans="1:10">
      <c r="A1531" s="60" t="s">
        <v>699</v>
      </c>
      <c r="B1531" s="60" t="s">
        <v>87</v>
      </c>
      <c r="C1531" s="60" t="s">
        <v>712</v>
      </c>
      <c r="D1531" s="37" t="s">
        <v>206</v>
      </c>
      <c r="E1531" s="33">
        <v>2</v>
      </c>
      <c r="F1531" s="33">
        <v>3</v>
      </c>
      <c r="G1531" s="33">
        <v>1</v>
      </c>
      <c r="H1531" s="34">
        <v>11725</v>
      </c>
      <c r="I1531" s="34">
        <v>17083</v>
      </c>
      <c r="J1531" s="67">
        <v>5358</v>
      </c>
    </row>
    <row r="1532" spans="1:10">
      <c r="A1532" s="60" t="s">
        <v>699</v>
      </c>
      <c r="B1532" s="60" t="s">
        <v>87</v>
      </c>
      <c r="C1532" s="60" t="s">
        <v>721</v>
      </c>
      <c r="D1532" s="37" t="s">
        <v>939</v>
      </c>
      <c r="E1532" s="33">
        <v>4.49</v>
      </c>
      <c r="F1532" s="33">
        <v>5.09</v>
      </c>
      <c r="G1532" s="33">
        <v>0.59999999999999964</v>
      </c>
      <c r="H1532" s="34">
        <v>29392</v>
      </c>
      <c r="I1532" s="34">
        <v>36631</v>
      </c>
      <c r="J1532" s="67">
        <v>7239</v>
      </c>
    </row>
    <row r="1533" spans="1:10">
      <c r="A1533" s="60" t="s">
        <v>699</v>
      </c>
      <c r="B1533" s="60" t="s">
        <v>87</v>
      </c>
      <c r="C1533" s="60" t="s">
        <v>738</v>
      </c>
      <c r="D1533" s="37" t="s">
        <v>88</v>
      </c>
      <c r="E1533" s="33">
        <v>1</v>
      </c>
      <c r="F1533" s="33">
        <v>1</v>
      </c>
      <c r="G1533" s="33">
        <v>0</v>
      </c>
      <c r="H1533" s="34">
        <v>5000</v>
      </c>
      <c r="I1533" s="34">
        <v>5000</v>
      </c>
      <c r="J1533" s="67">
        <v>0</v>
      </c>
    </row>
    <row r="1534" spans="1:10">
      <c r="A1534" s="60" t="s">
        <v>699</v>
      </c>
      <c r="B1534" s="60" t="s">
        <v>87</v>
      </c>
      <c r="C1534" s="60" t="s">
        <v>743</v>
      </c>
      <c r="D1534" s="37" t="s">
        <v>140</v>
      </c>
      <c r="E1534" s="33">
        <v>0</v>
      </c>
      <c r="F1534" s="33">
        <v>0.28999999999999998</v>
      </c>
      <c r="G1534" s="33">
        <v>0.28999999999999998</v>
      </c>
      <c r="H1534" s="34">
        <v>0</v>
      </c>
      <c r="I1534" s="34">
        <v>4768</v>
      </c>
      <c r="J1534" s="67">
        <v>4768</v>
      </c>
    </row>
    <row r="1535" spans="1:10">
      <c r="A1535" s="60" t="s">
        <v>699</v>
      </c>
      <c r="B1535" s="60" t="s">
        <v>87</v>
      </c>
      <c r="C1535" s="60" t="s">
        <v>750</v>
      </c>
      <c r="D1535" s="37" t="s">
        <v>184</v>
      </c>
      <c r="E1535" s="33">
        <v>1.08</v>
      </c>
      <c r="F1535" s="33">
        <v>0.66</v>
      </c>
      <c r="G1535" s="33">
        <v>-0.42000000000000004</v>
      </c>
      <c r="H1535" s="34">
        <v>5400</v>
      </c>
      <c r="I1535" s="34">
        <v>3300</v>
      </c>
      <c r="J1535" s="67">
        <v>-2100</v>
      </c>
    </row>
    <row r="1536" spans="1:10">
      <c r="A1536" s="60" t="s">
        <v>699</v>
      </c>
      <c r="B1536" s="60" t="s">
        <v>87</v>
      </c>
      <c r="C1536" s="60" t="s">
        <v>756</v>
      </c>
      <c r="D1536" s="37" t="s">
        <v>940</v>
      </c>
      <c r="E1536" s="33">
        <v>7.79</v>
      </c>
      <c r="F1536" s="33">
        <v>8.43</v>
      </c>
      <c r="G1536" s="33">
        <v>0.63999999999999968</v>
      </c>
      <c r="H1536" s="34">
        <v>38950</v>
      </c>
      <c r="I1536" s="34">
        <v>46878</v>
      </c>
      <c r="J1536" s="67">
        <v>7928</v>
      </c>
    </row>
    <row r="1537" spans="1:10">
      <c r="A1537" s="60" t="s">
        <v>699</v>
      </c>
      <c r="B1537" s="60" t="s">
        <v>87</v>
      </c>
      <c r="C1537" s="60" t="s">
        <v>757</v>
      </c>
      <c r="D1537" s="37" t="s">
        <v>243</v>
      </c>
      <c r="E1537" s="33">
        <v>0</v>
      </c>
      <c r="F1537" s="33">
        <v>0.97</v>
      </c>
      <c r="G1537" s="33">
        <v>0.97</v>
      </c>
      <c r="H1537" s="34">
        <v>0</v>
      </c>
      <c r="I1537" s="34">
        <v>7323</v>
      </c>
      <c r="J1537" s="67">
        <v>7323</v>
      </c>
    </row>
    <row r="1538" spans="1:10">
      <c r="A1538" s="60" t="s">
        <v>699</v>
      </c>
      <c r="B1538" s="60" t="s">
        <v>87</v>
      </c>
      <c r="C1538" s="60" t="s">
        <v>760</v>
      </c>
      <c r="D1538" s="37" t="s">
        <v>96</v>
      </c>
      <c r="E1538" s="33">
        <v>24.32</v>
      </c>
      <c r="F1538" s="33">
        <v>22.040000000000003</v>
      </c>
      <c r="G1538" s="33">
        <v>-2.2799999999999976</v>
      </c>
      <c r="H1538" s="34">
        <v>123783</v>
      </c>
      <c r="I1538" s="34">
        <v>120307</v>
      </c>
      <c r="J1538" s="67">
        <v>-3476</v>
      </c>
    </row>
    <row r="1539" spans="1:10">
      <c r="A1539" s="60" t="s">
        <v>699</v>
      </c>
      <c r="B1539" s="60" t="s">
        <v>87</v>
      </c>
      <c r="C1539" s="60" t="s">
        <v>761</v>
      </c>
      <c r="D1539" s="37" t="s">
        <v>176</v>
      </c>
      <c r="E1539" s="33">
        <v>1</v>
      </c>
      <c r="F1539" s="33">
        <v>0</v>
      </c>
      <c r="G1539" s="33">
        <v>-1</v>
      </c>
      <c r="H1539" s="34">
        <v>5000</v>
      </c>
      <c r="I1539" s="34">
        <v>0</v>
      </c>
      <c r="J1539" s="67">
        <v>-5000</v>
      </c>
    </row>
    <row r="1540" spans="1:10">
      <c r="A1540" s="60" t="s">
        <v>700</v>
      </c>
      <c r="B1540" s="60" t="s">
        <v>220</v>
      </c>
      <c r="C1540" s="60" t="s">
        <v>676</v>
      </c>
      <c r="D1540" s="37" t="s">
        <v>49</v>
      </c>
      <c r="E1540" s="33">
        <v>1</v>
      </c>
      <c r="F1540" s="33">
        <v>1</v>
      </c>
      <c r="G1540" s="33">
        <v>0</v>
      </c>
      <c r="H1540" s="34">
        <v>8443</v>
      </c>
      <c r="I1540" s="34">
        <v>9153</v>
      </c>
      <c r="J1540" s="67">
        <v>710</v>
      </c>
    </row>
    <row r="1541" spans="1:10">
      <c r="A1541" s="60" t="s">
        <v>700</v>
      </c>
      <c r="B1541" s="60" t="s">
        <v>220</v>
      </c>
      <c r="C1541" s="60" t="s">
        <v>716</v>
      </c>
      <c r="D1541" s="37" t="s">
        <v>195</v>
      </c>
      <c r="E1541" s="33">
        <v>9</v>
      </c>
      <c r="F1541" s="33">
        <v>10.45</v>
      </c>
      <c r="G1541" s="33">
        <v>1.4499999999999993</v>
      </c>
      <c r="H1541" s="34">
        <v>45861</v>
      </c>
      <c r="I1541" s="34">
        <v>57250</v>
      </c>
      <c r="J1541" s="67">
        <v>11389</v>
      </c>
    </row>
    <row r="1542" spans="1:10">
      <c r="A1542" s="60" t="s">
        <v>700</v>
      </c>
      <c r="B1542" s="60" t="s">
        <v>220</v>
      </c>
      <c r="C1542" s="60" t="s">
        <v>726</v>
      </c>
      <c r="D1542" s="37" t="s">
        <v>221</v>
      </c>
      <c r="E1542" s="33">
        <v>4.22</v>
      </c>
      <c r="F1542" s="33">
        <v>3</v>
      </c>
      <c r="G1542" s="33">
        <v>-1.2199999999999998</v>
      </c>
      <c r="H1542" s="34">
        <v>32184</v>
      </c>
      <c r="I1542" s="34">
        <v>15000</v>
      </c>
      <c r="J1542" s="67">
        <v>-17184</v>
      </c>
    </row>
    <row r="1543" spans="1:10">
      <c r="A1543" s="60" t="s">
        <v>705</v>
      </c>
      <c r="B1543" s="60" t="s">
        <v>249</v>
      </c>
      <c r="C1543" s="60" t="s">
        <v>492</v>
      </c>
      <c r="D1543" s="37" t="s">
        <v>200</v>
      </c>
      <c r="E1543" s="33">
        <v>2</v>
      </c>
      <c r="F1543" s="33">
        <v>2</v>
      </c>
      <c r="G1543" s="33">
        <v>0</v>
      </c>
      <c r="H1543" s="34">
        <v>10000</v>
      </c>
      <c r="I1543" s="34">
        <v>10000</v>
      </c>
      <c r="J1543" s="67">
        <v>0</v>
      </c>
    </row>
    <row r="1544" spans="1:10">
      <c r="A1544" s="60" t="s">
        <v>705</v>
      </c>
      <c r="B1544" s="60" t="s">
        <v>249</v>
      </c>
      <c r="C1544" s="60" t="s">
        <v>504</v>
      </c>
      <c r="D1544" s="37" t="s">
        <v>201</v>
      </c>
      <c r="E1544" s="33">
        <v>2</v>
      </c>
      <c r="F1544" s="33">
        <v>2</v>
      </c>
      <c r="G1544" s="33">
        <v>0</v>
      </c>
      <c r="H1544" s="34">
        <v>13541</v>
      </c>
      <c r="I1544" s="34">
        <v>11676</v>
      </c>
      <c r="J1544" s="67">
        <v>-1865</v>
      </c>
    </row>
    <row r="1545" spans="1:10">
      <c r="A1545" s="60" t="s">
        <v>705</v>
      </c>
      <c r="B1545" s="60" t="s">
        <v>249</v>
      </c>
      <c r="C1545" s="60" t="s">
        <v>509</v>
      </c>
      <c r="D1545" s="37" t="s">
        <v>202</v>
      </c>
      <c r="E1545" s="33">
        <v>1</v>
      </c>
      <c r="F1545" s="33">
        <v>1</v>
      </c>
      <c r="G1545" s="33">
        <v>0</v>
      </c>
      <c r="H1545" s="34">
        <v>5000</v>
      </c>
      <c r="I1545" s="34">
        <v>5000</v>
      </c>
      <c r="J1545" s="67">
        <v>0</v>
      </c>
    </row>
    <row r="1546" spans="1:10">
      <c r="A1546" s="60" t="s">
        <v>705</v>
      </c>
      <c r="B1546" s="60" t="s">
        <v>249</v>
      </c>
      <c r="C1546" s="60" t="s">
        <v>525</v>
      </c>
      <c r="D1546" s="37" t="s">
        <v>233</v>
      </c>
      <c r="E1546" s="33">
        <v>6.5</v>
      </c>
      <c r="F1546" s="33">
        <v>5</v>
      </c>
      <c r="G1546" s="33">
        <v>-1.5</v>
      </c>
      <c r="H1546" s="34">
        <v>41229</v>
      </c>
      <c r="I1546" s="34">
        <v>25000</v>
      </c>
      <c r="J1546" s="67">
        <v>-16229</v>
      </c>
    </row>
    <row r="1547" spans="1:10">
      <c r="A1547" s="60" t="s">
        <v>705</v>
      </c>
      <c r="B1547" s="60" t="s">
        <v>249</v>
      </c>
      <c r="C1547" s="60" t="s">
        <v>710</v>
      </c>
      <c r="D1547" s="37" t="s">
        <v>945</v>
      </c>
      <c r="E1547" s="33">
        <v>3</v>
      </c>
      <c r="F1547" s="33">
        <v>2</v>
      </c>
      <c r="G1547" s="33">
        <v>-1</v>
      </c>
      <c r="H1547" s="34">
        <v>15000</v>
      </c>
      <c r="I1547" s="34">
        <v>10000</v>
      </c>
      <c r="J1547" s="67">
        <v>-5000</v>
      </c>
    </row>
    <row r="1548" spans="1:10">
      <c r="A1548" s="60" t="s">
        <v>705</v>
      </c>
      <c r="B1548" s="60" t="s">
        <v>249</v>
      </c>
      <c r="C1548" s="60" t="s">
        <v>743</v>
      </c>
      <c r="D1548" s="37" t="s">
        <v>140</v>
      </c>
      <c r="E1548" s="33">
        <v>1</v>
      </c>
      <c r="F1548" s="33">
        <v>1</v>
      </c>
      <c r="G1548" s="33">
        <v>0</v>
      </c>
      <c r="H1548" s="34">
        <v>5000</v>
      </c>
      <c r="I1548" s="34">
        <v>5000</v>
      </c>
      <c r="J1548" s="67">
        <v>0</v>
      </c>
    </row>
    <row r="1549" spans="1:10">
      <c r="A1549" s="60" t="s">
        <v>706</v>
      </c>
      <c r="B1549" s="60" t="s">
        <v>943</v>
      </c>
      <c r="C1549" s="60" t="s">
        <v>414</v>
      </c>
      <c r="D1549" s="37" t="s">
        <v>191</v>
      </c>
      <c r="E1549" s="33">
        <v>7</v>
      </c>
      <c r="F1549" s="33">
        <v>3</v>
      </c>
      <c r="G1549" s="33">
        <v>-4</v>
      </c>
      <c r="H1549" s="34">
        <v>37078</v>
      </c>
      <c r="I1549" s="34">
        <v>15000</v>
      </c>
      <c r="J1549" s="67">
        <v>-22078</v>
      </c>
    </row>
    <row r="1550" spans="1:10">
      <c r="A1550" s="60" t="s">
        <v>706</v>
      </c>
      <c r="B1550" s="60" t="s">
        <v>943</v>
      </c>
      <c r="C1550" s="60" t="s">
        <v>449</v>
      </c>
      <c r="D1550" s="37" t="s">
        <v>192</v>
      </c>
      <c r="E1550" s="33">
        <v>1</v>
      </c>
      <c r="F1550" s="33">
        <v>0</v>
      </c>
      <c r="G1550" s="33">
        <v>-1</v>
      </c>
      <c r="H1550" s="34">
        <v>7014</v>
      </c>
      <c r="I1550" s="34">
        <v>0</v>
      </c>
      <c r="J1550" s="67">
        <v>-7014</v>
      </c>
    </row>
    <row r="1551" spans="1:10">
      <c r="A1551" s="60" t="s">
        <v>706</v>
      </c>
      <c r="B1551" s="60" t="s">
        <v>943</v>
      </c>
      <c r="C1551" s="60" t="s">
        <v>560</v>
      </c>
      <c r="D1551" s="37" t="s">
        <v>193</v>
      </c>
      <c r="E1551" s="33">
        <v>15</v>
      </c>
      <c r="F1551" s="33">
        <v>17.16</v>
      </c>
      <c r="G1551" s="33">
        <v>2.16</v>
      </c>
      <c r="H1551" s="34">
        <v>79030</v>
      </c>
      <c r="I1551" s="34">
        <v>94494</v>
      </c>
      <c r="J1551" s="67">
        <v>15464</v>
      </c>
    </row>
    <row r="1552" spans="1:10">
      <c r="A1552" s="60" t="s">
        <v>706</v>
      </c>
      <c r="B1552" s="60" t="s">
        <v>943</v>
      </c>
      <c r="C1552" s="60" t="s">
        <v>587</v>
      </c>
      <c r="D1552" s="37" t="s">
        <v>239</v>
      </c>
      <c r="E1552" s="33">
        <v>13.79</v>
      </c>
      <c r="F1552" s="33">
        <v>5.5200000000000005</v>
      </c>
      <c r="G1552" s="33">
        <v>-8.27</v>
      </c>
      <c r="H1552" s="34">
        <v>70458</v>
      </c>
      <c r="I1552" s="34">
        <v>28062</v>
      </c>
      <c r="J1552" s="67">
        <v>-42396</v>
      </c>
    </row>
    <row r="1553" spans="1:10">
      <c r="A1553" s="60" t="s">
        <v>706</v>
      </c>
      <c r="B1553" s="60" t="s">
        <v>943</v>
      </c>
      <c r="C1553" s="60" t="s">
        <v>614</v>
      </c>
      <c r="D1553" s="37" t="s">
        <v>240</v>
      </c>
      <c r="E1553" s="33">
        <v>5.07</v>
      </c>
      <c r="F1553" s="33">
        <v>2</v>
      </c>
      <c r="G1553" s="33">
        <v>-3.0700000000000003</v>
      </c>
      <c r="H1553" s="34">
        <v>27381</v>
      </c>
      <c r="I1553" s="34">
        <v>10000</v>
      </c>
      <c r="J1553" s="67">
        <v>-17381</v>
      </c>
    </row>
    <row r="1554" spans="1:10">
      <c r="A1554" s="60" t="s">
        <v>706</v>
      </c>
      <c r="B1554" s="60" t="s">
        <v>943</v>
      </c>
      <c r="C1554" s="60" t="s">
        <v>716</v>
      </c>
      <c r="D1554" s="37" t="s">
        <v>195</v>
      </c>
      <c r="E1554" s="33">
        <v>1</v>
      </c>
      <c r="F1554" s="33">
        <v>1</v>
      </c>
      <c r="G1554" s="33">
        <v>0</v>
      </c>
      <c r="H1554" s="34">
        <v>5000</v>
      </c>
      <c r="I1554" s="34">
        <v>5000</v>
      </c>
      <c r="J1554" s="67">
        <v>0</v>
      </c>
    </row>
    <row r="1555" spans="1:10">
      <c r="A1555" s="60" t="s">
        <v>706</v>
      </c>
      <c r="B1555" s="60" t="s">
        <v>943</v>
      </c>
      <c r="C1555" s="60" t="s">
        <v>740</v>
      </c>
      <c r="D1555" s="37" t="s">
        <v>197</v>
      </c>
      <c r="E1555" s="33">
        <v>1.81</v>
      </c>
      <c r="F1555" s="33">
        <v>3.76</v>
      </c>
      <c r="G1555" s="33">
        <v>1.9499999999999997</v>
      </c>
      <c r="H1555" s="34">
        <v>9227</v>
      </c>
      <c r="I1555" s="34">
        <v>22816</v>
      </c>
      <c r="J1555" s="67">
        <v>13589</v>
      </c>
    </row>
    <row r="1556" spans="1:10">
      <c r="A1556" s="60" t="s">
        <v>707</v>
      </c>
      <c r="B1556" s="60" t="s">
        <v>117</v>
      </c>
      <c r="C1556" s="60" t="s">
        <v>375</v>
      </c>
      <c r="D1556" s="37" t="s">
        <v>58</v>
      </c>
      <c r="E1556" s="33">
        <v>29</v>
      </c>
      <c r="F1556" s="33">
        <v>29.88</v>
      </c>
      <c r="G1556" s="33">
        <v>0.87999999999999901</v>
      </c>
      <c r="H1556" s="34">
        <v>308613</v>
      </c>
      <c r="I1556" s="34">
        <v>296204</v>
      </c>
      <c r="J1556" s="67">
        <v>-12409</v>
      </c>
    </row>
    <row r="1557" spans="1:10">
      <c r="A1557" s="60" t="s">
        <v>707</v>
      </c>
      <c r="B1557" s="60" t="s">
        <v>117</v>
      </c>
      <c r="C1557" s="60" t="s">
        <v>412</v>
      </c>
      <c r="D1557" s="37" t="s">
        <v>42</v>
      </c>
      <c r="E1557" s="33">
        <v>3</v>
      </c>
      <c r="F1557" s="33">
        <v>1</v>
      </c>
      <c r="G1557" s="33">
        <v>-2</v>
      </c>
      <c r="H1557" s="34">
        <v>15000</v>
      </c>
      <c r="I1557" s="34">
        <v>5000</v>
      </c>
      <c r="J1557" s="67">
        <v>-10000</v>
      </c>
    </row>
    <row r="1558" spans="1:10">
      <c r="A1558" s="60" t="s">
        <v>707</v>
      </c>
      <c r="B1558" s="60" t="s">
        <v>117</v>
      </c>
      <c r="C1558" s="60" t="s">
        <v>442</v>
      </c>
      <c r="D1558" s="37" t="s">
        <v>244</v>
      </c>
      <c r="E1558" s="33">
        <v>0</v>
      </c>
      <c r="F1558" s="33">
        <v>1</v>
      </c>
      <c r="G1558" s="33">
        <v>1</v>
      </c>
      <c r="H1558" s="34">
        <v>0</v>
      </c>
      <c r="I1558" s="34">
        <v>5000</v>
      </c>
      <c r="J1558" s="67">
        <v>5000</v>
      </c>
    </row>
    <row r="1559" spans="1:10">
      <c r="A1559" s="60" t="s">
        <v>707</v>
      </c>
      <c r="B1559" s="60" t="s">
        <v>117</v>
      </c>
      <c r="C1559" s="60" t="s">
        <v>462</v>
      </c>
      <c r="D1559" s="37" t="s">
        <v>60</v>
      </c>
      <c r="E1559" s="33">
        <v>2</v>
      </c>
      <c r="F1559" s="33">
        <v>2</v>
      </c>
      <c r="G1559" s="33">
        <v>0</v>
      </c>
      <c r="H1559" s="34">
        <v>10000</v>
      </c>
      <c r="I1559" s="34">
        <v>10000</v>
      </c>
      <c r="J1559" s="67">
        <v>0</v>
      </c>
    </row>
    <row r="1560" spans="1:10">
      <c r="A1560" s="60" t="s">
        <v>707</v>
      </c>
      <c r="B1560" s="60" t="s">
        <v>117</v>
      </c>
      <c r="C1560" s="60" t="s">
        <v>465</v>
      </c>
      <c r="D1560" s="37" t="s">
        <v>61</v>
      </c>
      <c r="E1560" s="33">
        <v>3</v>
      </c>
      <c r="F1560" s="33">
        <v>2</v>
      </c>
      <c r="G1560" s="33">
        <v>-1</v>
      </c>
      <c r="H1560" s="34">
        <v>15000</v>
      </c>
      <c r="I1560" s="34">
        <v>10000</v>
      </c>
      <c r="J1560" s="67">
        <v>-5000</v>
      </c>
    </row>
    <row r="1561" spans="1:10">
      <c r="A1561" s="60" t="s">
        <v>707</v>
      </c>
      <c r="B1561" s="60" t="s">
        <v>117</v>
      </c>
      <c r="C1561" s="60" t="s">
        <v>468</v>
      </c>
      <c r="D1561" s="37" t="s">
        <v>62</v>
      </c>
      <c r="E1561" s="33">
        <v>18</v>
      </c>
      <c r="F1561" s="33">
        <v>15.98</v>
      </c>
      <c r="G1561" s="33">
        <v>-2.0199999999999996</v>
      </c>
      <c r="H1561" s="34">
        <v>129657</v>
      </c>
      <c r="I1561" s="34">
        <v>162292</v>
      </c>
      <c r="J1561" s="67">
        <v>32635</v>
      </c>
    </row>
    <row r="1562" spans="1:10">
      <c r="A1562" s="60" t="s">
        <v>707</v>
      </c>
      <c r="B1562" s="60" t="s">
        <v>117</v>
      </c>
      <c r="C1562" s="60" t="s">
        <v>478</v>
      </c>
      <c r="D1562" s="37" t="s">
        <v>208</v>
      </c>
      <c r="E1562" s="33">
        <v>1.17</v>
      </c>
      <c r="F1562" s="33">
        <v>0</v>
      </c>
      <c r="G1562" s="33">
        <v>-1.17</v>
      </c>
      <c r="H1562" s="34">
        <v>5850</v>
      </c>
      <c r="I1562" s="34">
        <v>0</v>
      </c>
      <c r="J1562" s="67">
        <v>-5850</v>
      </c>
    </row>
    <row r="1563" spans="1:10">
      <c r="A1563" s="60" t="s">
        <v>707</v>
      </c>
      <c r="B1563" s="60" t="s">
        <v>117</v>
      </c>
      <c r="C1563" s="60" t="s">
        <v>488</v>
      </c>
      <c r="D1563" s="37" t="s">
        <v>43</v>
      </c>
      <c r="E1563" s="33">
        <v>6</v>
      </c>
      <c r="F1563" s="33">
        <v>4</v>
      </c>
      <c r="G1563" s="33">
        <v>-2</v>
      </c>
      <c r="H1563" s="34">
        <v>32543</v>
      </c>
      <c r="I1563" s="34">
        <v>20000</v>
      </c>
      <c r="J1563" s="67">
        <v>-12543</v>
      </c>
    </row>
    <row r="1564" spans="1:10">
      <c r="A1564" s="60" t="s">
        <v>707</v>
      </c>
      <c r="B1564" s="60" t="s">
        <v>117</v>
      </c>
      <c r="C1564" s="60" t="s">
        <v>561</v>
      </c>
      <c r="D1564" s="37" t="s">
        <v>64</v>
      </c>
      <c r="E1564" s="33">
        <v>2</v>
      </c>
      <c r="F1564" s="33">
        <v>2</v>
      </c>
      <c r="G1564" s="33">
        <v>0</v>
      </c>
      <c r="H1564" s="34">
        <v>10000</v>
      </c>
      <c r="I1564" s="34">
        <v>10000</v>
      </c>
      <c r="J1564" s="67">
        <v>0</v>
      </c>
    </row>
    <row r="1565" spans="1:10">
      <c r="A1565" s="60" t="s">
        <v>707</v>
      </c>
      <c r="B1565" s="60" t="s">
        <v>117</v>
      </c>
      <c r="C1565" s="60" t="s">
        <v>629</v>
      </c>
      <c r="D1565" s="37" t="s">
        <v>47</v>
      </c>
      <c r="E1565" s="33">
        <v>8</v>
      </c>
      <c r="F1565" s="33">
        <v>12.98</v>
      </c>
      <c r="G1565" s="33">
        <v>4.9800000000000004</v>
      </c>
      <c r="H1565" s="34">
        <v>41004</v>
      </c>
      <c r="I1565" s="34">
        <v>103094</v>
      </c>
      <c r="J1565" s="67">
        <v>62090</v>
      </c>
    </row>
    <row r="1566" spans="1:10">
      <c r="A1566" s="60" t="s">
        <v>707</v>
      </c>
      <c r="B1566" s="60" t="s">
        <v>117</v>
      </c>
      <c r="C1566" s="60" t="s">
        <v>632</v>
      </c>
      <c r="D1566" s="37" t="s">
        <v>48</v>
      </c>
      <c r="E1566" s="33">
        <v>6</v>
      </c>
      <c r="F1566" s="33">
        <v>6</v>
      </c>
      <c r="G1566" s="33">
        <v>0</v>
      </c>
      <c r="H1566" s="34">
        <v>37417</v>
      </c>
      <c r="I1566" s="34">
        <v>45747</v>
      </c>
      <c r="J1566" s="67">
        <v>8330</v>
      </c>
    </row>
    <row r="1567" spans="1:10">
      <c r="A1567" s="60" t="s">
        <v>707</v>
      </c>
      <c r="B1567" s="60" t="s">
        <v>117</v>
      </c>
      <c r="C1567" s="60" t="s">
        <v>660</v>
      </c>
      <c r="D1567" s="37" t="s">
        <v>68</v>
      </c>
      <c r="E1567" s="33">
        <v>7</v>
      </c>
      <c r="F1567" s="33">
        <v>6.98</v>
      </c>
      <c r="G1567" s="33">
        <v>-1.9999999999999574E-2</v>
      </c>
      <c r="H1567" s="34">
        <v>53115</v>
      </c>
      <c r="I1567" s="34">
        <v>59887</v>
      </c>
      <c r="J1567" s="67">
        <v>6772</v>
      </c>
    </row>
    <row r="1568" spans="1:10">
      <c r="A1568" s="60" t="s">
        <v>707</v>
      </c>
      <c r="B1568" s="60" t="s">
        <v>117</v>
      </c>
      <c r="C1568" s="60" t="s">
        <v>725</v>
      </c>
      <c r="D1568" s="37" t="s">
        <v>118</v>
      </c>
      <c r="E1568" s="33">
        <v>5.75</v>
      </c>
      <c r="F1568" s="33">
        <v>7</v>
      </c>
      <c r="G1568" s="33">
        <v>1.25</v>
      </c>
      <c r="H1568" s="34">
        <v>35463</v>
      </c>
      <c r="I1568" s="34">
        <v>43956</v>
      </c>
      <c r="J1568" s="67">
        <v>8493</v>
      </c>
    </row>
    <row r="1569" spans="1:10">
      <c r="A1569" s="60" t="s">
        <v>707</v>
      </c>
      <c r="B1569" s="60" t="s">
        <v>117</v>
      </c>
      <c r="C1569" s="60" t="s">
        <v>728</v>
      </c>
      <c r="D1569" s="37" t="s">
        <v>70</v>
      </c>
      <c r="E1569" s="33">
        <v>11</v>
      </c>
      <c r="F1569" s="33">
        <v>12</v>
      </c>
      <c r="G1569" s="33">
        <v>1</v>
      </c>
      <c r="H1569" s="34">
        <v>64489</v>
      </c>
      <c r="I1569" s="34">
        <v>63971</v>
      </c>
      <c r="J1569" s="67">
        <v>-518</v>
      </c>
    </row>
    <row r="1570" spans="1:10">
      <c r="A1570" s="60" t="s">
        <v>707</v>
      </c>
      <c r="B1570" s="60" t="s">
        <v>117</v>
      </c>
      <c r="C1570" s="60" t="s">
        <v>741</v>
      </c>
      <c r="D1570" s="37" t="s">
        <v>198</v>
      </c>
      <c r="E1570" s="33">
        <v>3</v>
      </c>
      <c r="F1570" s="33">
        <v>1</v>
      </c>
      <c r="G1570" s="33">
        <v>-2</v>
      </c>
      <c r="H1570" s="34">
        <v>15000</v>
      </c>
      <c r="I1570" s="34">
        <v>5000</v>
      </c>
      <c r="J1570" s="67">
        <v>-10000</v>
      </c>
    </row>
    <row r="1571" spans="1:10">
      <c r="A1571" s="60" t="s">
        <v>707</v>
      </c>
      <c r="B1571" s="60" t="s">
        <v>117</v>
      </c>
      <c r="C1571" s="60" t="s">
        <v>742</v>
      </c>
      <c r="D1571" s="37" t="s">
        <v>71</v>
      </c>
      <c r="E1571" s="33">
        <v>2</v>
      </c>
      <c r="F1571" s="33">
        <v>2</v>
      </c>
      <c r="G1571" s="33">
        <v>0</v>
      </c>
      <c r="H1571" s="34">
        <v>10000</v>
      </c>
      <c r="I1571" s="34">
        <v>10000</v>
      </c>
      <c r="J1571" s="67">
        <v>0</v>
      </c>
    </row>
    <row r="1572" spans="1:10">
      <c r="A1572" s="60" t="s">
        <v>707</v>
      </c>
      <c r="B1572" s="60" t="s">
        <v>117</v>
      </c>
      <c r="C1572" s="60" t="s">
        <v>751</v>
      </c>
      <c r="D1572" s="37" t="s">
        <v>238</v>
      </c>
      <c r="E1572" s="33">
        <v>2</v>
      </c>
      <c r="F1572" s="33">
        <v>1</v>
      </c>
      <c r="G1572" s="33">
        <v>-1</v>
      </c>
      <c r="H1572" s="34">
        <v>14158</v>
      </c>
      <c r="I1572" s="34">
        <v>5000</v>
      </c>
      <c r="J1572" s="67">
        <v>-9158</v>
      </c>
    </row>
    <row r="1573" spans="1:10">
      <c r="A1573" s="60" t="s">
        <v>708</v>
      </c>
      <c r="B1573" s="60" t="s">
        <v>69</v>
      </c>
      <c r="C1573" s="60" t="s">
        <v>407</v>
      </c>
      <c r="D1573" s="37" t="s">
        <v>186</v>
      </c>
      <c r="E1573" s="33">
        <v>2</v>
      </c>
      <c r="F1573" s="33">
        <v>2</v>
      </c>
      <c r="G1573" s="33">
        <v>0</v>
      </c>
      <c r="H1573" s="34">
        <v>10726</v>
      </c>
      <c r="I1573" s="34">
        <v>10000</v>
      </c>
      <c r="J1573" s="67">
        <v>-726</v>
      </c>
    </row>
    <row r="1574" spans="1:10">
      <c r="A1574" s="60" t="s">
        <v>708</v>
      </c>
      <c r="B1574" s="60" t="s">
        <v>69</v>
      </c>
      <c r="C1574" s="60" t="s">
        <v>448</v>
      </c>
      <c r="D1574" s="37" t="s">
        <v>77</v>
      </c>
      <c r="E1574" s="33">
        <v>16.920000000000002</v>
      </c>
      <c r="F1574" s="33">
        <v>15.23</v>
      </c>
      <c r="G1574" s="33">
        <v>-1.6900000000000013</v>
      </c>
      <c r="H1574" s="34">
        <v>98214</v>
      </c>
      <c r="I1574" s="34">
        <v>99223</v>
      </c>
      <c r="J1574" s="67">
        <v>1009</v>
      </c>
    </row>
    <row r="1575" spans="1:10">
      <c r="A1575" s="60" t="s">
        <v>708</v>
      </c>
      <c r="B1575" s="60" t="s">
        <v>69</v>
      </c>
      <c r="C1575" s="60" t="s">
        <v>454</v>
      </c>
      <c r="D1575" s="37" t="s">
        <v>199</v>
      </c>
      <c r="E1575" s="33">
        <v>28.56</v>
      </c>
      <c r="F1575" s="33">
        <v>24.939999999999998</v>
      </c>
      <c r="G1575" s="33">
        <v>-3.620000000000001</v>
      </c>
      <c r="H1575" s="34">
        <v>176398</v>
      </c>
      <c r="I1575" s="34">
        <v>156555</v>
      </c>
      <c r="J1575" s="67">
        <v>-19843</v>
      </c>
    </row>
    <row r="1576" spans="1:10">
      <c r="A1576" s="60" t="s">
        <v>708</v>
      </c>
      <c r="B1576" s="60" t="s">
        <v>69</v>
      </c>
      <c r="C1576" s="60" t="s">
        <v>504</v>
      </c>
      <c r="D1576" s="37" t="s">
        <v>201</v>
      </c>
      <c r="E1576" s="33">
        <v>2.3200000000000003</v>
      </c>
      <c r="F1576" s="33">
        <v>3.83</v>
      </c>
      <c r="G1576" s="33">
        <v>1.5099999999999998</v>
      </c>
      <c r="H1576" s="34">
        <v>11600</v>
      </c>
      <c r="I1576" s="34">
        <v>19150</v>
      </c>
      <c r="J1576" s="67">
        <v>7550</v>
      </c>
    </row>
    <row r="1577" spans="1:10">
      <c r="A1577" s="60" t="s">
        <v>708</v>
      </c>
      <c r="B1577" s="60" t="s">
        <v>69</v>
      </c>
      <c r="C1577" s="60" t="s">
        <v>513</v>
      </c>
      <c r="D1577" s="37" t="s">
        <v>203</v>
      </c>
      <c r="E1577" s="33">
        <v>0</v>
      </c>
      <c r="F1577" s="33">
        <v>2</v>
      </c>
      <c r="G1577" s="33">
        <v>2</v>
      </c>
      <c r="H1577" s="34">
        <v>0</v>
      </c>
      <c r="I1577" s="34">
        <v>10000</v>
      </c>
      <c r="J1577" s="67">
        <v>10000</v>
      </c>
    </row>
    <row r="1578" spans="1:10">
      <c r="A1578" s="60" t="s">
        <v>708</v>
      </c>
      <c r="B1578" s="60" t="s">
        <v>69</v>
      </c>
      <c r="C1578" s="60" t="s">
        <v>694</v>
      </c>
      <c r="D1578" s="37" t="s">
        <v>234</v>
      </c>
      <c r="E1578" s="33">
        <v>14.65</v>
      </c>
      <c r="F1578" s="33">
        <v>15.399999999999999</v>
      </c>
      <c r="G1578" s="33">
        <v>0.74999999999999822</v>
      </c>
      <c r="H1578" s="34">
        <v>74204</v>
      </c>
      <c r="I1578" s="34">
        <v>79542</v>
      </c>
      <c r="J1578" s="67">
        <v>5338</v>
      </c>
    </row>
    <row r="1579" spans="1:10">
      <c r="A1579" s="60" t="s">
        <v>708</v>
      </c>
      <c r="B1579" s="60" t="s">
        <v>69</v>
      </c>
      <c r="C1579" s="60" t="s">
        <v>709</v>
      </c>
      <c r="D1579" s="37" t="s">
        <v>235</v>
      </c>
      <c r="E1579" s="33">
        <v>2.99</v>
      </c>
      <c r="F1579" s="33">
        <v>3</v>
      </c>
      <c r="G1579" s="33">
        <v>9.9999999999997868E-3</v>
      </c>
      <c r="H1579" s="34">
        <v>14950</v>
      </c>
      <c r="I1579" s="34">
        <v>15000</v>
      </c>
      <c r="J1579" s="67">
        <v>50</v>
      </c>
    </row>
    <row r="1580" spans="1:10">
      <c r="A1580" s="60" t="s">
        <v>708</v>
      </c>
      <c r="B1580" s="60" t="s">
        <v>69</v>
      </c>
      <c r="C1580" s="60" t="s">
        <v>710</v>
      </c>
      <c r="D1580" s="37" t="s">
        <v>945</v>
      </c>
      <c r="E1580" s="33">
        <v>1</v>
      </c>
      <c r="F1580" s="33">
        <v>1</v>
      </c>
      <c r="G1580" s="33">
        <v>0</v>
      </c>
      <c r="H1580" s="34">
        <v>14519</v>
      </c>
      <c r="I1580" s="34">
        <v>17570</v>
      </c>
      <c r="J1580" s="67">
        <v>3051</v>
      </c>
    </row>
    <row r="1581" spans="1:10">
      <c r="A1581" s="60" t="s">
        <v>708</v>
      </c>
      <c r="B1581" s="60" t="s">
        <v>69</v>
      </c>
      <c r="C1581" s="60" t="s">
        <v>742</v>
      </c>
      <c r="D1581" s="37" t="s">
        <v>71</v>
      </c>
      <c r="E1581" s="33">
        <v>7.33</v>
      </c>
      <c r="F1581" s="33">
        <v>8.84</v>
      </c>
      <c r="G1581" s="33">
        <v>1.5099999999999998</v>
      </c>
      <c r="H1581" s="34">
        <v>36650</v>
      </c>
      <c r="I1581" s="34">
        <v>44539</v>
      </c>
      <c r="J1581" s="67">
        <v>7889</v>
      </c>
    </row>
    <row r="1582" spans="1:10">
      <c r="A1582" s="60" t="s">
        <v>708</v>
      </c>
      <c r="B1582" s="60" t="s">
        <v>69</v>
      </c>
      <c r="C1582" s="60" t="s">
        <v>750</v>
      </c>
      <c r="D1582" s="37" t="s">
        <v>184</v>
      </c>
      <c r="E1582" s="33">
        <v>3.9</v>
      </c>
      <c r="F1582" s="33">
        <v>2.76</v>
      </c>
      <c r="G1582" s="33">
        <v>-1.1400000000000001</v>
      </c>
      <c r="H1582" s="34">
        <v>23776</v>
      </c>
      <c r="I1582" s="34">
        <v>18328</v>
      </c>
      <c r="J1582" s="67">
        <v>-5448</v>
      </c>
    </row>
    <row r="1583" spans="1:10">
      <c r="A1583" s="60" t="s">
        <v>708</v>
      </c>
      <c r="B1583" s="60" t="s">
        <v>69</v>
      </c>
      <c r="C1583" s="60" t="s">
        <v>751</v>
      </c>
      <c r="D1583" s="37" t="s">
        <v>238</v>
      </c>
      <c r="E1583" s="33">
        <v>0</v>
      </c>
      <c r="F1583" s="33">
        <v>1</v>
      </c>
      <c r="G1583" s="33">
        <v>1</v>
      </c>
      <c r="H1583" s="34">
        <v>0</v>
      </c>
      <c r="I1583" s="34">
        <v>5000</v>
      </c>
      <c r="J1583" s="67">
        <v>5000</v>
      </c>
    </row>
    <row r="1584" spans="1:10">
      <c r="A1584" s="60" t="s">
        <v>708</v>
      </c>
      <c r="B1584" s="60" t="s">
        <v>69</v>
      </c>
      <c r="C1584" s="60" t="s">
        <v>760</v>
      </c>
      <c r="D1584" s="37" t="s">
        <v>96</v>
      </c>
      <c r="E1584" s="33">
        <v>0.64</v>
      </c>
      <c r="F1584" s="33">
        <v>1</v>
      </c>
      <c r="G1584" s="33">
        <v>0.36</v>
      </c>
      <c r="H1584" s="34">
        <v>3200</v>
      </c>
      <c r="I1584" s="34">
        <v>5000</v>
      </c>
      <c r="J1584" s="67">
        <v>1800</v>
      </c>
    </row>
    <row r="1585" spans="1:10">
      <c r="A1585" s="60" t="s">
        <v>709</v>
      </c>
      <c r="B1585" s="60" t="s">
        <v>235</v>
      </c>
      <c r="C1585" s="60" t="s">
        <v>454</v>
      </c>
      <c r="D1585" s="37" t="s">
        <v>199</v>
      </c>
      <c r="E1585" s="33">
        <v>3</v>
      </c>
      <c r="F1585" s="33">
        <v>3</v>
      </c>
      <c r="G1585" s="33">
        <v>0</v>
      </c>
      <c r="H1585" s="34">
        <v>15000</v>
      </c>
      <c r="I1585" s="34">
        <v>15000</v>
      </c>
      <c r="J1585" s="67">
        <v>0</v>
      </c>
    </row>
    <row r="1586" spans="1:10">
      <c r="A1586" s="60" t="s">
        <v>709</v>
      </c>
      <c r="B1586" s="60" t="s">
        <v>235</v>
      </c>
      <c r="C1586" s="60" t="s">
        <v>574</v>
      </c>
      <c r="D1586" s="37" t="s">
        <v>212</v>
      </c>
      <c r="E1586" s="33">
        <v>9.5399999999999991</v>
      </c>
      <c r="F1586" s="33">
        <v>9.69</v>
      </c>
      <c r="G1586" s="33">
        <v>0.15000000000000036</v>
      </c>
      <c r="H1586" s="34">
        <v>48872</v>
      </c>
      <c r="I1586" s="34">
        <v>79823</v>
      </c>
      <c r="J1586" s="67">
        <v>30951</v>
      </c>
    </row>
    <row r="1587" spans="1:10">
      <c r="A1587" s="60" t="s">
        <v>709</v>
      </c>
      <c r="B1587" s="60" t="s">
        <v>235</v>
      </c>
      <c r="C1587" s="60" t="s">
        <v>578</v>
      </c>
      <c r="D1587" s="37" t="s">
        <v>46</v>
      </c>
      <c r="E1587" s="33">
        <v>0.19</v>
      </c>
      <c r="F1587" s="33">
        <v>0</v>
      </c>
      <c r="G1587" s="33">
        <v>-0.19</v>
      </c>
      <c r="H1587" s="34">
        <v>950</v>
      </c>
      <c r="I1587" s="34">
        <v>0</v>
      </c>
      <c r="J1587" s="67">
        <v>-950</v>
      </c>
    </row>
    <row r="1588" spans="1:10">
      <c r="A1588" s="60" t="s">
        <v>709</v>
      </c>
      <c r="B1588" s="60" t="s">
        <v>235</v>
      </c>
      <c r="C1588" s="60" t="s">
        <v>585</v>
      </c>
      <c r="D1588" s="37" t="s">
        <v>294</v>
      </c>
      <c r="E1588" s="33">
        <v>0</v>
      </c>
      <c r="F1588" s="33">
        <v>1</v>
      </c>
      <c r="G1588" s="33">
        <v>1</v>
      </c>
      <c r="H1588" s="34">
        <v>0</v>
      </c>
      <c r="I1588" s="34">
        <v>5000</v>
      </c>
      <c r="J1588" s="67">
        <v>5000</v>
      </c>
    </row>
    <row r="1589" spans="1:10">
      <c r="A1589" s="60" t="s">
        <v>709</v>
      </c>
      <c r="B1589" s="60" t="s">
        <v>235</v>
      </c>
      <c r="C1589" s="60" t="s">
        <v>694</v>
      </c>
      <c r="D1589" s="37" t="s">
        <v>234</v>
      </c>
      <c r="E1589" s="33">
        <v>1.73</v>
      </c>
      <c r="F1589" s="33">
        <v>1</v>
      </c>
      <c r="G1589" s="33">
        <v>-0.73</v>
      </c>
      <c r="H1589" s="34">
        <v>10763</v>
      </c>
      <c r="I1589" s="34">
        <v>9019</v>
      </c>
      <c r="J1589" s="67">
        <v>-1744</v>
      </c>
    </row>
    <row r="1590" spans="1:10">
      <c r="A1590" s="60" t="s">
        <v>709</v>
      </c>
      <c r="B1590" s="60" t="s">
        <v>235</v>
      </c>
      <c r="C1590" s="60" t="s">
        <v>742</v>
      </c>
      <c r="D1590" s="37" t="s">
        <v>71</v>
      </c>
      <c r="E1590" s="33">
        <v>3.13</v>
      </c>
      <c r="F1590" s="33">
        <v>2</v>
      </c>
      <c r="G1590" s="33">
        <v>-1.1299999999999999</v>
      </c>
      <c r="H1590" s="34">
        <v>15650</v>
      </c>
      <c r="I1590" s="34">
        <v>10000</v>
      </c>
      <c r="J1590" s="67">
        <v>-5650</v>
      </c>
    </row>
    <row r="1591" spans="1:10">
      <c r="A1591" s="60" t="s">
        <v>709</v>
      </c>
      <c r="B1591" s="60" t="s">
        <v>235</v>
      </c>
      <c r="C1591" s="60" t="s">
        <v>744</v>
      </c>
      <c r="D1591" s="37" t="s">
        <v>72</v>
      </c>
      <c r="E1591" s="33">
        <v>1</v>
      </c>
      <c r="F1591" s="33">
        <v>1</v>
      </c>
      <c r="G1591" s="33">
        <v>0</v>
      </c>
      <c r="H1591" s="34">
        <v>5000</v>
      </c>
      <c r="I1591" s="34">
        <v>5000</v>
      </c>
      <c r="J1591" s="67">
        <v>0</v>
      </c>
    </row>
    <row r="1592" spans="1:10">
      <c r="A1592" s="60" t="s">
        <v>709</v>
      </c>
      <c r="B1592" s="60" t="s">
        <v>235</v>
      </c>
      <c r="C1592" s="60" t="s">
        <v>746</v>
      </c>
      <c r="D1592" s="37" t="s">
        <v>189</v>
      </c>
      <c r="E1592" s="33">
        <v>1</v>
      </c>
      <c r="F1592" s="33">
        <v>0</v>
      </c>
      <c r="G1592" s="33">
        <v>-1</v>
      </c>
      <c r="H1592" s="34">
        <v>31295</v>
      </c>
      <c r="I1592" s="34">
        <v>0</v>
      </c>
      <c r="J1592" s="67">
        <v>-31295</v>
      </c>
    </row>
    <row r="1593" spans="1:10">
      <c r="A1593" s="60" t="s">
        <v>709</v>
      </c>
      <c r="B1593" s="60" t="s">
        <v>235</v>
      </c>
      <c r="C1593" s="60" t="s">
        <v>749</v>
      </c>
      <c r="D1593" s="37" t="s">
        <v>213</v>
      </c>
      <c r="E1593" s="33">
        <v>2</v>
      </c>
      <c r="F1593" s="33">
        <v>2</v>
      </c>
      <c r="G1593" s="33">
        <v>0</v>
      </c>
      <c r="H1593" s="34">
        <v>10000</v>
      </c>
      <c r="I1593" s="34">
        <v>10000</v>
      </c>
      <c r="J1593" s="67">
        <v>0</v>
      </c>
    </row>
    <row r="1594" spans="1:10">
      <c r="A1594" s="60" t="s">
        <v>709</v>
      </c>
      <c r="B1594" s="60" t="s">
        <v>235</v>
      </c>
      <c r="C1594" s="60" t="s">
        <v>750</v>
      </c>
      <c r="D1594" s="37" t="s">
        <v>184</v>
      </c>
      <c r="E1594" s="33">
        <v>1</v>
      </c>
      <c r="F1594" s="33">
        <v>0</v>
      </c>
      <c r="G1594" s="33">
        <v>-1</v>
      </c>
      <c r="H1594" s="34">
        <v>5201</v>
      </c>
      <c r="I1594" s="34">
        <v>0</v>
      </c>
      <c r="J1594" s="67">
        <v>-5201</v>
      </c>
    </row>
    <row r="1595" spans="1:10">
      <c r="A1595" s="60" t="s">
        <v>709</v>
      </c>
      <c r="B1595" s="60" t="s">
        <v>235</v>
      </c>
      <c r="C1595" s="60" t="s">
        <v>751</v>
      </c>
      <c r="D1595" s="37" t="s">
        <v>238</v>
      </c>
      <c r="E1595" s="33">
        <v>22.29</v>
      </c>
      <c r="F1595" s="33">
        <v>19.72</v>
      </c>
      <c r="G1595" s="33">
        <v>-2.5700000000000003</v>
      </c>
      <c r="H1595" s="34">
        <v>137097</v>
      </c>
      <c r="I1595" s="34">
        <v>104502</v>
      </c>
      <c r="J1595" s="67">
        <v>-32595</v>
      </c>
    </row>
    <row r="1596" spans="1:10">
      <c r="A1596" s="60" t="s">
        <v>710</v>
      </c>
      <c r="B1596" s="60" t="s">
        <v>945</v>
      </c>
      <c r="C1596" s="60" t="s">
        <v>407</v>
      </c>
      <c r="D1596" s="37" t="s">
        <v>186</v>
      </c>
      <c r="E1596" s="33">
        <v>0</v>
      </c>
      <c r="F1596" s="33">
        <v>1</v>
      </c>
      <c r="G1596" s="33">
        <v>1</v>
      </c>
      <c r="H1596" s="34">
        <v>0</v>
      </c>
      <c r="I1596" s="34">
        <v>5000</v>
      </c>
      <c r="J1596" s="67">
        <v>5000</v>
      </c>
    </row>
    <row r="1597" spans="1:10">
      <c r="A1597" s="60" t="s">
        <v>710</v>
      </c>
      <c r="B1597" s="60" t="s">
        <v>945</v>
      </c>
      <c r="C1597" s="60" t="s">
        <v>415</v>
      </c>
      <c r="D1597" s="37" t="s">
        <v>76</v>
      </c>
      <c r="E1597" s="33">
        <v>3</v>
      </c>
      <c r="F1597" s="33">
        <v>1.88</v>
      </c>
      <c r="G1597" s="33">
        <v>-1.1200000000000001</v>
      </c>
      <c r="H1597" s="34">
        <v>18295</v>
      </c>
      <c r="I1597" s="34">
        <v>11320</v>
      </c>
      <c r="J1597" s="67">
        <v>-6975</v>
      </c>
    </row>
    <row r="1598" spans="1:10">
      <c r="A1598" s="60" t="s">
        <v>710</v>
      </c>
      <c r="B1598" s="60" t="s">
        <v>945</v>
      </c>
      <c r="C1598" s="60" t="s">
        <v>448</v>
      </c>
      <c r="D1598" s="37" t="s">
        <v>77</v>
      </c>
      <c r="E1598" s="33">
        <v>47.29</v>
      </c>
      <c r="F1598" s="33">
        <v>43.690000000000005</v>
      </c>
      <c r="G1598" s="33">
        <v>-3.5999999999999943</v>
      </c>
      <c r="H1598" s="34">
        <v>274486</v>
      </c>
      <c r="I1598" s="34">
        <v>247625</v>
      </c>
      <c r="J1598" s="67">
        <v>-26861</v>
      </c>
    </row>
    <row r="1599" spans="1:10">
      <c r="A1599" s="60" t="s">
        <v>710</v>
      </c>
      <c r="B1599" s="60" t="s">
        <v>945</v>
      </c>
      <c r="C1599" s="60" t="s">
        <v>454</v>
      </c>
      <c r="D1599" s="37" t="s">
        <v>199</v>
      </c>
      <c r="E1599" s="33">
        <v>3.4699999999999998</v>
      </c>
      <c r="F1599" s="33">
        <v>2.7</v>
      </c>
      <c r="G1599" s="33">
        <v>-0.76999999999999957</v>
      </c>
      <c r="H1599" s="34">
        <v>21979</v>
      </c>
      <c r="I1599" s="34">
        <v>15532</v>
      </c>
      <c r="J1599" s="67">
        <v>-6447</v>
      </c>
    </row>
    <row r="1600" spans="1:10">
      <c r="A1600" s="60" t="s">
        <v>710</v>
      </c>
      <c r="B1600" s="60" t="s">
        <v>945</v>
      </c>
      <c r="C1600" s="60" t="s">
        <v>476</v>
      </c>
      <c r="D1600" s="37" t="s">
        <v>248</v>
      </c>
      <c r="E1600" s="33">
        <v>1</v>
      </c>
      <c r="F1600" s="33">
        <v>1</v>
      </c>
      <c r="G1600" s="33">
        <v>0</v>
      </c>
      <c r="H1600" s="34">
        <v>11652</v>
      </c>
      <c r="I1600" s="34">
        <v>15384</v>
      </c>
      <c r="J1600" s="67">
        <v>3732</v>
      </c>
    </row>
    <row r="1601" spans="1:10">
      <c r="A1601" s="60" t="s">
        <v>710</v>
      </c>
      <c r="B1601" s="60" t="s">
        <v>945</v>
      </c>
      <c r="C1601" s="60" t="s">
        <v>492</v>
      </c>
      <c r="D1601" s="37" t="s">
        <v>200</v>
      </c>
      <c r="E1601" s="33">
        <v>0</v>
      </c>
      <c r="F1601" s="33">
        <v>1.02</v>
      </c>
      <c r="G1601" s="33">
        <v>1.02</v>
      </c>
      <c r="H1601" s="34">
        <v>0</v>
      </c>
      <c r="I1601" s="34">
        <v>16245</v>
      </c>
      <c r="J1601" s="67">
        <v>16245</v>
      </c>
    </row>
    <row r="1602" spans="1:10">
      <c r="A1602" s="60" t="s">
        <v>710</v>
      </c>
      <c r="B1602" s="60" t="s">
        <v>945</v>
      </c>
      <c r="C1602" s="60" t="s">
        <v>500</v>
      </c>
      <c r="D1602" s="37" t="s">
        <v>216</v>
      </c>
      <c r="E1602" s="33">
        <v>2.3200000000000003</v>
      </c>
      <c r="F1602" s="33">
        <v>1</v>
      </c>
      <c r="G1602" s="33">
        <v>-1.3200000000000003</v>
      </c>
      <c r="H1602" s="34">
        <v>11600</v>
      </c>
      <c r="I1602" s="34">
        <v>5000</v>
      </c>
      <c r="J1602" s="67">
        <v>-6600</v>
      </c>
    </row>
    <row r="1603" spans="1:10">
      <c r="A1603" s="60" t="s">
        <v>710</v>
      </c>
      <c r="B1603" s="60" t="s">
        <v>945</v>
      </c>
      <c r="C1603" s="60" t="s">
        <v>504</v>
      </c>
      <c r="D1603" s="37" t="s">
        <v>201</v>
      </c>
      <c r="E1603" s="33">
        <v>23.66</v>
      </c>
      <c r="F1603" s="33">
        <v>24.53</v>
      </c>
      <c r="G1603" s="33">
        <v>0.87000000000000099</v>
      </c>
      <c r="H1603" s="34">
        <v>127695</v>
      </c>
      <c r="I1603" s="34">
        <v>129055</v>
      </c>
      <c r="J1603" s="67">
        <v>1360</v>
      </c>
    </row>
    <row r="1604" spans="1:10">
      <c r="A1604" s="60" t="s">
        <v>710</v>
      </c>
      <c r="B1604" s="60" t="s">
        <v>945</v>
      </c>
      <c r="C1604" s="60" t="s">
        <v>509</v>
      </c>
      <c r="D1604" s="37" t="s">
        <v>202</v>
      </c>
      <c r="E1604" s="33">
        <v>1.18</v>
      </c>
      <c r="F1604" s="33">
        <v>2.76</v>
      </c>
      <c r="G1604" s="33">
        <v>1.5799999999999998</v>
      </c>
      <c r="H1604" s="34">
        <v>11054</v>
      </c>
      <c r="I1604" s="34">
        <v>42649</v>
      </c>
      <c r="J1604" s="67">
        <v>31595</v>
      </c>
    </row>
    <row r="1605" spans="1:10">
      <c r="A1605" s="60" t="s">
        <v>710</v>
      </c>
      <c r="B1605" s="60" t="s">
        <v>945</v>
      </c>
      <c r="C1605" s="60" t="s">
        <v>511</v>
      </c>
      <c r="D1605" s="37" t="s">
        <v>180</v>
      </c>
      <c r="E1605" s="33">
        <v>1</v>
      </c>
      <c r="F1605" s="33">
        <v>2</v>
      </c>
      <c r="G1605" s="33">
        <v>1</v>
      </c>
      <c r="H1605" s="34">
        <v>5000</v>
      </c>
      <c r="I1605" s="34">
        <v>10000</v>
      </c>
      <c r="J1605" s="67">
        <v>5000</v>
      </c>
    </row>
    <row r="1606" spans="1:10">
      <c r="A1606" s="60" t="s">
        <v>710</v>
      </c>
      <c r="B1606" s="60" t="s">
        <v>945</v>
      </c>
      <c r="C1606" s="60" t="s">
        <v>513</v>
      </c>
      <c r="D1606" s="37" t="s">
        <v>203</v>
      </c>
      <c r="E1606" s="33">
        <v>8.68</v>
      </c>
      <c r="F1606" s="33">
        <v>1.58</v>
      </c>
      <c r="G1606" s="33">
        <v>-7.1</v>
      </c>
      <c r="H1606" s="34">
        <v>53685</v>
      </c>
      <c r="I1606" s="34">
        <v>16032</v>
      </c>
      <c r="J1606" s="67">
        <v>-37653</v>
      </c>
    </row>
    <row r="1607" spans="1:10">
      <c r="A1607" s="60" t="s">
        <v>710</v>
      </c>
      <c r="B1607" s="60" t="s">
        <v>945</v>
      </c>
      <c r="C1607" s="60" t="s">
        <v>521</v>
      </c>
      <c r="D1607" s="37" t="s">
        <v>81</v>
      </c>
      <c r="E1607" s="33">
        <v>0</v>
      </c>
      <c r="F1607" s="33">
        <v>1</v>
      </c>
      <c r="G1607" s="33">
        <v>1</v>
      </c>
      <c r="H1607" s="34">
        <v>0</v>
      </c>
      <c r="I1607" s="34">
        <v>5000</v>
      </c>
      <c r="J1607" s="67">
        <v>5000</v>
      </c>
    </row>
    <row r="1608" spans="1:10">
      <c r="A1608" s="60" t="s">
        <v>710</v>
      </c>
      <c r="B1608" s="60" t="s">
        <v>945</v>
      </c>
      <c r="C1608" s="60" t="s">
        <v>574</v>
      </c>
      <c r="D1608" s="37" t="s">
        <v>212</v>
      </c>
      <c r="E1608" s="33">
        <v>0</v>
      </c>
      <c r="F1608" s="33">
        <v>1</v>
      </c>
      <c r="G1608" s="33">
        <v>1</v>
      </c>
      <c r="H1608" s="34">
        <v>0</v>
      </c>
      <c r="I1608" s="34">
        <v>5000</v>
      </c>
      <c r="J1608" s="67">
        <v>5000</v>
      </c>
    </row>
    <row r="1609" spans="1:10">
      <c r="A1609" s="60" t="s">
        <v>710</v>
      </c>
      <c r="B1609" s="60" t="s">
        <v>945</v>
      </c>
      <c r="C1609" s="60" t="s">
        <v>677</v>
      </c>
      <c r="D1609" s="37" t="s">
        <v>188</v>
      </c>
      <c r="E1609" s="33">
        <v>0.38</v>
      </c>
      <c r="F1609" s="33">
        <v>0</v>
      </c>
      <c r="G1609" s="33">
        <v>-0.38</v>
      </c>
      <c r="H1609" s="34">
        <v>1900</v>
      </c>
      <c r="I1609" s="34">
        <v>0</v>
      </c>
      <c r="J1609" s="67">
        <v>-1900</v>
      </c>
    </row>
    <row r="1610" spans="1:10">
      <c r="A1610" s="60" t="s">
        <v>710</v>
      </c>
      <c r="B1610" s="60" t="s">
        <v>945</v>
      </c>
      <c r="C1610" s="60" t="s">
        <v>694</v>
      </c>
      <c r="D1610" s="37" t="s">
        <v>234</v>
      </c>
      <c r="E1610" s="33">
        <v>4.0600000000000005</v>
      </c>
      <c r="F1610" s="33">
        <v>3</v>
      </c>
      <c r="G1610" s="33">
        <v>-1.0600000000000005</v>
      </c>
      <c r="H1610" s="34">
        <v>38024</v>
      </c>
      <c r="I1610" s="34">
        <v>29035</v>
      </c>
      <c r="J1610" s="67">
        <v>-8989</v>
      </c>
    </row>
    <row r="1611" spans="1:10">
      <c r="A1611" s="60" t="s">
        <v>710</v>
      </c>
      <c r="B1611" s="60" t="s">
        <v>945</v>
      </c>
      <c r="C1611" s="60" t="s">
        <v>709</v>
      </c>
      <c r="D1611" s="37" t="s">
        <v>235</v>
      </c>
      <c r="E1611" s="33">
        <v>0</v>
      </c>
      <c r="F1611" s="33">
        <v>0.68</v>
      </c>
      <c r="G1611" s="33">
        <v>0.68</v>
      </c>
      <c r="H1611" s="34">
        <v>0</v>
      </c>
      <c r="I1611" s="34">
        <v>3400</v>
      </c>
      <c r="J1611" s="67">
        <v>3400</v>
      </c>
    </row>
    <row r="1612" spans="1:10">
      <c r="A1612" s="60" t="s">
        <v>710</v>
      </c>
      <c r="B1612" s="60" t="s">
        <v>945</v>
      </c>
      <c r="C1612" s="60" t="s">
        <v>727</v>
      </c>
      <c r="D1612" s="37" t="s">
        <v>237</v>
      </c>
      <c r="E1612" s="33">
        <v>1.42</v>
      </c>
      <c r="F1612" s="33">
        <v>0</v>
      </c>
      <c r="G1612" s="33">
        <v>-1.42</v>
      </c>
      <c r="H1612" s="34">
        <v>8432</v>
      </c>
      <c r="I1612" s="34">
        <v>0</v>
      </c>
      <c r="J1612" s="67">
        <v>-8432</v>
      </c>
    </row>
    <row r="1613" spans="1:10">
      <c r="A1613" s="60" t="s">
        <v>710</v>
      </c>
      <c r="B1613" s="60" t="s">
        <v>945</v>
      </c>
      <c r="C1613" s="60" t="s">
        <v>742</v>
      </c>
      <c r="D1613" s="37" t="s">
        <v>71</v>
      </c>
      <c r="E1613" s="33">
        <v>0</v>
      </c>
      <c r="F1613" s="33">
        <v>1.5699999999999998</v>
      </c>
      <c r="G1613" s="33">
        <v>1.5699999999999998</v>
      </c>
      <c r="H1613" s="34">
        <v>0</v>
      </c>
      <c r="I1613" s="34">
        <v>7850</v>
      </c>
      <c r="J1613" s="67">
        <v>7850</v>
      </c>
    </row>
    <row r="1614" spans="1:10">
      <c r="A1614" s="60" t="s">
        <v>710</v>
      </c>
      <c r="B1614" s="60" t="s">
        <v>945</v>
      </c>
      <c r="C1614" s="60" t="s">
        <v>743</v>
      </c>
      <c r="D1614" s="37" t="s">
        <v>140</v>
      </c>
      <c r="E1614" s="33">
        <v>4</v>
      </c>
      <c r="F1614" s="33">
        <v>4</v>
      </c>
      <c r="G1614" s="33">
        <v>0</v>
      </c>
      <c r="H1614" s="34">
        <v>20000</v>
      </c>
      <c r="I1614" s="34">
        <v>20000</v>
      </c>
      <c r="J1614" s="67">
        <v>0</v>
      </c>
    </row>
    <row r="1615" spans="1:10">
      <c r="A1615" s="60" t="s">
        <v>710</v>
      </c>
      <c r="B1615" s="60" t="s">
        <v>945</v>
      </c>
      <c r="C1615" s="60" t="s">
        <v>746</v>
      </c>
      <c r="D1615" s="37" t="s">
        <v>189</v>
      </c>
      <c r="E1615" s="33">
        <v>15</v>
      </c>
      <c r="F1615" s="33">
        <v>11</v>
      </c>
      <c r="G1615" s="33">
        <v>-4</v>
      </c>
      <c r="H1615" s="34">
        <v>99790</v>
      </c>
      <c r="I1615" s="34">
        <v>59915</v>
      </c>
      <c r="J1615" s="67">
        <v>-39875</v>
      </c>
    </row>
    <row r="1616" spans="1:10">
      <c r="A1616" s="60" t="s">
        <v>711</v>
      </c>
      <c r="B1616" s="60" t="s">
        <v>259</v>
      </c>
      <c r="C1616" s="60" t="s">
        <v>501</v>
      </c>
      <c r="D1616" s="37" t="s">
        <v>257</v>
      </c>
      <c r="E1616" s="33">
        <v>56.56</v>
      </c>
      <c r="F1616" s="33">
        <v>57.6</v>
      </c>
      <c r="G1616" s="33">
        <v>1.0399999999999991</v>
      </c>
      <c r="H1616" s="34">
        <v>328929</v>
      </c>
      <c r="I1616" s="34">
        <v>328135</v>
      </c>
      <c r="J1616" s="67">
        <v>-794</v>
      </c>
    </row>
    <row r="1617" spans="1:10">
      <c r="A1617" s="60" t="s">
        <v>711</v>
      </c>
      <c r="B1617" s="60" t="s">
        <v>259</v>
      </c>
      <c r="C1617" s="60" t="s">
        <v>503</v>
      </c>
      <c r="D1617" s="37" t="s">
        <v>258</v>
      </c>
      <c r="E1617" s="33">
        <v>15.48</v>
      </c>
      <c r="F1617" s="33">
        <v>9</v>
      </c>
      <c r="G1617" s="33">
        <v>-6.48</v>
      </c>
      <c r="H1617" s="34">
        <v>99896</v>
      </c>
      <c r="I1617" s="34">
        <v>69385</v>
      </c>
      <c r="J1617" s="67">
        <v>-30511</v>
      </c>
    </row>
    <row r="1618" spans="1:10">
      <c r="A1618" s="60" t="s">
        <v>711</v>
      </c>
      <c r="B1618" s="60" t="s">
        <v>259</v>
      </c>
      <c r="C1618" s="60" t="s">
        <v>546</v>
      </c>
      <c r="D1618" s="37" t="s">
        <v>953</v>
      </c>
      <c r="E1618" s="33">
        <v>1</v>
      </c>
      <c r="F1618" s="33">
        <v>0</v>
      </c>
      <c r="G1618" s="33">
        <v>-1</v>
      </c>
      <c r="H1618" s="34">
        <v>5000</v>
      </c>
      <c r="I1618" s="34">
        <v>0</v>
      </c>
      <c r="J1618" s="67">
        <v>-5000</v>
      </c>
    </row>
    <row r="1619" spans="1:10">
      <c r="A1619" s="60" t="s">
        <v>711</v>
      </c>
      <c r="B1619" s="60" t="s">
        <v>259</v>
      </c>
      <c r="C1619" s="60" t="s">
        <v>587</v>
      </c>
      <c r="D1619" s="37" t="s">
        <v>239</v>
      </c>
      <c r="E1619" s="33">
        <v>33.71</v>
      </c>
      <c r="F1619" s="33">
        <v>35.07</v>
      </c>
      <c r="G1619" s="33">
        <v>1.3599999999999994</v>
      </c>
      <c r="H1619" s="34">
        <v>239108</v>
      </c>
      <c r="I1619" s="34">
        <v>258068</v>
      </c>
      <c r="J1619" s="67">
        <v>18960</v>
      </c>
    </row>
    <row r="1620" spans="1:10">
      <c r="A1620" s="60" t="s">
        <v>711</v>
      </c>
      <c r="B1620" s="60" t="s">
        <v>259</v>
      </c>
      <c r="C1620" s="60" t="s">
        <v>600</v>
      </c>
      <c r="D1620" s="37" t="s">
        <v>261</v>
      </c>
      <c r="E1620" s="33">
        <v>3.12</v>
      </c>
      <c r="F1620" s="33">
        <v>4.43</v>
      </c>
      <c r="G1620" s="33">
        <v>1.3099999999999996</v>
      </c>
      <c r="H1620" s="34">
        <v>29902</v>
      </c>
      <c r="I1620" s="34">
        <v>24523</v>
      </c>
      <c r="J1620" s="67">
        <v>-5379</v>
      </c>
    </row>
    <row r="1621" spans="1:10">
      <c r="A1621" s="60" t="s">
        <v>711</v>
      </c>
      <c r="B1621" s="60" t="s">
        <v>259</v>
      </c>
      <c r="C1621" s="60" t="s">
        <v>653</v>
      </c>
      <c r="D1621" s="37" t="s">
        <v>947</v>
      </c>
      <c r="E1621" s="33">
        <v>7</v>
      </c>
      <c r="F1621" s="33">
        <v>7</v>
      </c>
      <c r="G1621" s="33">
        <v>0</v>
      </c>
      <c r="H1621" s="34">
        <v>35000</v>
      </c>
      <c r="I1621" s="34">
        <v>35000</v>
      </c>
      <c r="J1621" s="67">
        <v>0</v>
      </c>
    </row>
    <row r="1622" spans="1:10">
      <c r="A1622" s="60" t="s">
        <v>711</v>
      </c>
      <c r="B1622" s="60" t="s">
        <v>259</v>
      </c>
      <c r="C1622" s="60" t="s">
        <v>706</v>
      </c>
      <c r="D1622" s="37" t="s">
        <v>943</v>
      </c>
      <c r="E1622" s="33">
        <v>0</v>
      </c>
      <c r="F1622" s="33">
        <v>2</v>
      </c>
      <c r="G1622" s="33">
        <v>2</v>
      </c>
      <c r="H1622" s="34">
        <v>0</v>
      </c>
      <c r="I1622" s="34">
        <v>12273</v>
      </c>
      <c r="J1622" s="67">
        <v>12273</v>
      </c>
    </row>
    <row r="1623" spans="1:10">
      <c r="A1623" s="60" t="s">
        <v>711</v>
      </c>
      <c r="B1623" s="60" t="s">
        <v>259</v>
      </c>
      <c r="C1623" s="60" t="s">
        <v>715</v>
      </c>
      <c r="D1623" s="37" t="s">
        <v>250</v>
      </c>
      <c r="E1623" s="33">
        <v>1</v>
      </c>
      <c r="F1623" s="33">
        <v>0</v>
      </c>
      <c r="G1623" s="33">
        <v>-1</v>
      </c>
      <c r="H1623" s="34">
        <v>5000</v>
      </c>
      <c r="I1623" s="34">
        <v>0</v>
      </c>
      <c r="J1623" s="67">
        <v>-5000</v>
      </c>
    </row>
    <row r="1624" spans="1:10">
      <c r="A1624" s="60" t="s">
        <v>711</v>
      </c>
      <c r="B1624" s="60" t="s">
        <v>259</v>
      </c>
      <c r="C1624" s="60" t="s">
        <v>716</v>
      </c>
      <c r="D1624" s="37" t="s">
        <v>195</v>
      </c>
      <c r="E1624" s="33">
        <v>11.33</v>
      </c>
      <c r="F1624" s="33">
        <v>10.32</v>
      </c>
      <c r="G1624" s="33">
        <v>-1.0099999999999998</v>
      </c>
      <c r="H1624" s="34">
        <v>99926</v>
      </c>
      <c r="I1624" s="34">
        <v>87578</v>
      </c>
      <c r="J1624" s="67">
        <v>-12348</v>
      </c>
    </row>
    <row r="1625" spans="1:10">
      <c r="A1625" s="60" t="s">
        <v>711</v>
      </c>
      <c r="B1625" s="60" t="s">
        <v>259</v>
      </c>
      <c r="C1625" s="60" t="s">
        <v>723</v>
      </c>
      <c r="D1625" s="37" t="s">
        <v>946</v>
      </c>
      <c r="E1625" s="33">
        <v>4</v>
      </c>
      <c r="F1625" s="33">
        <v>7.44</v>
      </c>
      <c r="G1625" s="33">
        <v>3.4400000000000004</v>
      </c>
      <c r="H1625" s="34">
        <v>20000</v>
      </c>
      <c r="I1625" s="34">
        <v>37877</v>
      </c>
      <c r="J1625" s="67">
        <v>17877</v>
      </c>
    </row>
    <row r="1626" spans="1:10">
      <c r="A1626" s="60" t="s">
        <v>711</v>
      </c>
      <c r="B1626" s="60" t="s">
        <v>259</v>
      </c>
      <c r="C1626" s="60" t="s">
        <v>726</v>
      </c>
      <c r="D1626" s="37" t="s">
        <v>221</v>
      </c>
      <c r="E1626" s="33">
        <v>1</v>
      </c>
      <c r="F1626" s="33">
        <v>1</v>
      </c>
      <c r="G1626" s="33">
        <v>0</v>
      </c>
      <c r="H1626" s="34">
        <v>5000</v>
      </c>
      <c r="I1626" s="34">
        <v>5000</v>
      </c>
      <c r="J1626" s="67">
        <v>0</v>
      </c>
    </row>
    <row r="1627" spans="1:10">
      <c r="A1627" s="60" t="s">
        <v>711</v>
      </c>
      <c r="B1627" s="60" t="s">
        <v>259</v>
      </c>
      <c r="C1627" s="60" t="s">
        <v>754</v>
      </c>
      <c r="D1627" s="37" t="s">
        <v>260</v>
      </c>
      <c r="E1627" s="33">
        <v>119.44000000000001</v>
      </c>
      <c r="F1627" s="33">
        <v>124.28</v>
      </c>
      <c r="G1627" s="33">
        <v>4.8399999999999892</v>
      </c>
      <c r="H1627" s="34">
        <v>665483</v>
      </c>
      <c r="I1627" s="34">
        <v>686712</v>
      </c>
      <c r="J1627" s="67">
        <v>21229</v>
      </c>
    </row>
    <row r="1628" spans="1:10">
      <c r="A1628" s="60" t="s">
        <v>711</v>
      </c>
      <c r="B1628" s="60" t="s">
        <v>259</v>
      </c>
      <c r="C1628" s="60" t="s">
        <v>755</v>
      </c>
      <c r="D1628" s="37" t="s">
        <v>937</v>
      </c>
      <c r="E1628" s="33">
        <v>3</v>
      </c>
      <c r="F1628" s="33">
        <v>2</v>
      </c>
      <c r="G1628" s="33">
        <v>-1</v>
      </c>
      <c r="H1628" s="34">
        <v>15000</v>
      </c>
      <c r="I1628" s="34">
        <v>10000</v>
      </c>
      <c r="J1628" s="67">
        <v>-5000</v>
      </c>
    </row>
    <row r="1629" spans="1:10">
      <c r="A1629" s="60" t="s">
        <v>712</v>
      </c>
      <c r="B1629" s="60" t="s">
        <v>206</v>
      </c>
      <c r="C1629" s="60" t="s">
        <v>415</v>
      </c>
      <c r="D1629" s="37" t="s">
        <v>76</v>
      </c>
      <c r="E1629" s="33">
        <v>38</v>
      </c>
      <c r="F1629" s="33">
        <v>32.08</v>
      </c>
      <c r="G1629" s="33">
        <v>-5.9200000000000017</v>
      </c>
      <c r="H1629" s="34">
        <v>210285</v>
      </c>
      <c r="I1629" s="34">
        <v>180257</v>
      </c>
      <c r="J1629" s="67">
        <v>-30028</v>
      </c>
    </row>
    <row r="1630" spans="1:10">
      <c r="A1630" s="60" t="s">
        <v>712</v>
      </c>
      <c r="B1630" s="60" t="s">
        <v>206</v>
      </c>
      <c r="C1630" s="60" t="s">
        <v>448</v>
      </c>
      <c r="D1630" s="37" t="s">
        <v>77</v>
      </c>
      <c r="E1630" s="33">
        <v>2</v>
      </c>
      <c r="F1630" s="33">
        <v>2</v>
      </c>
      <c r="G1630" s="33">
        <v>0</v>
      </c>
      <c r="H1630" s="34">
        <v>10000</v>
      </c>
      <c r="I1630" s="34">
        <v>11449</v>
      </c>
      <c r="J1630" s="67">
        <v>1449</v>
      </c>
    </row>
    <row r="1631" spans="1:10">
      <c r="A1631" s="60" t="s">
        <v>712</v>
      </c>
      <c r="B1631" s="60" t="s">
        <v>206</v>
      </c>
      <c r="C1631" s="60" t="s">
        <v>521</v>
      </c>
      <c r="D1631" s="37" t="s">
        <v>81</v>
      </c>
      <c r="E1631" s="33">
        <v>0</v>
      </c>
      <c r="F1631" s="33">
        <v>1</v>
      </c>
      <c r="G1631" s="33">
        <v>1</v>
      </c>
      <c r="H1631" s="34">
        <v>0</v>
      </c>
      <c r="I1631" s="34">
        <v>5000</v>
      </c>
      <c r="J1631" s="67">
        <v>5000</v>
      </c>
    </row>
    <row r="1632" spans="1:10">
      <c r="A1632" s="60" t="s">
        <v>712</v>
      </c>
      <c r="B1632" s="60" t="s">
        <v>206</v>
      </c>
      <c r="C1632" s="60" t="s">
        <v>537</v>
      </c>
      <c r="D1632" s="37" t="s">
        <v>214</v>
      </c>
      <c r="E1632" s="33">
        <v>2</v>
      </c>
      <c r="F1632" s="33">
        <v>2</v>
      </c>
      <c r="G1632" s="33">
        <v>0</v>
      </c>
      <c r="H1632" s="34">
        <v>10000</v>
      </c>
      <c r="I1632" s="34">
        <v>10000</v>
      </c>
      <c r="J1632" s="67">
        <v>0</v>
      </c>
    </row>
    <row r="1633" spans="1:10">
      <c r="A1633" s="60" t="s">
        <v>712</v>
      </c>
      <c r="B1633" s="60" t="s">
        <v>206</v>
      </c>
      <c r="C1633" s="60" t="s">
        <v>577</v>
      </c>
      <c r="D1633" s="37" t="s">
        <v>92</v>
      </c>
      <c r="E1633" s="33">
        <v>2</v>
      </c>
      <c r="F1633" s="33">
        <v>1</v>
      </c>
      <c r="G1633" s="33">
        <v>-1</v>
      </c>
      <c r="H1633" s="34">
        <v>10000</v>
      </c>
      <c r="I1633" s="34">
        <v>5000</v>
      </c>
      <c r="J1633" s="67">
        <v>-5000</v>
      </c>
    </row>
    <row r="1634" spans="1:10">
      <c r="A1634" s="60" t="s">
        <v>712</v>
      </c>
      <c r="B1634" s="60" t="s">
        <v>206</v>
      </c>
      <c r="C1634" s="60" t="s">
        <v>622</v>
      </c>
      <c r="D1634" s="37" t="s">
        <v>242</v>
      </c>
      <c r="E1634" s="33">
        <v>1</v>
      </c>
      <c r="F1634" s="33">
        <v>2</v>
      </c>
      <c r="G1634" s="33">
        <v>1</v>
      </c>
      <c r="H1634" s="34">
        <v>5000</v>
      </c>
      <c r="I1634" s="34">
        <v>12171</v>
      </c>
      <c r="J1634" s="67">
        <v>7171</v>
      </c>
    </row>
    <row r="1635" spans="1:10">
      <c r="A1635" s="60" t="s">
        <v>712</v>
      </c>
      <c r="B1635" s="60" t="s">
        <v>206</v>
      </c>
      <c r="C1635" s="60" t="s">
        <v>672</v>
      </c>
      <c r="D1635" s="37" t="s">
        <v>255</v>
      </c>
      <c r="E1635" s="33">
        <v>1</v>
      </c>
      <c r="F1635" s="33">
        <v>1</v>
      </c>
      <c r="G1635" s="33">
        <v>0</v>
      </c>
      <c r="H1635" s="34">
        <v>14817</v>
      </c>
      <c r="I1635" s="34">
        <v>14920</v>
      </c>
      <c r="J1635" s="67">
        <v>103</v>
      </c>
    </row>
    <row r="1636" spans="1:10">
      <c r="A1636" s="60" t="s">
        <v>712</v>
      </c>
      <c r="B1636" s="60" t="s">
        <v>206</v>
      </c>
      <c r="C1636" s="60" t="s">
        <v>673</v>
      </c>
      <c r="D1636" s="37" t="s">
        <v>205</v>
      </c>
      <c r="E1636" s="33">
        <v>9</v>
      </c>
      <c r="F1636" s="33">
        <v>8.15</v>
      </c>
      <c r="G1636" s="33">
        <v>-0.84999999999999964</v>
      </c>
      <c r="H1636" s="34">
        <v>45000</v>
      </c>
      <c r="I1636" s="34">
        <v>40750</v>
      </c>
      <c r="J1636" s="67">
        <v>-4250</v>
      </c>
    </row>
    <row r="1637" spans="1:10">
      <c r="A1637" s="60" t="s">
        <v>712</v>
      </c>
      <c r="B1637" s="60" t="s">
        <v>206</v>
      </c>
      <c r="C1637" s="60" t="s">
        <v>699</v>
      </c>
      <c r="D1637" s="37" t="s">
        <v>87</v>
      </c>
      <c r="E1637" s="33">
        <v>38.36</v>
      </c>
      <c r="F1637" s="33">
        <v>31.35</v>
      </c>
      <c r="G1637" s="33">
        <v>-7.009999999999998</v>
      </c>
      <c r="H1637" s="34">
        <v>234046</v>
      </c>
      <c r="I1637" s="34">
        <v>197934</v>
      </c>
      <c r="J1637" s="67">
        <v>-36112</v>
      </c>
    </row>
    <row r="1638" spans="1:10">
      <c r="A1638" s="60" t="s">
        <v>712</v>
      </c>
      <c r="B1638" s="60" t="s">
        <v>206</v>
      </c>
      <c r="C1638" s="60" t="s">
        <v>750</v>
      </c>
      <c r="D1638" s="37" t="s">
        <v>184</v>
      </c>
      <c r="E1638" s="33">
        <v>0</v>
      </c>
      <c r="F1638" s="33">
        <v>0.32</v>
      </c>
      <c r="G1638" s="33">
        <v>0.32</v>
      </c>
      <c r="H1638" s="34">
        <v>0</v>
      </c>
      <c r="I1638" s="34">
        <v>4877</v>
      </c>
      <c r="J1638" s="67">
        <v>4877</v>
      </c>
    </row>
    <row r="1639" spans="1:10">
      <c r="A1639" s="60" t="s">
        <v>712</v>
      </c>
      <c r="B1639" s="60" t="s">
        <v>206</v>
      </c>
      <c r="C1639" s="60" t="s">
        <v>760</v>
      </c>
      <c r="D1639" s="37" t="s">
        <v>96</v>
      </c>
      <c r="E1639" s="33">
        <v>5</v>
      </c>
      <c r="F1639" s="33">
        <v>5</v>
      </c>
      <c r="G1639" s="33">
        <v>0</v>
      </c>
      <c r="H1639" s="34">
        <v>25000</v>
      </c>
      <c r="I1639" s="34">
        <v>25000</v>
      </c>
      <c r="J1639" s="67">
        <v>0</v>
      </c>
    </row>
    <row r="1640" spans="1:10">
      <c r="A1640" s="60" t="s">
        <v>713</v>
      </c>
      <c r="B1640" s="60" t="s">
        <v>127</v>
      </c>
      <c r="C1640" s="60" t="s">
        <v>376</v>
      </c>
      <c r="D1640" s="37" t="s">
        <v>74</v>
      </c>
      <c r="E1640" s="33">
        <v>9</v>
      </c>
      <c r="F1640" s="33">
        <v>17</v>
      </c>
      <c r="G1640" s="33">
        <v>8</v>
      </c>
      <c r="H1640" s="34">
        <v>61806</v>
      </c>
      <c r="I1640" s="34">
        <v>130568</v>
      </c>
      <c r="J1640" s="67">
        <v>68762</v>
      </c>
    </row>
    <row r="1641" spans="1:10">
      <c r="A1641" s="60" t="s">
        <v>713</v>
      </c>
      <c r="B1641" s="60" t="s">
        <v>127</v>
      </c>
      <c r="C1641" s="60" t="s">
        <v>428</v>
      </c>
      <c r="D1641" s="37" t="s">
        <v>121</v>
      </c>
      <c r="E1641" s="33">
        <v>2</v>
      </c>
      <c r="F1641" s="33">
        <v>3</v>
      </c>
      <c r="G1641" s="33">
        <v>1</v>
      </c>
      <c r="H1641" s="34">
        <v>10000</v>
      </c>
      <c r="I1641" s="34">
        <v>15000</v>
      </c>
      <c r="J1641" s="67">
        <v>5000</v>
      </c>
    </row>
    <row r="1642" spans="1:10">
      <c r="A1642" s="60" t="s">
        <v>713</v>
      </c>
      <c r="B1642" s="60" t="s">
        <v>127</v>
      </c>
      <c r="C1642" s="60" t="s">
        <v>528</v>
      </c>
      <c r="D1642" s="37" t="s">
        <v>204</v>
      </c>
      <c r="E1642" s="33">
        <v>1</v>
      </c>
      <c r="F1642" s="33">
        <v>0</v>
      </c>
      <c r="G1642" s="33">
        <v>-1</v>
      </c>
      <c r="H1642" s="34">
        <v>5763</v>
      </c>
      <c r="I1642" s="34">
        <v>0</v>
      </c>
      <c r="J1642" s="67">
        <v>-5763</v>
      </c>
    </row>
    <row r="1643" spans="1:10">
      <c r="A1643" s="60" t="s">
        <v>713</v>
      </c>
      <c r="B1643" s="60" t="s">
        <v>127</v>
      </c>
      <c r="C1643" s="60" t="s">
        <v>536</v>
      </c>
      <c r="D1643" s="37" t="s">
        <v>82</v>
      </c>
      <c r="E1643" s="33">
        <v>3</v>
      </c>
      <c r="F1643" s="33">
        <v>0</v>
      </c>
      <c r="G1643" s="33">
        <v>-3</v>
      </c>
      <c r="H1643" s="34">
        <v>31607</v>
      </c>
      <c r="I1643" s="34">
        <v>0</v>
      </c>
      <c r="J1643" s="67">
        <v>-31607</v>
      </c>
    </row>
    <row r="1644" spans="1:10">
      <c r="A1644" s="60" t="s">
        <v>713</v>
      </c>
      <c r="B1644" s="60" t="s">
        <v>127</v>
      </c>
      <c r="C1644" s="60" t="s">
        <v>563</v>
      </c>
      <c r="D1644" s="37" t="s">
        <v>125</v>
      </c>
      <c r="E1644" s="33">
        <v>2</v>
      </c>
      <c r="F1644" s="33">
        <v>2</v>
      </c>
      <c r="G1644" s="33">
        <v>0</v>
      </c>
      <c r="H1644" s="34">
        <v>10000</v>
      </c>
      <c r="I1644" s="34">
        <v>10000</v>
      </c>
      <c r="J1644" s="67">
        <v>0</v>
      </c>
    </row>
    <row r="1645" spans="1:10">
      <c r="A1645" s="60" t="s">
        <v>713</v>
      </c>
      <c r="B1645" s="60" t="s">
        <v>127</v>
      </c>
      <c r="C1645" s="60" t="s">
        <v>565</v>
      </c>
      <c r="D1645" s="37" t="s">
        <v>126</v>
      </c>
      <c r="E1645" s="33">
        <v>4</v>
      </c>
      <c r="F1645" s="33">
        <v>7</v>
      </c>
      <c r="G1645" s="33">
        <v>3</v>
      </c>
      <c r="H1645" s="34">
        <v>28175</v>
      </c>
      <c r="I1645" s="34">
        <v>61072</v>
      </c>
      <c r="J1645" s="67">
        <v>32897</v>
      </c>
    </row>
    <row r="1646" spans="1:10">
      <c r="A1646" s="60" t="s">
        <v>713</v>
      </c>
      <c r="B1646" s="60" t="s">
        <v>127</v>
      </c>
      <c r="C1646" s="60" t="s">
        <v>643</v>
      </c>
      <c r="D1646" s="37" t="s">
        <v>135</v>
      </c>
      <c r="E1646" s="33">
        <v>1</v>
      </c>
      <c r="F1646" s="33">
        <v>0</v>
      </c>
      <c r="G1646" s="33">
        <v>-1</v>
      </c>
      <c r="H1646" s="34">
        <v>5000</v>
      </c>
      <c r="I1646" s="34">
        <v>0</v>
      </c>
      <c r="J1646" s="67">
        <v>-5000</v>
      </c>
    </row>
    <row r="1647" spans="1:10">
      <c r="A1647" s="60" t="s">
        <v>713</v>
      </c>
      <c r="B1647" s="60" t="s">
        <v>127</v>
      </c>
      <c r="C1647" s="60" t="s">
        <v>655</v>
      </c>
      <c r="D1647" s="37" t="s">
        <v>94</v>
      </c>
      <c r="E1647" s="33">
        <v>15</v>
      </c>
      <c r="F1647" s="33">
        <v>9</v>
      </c>
      <c r="G1647" s="33">
        <v>-6</v>
      </c>
      <c r="H1647" s="34">
        <v>87343</v>
      </c>
      <c r="I1647" s="34">
        <v>45000</v>
      </c>
      <c r="J1647" s="67">
        <v>-42343</v>
      </c>
    </row>
    <row r="1648" spans="1:10">
      <c r="A1648" s="60" t="s">
        <v>713</v>
      </c>
      <c r="B1648" s="60" t="s">
        <v>127</v>
      </c>
      <c r="C1648" s="60" t="s">
        <v>667</v>
      </c>
      <c r="D1648" s="37" t="s">
        <v>95</v>
      </c>
      <c r="E1648" s="33">
        <v>0</v>
      </c>
      <c r="F1648" s="33">
        <v>1</v>
      </c>
      <c r="G1648" s="33">
        <v>1</v>
      </c>
      <c r="H1648" s="34">
        <v>0</v>
      </c>
      <c r="I1648" s="34">
        <v>5000</v>
      </c>
      <c r="J1648" s="67">
        <v>5000</v>
      </c>
    </row>
    <row r="1649" spans="1:10">
      <c r="A1649" s="60" t="s">
        <v>713</v>
      </c>
      <c r="B1649" s="60" t="s">
        <v>127</v>
      </c>
      <c r="C1649" s="60" t="s">
        <v>733</v>
      </c>
      <c r="D1649" s="37" t="s">
        <v>128</v>
      </c>
      <c r="E1649" s="33">
        <v>1</v>
      </c>
      <c r="F1649" s="33">
        <v>0</v>
      </c>
      <c r="G1649" s="33">
        <v>-1</v>
      </c>
      <c r="H1649" s="34">
        <v>5000</v>
      </c>
      <c r="I1649" s="34">
        <v>0</v>
      </c>
      <c r="J1649" s="67">
        <v>-5000</v>
      </c>
    </row>
    <row r="1650" spans="1:10">
      <c r="A1650" s="60" t="s">
        <v>713</v>
      </c>
      <c r="B1650" s="60" t="s">
        <v>127</v>
      </c>
      <c r="C1650" s="60" t="s">
        <v>738</v>
      </c>
      <c r="D1650" s="37" t="s">
        <v>88</v>
      </c>
      <c r="E1650" s="33">
        <v>6</v>
      </c>
      <c r="F1650" s="33">
        <v>3</v>
      </c>
      <c r="G1650" s="33">
        <v>-3</v>
      </c>
      <c r="H1650" s="34">
        <v>42459</v>
      </c>
      <c r="I1650" s="34">
        <v>18815</v>
      </c>
      <c r="J1650" s="67">
        <v>-23644</v>
      </c>
    </row>
    <row r="1651" spans="1:10">
      <c r="A1651" s="60" t="s">
        <v>714</v>
      </c>
      <c r="B1651" s="60" t="s">
        <v>113</v>
      </c>
      <c r="C1651" s="60" t="s">
        <v>386</v>
      </c>
      <c r="D1651" s="37" t="s">
        <v>75</v>
      </c>
      <c r="E1651" s="33">
        <v>1</v>
      </c>
      <c r="F1651" s="33">
        <v>1</v>
      </c>
      <c r="G1651" s="33">
        <v>0</v>
      </c>
      <c r="H1651" s="34">
        <v>5000</v>
      </c>
      <c r="I1651" s="34">
        <v>5000</v>
      </c>
      <c r="J1651" s="67">
        <v>0</v>
      </c>
    </row>
    <row r="1652" spans="1:10">
      <c r="A1652" s="60" t="s">
        <v>714</v>
      </c>
      <c r="B1652" s="60" t="s">
        <v>113</v>
      </c>
      <c r="C1652" s="60" t="s">
        <v>395</v>
      </c>
      <c r="D1652" s="37" t="s">
        <v>38</v>
      </c>
      <c r="E1652" s="33">
        <v>4</v>
      </c>
      <c r="F1652" s="33">
        <v>5.6000000000000005</v>
      </c>
      <c r="G1652" s="33">
        <v>1.6000000000000005</v>
      </c>
      <c r="H1652" s="34">
        <v>20000</v>
      </c>
      <c r="I1652" s="34">
        <v>28789</v>
      </c>
      <c r="J1652" s="67">
        <v>8789</v>
      </c>
    </row>
    <row r="1653" spans="1:10">
      <c r="A1653" s="60" t="s">
        <v>714</v>
      </c>
      <c r="B1653" s="60" t="s">
        <v>113</v>
      </c>
      <c r="C1653" s="60" t="s">
        <v>434</v>
      </c>
      <c r="D1653" s="37" t="s">
        <v>166</v>
      </c>
      <c r="E1653" s="33">
        <v>1</v>
      </c>
      <c r="F1653" s="33">
        <v>2</v>
      </c>
      <c r="G1653" s="33">
        <v>1</v>
      </c>
      <c r="H1653" s="34">
        <v>5000</v>
      </c>
      <c r="I1653" s="34">
        <v>10000</v>
      </c>
      <c r="J1653" s="67">
        <v>5000</v>
      </c>
    </row>
    <row r="1654" spans="1:10">
      <c r="A1654" s="60" t="s">
        <v>714</v>
      </c>
      <c r="B1654" s="60" t="s">
        <v>113</v>
      </c>
      <c r="C1654" s="60" t="s">
        <v>439</v>
      </c>
      <c r="D1654" s="37" t="s">
        <v>167</v>
      </c>
      <c r="E1654" s="33">
        <v>0</v>
      </c>
      <c r="F1654" s="33">
        <v>1</v>
      </c>
      <c r="G1654" s="33">
        <v>1</v>
      </c>
      <c r="H1654" s="34">
        <v>0</v>
      </c>
      <c r="I1654" s="34">
        <v>5000</v>
      </c>
      <c r="J1654" s="67">
        <v>5000</v>
      </c>
    </row>
    <row r="1655" spans="1:10">
      <c r="A1655" s="60" t="s">
        <v>714</v>
      </c>
      <c r="B1655" s="60" t="s">
        <v>113</v>
      </c>
      <c r="C1655" s="60" t="s">
        <v>484</v>
      </c>
      <c r="D1655" s="37" t="s">
        <v>99</v>
      </c>
      <c r="E1655" s="33">
        <v>2.5099999999999998</v>
      </c>
      <c r="F1655" s="33">
        <v>2</v>
      </c>
      <c r="G1655" s="33">
        <v>-0.50999999999999979</v>
      </c>
      <c r="H1655" s="34">
        <v>12550</v>
      </c>
      <c r="I1655" s="34">
        <v>10000</v>
      </c>
      <c r="J1655" s="67">
        <v>-2550</v>
      </c>
    </row>
    <row r="1656" spans="1:10">
      <c r="A1656" s="60" t="s">
        <v>714</v>
      </c>
      <c r="B1656" s="60" t="s">
        <v>113</v>
      </c>
      <c r="C1656" s="60" t="s">
        <v>533</v>
      </c>
      <c r="D1656" s="37" t="s">
        <v>162</v>
      </c>
      <c r="E1656" s="33">
        <v>5</v>
      </c>
      <c r="F1656" s="33">
        <v>4</v>
      </c>
      <c r="G1656" s="33">
        <v>-1</v>
      </c>
      <c r="H1656" s="34">
        <v>25000</v>
      </c>
      <c r="I1656" s="34">
        <v>20000</v>
      </c>
      <c r="J1656" s="67">
        <v>-5000</v>
      </c>
    </row>
    <row r="1657" spans="1:10">
      <c r="A1657" s="60" t="s">
        <v>714</v>
      </c>
      <c r="B1657" s="60" t="s">
        <v>113</v>
      </c>
      <c r="C1657" s="60" t="s">
        <v>552</v>
      </c>
      <c r="D1657" s="37" t="s">
        <v>133</v>
      </c>
      <c r="E1657" s="33">
        <v>0</v>
      </c>
      <c r="F1657" s="33">
        <v>2</v>
      </c>
      <c r="G1657" s="33">
        <v>2</v>
      </c>
      <c r="H1657" s="34">
        <v>0</v>
      </c>
      <c r="I1657" s="34">
        <v>11308</v>
      </c>
      <c r="J1657" s="67">
        <v>11308</v>
      </c>
    </row>
    <row r="1658" spans="1:10">
      <c r="A1658" s="60" t="s">
        <v>714</v>
      </c>
      <c r="B1658" s="60" t="s">
        <v>113</v>
      </c>
      <c r="C1658" s="60" t="s">
        <v>569</v>
      </c>
      <c r="D1658" s="37" t="s">
        <v>100</v>
      </c>
      <c r="E1658" s="33">
        <v>1</v>
      </c>
      <c r="F1658" s="33">
        <v>0</v>
      </c>
      <c r="G1658" s="33">
        <v>-1</v>
      </c>
      <c r="H1658" s="34">
        <v>5000</v>
      </c>
      <c r="I1658" s="34">
        <v>0</v>
      </c>
      <c r="J1658" s="67">
        <v>-5000</v>
      </c>
    </row>
    <row r="1659" spans="1:10">
      <c r="A1659" s="60" t="s">
        <v>714</v>
      </c>
      <c r="B1659" s="60" t="s">
        <v>113</v>
      </c>
      <c r="C1659" s="60" t="s">
        <v>590</v>
      </c>
      <c r="D1659" s="37" t="s">
        <v>110</v>
      </c>
      <c r="E1659" s="33">
        <v>0</v>
      </c>
      <c r="F1659" s="33">
        <v>1</v>
      </c>
      <c r="G1659" s="33">
        <v>1</v>
      </c>
      <c r="H1659" s="34">
        <v>0</v>
      </c>
      <c r="I1659" s="34">
        <v>5000</v>
      </c>
      <c r="J1659" s="67">
        <v>5000</v>
      </c>
    </row>
    <row r="1660" spans="1:10">
      <c r="A1660" s="60" t="s">
        <v>714</v>
      </c>
      <c r="B1660" s="60" t="s">
        <v>113</v>
      </c>
      <c r="C1660" s="60" t="s">
        <v>595</v>
      </c>
      <c r="D1660" s="37" t="s">
        <v>101</v>
      </c>
      <c r="E1660" s="33">
        <v>1</v>
      </c>
      <c r="F1660" s="33">
        <v>1</v>
      </c>
      <c r="G1660" s="33">
        <v>0</v>
      </c>
      <c r="H1660" s="34">
        <v>5000</v>
      </c>
      <c r="I1660" s="34">
        <v>5000</v>
      </c>
      <c r="J1660" s="67">
        <v>0</v>
      </c>
    </row>
    <row r="1661" spans="1:10">
      <c r="A1661" s="60" t="s">
        <v>714</v>
      </c>
      <c r="B1661" s="60" t="s">
        <v>113</v>
      </c>
      <c r="C1661" s="60" t="s">
        <v>644</v>
      </c>
      <c r="D1661" s="37" t="s">
        <v>136</v>
      </c>
      <c r="E1661" s="33">
        <v>7.46</v>
      </c>
      <c r="F1661" s="33">
        <v>10</v>
      </c>
      <c r="G1661" s="33">
        <v>2.54</v>
      </c>
      <c r="H1661" s="34">
        <v>38514</v>
      </c>
      <c r="I1661" s="34">
        <v>50742</v>
      </c>
      <c r="J1661" s="67">
        <v>12228</v>
      </c>
    </row>
    <row r="1662" spans="1:10">
      <c r="A1662" s="60" t="s">
        <v>714</v>
      </c>
      <c r="B1662" s="60" t="s">
        <v>113</v>
      </c>
      <c r="C1662" s="60" t="s">
        <v>661</v>
      </c>
      <c r="D1662" s="37" t="s">
        <v>112</v>
      </c>
      <c r="E1662" s="33">
        <v>0</v>
      </c>
      <c r="F1662" s="33">
        <v>2</v>
      </c>
      <c r="G1662" s="33">
        <v>2</v>
      </c>
      <c r="H1662" s="34">
        <v>0</v>
      </c>
      <c r="I1662" s="34">
        <v>10000</v>
      </c>
      <c r="J1662" s="67">
        <v>10000</v>
      </c>
    </row>
    <row r="1663" spans="1:10">
      <c r="A1663" s="60" t="s">
        <v>714</v>
      </c>
      <c r="B1663" s="60" t="s">
        <v>113</v>
      </c>
      <c r="C1663" s="60" t="s">
        <v>719</v>
      </c>
      <c r="D1663" s="37" t="s">
        <v>138</v>
      </c>
      <c r="E1663" s="33">
        <v>0</v>
      </c>
      <c r="F1663" s="33">
        <v>1</v>
      </c>
      <c r="G1663" s="33">
        <v>1</v>
      </c>
      <c r="H1663" s="34">
        <v>0</v>
      </c>
      <c r="I1663" s="34">
        <v>5000</v>
      </c>
      <c r="J1663" s="67">
        <v>5000</v>
      </c>
    </row>
    <row r="1664" spans="1:10">
      <c r="A1664" s="60" t="s">
        <v>714</v>
      </c>
      <c r="B1664" s="60" t="s">
        <v>113</v>
      </c>
      <c r="C1664" s="60" t="s">
        <v>724</v>
      </c>
      <c r="D1664" s="37" t="s">
        <v>139</v>
      </c>
      <c r="E1664" s="33">
        <v>2</v>
      </c>
      <c r="F1664" s="33">
        <v>4</v>
      </c>
      <c r="G1664" s="33">
        <v>2</v>
      </c>
      <c r="H1664" s="34">
        <v>10000</v>
      </c>
      <c r="I1664" s="34">
        <v>20000</v>
      </c>
      <c r="J1664" s="67">
        <v>10000</v>
      </c>
    </row>
    <row r="1665" spans="1:10">
      <c r="A1665" s="60" t="s">
        <v>714</v>
      </c>
      <c r="B1665" s="60" t="s">
        <v>113</v>
      </c>
      <c r="C1665" s="60" t="s">
        <v>733</v>
      </c>
      <c r="D1665" s="37" t="s">
        <v>128</v>
      </c>
      <c r="E1665" s="33">
        <v>1</v>
      </c>
      <c r="F1665" s="33">
        <v>0</v>
      </c>
      <c r="G1665" s="33">
        <v>-1</v>
      </c>
      <c r="H1665" s="34">
        <v>5000</v>
      </c>
      <c r="I1665" s="34">
        <v>0</v>
      </c>
      <c r="J1665" s="67">
        <v>-5000</v>
      </c>
    </row>
    <row r="1666" spans="1:10">
      <c r="A1666" s="60" t="s">
        <v>714</v>
      </c>
      <c r="B1666" s="60" t="s">
        <v>113</v>
      </c>
      <c r="C1666" s="60" t="s">
        <v>753</v>
      </c>
      <c r="D1666" s="37" t="s">
        <v>944</v>
      </c>
      <c r="E1666" s="33">
        <v>1</v>
      </c>
      <c r="F1666" s="33">
        <v>2</v>
      </c>
      <c r="G1666" s="33">
        <v>1</v>
      </c>
      <c r="H1666" s="34">
        <v>8252</v>
      </c>
      <c r="I1666" s="34">
        <v>13705</v>
      </c>
      <c r="J1666" s="67">
        <v>5453</v>
      </c>
    </row>
    <row r="1667" spans="1:10">
      <c r="A1667" s="60" t="s">
        <v>714</v>
      </c>
      <c r="B1667" s="60" t="s">
        <v>113</v>
      </c>
      <c r="C1667" s="60" t="s">
        <v>762</v>
      </c>
      <c r="D1667" s="37" t="s">
        <v>170</v>
      </c>
      <c r="E1667" s="33">
        <v>2</v>
      </c>
      <c r="F1667" s="33">
        <v>2</v>
      </c>
      <c r="G1667" s="33">
        <v>0</v>
      </c>
      <c r="H1667" s="34">
        <v>10000</v>
      </c>
      <c r="I1667" s="34">
        <v>10000</v>
      </c>
      <c r="J1667" s="67">
        <v>0</v>
      </c>
    </row>
    <row r="1668" spans="1:10">
      <c r="A1668" s="60" t="s">
        <v>715</v>
      </c>
      <c r="B1668" s="60" t="s">
        <v>250</v>
      </c>
      <c r="C1668" s="60" t="s">
        <v>412</v>
      </c>
      <c r="D1668" s="37" t="s">
        <v>42</v>
      </c>
      <c r="E1668" s="33">
        <v>0</v>
      </c>
      <c r="F1668" s="33">
        <v>1</v>
      </c>
      <c r="G1668" s="33">
        <v>1</v>
      </c>
      <c r="H1668" s="34">
        <v>0</v>
      </c>
      <c r="I1668" s="34">
        <v>5000</v>
      </c>
      <c r="J1668" s="67">
        <v>5000</v>
      </c>
    </row>
    <row r="1669" spans="1:10">
      <c r="A1669" s="60" t="s">
        <v>715</v>
      </c>
      <c r="B1669" s="60" t="s">
        <v>250</v>
      </c>
      <c r="C1669" s="60" t="s">
        <v>437</v>
      </c>
      <c r="D1669" s="37" t="s">
        <v>211</v>
      </c>
      <c r="E1669" s="33">
        <v>1</v>
      </c>
      <c r="F1669" s="33">
        <v>0.6</v>
      </c>
      <c r="G1669" s="33">
        <v>-0.4</v>
      </c>
      <c r="H1669" s="34">
        <v>5000</v>
      </c>
      <c r="I1669" s="34">
        <v>3000</v>
      </c>
      <c r="J1669" s="67">
        <v>-2000</v>
      </c>
    </row>
    <row r="1670" spans="1:10">
      <c r="A1670" s="60" t="s">
        <v>715</v>
      </c>
      <c r="B1670" s="60" t="s">
        <v>250</v>
      </c>
      <c r="C1670" s="60" t="s">
        <v>478</v>
      </c>
      <c r="D1670" s="37" t="s">
        <v>208</v>
      </c>
      <c r="E1670" s="33">
        <v>0</v>
      </c>
      <c r="F1670" s="33">
        <v>1</v>
      </c>
      <c r="G1670" s="33">
        <v>1</v>
      </c>
      <c r="H1670" s="34">
        <v>0</v>
      </c>
      <c r="I1670" s="34">
        <v>5000</v>
      </c>
      <c r="J1670" s="67">
        <v>5000</v>
      </c>
    </row>
    <row r="1671" spans="1:10">
      <c r="A1671" s="60" t="s">
        <v>715</v>
      </c>
      <c r="B1671" s="60" t="s">
        <v>250</v>
      </c>
      <c r="C1671" s="60" t="s">
        <v>488</v>
      </c>
      <c r="D1671" s="37" t="s">
        <v>43</v>
      </c>
      <c r="E1671" s="33">
        <v>0</v>
      </c>
      <c r="F1671" s="33">
        <v>1</v>
      </c>
      <c r="G1671" s="33">
        <v>1</v>
      </c>
      <c r="H1671" s="34">
        <v>0</v>
      </c>
      <c r="I1671" s="34">
        <v>5000</v>
      </c>
      <c r="J1671" s="67">
        <v>5000</v>
      </c>
    </row>
    <row r="1672" spans="1:10">
      <c r="A1672" s="60" t="s">
        <v>715</v>
      </c>
      <c r="B1672" s="60" t="s">
        <v>250</v>
      </c>
      <c r="C1672" s="60" t="s">
        <v>587</v>
      </c>
      <c r="D1672" s="37" t="s">
        <v>239</v>
      </c>
      <c r="E1672" s="33">
        <v>0</v>
      </c>
      <c r="F1672" s="33">
        <v>0.4</v>
      </c>
      <c r="G1672" s="33">
        <v>0.4</v>
      </c>
      <c r="H1672" s="34">
        <v>0</v>
      </c>
      <c r="I1672" s="34">
        <v>2000</v>
      </c>
      <c r="J1672" s="67">
        <v>2000</v>
      </c>
    </row>
    <row r="1673" spans="1:10">
      <c r="A1673" s="60" t="s">
        <v>715</v>
      </c>
      <c r="B1673" s="60" t="s">
        <v>250</v>
      </c>
      <c r="C1673" s="60" t="s">
        <v>691</v>
      </c>
      <c r="D1673" s="37" t="s">
        <v>210</v>
      </c>
      <c r="E1673" s="33">
        <v>3</v>
      </c>
      <c r="F1673" s="33">
        <v>2.38</v>
      </c>
      <c r="G1673" s="33">
        <v>-0.62000000000000011</v>
      </c>
      <c r="H1673" s="34">
        <v>20915</v>
      </c>
      <c r="I1673" s="34">
        <v>11900</v>
      </c>
      <c r="J1673" s="67">
        <v>-9015</v>
      </c>
    </row>
    <row r="1674" spans="1:10">
      <c r="A1674" s="60" t="s">
        <v>715</v>
      </c>
      <c r="B1674" s="60" t="s">
        <v>250</v>
      </c>
      <c r="C1674" s="60" t="s">
        <v>700</v>
      </c>
      <c r="D1674" s="37" t="s">
        <v>220</v>
      </c>
      <c r="E1674" s="33">
        <v>4</v>
      </c>
      <c r="F1674" s="33">
        <v>5</v>
      </c>
      <c r="G1674" s="33">
        <v>1</v>
      </c>
      <c r="H1674" s="34">
        <v>28123</v>
      </c>
      <c r="I1674" s="34">
        <v>34486</v>
      </c>
      <c r="J1674" s="67">
        <v>6363</v>
      </c>
    </row>
    <row r="1675" spans="1:10">
      <c r="A1675" s="60" t="s">
        <v>715</v>
      </c>
      <c r="B1675" s="60" t="s">
        <v>250</v>
      </c>
      <c r="C1675" s="60" t="s">
        <v>716</v>
      </c>
      <c r="D1675" s="37" t="s">
        <v>195</v>
      </c>
      <c r="E1675" s="33">
        <v>4</v>
      </c>
      <c r="F1675" s="33">
        <v>4</v>
      </c>
      <c r="G1675" s="33">
        <v>0</v>
      </c>
      <c r="H1675" s="34">
        <v>22031</v>
      </c>
      <c r="I1675" s="34">
        <v>21780</v>
      </c>
      <c r="J1675" s="67">
        <v>-251</v>
      </c>
    </row>
    <row r="1676" spans="1:10">
      <c r="A1676" s="60" t="s">
        <v>715</v>
      </c>
      <c r="B1676" s="60" t="s">
        <v>250</v>
      </c>
      <c r="C1676" s="60" t="s">
        <v>726</v>
      </c>
      <c r="D1676" s="37" t="s">
        <v>221</v>
      </c>
      <c r="E1676" s="33">
        <v>2</v>
      </c>
      <c r="F1676" s="33">
        <v>2</v>
      </c>
      <c r="G1676" s="33">
        <v>0</v>
      </c>
      <c r="H1676" s="34">
        <v>10000</v>
      </c>
      <c r="I1676" s="34">
        <v>10000</v>
      </c>
      <c r="J1676" s="67">
        <v>0</v>
      </c>
    </row>
    <row r="1677" spans="1:10">
      <c r="A1677" s="60" t="s">
        <v>715</v>
      </c>
      <c r="B1677" s="60" t="s">
        <v>250</v>
      </c>
      <c r="C1677" s="60" t="s">
        <v>732</v>
      </c>
      <c r="D1677" s="37" t="s">
        <v>196</v>
      </c>
      <c r="E1677" s="33">
        <v>1</v>
      </c>
      <c r="F1677" s="33">
        <v>1</v>
      </c>
      <c r="G1677" s="33">
        <v>0</v>
      </c>
      <c r="H1677" s="34">
        <v>5000</v>
      </c>
      <c r="I1677" s="34">
        <v>5000</v>
      </c>
      <c r="J1677" s="67">
        <v>0</v>
      </c>
    </row>
    <row r="1678" spans="1:10">
      <c r="A1678" s="60" t="s">
        <v>716</v>
      </c>
      <c r="B1678" s="60" t="s">
        <v>195</v>
      </c>
      <c r="C1678" s="60" t="s">
        <v>501</v>
      </c>
      <c r="D1678" s="37" t="s">
        <v>257</v>
      </c>
      <c r="E1678" s="33">
        <v>1</v>
      </c>
      <c r="F1678" s="33">
        <v>1</v>
      </c>
      <c r="G1678" s="33">
        <v>0</v>
      </c>
      <c r="H1678" s="34">
        <v>5000</v>
      </c>
      <c r="I1678" s="34">
        <v>5000</v>
      </c>
      <c r="J1678" s="67">
        <v>0</v>
      </c>
    </row>
    <row r="1679" spans="1:10">
      <c r="A1679" s="60" t="s">
        <v>716</v>
      </c>
      <c r="B1679" s="60" t="s">
        <v>195</v>
      </c>
      <c r="C1679" s="60" t="s">
        <v>503</v>
      </c>
      <c r="D1679" s="37" t="s">
        <v>258</v>
      </c>
      <c r="E1679" s="33">
        <v>3</v>
      </c>
      <c r="F1679" s="33">
        <v>3</v>
      </c>
      <c r="G1679" s="33">
        <v>0</v>
      </c>
      <c r="H1679" s="34">
        <v>15000</v>
      </c>
      <c r="I1679" s="34">
        <v>15000</v>
      </c>
      <c r="J1679" s="67">
        <v>0</v>
      </c>
    </row>
    <row r="1680" spans="1:10">
      <c r="A1680" s="60" t="s">
        <v>716</v>
      </c>
      <c r="B1680" s="60" t="s">
        <v>195</v>
      </c>
      <c r="C1680" s="60" t="s">
        <v>560</v>
      </c>
      <c r="D1680" s="37" t="s">
        <v>193</v>
      </c>
      <c r="E1680" s="33">
        <v>1.58</v>
      </c>
      <c r="F1680" s="33">
        <v>1</v>
      </c>
      <c r="G1680" s="33">
        <v>-0.58000000000000007</v>
      </c>
      <c r="H1680" s="34">
        <v>7900</v>
      </c>
      <c r="I1680" s="34">
        <v>5000</v>
      </c>
      <c r="J1680" s="67">
        <v>-2900</v>
      </c>
    </row>
    <row r="1681" spans="1:10">
      <c r="A1681" s="60" t="s">
        <v>716</v>
      </c>
      <c r="B1681" s="60" t="s">
        <v>195</v>
      </c>
      <c r="C1681" s="60" t="s">
        <v>587</v>
      </c>
      <c r="D1681" s="37" t="s">
        <v>239</v>
      </c>
      <c r="E1681" s="33">
        <v>145.33000000000001</v>
      </c>
      <c r="F1681" s="33">
        <v>136.38999999999999</v>
      </c>
      <c r="G1681" s="33">
        <v>-8.9400000000000261</v>
      </c>
      <c r="H1681" s="34">
        <v>875435</v>
      </c>
      <c r="I1681" s="34">
        <v>836654</v>
      </c>
      <c r="J1681" s="67">
        <v>-38781</v>
      </c>
    </row>
    <row r="1682" spans="1:10">
      <c r="A1682" s="60" t="s">
        <v>716</v>
      </c>
      <c r="B1682" s="60" t="s">
        <v>195</v>
      </c>
      <c r="C1682" s="60" t="s">
        <v>614</v>
      </c>
      <c r="D1682" s="37" t="s">
        <v>240</v>
      </c>
      <c r="E1682" s="33">
        <v>3</v>
      </c>
      <c r="F1682" s="33">
        <v>2</v>
      </c>
      <c r="G1682" s="33">
        <v>-1</v>
      </c>
      <c r="H1682" s="34">
        <v>15000</v>
      </c>
      <c r="I1682" s="34">
        <v>10000</v>
      </c>
      <c r="J1682" s="67">
        <v>-5000</v>
      </c>
    </row>
    <row r="1683" spans="1:10">
      <c r="A1683" s="60" t="s">
        <v>716</v>
      </c>
      <c r="B1683" s="60" t="s">
        <v>195</v>
      </c>
      <c r="C1683" s="60" t="s">
        <v>700</v>
      </c>
      <c r="D1683" s="37" t="s">
        <v>220</v>
      </c>
      <c r="E1683" s="33">
        <v>10</v>
      </c>
      <c r="F1683" s="33">
        <v>11</v>
      </c>
      <c r="G1683" s="33">
        <v>1</v>
      </c>
      <c r="H1683" s="34">
        <v>57164</v>
      </c>
      <c r="I1683" s="34">
        <v>64378</v>
      </c>
      <c r="J1683" s="67">
        <v>7214</v>
      </c>
    </row>
    <row r="1684" spans="1:10">
      <c r="A1684" s="60" t="s">
        <v>716</v>
      </c>
      <c r="B1684" s="60" t="s">
        <v>195</v>
      </c>
      <c r="C1684" s="60" t="s">
        <v>706</v>
      </c>
      <c r="D1684" s="37" t="s">
        <v>943</v>
      </c>
      <c r="E1684" s="33">
        <v>22</v>
      </c>
      <c r="F1684" s="33">
        <v>23</v>
      </c>
      <c r="G1684" s="33">
        <v>1</v>
      </c>
      <c r="H1684" s="34">
        <v>119458</v>
      </c>
      <c r="I1684" s="34">
        <v>123079</v>
      </c>
      <c r="J1684" s="67">
        <v>3621</v>
      </c>
    </row>
    <row r="1685" spans="1:10">
      <c r="A1685" s="60" t="s">
        <v>716</v>
      </c>
      <c r="B1685" s="60" t="s">
        <v>195</v>
      </c>
      <c r="C1685" s="60" t="s">
        <v>723</v>
      </c>
      <c r="D1685" s="37" t="s">
        <v>946</v>
      </c>
      <c r="E1685" s="33">
        <v>5.49</v>
      </c>
      <c r="F1685" s="33">
        <v>4</v>
      </c>
      <c r="G1685" s="33">
        <v>-1.4900000000000002</v>
      </c>
      <c r="H1685" s="34">
        <v>49612</v>
      </c>
      <c r="I1685" s="34">
        <v>35500</v>
      </c>
      <c r="J1685" s="67">
        <v>-14112</v>
      </c>
    </row>
    <row r="1686" spans="1:10">
      <c r="A1686" s="60" t="s">
        <v>716</v>
      </c>
      <c r="B1686" s="60" t="s">
        <v>195</v>
      </c>
      <c r="C1686" s="60" t="s">
        <v>726</v>
      </c>
      <c r="D1686" s="37" t="s">
        <v>221</v>
      </c>
      <c r="E1686" s="33">
        <v>5</v>
      </c>
      <c r="F1686" s="33">
        <v>3.67</v>
      </c>
      <c r="G1686" s="33">
        <v>-1.33</v>
      </c>
      <c r="H1686" s="34">
        <v>27649</v>
      </c>
      <c r="I1686" s="34">
        <v>55850</v>
      </c>
      <c r="J1686" s="67">
        <v>28201</v>
      </c>
    </row>
    <row r="1687" spans="1:10">
      <c r="A1687" s="60" t="s">
        <v>716</v>
      </c>
      <c r="B1687" s="60" t="s">
        <v>195</v>
      </c>
      <c r="C1687" s="60" t="s">
        <v>740</v>
      </c>
      <c r="D1687" s="37" t="s">
        <v>197</v>
      </c>
      <c r="E1687" s="33">
        <v>10</v>
      </c>
      <c r="F1687" s="33">
        <v>9</v>
      </c>
      <c r="G1687" s="33">
        <v>-1</v>
      </c>
      <c r="H1687" s="34">
        <v>50000</v>
      </c>
      <c r="I1687" s="34">
        <v>46910</v>
      </c>
      <c r="J1687" s="67">
        <v>-3090</v>
      </c>
    </row>
    <row r="1688" spans="1:10">
      <c r="A1688" s="60" t="s">
        <v>716</v>
      </c>
      <c r="B1688" s="60" t="s">
        <v>195</v>
      </c>
      <c r="C1688" s="60" t="s">
        <v>741</v>
      </c>
      <c r="D1688" s="37" t="s">
        <v>198</v>
      </c>
      <c r="E1688" s="33">
        <v>2</v>
      </c>
      <c r="F1688" s="33">
        <v>2</v>
      </c>
      <c r="G1688" s="33">
        <v>0</v>
      </c>
      <c r="H1688" s="34">
        <v>10000</v>
      </c>
      <c r="I1688" s="34">
        <v>10000</v>
      </c>
      <c r="J1688" s="67">
        <v>0</v>
      </c>
    </row>
    <row r="1689" spans="1:10">
      <c r="A1689" s="60" t="s">
        <v>718</v>
      </c>
      <c r="B1689" s="60" t="s">
        <v>114</v>
      </c>
      <c r="C1689" s="60" t="s">
        <v>371</v>
      </c>
      <c r="D1689" s="37" t="s">
        <v>104</v>
      </c>
      <c r="E1689" s="33">
        <v>59.449999999999996</v>
      </c>
      <c r="F1689" s="33">
        <v>62.47999999999999</v>
      </c>
      <c r="G1689" s="33">
        <v>3.029999999999994</v>
      </c>
      <c r="H1689" s="34">
        <v>335301</v>
      </c>
      <c r="I1689" s="34">
        <v>353555</v>
      </c>
      <c r="J1689" s="67">
        <v>18254</v>
      </c>
    </row>
    <row r="1690" spans="1:10">
      <c r="A1690" s="60" t="s">
        <v>718</v>
      </c>
      <c r="B1690" s="60" t="s">
        <v>114</v>
      </c>
      <c r="C1690" s="60" t="s">
        <v>387</v>
      </c>
      <c r="D1690" s="37" t="s">
        <v>105</v>
      </c>
      <c r="E1690" s="33">
        <v>0</v>
      </c>
      <c r="F1690" s="33">
        <v>1</v>
      </c>
      <c r="G1690" s="33">
        <v>1</v>
      </c>
      <c r="H1690" s="34">
        <v>0</v>
      </c>
      <c r="I1690" s="34">
        <v>5000</v>
      </c>
      <c r="J1690" s="67">
        <v>5000</v>
      </c>
    </row>
    <row r="1691" spans="1:10">
      <c r="A1691" s="60" t="s">
        <v>718</v>
      </c>
      <c r="B1691" s="60" t="s">
        <v>114</v>
      </c>
      <c r="C1691" s="60" t="s">
        <v>392</v>
      </c>
      <c r="D1691" s="37" t="s">
        <v>298</v>
      </c>
      <c r="E1691" s="33">
        <v>1.27</v>
      </c>
      <c r="F1691" s="33">
        <v>4.07</v>
      </c>
      <c r="G1691" s="33">
        <v>2.8000000000000003</v>
      </c>
      <c r="H1691" s="34">
        <v>6350</v>
      </c>
      <c r="I1691" s="34">
        <v>51729</v>
      </c>
      <c r="J1691" s="67">
        <v>45379</v>
      </c>
    </row>
    <row r="1692" spans="1:10">
      <c r="A1692" s="60" t="s">
        <v>718</v>
      </c>
      <c r="B1692" s="60" t="s">
        <v>114</v>
      </c>
      <c r="C1692" s="60" t="s">
        <v>395</v>
      </c>
      <c r="D1692" s="37" t="s">
        <v>38</v>
      </c>
      <c r="E1692" s="33">
        <v>1</v>
      </c>
      <c r="F1692" s="33">
        <v>0</v>
      </c>
      <c r="G1692" s="33">
        <v>-1</v>
      </c>
      <c r="H1692" s="34">
        <v>5000</v>
      </c>
      <c r="I1692" s="34">
        <v>0</v>
      </c>
      <c r="J1692" s="67">
        <v>-5000</v>
      </c>
    </row>
    <row r="1693" spans="1:10">
      <c r="A1693" s="60" t="s">
        <v>718</v>
      </c>
      <c r="B1693" s="60" t="s">
        <v>114</v>
      </c>
      <c r="C1693" s="60" t="s">
        <v>523</v>
      </c>
      <c r="D1693" s="37" t="s">
        <v>109</v>
      </c>
      <c r="E1693" s="33">
        <v>1</v>
      </c>
      <c r="F1693" s="33">
        <v>1</v>
      </c>
      <c r="G1693" s="33">
        <v>0</v>
      </c>
      <c r="H1693" s="34">
        <v>5000</v>
      </c>
      <c r="I1693" s="34">
        <v>5000</v>
      </c>
      <c r="J1693" s="67">
        <v>0</v>
      </c>
    </row>
    <row r="1694" spans="1:10">
      <c r="A1694" s="60" t="s">
        <v>718</v>
      </c>
      <c r="B1694" s="60" t="s">
        <v>114</v>
      </c>
      <c r="C1694" s="60" t="s">
        <v>552</v>
      </c>
      <c r="D1694" s="37" t="s">
        <v>133</v>
      </c>
      <c r="E1694" s="33">
        <v>0.57999999999999996</v>
      </c>
      <c r="F1694" s="33">
        <v>0</v>
      </c>
      <c r="G1694" s="33">
        <v>-0.57999999999999996</v>
      </c>
      <c r="H1694" s="34">
        <v>2900</v>
      </c>
      <c r="I1694" s="34">
        <v>0</v>
      </c>
      <c r="J1694" s="67">
        <v>-2900</v>
      </c>
    </row>
    <row r="1695" spans="1:10">
      <c r="A1695" s="60" t="s">
        <v>718</v>
      </c>
      <c r="B1695" s="60" t="s">
        <v>114</v>
      </c>
      <c r="C1695" s="60" t="s">
        <v>590</v>
      </c>
      <c r="D1695" s="37" t="s">
        <v>110</v>
      </c>
      <c r="E1695" s="33">
        <v>0.37</v>
      </c>
      <c r="F1695" s="33">
        <v>1.28</v>
      </c>
      <c r="G1695" s="33">
        <v>0.91</v>
      </c>
      <c r="H1695" s="34">
        <v>8199</v>
      </c>
      <c r="I1695" s="34">
        <v>6400</v>
      </c>
      <c r="J1695" s="67">
        <v>-1799</v>
      </c>
    </row>
    <row r="1696" spans="1:10">
      <c r="A1696" s="60" t="s">
        <v>718</v>
      </c>
      <c r="B1696" s="60" t="s">
        <v>114</v>
      </c>
      <c r="C1696" s="60" t="s">
        <v>612</v>
      </c>
      <c r="D1696" s="37" t="s">
        <v>111</v>
      </c>
      <c r="E1696" s="33">
        <v>5.59</v>
      </c>
      <c r="F1696" s="33">
        <v>7.48</v>
      </c>
      <c r="G1696" s="33">
        <v>1.8900000000000006</v>
      </c>
      <c r="H1696" s="34">
        <v>27950</v>
      </c>
      <c r="I1696" s="34">
        <v>57184</v>
      </c>
      <c r="J1696" s="67">
        <v>29234</v>
      </c>
    </row>
    <row r="1697" spans="1:10">
      <c r="A1697" s="60" t="s">
        <v>718</v>
      </c>
      <c r="B1697" s="60" t="s">
        <v>114</v>
      </c>
      <c r="C1697" s="60" t="s">
        <v>722</v>
      </c>
      <c r="D1697" s="37" t="s">
        <v>115</v>
      </c>
      <c r="E1697" s="33">
        <v>6</v>
      </c>
      <c r="F1697" s="33">
        <v>2.2000000000000002</v>
      </c>
      <c r="G1697" s="33">
        <v>-3.8</v>
      </c>
      <c r="H1697" s="34">
        <v>44226</v>
      </c>
      <c r="I1697" s="34">
        <v>13629</v>
      </c>
      <c r="J1697" s="67">
        <v>-30597</v>
      </c>
    </row>
    <row r="1698" spans="1:10">
      <c r="A1698" s="60" t="s">
        <v>718</v>
      </c>
      <c r="B1698" s="60" t="s">
        <v>114</v>
      </c>
      <c r="C1698" s="60" t="s">
        <v>739</v>
      </c>
      <c r="D1698" s="37" t="s">
        <v>941</v>
      </c>
      <c r="E1698" s="33">
        <v>21.57</v>
      </c>
      <c r="F1698" s="33">
        <v>23.88</v>
      </c>
      <c r="G1698" s="33">
        <v>2.3099999999999987</v>
      </c>
      <c r="H1698" s="34">
        <v>143762</v>
      </c>
      <c r="I1698" s="34">
        <v>123945</v>
      </c>
      <c r="J1698" s="67">
        <v>-19817</v>
      </c>
    </row>
    <row r="1699" spans="1:10">
      <c r="A1699" s="60" t="s">
        <v>719</v>
      </c>
      <c r="B1699" s="60" t="s">
        <v>138</v>
      </c>
      <c r="C1699" s="60" t="s">
        <v>367</v>
      </c>
      <c r="D1699" s="37" t="s">
        <v>120</v>
      </c>
      <c r="E1699" s="33">
        <v>3</v>
      </c>
      <c r="F1699" s="33">
        <v>3</v>
      </c>
      <c r="G1699" s="33">
        <v>0</v>
      </c>
      <c r="H1699" s="34">
        <v>20378</v>
      </c>
      <c r="I1699" s="34">
        <v>20824</v>
      </c>
      <c r="J1699" s="67">
        <v>446</v>
      </c>
    </row>
    <row r="1700" spans="1:10">
      <c r="A1700" s="60" t="s">
        <v>719</v>
      </c>
      <c r="B1700" s="60" t="s">
        <v>138</v>
      </c>
      <c r="C1700" s="60" t="s">
        <v>446</v>
      </c>
      <c r="D1700" s="37" t="s">
        <v>98</v>
      </c>
      <c r="E1700" s="33">
        <v>1</v>
      </c>
      <c r="F1700" s="33">
        <v>3</v>
      </c>
      <c r="G1700" s="33">
        <v>2</v>
      </c>
      <c r="H1700" s="34">
        <v>5000</v>
      </c>
      <c r="I1700" s="34">
        <v>32288</v>
      </c>
      <c r="J1700" s="67">
        <v>27288</v>
      </c>
    </row>
    <row r="1701" spans="1:10">
      <c r="A1701" s="60" t="s">
        <v>719</v>
      </c>
      <c r="B1701" s="60" t="s">
        <v>138</v>
      </c>
      <c r="C1701" s="60" t="s">
        <v>616</v>
      </c>
      <c r="D1701" s="37" t="s">
        <v>227</v>
      </c>
      <c r="E1701" s="33">
        <v>1</v>
      </c>
      <c r="F1701" s="33">
        <v>1</v>
      </c>
      <c r="G1701" s="33">
        <v>0</v>
      </c>
      <c r="H1701" s="34">
        <v>5000</v>
      </c>
      <c r="I1701" s="34">
        <v>5000</v>
      </c>
      <c r="J1701" s="67">
        <v>0</v>
      </c>
    </row>
    <row r="1702" spans="1:10">
      <c r="A1702" s="60" t="s">
        <v>719</v>
      </c>
      <c r="B1702" s="60" t="s">
        <v>138</v>
      </c>
      <c r="C1702" s="60" t="s">
        <v>643</v>
      </c>
      <c r="D1702" s="37" t="s">
        <v>135</v>
      </c>
      <c r="E1702" s="33">
        <v>1</v>
      </c>
      <c r="F1702" s="33">
        <v>0</v>
      </c>
      <c r="G1702" s="33">
        <v>-1</v>
      </c>
      <c r="H1702" s="34">
        <v>31579</v>
      </c>
      <c r="I1702" s="34">
        <v>0</v>
      </c>
      <c r="J1702" s="67">
        <v>-31579</v>
      </c>
    </row>
    <row r="1703" spans="1:10">
      <c r="A1703" s="60" t="s">
        <v>719</v>
      </c>
      <c r="B1703" s="60" t="s">
        <v>138</v>
      </c>
      <c r="C1703" s="60" t="s">
        <v>644</v>
      </c>
      <c r="D1703" s="37" t="s">
        <v>136</v>
      </c>
      <c r="E1703" s="33">
        <v>3</v>
      </c>
      <c r="F1703" s="33">
        <v>2</v>
      </c>
      <c r="G1703" s="33">
        <v>-1</v>
      </c>
      <c r="H1703" s="34">
        <v>17440</v>
      </c>
      <c r="I1703" s="34">
        <v>22896</v>
      </c>
      <c r="J1703" s="67">
        <v>5456</v>
      </c>
    </row>
    <row r="1704" spans="1:10">
      <c r="A1704" s="60" t="s">
        <v>719</v>
      </c>
      <c r="B1704" s="60" t="s">
        <v>138</v>
      </c>
      <c r="C1704" s="60" t="s">
        <v>753</v>
      </c>
      <c r="D1704" s="37" t="s">
        <v>944</v>
      </c>
      <c r="E1704" s="33">
        <v>2</v>
      </c>
      <c r="F1704" s="33">
        <v>0</v>
      </c>
      <c r="G1704" s="33">
        <v>-2</v>
      </c>
      <c r="H1704" s="34">
        <v>17042</v>
      </c>
      <c r="I1704" s="34">
        <v>0</v>
      </c>
      <c r="J1704" s="67">
        <v>-17042</v>
      </c>
    </row>
    <row r="1705" spans="1:10">
      <c r="A1705" s="60" t="s">
        <v>719</v>
      </c>
      <c r="B1705" s="60" t="s">
        <v>138</v>
      </c>
      <c r="C1705" s="60" t="s">
        <v>766</v>
      </c>
      <c r="D1705" s="37" t="s">
        <v>228</v>
      </c>
      <c r="E1705" s="33">
        <v>5</v>
      </c>
      <c r="F1705" s="33">
        <v>3</v>
      </c>
      <c r="G1705" s="33">
        <v>-2</v>
      </c>
      <c r="H1705" s="34">
        <v>25000</v>
      </c>
      <c r="I1705" s="34">
        <v>15000</v>
      </c>
      <c r="J1705" s="67">
        <v>-10000</v>
      </c>
    </row>
    <row r="1706" spans="1:10">
      <c r="A1706" s="60" t="s">
        <v>719</v>
      </c>
      <c r="B1706" s="60" t="s">
        <v>138</v>
      </c>
      <c r="C1706" s="60" t="s">
        <v>770</v>
      </c>
      <c r="D1706" s="37" t="s">
        <v>229</v>
      </c>
      <c r="E1706" s="33">
        <v>7</v>
      </c>
      <c r="F1706" s="33">
        <v>7</v>
      </c>
      <c r="G1706" s="33">
        <v>0</v>
      </c>
      <c r="H1706" s="34">
        <v>39149</v>
      </c>
      <c r="I1706" s="34">
        <v>39907</v>
      </c>
      <c r="J1706" s="67">
        <v>758</v>
      </c>
    </row>
    <row r="1707" spans="1:10">
      <c r="A1707" s="60" t="s">
        <v>719</v>
      </c>
      <c r="B1707" s="60" t="s">
        <v>138</v>
      </c>
      <c r="C1707" s="60" t="s">
        <v>783</v>
      </c>
      <c r="D1707" s="37" t="s">
        <v>171</v>
      </c>
      <c r="E1707" s="33">
        <v>1</v>
      </c>
      <c r="F1707" s="33">
        <v>0</v>
      </c>
      <c r="G1707" s="33">
        <v>-1</v>
      </c>
      <c r="H1707" s="34">
        <v>7025</v>
      </c>
      <c r="I1707" s="34">
        <v>0</v>
      </c>
      <c r="J1707" s="67">
        <v>-7025</v>
      </c>
    </row>
    <row r="1708" spans="1:10">
      <c r="A1708" s="60" t="s">
        <v>719</v>
      </c>
      <c r="B1708" s="60" t="s">
        <v>138</v>
      </c>
      <c r="C1708" s="60" t="s">
        <v>786</v>
      </c>
      <c r="D1708" s="37" t="s">
        <v>314</v>
      </c>
      <c r="E1708" s="33">
        <v>1</v>
      </c>
      <c r="F1708" s="33">
        <v>1</v>
      </c>
      <c r="G1708" s="33">
        <v>0</v>
      </c>
      <c r="H1708" s="34">
        <v>5000</v>
      </c>
      <c r="I1708" s="34">
        <v>5000</v>
      </c>
      <c r="J1708" s="67">
        <v>0</v>
      </c>
    </row>
    <row r="1709" spans="1:10">
      <c r="A1709" s="60" t="s">
        <v>721</v>
      </c>
      <c r="B1709" s="60" t="s">
        <v>939</v>
      </c>
      <c r="C1709" s="60" t="s">
        <v>368</v>
      </c>
      <c r="D1709" s="37" t="s">
        <v>89</v>
      </c>
      <c r="E1709" s="33">
        <v>1</v>
      </c>
      <c r="F1709" s="33">
        <v>0</v>
      </c>
      <c r="G1709" s="33">
        <v>-1</v>
      </c>
      <c r="H1709" s="34">
        <v>5000</v>
      </c>
      <c r="I1709" s="34">
        <v>0</v>
      </c>
      <c r="J1709" s="67">
        <v>-5000</v>
      </c>
    </row>
    <row r="1710" spans="1:10">
      <c r="A1710" s="60" t="s">
        <v>721</v>
      </c>
      <c r="B1710" s="60" t="s">
        <v>939</v>
      </c>
      <c r="C1710" s="60" t="s">
        <v>428</v>
      </c>
      <c r="D1710" s="37" t="s">
        <v>121</v>
      </c>
      <c r="E1710" s="33">
        <v>1</v>
      </c>
      <c r="F1710" s="33">
        <v>0.84</v>
      </c>
      <c r="G1710" s="33">
        <v>-0.16000000000000003</v>
      </c>
      <c r="H1710" s="34">
        <v>12161</v>
      </c>
      <c r="I1710" s="34">
        <v>4200</v>
      </c>
      <c r="J1710" s="67">
        <v>-7961</v>
      </c>
    </row>
    <row r="1711" spans="1:10">
      <c r="A1711" s="60" t="s">
        <v>721</v>
      </c>
      <c r="B1711" s="60" t="s">
        <v>939</v>
      </c>
      <c r="C1711" s="60" t="s">
        <v>502</v>
      </c>
      <c r="D1711" s="37" t="s">
        <v>91</v>
      </c>
      <c r="E1711" s="33">
        <v>3</v>
      </c>
      <c r="F1711" s="33">
        <v>4</v>
      </c>
      <c r="G1711" s="33">
        <v>1</v>
      </c>
      <c r="H1711" s="34">
        <v>15000</v>
      </c>
      <c r="I1711" s="34">
        <v>20000</v>
      </c>
      <c r="J1711" s="67">
        <v>5000</v>
      </c>
    </row>
    <row r="1712" spans="1:10">
      <c r="A1712" s="60" t="s">
        <v>721</v>
      </c>
      <c r="B1712" s="60" t="s">
        <v>939</v>
      </c>
      <c r="C1712" s="60" t="s">
        <v>577</v>
      </c>
      <c r="D1712" s="37" t="s">
        <v>92</v>
      </c>
      <c r="E1712" s="33">
        <v>19</v>
      </c>
      <c r="F1712" s="33">
        <v>14.589999999999998</v>
      </c>
      <c r="G1712" s="33">
        <v>-4.4100000000000019</v>
      </c>
      <c r="H1712" s="34">
        <v>95000</v>
      </c>
      <c r="I1712" s="34">
        <v>76065</v>
      </c>
      <c r="J1712" s="67">
        <v>-18935</v>
      </c>
    </row>
    <row r="1713" spans="1:10">
      <c r="A1713" s="60" t="s">
        <v>721</v>
      </c>
      <c r="B1713" s="60" t="s">
        <v>939</v>
      </c>
      <c r="C1713" s="60" t="s">
        <v>628</v>
      </c>
      <c r="D1713" s="37" t="s">
        <v>93</v>
      </c>
      <c r="E1713" s="33">
        <v>65.38</v>
      </c>
      <c r="F1713" s="33">
        <v>55.730000000000004</v>
      </c>
      <c r="G1713" s="33">
        <v>-9.6499999999999915</v>
      </c>
      <c r="H1713" s="34">
        <v>377866</v>
      </c>
      <c r="I1713" s="34">
        <v>336996</v>
      </c>
      <c r="J1713" s="67">
        <v>-40870</v>
      </c>
    </row>
    <row r="1714" spans="1:10">
      <c r="A1714" s="60" t="s">
        <v>721</v>
      </c>
      <c r="B1714" s="60" t="s">
        <v>939</v>
      </c>
      <c r="C1714" s="60" t="s">
        <v>667</v>
      </c>
      <c r="D1714" s="37" t="s">
        <v>95</v>
      </c>
      <c r="E1714" s="33">
        <v>62.08</v>
      </c>
      <c r="F1714" s="33">
        <v>68.16</v>
      </c>
      <c r="G1714" s="33">
        <v>6.0799999999999983</v>
      </c>
      <c r="H1714" s="34">
        <v>362125</v>
      </c>
      <c r="I1714" s="34">
        <v>399465</v>
      </c>
      <c r="J1714" s="67">
        <v>37340</v>
      </c>
    </row>
    <row r="1715" spans="1:10">
      <c r="A1715" s="60" t="s">
        <v>721</v>
      </c>
      <c r="B1715" s="60" t="s">
        <v>939</v>
      </c>
      <c r="C1715" s="60" t="s">
        <v>699</v>
      </c>
      <c r="D1715" s="37" t="s">
        <v>87</v>
      </c>
      <c r="E1715" s="33">
        <v>2</v>
      </c>
      <c r="F1715" s="33">
        <v>4</v>
      </c>
      <c r="G1715" s="33">
        <v>2</v>
      </c>
      <c r="H1715" s="34">
        <v>11997</v>
      </c>
      <c r="I1715" s="34">
        <v>53066</v>
      </c>
      <c r="J1715" s="67">
        <v>41069</v>
      </c>
    </row>
    <row r="1716" spans="1:10">
      <c r="A1716" s="60" t="s">
        <v>721</v>
      </c>
      <c r="B1716" s="60" t="s">
        <v>939</v>
      </c>
      <c r="C1716" s="60" t="s">
        <v>750</v>
      </c>
      <c r="D1716" s="37" t="s">
        <v>184</v>
      </c>
      <c r="E1716" s="33">
        <v>1</v>
      </c>
      <c r="F1716" s="33">
        <v>0</v>
      </c>
      <c r="G1716" s="33">
        <v>-1</v>
      </c>
      <c r="H1716" s="34">
        <v>5000</v>
      </c>
      <c r="I1716" s="34">
        <v>0</v>
      </c>
      <c r="J1716" s="67">
        <v>-5000</v>
      </c>
    </row>
    <row r="1717" spans="1:10">
      <c r="A1717" s="60" t="s">
        <v>721</v>
      </c>
      <c r="B1717" s="60" t="s">
        <v>939</v>
      </c>
      <c r="C1717" s="60" t="s">
        <v>756</v>
      </c>
      <c r="D1717" s="37" t="s">
        <v>940</v>
      </c>
      <c r="E1717" s="33">
        <v>5</v>
      </c>
      <c r="F1717" s="33">
        <v>7</v>
      </c>
      <c r="G1717" s="33">
        <v>2</v>
      </c>
      <c r="H1717" s="34">
        <v>25000</v>
      </c>
      <c r="I1717" s="34">
        <v>35000</v>
      </c>
      <c r="J1717" s="67">
        <v>10000</v>
      </c>
    </row>
    <row r="1718" spans="1:10">
      <c r="A1718" s="60" t="s">
        <v>721</v>
      </c>
      <c r="B1718" s="60" t="s">
        <v>939</v>
      </c>
      <c r="C1718" s="60" t="s">
        <v>757</v>
      </c>
      <c r="D1718" s="37" t="s">
        <v>243</v>
      </c>
      <c r="E1718" s="33">
        <v>2</v>
      </c>
      <c r="F1718" s="33">
        <v>3.25</v>
      </c>
      <c r="G1718" s="33">
        <v>1.25</v>
      </c>
      <c r="H1718" s="34">
        <v>10000</v>
      </c>
      <c r="I1718" s="34">
        <v>16250</v>
      </c>
      <c r="J1718" s="67">
        <v>6250</v>
      </c>
    </row>
    <row r="1719" spans="1:10">
      <c r="A1719" s="60" t="s">
        <v>721</v>
      </c>
      <c r="B1719" s="60" t="s">
        <v>939</v>
      </c>
      <c r="C1719" s="60" t="s">
        <v>761</v>
      </c>
      <c r="D1719" s="37" t="s">
        <v>176</v>
      </c>
      <c r="E1719" s="33">
        <v>2</v>
      </c>
      <c r="F1719" s="33">
        <v>2</v>
      </c>
      <c r="G1719" s="33">
        <v>0</v>
      </c>
      <c r="H1719" s="34">
        <v>10000</v>
      </c>
      <c r="I1719" s="34">
        <v>13644</v>
      </c>
      <c r="J1719" s="67">
        <v>3644</v>
      </c>
    </row>
    <row r="1720" spans="1:10">
      <c r="A1720" s="60" t="s">
        <v>722</v>
      </c>
      <c r="B1720" s="60" t="s">
        <v>115</v>
      </c>
      <c r="C1720" s="60" t="s">
        <v>371</v>
      </c>
      <c r="D1720" s="37" t="s">
        <v>104</v>
      </c>
      <c r="E1720" s="33">
        <v>31.080000000000002</v>
      </c>
      <c r="F1720" s="33">
        <v>42</v>
      </c>
      <c r="G1720" s="33">
        <v>10.919999999999998</v>
      </c>
      <c r="H1720" s="34">
        <v>168080</v>
      </c>
      <c r="I1720" s="34">
        <v>224856</v>
      </c>
      <c r="J1720" s="67">
        <v>56776</v>
      </c>
    </row>
    <row r="1721" spans="1:10">
      <c r="A1721" s="60" t="s">
        <v>722</v>
      </c>
      <c r="B1721" s="60" t="s">
        <v>115</v>
      </c>
      <c r="C1721" s="60" t="s">
        <v>387</v>
      </c>
      <c r="D1721" s="37" t="s">
        <v>105</v>
      </c>
      <c r="E1721" s="33">
        <v>3</v>
      </c>
      <c r="F1721" s="33">
        <v>2</v>
      </c>
      <c r="G1721" s="33">
        <v>-1</v>
      </c>
      <c r="H1721" s="34">
        <v>15000</v>
      </c>
      <c r="I1721" s="34">
        <v>10000</v>
      </c>
      <c r="J1721" s="67">
        <v>-5000</v>
      </c>
    </row>
    <row r="1722" spans="1:10">
      <c r="A1722" s="60" t="s">
        <v>722</v>
      </c>
      <c r="B1722" s="60" t="s">
        <v>115</v>
      </c>
      <c r="C1722" s="60" t="s">
        <v>447</v>
      </c>
      <c r="D1722" s="37" t="s">
        <v>107</v>
      </c>
      <c r="E1722" s="33">
        <v>1</v>
      </c>
      <c r="F1722" s="33">
        <v>0.53</v>
      </c>
      <c r="G1722" s="33">
        <v>-0.47</v>
      </c>
      <c r="H1722" s="34">
        <v>5000</v>
      </c>
      <c r="I1722" s="34">
        <v>2650</v>
      </c>
      <c r="J1722" s="67">
        <v>-2350</v>
      </c>
    </row>
    <row r="1723" spans="1:10">
      <c r="A1723" s="60" t="s">
        <v>722</v>
      </c>
      <c r="B1723" s="60" t="s">
        <v>115</v>
      </c>
      <c r="C1723" s="60" t="s">
        <v>523</v>
      </c>
      <c r="D1723" s="37" t="s">
        <v>109</v>
      </c>
      <c r="E1723" s="33">
        <v>2</v>
      </c>
      <c r="F1723" s="33">
        <v>1</v>
      </c>
      <c r="G1723" s="33">
        <v>-1</v>
      </c>
      <c r="H1723" s="34">
        <v>10000</v>
      </c>
      <c r="I1723" s="34">
        <v>5000</v>
      </c>
      <c r="J1723" s="67">
        <v>-5000</v>
      </c>
    </row>
    <row r="1724" spans="1:10">
      <c r="A1724" s="60" t="s">
        <v>722</v>
      </c>
      <c r="B1724" s="60" t="s">
        <v>115</v>
      </c>
      <c r="C1724" s="60" t="s">
        <v>593</v>
      </c>
      <c r="D1724" s="37" t="s">
        <v>297</v>
      </c>
      <c r="E1724" s="33">
        <v>3</v>
      </c>
      <c r="F1724" s="33">
        <v>4.0999999999999996</v>
      </c>
      <c r="G1724" s="33">
        <v>1.0999999999999996</v>
      </c>
      <c r="H1724" s="34">
        <v>15000</v>
      </c>
      <c r="I1724" s="34">
        <v>20500</v>
      </c>
      <c r="J1724" s="67">
        <v>5500</v>
      </c>
    </row>
    <row r="1725" spans="1:10">
      <c r="A1725" s="60" t="s">
        <v>722</v>
      </c>
      <c r="B1725" s="60" t="s">
        <v>115</v>
      </c>
      <c r="C1725" s="60" t="s">
        <v>612</v>
      </c>
      <c r="D1725" s="37" t="s">
        <v>111</v>
      </c>
      <c r="E1725" s="33">
        <v>6</v>
      </c>
      <c r="F1725" s="33">
        <v>4</v>
      </c>
      <c r="G1725" s="33">
        <v>-2</v>
      </c>
      <c r="H1725" s="34">
        <v>35252</v>
      </c>
      <c r="I1725" s="34">
        <v>27998</v>
      </c>
      <c r="J1725" s="67">
        <v>-7254</v>
      </c>
    </row>
    <row r="1726" spans="1:10">
      <c r="A1726" s="60" t="s">
        <v>722</v>
      </c>
      <c r="B1726" s="60" t="s">
        <v>115</v>
      </c>
      <c r="C1726" s="60" t="s">
        <v>651</v>
      </c>
      <c r="D1726" s="37" t="s">
        <v>163</v>
      </c>
      <c r="E1726" s="33">
        <v>5.28</v>
      </c>
      <c r="F1726" s="33">
        <v>13.62</v>
      </c>
      <c r="G1726" s="33">
        <v>8.34</v>
      </c>
      <c r="H1726" s="34">
        <v>26400</v>
      </c>
      <c r="I1726" s="34">
        <v>110839</v>
      </c>
      <c r="J1726" s="67">
        <v>84439</v>
      </c>
    </row>
    <row r="1727" spans="1:10">
      <c r="A1727" s="60" t="s">
        <v>722</v>
      </c>
      <c r="B1727" s="60" t="s">
        <v>115</v>
      </c>
      <c r="C1727" s="60" t="s">
        <v>718</v>
      </c>
      <c r="D1727" s="37" t="s">
        <v>114</v>
      </c>
      <c r="E1727" s="33">
        <v>112.23</v>
      </c>
      <c r="F1727" s="33">
        <v>94.19</v>
      </c>
      <c r="G1727" s="33">
        <v>-18.040000000000006</v>
      </c>
      <c r="H1727" s="34">
        <v>641903</v>
      </c>
      <c r="I1727" s="34">
        <v>528728</v>
      </c>
      <c r="J1727" s="67">
        <v>-113175</v>
      </c>
    </row>
    <row r="1728" spans="1:10">
      <c r="A1728" s="60" t="s">
        <v>722</v>
      </c>
      <c r="B1728" s="60" t="s">
        <v>115</v>
      </c>
      <c r="C1728" s="60" t="s">
        <v>739</v>
      </c>
      <c r="D1728" s="37" t="s">
        <v>941</v>
      </c>
      <c r="E1728" s="33">
        <v>98.850000000000009</v>
      </c>
      <c r="F1728" s="33">
        <v>71.94</v>
      </c>
      <c r="G1728" s="33">
        <v>-26.910000000000011</v>
      </c>
      <c r="H1728" s="34">
        <v>737376</v>
      </c>
      <c r="I1728" s="34">
        <v>421598</v>
      </c>
      <c r="J1728" s="67">
        <v>-315778</v>
      </c>
    </row>
    <row r="1729" spans="1:10">
      <c r="A1729" s="60" t="s">
        <v>723</v>
      </c>
      <c r="B1729" s="60" t="s">
        <v>946</v>
      </c>
      <c r="C1729" s="60" t="s">
        <v>501</v>
      </c>
      <c r="D1729" s="37" t="s">
        <v>257</v>
      </c>
      <c r="E1729" s="33">
        <v>2</v>
      </c>
      <c r="F1729" s="33">
        <v>1</v>
      </c>
      <c r="G1729" s="33">
        <v>-1</v>
      </c>
      <c r="H1729" s="34">
        <v>10000</v>
      </c>
      <c r="I1729" s="34">
        <v>5000</v>
      </c>
      <c r="J1729" s="67">
        <v>-5000</v>
      </c>
    </row>
    <row r="1730" spans="1:10">
      <c r="A1730" s="60" t="s">
        <v>723</v>
      </c>
      <c r="B1730" s="60" t="s">
        <v>946</v>
      </c>
      <c r="C1730" s="60" t="s">
        <v>587</v>
      </c>
      <c r="D1730" s="37" t="s">
        <v>239</v>
      </c>
      <c r="E1730" s="33">
        <v>2</v>
      </c>
      <c r="F1730" s="33">
        <v>2.5</v>
      </c>
      <c r="G1730" s="33">
        <v>0.5</v>
      </c>
      <c r="H1730" s="34">
        <v>10000</v>
      </c>
      <c r="I1730" s="34">
        <v>16206</v>
      </c>
      <c r="J1730" s="67">
        <v>6206</v>
      </c>
    </row>
    <row r="1731" spans="1:10">
      <c r="A1731" s="60" t="s">
        <v>723</v>
      </c>
      <c r="B1731" s="60" t="s">
        <v>946</v>
      </c>
      <c r="C1731" s="60" t="s">
        <v>653</v>
      </c>
      <c r="D1731" s="37" t="s">
        <v>947</v>
      </c>
      <c r="E1731" s="33">
        <v>1</v>
      </c>
      <c r="F1731" s="33">
        <v>1</v>
      </c>
      <c r="G1731" s="33">
        <v>0</v>
      </c>
      <c r="H1731" s="34">
        <v>5000</v>
      </c>
      <c r="I1731" s="34">
        <v>5000</v>
      </c>
      <c r="J1731" s="67">
        <v>0</v>
      </c>
    </row>
    <row r="1732" spans="1:10">
      <c r="A1732" s="60" t="s">
        <v>723</v>
      </c>
      <c r="B1732" s="60" t="s">
        <v>946</v>
      </c>
      <c r="C1732" s="60" t="s">
        <v>676</v>
      </c>
      <c r="D1732" s="37" t="s">
        <v>49</v>
      </c>
      <c r="E1732" s="33">
        <v>0</v>
      </c>
      <c r="F1732" s="33">
        <v>1</v>
      </c>
      <c r="G1732" s="33">
        <v>1</v>
      </c>
      <c r="H1732" s="34">
        <v>0</v>
      </c>
      <c r="I1732" s="34">
        <v>5000</v>
      </c>
      <c r="J1732" s="67">
        <v>5000</v>
      </c>
    </row>
    <row r="1733" spans="1:10">
      <c r="A1733" s="60" t="s">
        <v>723</v>
      </c>
      <c r="B1733" s="60" t="s">
        <v>946</v>
      </c>
      <c r="C1733" s="60" t="s">
        <v>716</v>
      </c>
      <c r="D1733" s="37" t="s">
        <v>195</v>
      </c>
      <c r="E1733" s="33">
        <v>5</v>
      </c>
      <c r="F1733" s="33">
        <v>6</v>
      </c>
      <c r="G1733" s="33">
        <v>1</v>
      </c>
      <c r="H1733" s="34">
        <v>34932</v>
      </c>
      <c r="I1733" s="34">
        <v>36484</v>
      </c>
      <c r="J1733" s="67">
        <v>1552</v>
      </c>
    </row>
    <row r="1734" spans="1:10">
      <c r="A1734" s="60" t="s">
        <v>723</v>
      </c>
      <c r="B1734" s="60" t="s">
        <v>946</v>
      </c>
      <c r="C1734" s="60" t="s">
        <v>726</v>
      </c>
      <c r="D1734" s="37" t="s">
        <v>221</v>
      </c>
      <c r="E1734" s="33">
        <v>4</v>
      </c>
      <c r="F1734" s="33">
        <v>2</v>
      </c>
      <c r="G1734" s="33">
        <v>-2</v>
      </c>
      <c r="H1734" s="34">
        <v>20000</v>
      </c>
      <c r="I1734" s="34">
        <v>10000</v>
      </c>
      <c r="J1734" s="67">
        <v>-10000</v>
      </c>
    </row>
    <row r="1735" spans="1:10">
      <c r="A1735" s="60" t="s">
        <v>723</v>
      </c>
      <c r="B1735" s="60" t="s">
        <v>946</v>
      </c>
      <c r="C1735" s="60" t="s">
        <v>755</v>
      </c>
      <c r="D1735" s="37" t="s">
        <v>937</v>
      </c>
      <c r="E1735" s="33">
        <v>5</v>
      </c>
      <c r="F1735" s="33">
        <v>4</v>
      </c>
      <c r="G1735" s="33">
        <v>-1</v>
      </c>
      <c r="H1735" s="34">
        <v>45931</v>
      </c>
      <c r="I1735" s="34">
        <v>30938</v>
      </c>
      <c r="J1735" s="67">
        <v>-14993</v>
      </c>
    </row>
    <row r="1736" spans="1:10">
      <c r="A1736" s="60" t="s">
        <v>724</v>
      </c>
      <c r="B1736" s="60" t="s">
        <v>139</v>
      </c>
      <c r="C1736" s="60" t="s">
        <v>354</v>
      </c>
      <c r="D1736" s="37" t="s">
        <v>130</v>
      </c>
      <c r="E1736" s="33">
        <v>6</v>
      </c>
      <c r="F1736" s="33">
        <v>5.55</v>
      </c>
      <c r="G1736" s="33">
        <v>-0.45000000000000018</v>
      </c>
      <c r="H1736" s="34">
        <v>30000</v>
      </c>
      <c r="I1736" s="34">
        <v>33307</v>
      </c>
      <c r="J1736" s="67">
        <v>3307</v>
      </c>
    </row>
    <row r="1737" spans="1:10">
      <c r="A1737" s="60" t="s">
        <v>724</v>
      </c>
      <c r="B1737" s="60" t="s">
        <v>139</v>
      </c>
      <c r="C1737" s="60" t="s">
        <v>378</v>
      </c>
      <c r="D1737" s="37" t="s">
        <v>129</v>
      </c>
      <c r="E1737" s="33">
        <v>0</v>
      </c>
      <c r="F1737" s="33">
        <v>2</v>
      </c>
      <c r="G1737" s="33">
        <v>2</v>
      </c>
      <c r="H1737" s="34">
        <v>0</v>
      </c>
      <c r="I1737" s="34">
        <v>10000</v>
      </c>
      <c r="J1737" s="67">
        <v>10000</v>
      </c>
    </row>
    <row r="1738" spans="1:10">
      <c r="A1738" s="60" t="s">
        <v>724</v>
      </c>
      <c r="B1738" s="60" t="s">
        <v>139</v>
      </c>
      <c r="C1738" s="60" t="s">
        <v>423</v>
      </c>
      <c r="D1738" s="37" t="s">
        <v>131</v>
      </c>
      <c r="E1738" s="33">
        <v>1.84</v>
      </c>
      <c r="F1738" s="33">
        <v>2</v>
      </c>
      <c r="G1738" s="33">
        <v>0.15999999999999992</v>
      </c>
      <c r="H1738" s="34">
        <v>9200</v>
      </c>
      <c r="I1738" s="34">
        <v>10000</v>
      </c>
      <c r="J1738" s="67">
        <v>800</v>
      </c>
    </row>
    <row r="1739" spans="1:10">
      <c r="A1739" s="60" t="s">
        <v>724</v>
      </c>
      <c r="B1739" s="60" t="s">
        <v>139</v>
      </c>
      <c r="C1739" s="60" t="s">
        <v>446</v>
      </c>
      <c r="D1739" s="37" t="s">
        <v>98</v>
      </c>
      <c r="E1739" s="33">
        <v>8.16</v>
      </c>
      <c r="F1739" s="33">
        <v>9.64</v>
      </c>
      <c r="G1739" s="33">
        <v>1.4800000000000004</v>
      </c>
      <c r="H1739" s="34">
        <v>42170</v>
      </c>
      <c r="I1739" s="34">
        <v>48200</v>
      </c>
      <c r="J1739" s="67">
        <v>6030</v>
      </c>
    </row>
    <row r="1740" spans="1:10">
      <c r="A1740" s="60" t="s">
        <v>724</v>
      </c>
      <c r="B1740" s="60" t="s">
        <v>139</v>
      </c>
      <c r="C1740" s="60" t="s">
        <v>533</v>
      </c>
      <c r="D1740" s="37" t="s">
        <v>162</v>
      </c>
      <c r="E1740" s="33">
        <v>5.64</v>
      </c>
      <c r="F1740" s="33">
        <v>5</v>
      </c>
      <c r="G1740" s="33">
        <v>-0.63999999999999968</v>
      </c>
      <c r="H1740" s="34">
        <v>29329</v>
      </c>
      <c r="I1740" s="34">
        <v>25000</v>
      </c>
      <c r="J1740" s="67">
        <v>-4329</v>
      </c>
    </row>
    <row r="1741" spans="1:10">
      <c r="A1741" s="60" t="s">
        <v>724</v>
      </c>
      <c r="B1741" s="60" t="s">
        <v>139</v>
      </c>
      <c r="C1741" s="60" t="s">
        <v>552</v>
      </c>
      <c r="D1741" s="37" t="s">
        <v>133</v>
      </c>
      <c r="E1741" s="33">
        <v>21</v>
      </c>
      <c r="F1741" s="33">
        <v>19</v>
      </c>
      <c r="G1741" s="33">
        <v>-2</v>
      </c>
      <c r="H1741" s="34">
        <v>106835</v>
      </c>
      <c r="I1741" s="34">
        <v>97177</v>
      </c>
      <c r="J1741" s="67">
        <v>-9658</v>
      </c>
    </row>
    <row r="1742" spans="1:10">
      <c r="A1742" s="60" t="s">
        <v>724</v>
      </c>
      <c r="B1742" s="60" t="s">
        <v>139</v>
      </c>
      <c r="C1742" s="60" t="s">
        <v>569</v>
      </c>
      <c r="D1742" s="37" t="s">
        <v>100</v>
      </c>
      <c r="E1742" s="33">
        <v>0</v>
      </c>
      <c r="F1742" s="33">
        <v>0.92</v>
      </c>
      <c r="G1742" s="33">
        <v>0.92</v>
      </c>
      <c r="H1742" s="34">
        <v>0</v>
      </c>
      <c r="I1742" s="34">
        <v>4600</v>
      </c>
      <c r="J1742" s="67">
        <v>4600</v>
      </c>
    </row>
    <row r="1743" spans="1:10">
      <c r="A1743" s="60" t="s">
        <v>724</v>
      </c>
      <c r="B1743" s="60" t="s">
        <v>139</v>
      </c>
      <c r="C1743" s="60" t="s">
        <v>624</v>
      </c>
      <c r="D1743" s="37" t="s">
        <v>134</v>
      </c>
      <c r="E1743" s="33">
        <v>2</v>
      </c>
      <c r="F1743" s="33">
        <v>1</v>
      </c>
      <c r="G1743" s="33">
        <v>-1</v>
      </c>
      <c r="H1743" s="34">
        <v>10326</v>
      </c>
      <c r="I1743" s="34">
        <v>5081</v>
      </c>
      <c r="J1743" s="67">
        <v>-5245</v>
      </c>
    </row>
    <row r="1744" spans="1:10">
      <c r="A1744" s="60" t="s">
        <v>724</v>
      </c>
      <c r="B1744" s="60" t="s">
        <v>139</v>
      </c>
      <c r="C1744" s="60" t="s">
        <v>643</v>
      </c>
      <c r="D1744" s="37" t="s">
        <v>135</v>
      </c>
      <c r="E1744" s="33">
        <v>1</v>
      </c>
      <c r="F1744" s="33">
        <v>1</v>
      </c>
      <c r="G1744" s="33">
        <v>0</v>
      </c>
      <c r="H1744" s="34">
        <v>5000</v>
      </c>
      <c r="I1744" s="34">
        <v>5000</v>
      </c>
      <c r="J1744" s="67">
        <v>0</v>
      </c>
    </row>
    <row r="1745" spans="1:10">
      <c r="A1745" s="60" t="s">
        <v>724</v>
      </c>
      <c r="B1745" s="60" t="s">
        <v>139</v>
      </c>
      <c r="C1745" s="60" t="s">
        <v>644</v>
      </c>
      <c r="D1745" s="37" t="s">
        <v>136</v>
      </c>
      <c r="E1745" s="33">
        <v>8</v>
      </c>
      <c r="F1745" s="33">
        <v>7</v>
      </c>
      <c r="G1745" s="33">
        <v>-1</v>
      </c>
      <c r="H1745" s="34">
        <v>40000</v>
      </c>
      <c r="I1745" s="34">
        <v>35000</v>
      </c>
      <c r="J1745" s="67">
        <v>-5000</v>
      </c>
    </row>
    <row r="1746" spans="1:10">
      <c r="A1746" s="60" t="s">
        <v>724</v>
      </c>
      <c r="B1746" s="60" t="s">
        <v>139</v>
      </c>
      <c r="C1746" s="60" t="s">
        <v>661</v>
      </c>
      <c r="D1746" s="37" t="s">
        <v>112</v>
      </c>
      <c r="E1746" s="33">
        <v>2.36</v>
      </c>
      <c r="F1746" s="33">
        <v>4</v>
      </c>
      <c r="G1746" s="33">
        <v>1.6400000000000001</v>
      </c>
      <c r="H1746" s="34">
        <v>12433</v>
      </c>
      <c r="I1746" s="34">
        <v>21530</v>
      </c>
      <c r="J1746" s="67">
        <v>9097</v>
      </c>
    </row>
    <row r="1747" spans="1:10">
      <c r="A1747" s="60" t="s">
        <v>724</v>
      </c>
      <c r="B1747" s="60" t="s">
        <v>139</v>
      </c>
      <c r="C1747" s="60" t="s">
        <v>687</v>
      </c>
      <c r="D1747" s="37" t="s">
        <v>103</v>
      </c>
      <c r="E1747" s="33">
        <v>1</v>
      </c>
      <c r="F1747" s="33">
        <v>0</v>
      </c>
      <c r="G1747" s="33">
        <v>-1</v>
      </c>
      <c r="H1747" s="34">
        <v>5000</v>
      </c>
      <c r="I1747" s="34">
        <v>0</v>
      </c>
      <c r="J1747" s="67">
        <v>-5000</v>
      </c>
    </row>
    <row r="1748" spans="1:10">
      <c r="A1748" s="60" t="s">
        <v>724</v>
      </c>
      <c r="B1748" s="60" t="s">
        <v>139</v>
      </c>
      <c r="C1748" s="60" t="s">
        <v>714</v>
      </c>
      <c r="D1748" s="37" t="s">
        <v>113</v>
      </c>
      <c r="E1748" s="33">
        <v>2</v>
      </c>
      <c r="F1748" s="33">
        <v>2.84</v>
      </c>
      <c r="G1748" s="33">
        <v>0.83999999999999986</v>
      </c>
      <c r="H1748" s="34">
        <v>11957</v>
      </c>
      <c r="I1748" s="34">
        <v>16298</v>
      </c>
      <c r="J1748" s="67">
        <v>4341</v>
      </c>
    </row>
    <row r="1749" spans="1:10">
      <c r="A1749" s="60" t="s">
        <v>724</v>
      </c>
      <c r="B1749" s="60" t="s">
        <v>139</v>
      </c>
      <c r="C1749" s="60" t="s">
        <v>753</v>
      </c>
      <c r="D1749" s="37" t="s">
        <v>944</v>
      </c>
      <c r="E1749" s="33">
        <v>4</v>
      </c>
      <c r="F1749" s="33">
        <v>3.0700000000000003</v>
      </c>
      <c r="G1749" s="33">
        <v>-0.92999999999999972</v>
      </c>
      <c r="H1749" s="34">
        <v>30586</v>
      </c>
      <c r="I1749" s="34">
        <v>16276</v>
      </c>
      <c r="J1749" s="67">
        <v>-14310</v>
      </c>
    </row>
    <row r="1750" spans="1:10">
      <c r="A1750" s="60" t="s">
        <v>725</v>
      </c>
      <c r="B1750" s="60" t="s">
        <v>118</v>
      </c>
      <c r="C1750" s="60" t="s">
        <v>375</v>
      </c>
      <c r="D1750" s="37" t="s">
        <v>58</v>
      </c>
      <c r="E1750" s="33">
        <v>2</v>
      </c>
      <c r="F1750" s="33">
        <v>2.09</v>
      </c>
      <c r="G1750" s="33">
        <v>8.9999999999999858E-2</v>
      </c>
      <c r="H1750" s="34">
        <v>12176</v>
      </c>
      <c r="I1750" s="34">
        <v>12408</v>
      </c>
      <c r="J1750" s="67">
        <v>232</v>
      </c>
    </row>
    <row r="1751" spans="1:10">
      <c r="A1751" s="60" t="s">
        <v>725</v>
      </c>
      <c r="B1751" s="60" t="s">
        <v>118</v>
      </c>
      <c r="C1751" s="60" t="s">
        <v>437</v>
      </c>
      <c r="D1751" s="37" t="s">
        <v>211</v>
      </c>
      <c r="E1751" s="33">
        <v>4</v>
      </c>
      <c r="F1751" s="33">
        <v>2</v>
      </c>
      <c r="G1751" s="33">
        <v>-2</v>
      </c>
      <c r="H1751" s="34">
        <v>88339</v>
      </c>
      <c r="I1751" s="34">
        <v>10000</v>
      </c>
      <c r="J1751" s="67">
        <v>-78339</v>
      </c>
    </row>
    <row r="1752" spans="1:10">
      <c r="A1752" s="60" t="s">
        <v>725</v>
      </c>
      <c r="B1752" s="60" t="s">
        <v>118</v>
      </c>
      <c r="C1752" s="60" t="s">
        <v>442</v>
      </c>
      <c r="D1752" s="37" t="s">
        <v>244</v>
      </c>
      <c r="E1752" s="33">
        <v>6</v>
      </c>
      <c r="F1752" s="33">
        <v>4</v>
      </c>
      <c r="G1752" s="33">
        <v>-2</v>
      </c>
      <c r="H1752" s="34">
        <v>31915</v>
      </c>
      <c r="I1752" s="34">
        <v>20000</v>
      </c>
      <c r="J1752" s="67">
        <v>-11915</v>
      </c>
    </row>
    <row r="1753" spans="1:10">
      <c r="A1753" s="60" t="s">
        <v>725</v>
      </c>
      <c r="B1753" s="60" t="s">
        <v>118</v>
      </c>
      <c r="C1753" s="60" t="s">
        <v>462</v>
      </c>
      <c r="D1753" s="37" t="s">
        <v>60</v>
      </c>
      <c r="E1753" s="33">
        <v>1</v>
      </c>
      <c r="F1753" s="33">
        <v>0</v>
      </c>
      <c r="G1753" s="33">
        <v>-1</v>
      </c>
      <c r="H1753" s="34">
        <v>5000</v>
      </c>
      <c r="I1753" s="34">
        <v>0</v>
      </c>
      <c r="J1753" s="67">
        <v>-5000</v>
      </c>
    </row>
    <row r="1754" spans="1:10">
      <c r="A1754" s="60" t="s">
        <v>725</v>
      </c>
      <c r="B1754" s="60" t="s">
        <v>118</v>
      </c>
      <c r="C1754" s="60" t="s">
        <v>465</v>
      </c>
      <c r="D1754" s="37" t="s">
        <v>61</v>
      </c>
      <c r="E1754" s="33">
        <v>72.239999999999995</v>
      </c>
      <c r="F1754" s="33">
        <v>64.59</v>
      </c>
      <c r="G1754" s="33">
        <v>-7.6499999999999915</v>
      </c>
      <c r="H1754" s="34">
        <v>717707</v>
      </c>
      <c r="I1754" s="34">
        <v>732497</v>
      </c>
      <c r="J1754" s="67">
        <v>14790</v>
      </c>
    </row>
    <row r="1755" spans="1:10">
      <c r="A1755" s="60" t="s">
        <v>725</v>
      </c>
      <c r="B1755" s="60" t="s">
        <v>118</v>
      </c>
      <c r="C1755" s="60" t="s">
        <v>468</v>
      </c>
      <c r="D1755" s="37" t="s">
        <v>62</v>
      </c>
      <c r="E1755" s="33">
        <v>6</v>
      </c>
      <c r="F1755" s="33">
        <v>5</v>
      </c>
      <c r="G1755" s="33">
        <v>-1</v>
      </c>
      <c r="H1755" s="34">
        <v>30000</v>
      </c>
      <c r="I1755" s="34">
        <v>25000</v>
      </c>
      <c r="J1755" s="67">
        <v>-5000</v>
      </c>
    </row>
    <row r="1756" spans="1:10">
      <c r="A1756" s="60" t="s">
        <v>725</v>
      </c>
      <c r="B1756" s="60" t="s">
        <v>118</v>
      </c>
      <c r="C1756" s="60" t="s">
        <v>478</v>
      </c>
      <c r="D1756" s="37" t="s">
        <v>208</v>
      </c>
      <c r="E1756" s="33">
        <v>10.870000000000001</v>
      </c>
      <c r="F1756" s="33">
        <v>9.85</v>
      </c>
      <c r="G1756" s="33">
        <v>-1.0200000000000014</v>
      </c>
      <c r="H1756" s="34">
        <v>99662</v>
      </c>
      <c r="I1756" s="34">
        <v>148474</v>
      </c>
      <c r="J1756" s="67">
        <v>48812</v>
      </c>
    </row>
    <row r="1757" spans="1:10">
      <c r="A1757" s="60" t="s">
        <v>725</v>
      </c>
      <c r="B1757" s="60" t="s">
        <v>118</v>
      </c>
      <c r="C1757" s="60" t="s">
        <v>488</v>
      </c>
      <c r="D1757" s="37" t="s">
        <v>43</v>
      </c>
      <c r="E1757" s="33">
        <v>0</v>
      </c>
      <c r="F1757" s="33">
        <v>3</v>
      </c>
      <c r="G1757" s="33">
        <v>3</v>
      </c>
      <c r="H1757" s="34">
        <v>0</v>
      </c>
      <c r="I1757" s="34">
        <v>15000</v>
      </c>
      <c r="J1757" s="67">
        <v>15000</v>
      </c>
    </row>
    <row r="1758" spans="1:10">
      <c r="A1758" s="60" t="s">
        <v>725</v>
      </c>
      <c r="B1758" s="60" t="s">
        <v>118</v>
      </c>
      <c r="C1758" s="60" t="s">
        <v>510</v>
      </c>
      <c r="D1758" s="37" t="s">
        <v>44</v>
      </c>
      <c r="E1758" s="33">
        <v>1</v>
      </c>
      <c r="F1758" s="33">
        <v>1</v>
      </c>
      <c r="G1758" s="33">
        <v>0</v>
      </c>
      <c r="H1758" s="34">
        <v>14234</v>
      </c>
      <c r="I1758" s="34">
        <v>14443</v>
      </c>
      <c r="J1758" s="67">
        <v>209</v>
      </c>
    </row>
    <row r="1759" spans="1:10">
      <c r="A1759" s="60" t="s">
        <v>725</v>
      </c>
      <c r="B1759" s="60" t="s">
        <v>118</v>
      </c>
      <c r="C1759" s="60" t="s">
        <v>512</v>
      </c>
      <c r="D1759" s="37" t="s">
        <v>45</v>
      </c>
      <c r="E1759" s="33">
        <v>0</v>
      </c>
      <c r="F1759" s="33">
        <v>1</v>
      </c>
      <c r="G1759" s="33">
        <v>1</v>
      </c>
      <c r="H1759" s="34">
        <v>0</v>
      </c>
      <c r="I1759" s="34">
        <v>5000</v>
      </c>
      <c r="J1759" s="67">
        <v>5000</v>
      </c>
    </row>
    <row r="1760" spans="1:10">
      <c r="A1760" s="60" t="s">
        <v>725</v>
      </c>
      <c r="B1760" s="60" t="s">
        <v>118</v>
      </c>
      <c r="C1760" s="60" t="s">
        <v>561</v>
      </c>
      <c r="D1760" s="37" t="s">
        <v>64</v>
      </c>
      <c r="E1760" s="33">
        <v>4.82</v>
      </c>
      <c r="F1760" s="33">
        <v>3</v>
      </c>
      <c r="G1760" s="33">
        <v>-1.8200000000000003</v>
      </c>
      <c r="H1760" s="34">
        <v>41555</v>
      </c>
      <c r="I1760" s="34">
        <v>18510</v>
      </c>
      <c r="J1760" s="67">
        <v>-23045</v>
      </c>
    </row>
    <row r="1761" spans="1:10">
      <c r="A1761" s="60" t="s">
        <v>725</v>
      </c>
      <c r="B1761" s="60" t="s">
        <v>118</v>
      </c>
      <c r="C1761" s="60" t="s">
        <v>629</v>
      </c>
      <c r="D1761" s="37" t="s">
        <v>47</v>
      </c>
      <c r="E1761" s="33">
        <v>1</v>
      </c>
      <c r="F1761" s="33">
        <v>2</v>
      </c>
      <c r="G1761" s="33">
        <v>1</v>
      </c>
      <c r="H1761" s="34">
        <v>5000</v>
      </c>
      <c r="I1761" s="34">
        <v>10000</v>
      </c>
      <c r="J1761" s="67">
        <v>5000</v>
      </c>
    </row>
    <row r="1762" spans="1:10">
      <c r="A1762" s="60" t="s">
        <v>725</v>
      </c>
      <c r="B1762" s="60" t="s">
        <v>118</v>
      </c>
      <c r="C1762" s="60" t="s">
        <v>632</v>
      </c>
      <c r="D1762" s="37" t="s">
        <v>48</v>
      </c>
      <c r="E1762" s="33">
        <v>1</v>
      </c>
      <c r="F1762" s="33">
        <v>2.62</v>
      </c>
      <c r="G1762" s="33">
        <v>1.62</v>
      </c>
      <c r="H1762" s="34">
        <v>9270</v>
      </c>
      <c r="I1762" s="34">
        <v>17667</v>
      </c>
      <c r="J1762" s="67">
        <v>8397</v>
      </c>
    </row>
    <row r="1763" spans="1:10">
      <c r="A1763" s="60" t="s">
        <v>725</v>
      </c>
      <c r="B1763" s="60" t="s">
        <v>118</v>
      </c>
      <c r="C1763" s="60" t="s">
        <v>707</v>
      </c>
      <c r="D1763" s="37" t="s">
        <v>117</v>
      </c>
      <c r="E1763" s="33">
        <v>3</v>
      </c>
      <c r="F1763" s="33">
        <v>2</v>
      </c>
      <c r="G1763" s="33">
        <v>-1</v>
      </c>
      <c r="H1763" s="34">
        <v>15000</v>
      </c>
      <c r="I1763" s="34">
        <v>10000</v>
      </c>
      <c r="J1763" s="67">
        <v>-5000</v>
      </c>
    </row>
    <row r="1764" spans="1:10">
      <c r="A1764" s="60" t="s">
        <v>725</v>
      </c>
      <c r="B1764" s="60" t="s">
        <v>118</v>
      </c>
      <c r="C1764" s="60" t="s">
        <v>728</v>
      </c>
      <c r="D1764" s="37" t="s">
        <v>70</v>
      </c>
      <c r="E1764" s="33">
        <v>37.760000000000005</v>
      </c>
      <c r="F1764" s="33">
        <v>32.769999999999996</v>
      </c>
      <c r="G1764" s="33">
        <v>-4.9900000000000091</v>
      </c>
      <c r="H1764" s="34">
        <v>230421</v>
      </c>
      <c r="I1764" s="34">
        <v>199608</v>
      </c>
      <c r="J1764" s="67">
        <v>-30813</v>
      </c>
    </row>
    <row r="1765" spans="1:10">
      <c r="A1765" s="60" t="s">
        <v>725</v>
      </c>
      <c r="B1765" s="60" t="s">
        <v>118</v>
      </c>
      <c r="C1765" s="60" t="s">
        <v>731</v>
      </c>
      <c r="D1765" s="37" t="s">
        <v>222</v>
      </c>
      <c r="E1765" s="33">
        <v>1</v>
      </c>
      <c r="F1765" s="33">
        <v>1</v>
      </c>
      <c r="G1765" s="33">
        <v>0</v>
      </c>
      <c r="H1765" s="34">
        <v>5000</v>
      </c>
      <c r="I1765" s="34">
        <v>5000</v>
      </c>
      <c r="J1765" s="67">
        <v>0</v>
      </c>
    </row>
    <row r="1766" spans="1:10">
      <c r="A1766" s="60" t="s">
        <v>725</v>
      </c>
      <c r="B1766" s="60" t="s">
        <v>118</v>
      </c>
      <c r="C1766" s="60" t="s">
        <v>741</v>
      </c>
      <c r="D1766" s="37" t="s">
        <v>198</v>
      </c>
      <c r="E1766" s="33">
        <v>15.729999999999999</v>
      </c>
      <c r="F1766" s="33">
        <v>26.43</v>
      </c>
      <c r="G1766" s="33">
        <v>10.700000000000001</v>
      </c>
      <c r="H1766" s="34">
        <v>89840</v>
      </c>
      <c r="I1766" s="34">
        <v>146645</v>
      </c>
      <c r="J1766" s="67">
        <v>56805</v>
      </c>
    </row>
    <row r="1767" spans="1:10">
      <c r="A1767" s="60" t="s">
        <v>725</v>
      </c>
      <c r="B1767" s="60" t="s">
        <v>118</v>
      </c>
      <c r="C1767" s="60" t="s">
        <v>749</v>
      </c>
      <c r="D1767" s="37" t="s">
        <v>213</v>
      </c>
      <c r="E1767" s="33">
        <v>7.53</v>
      </c>
      <c r="F1767" s="33">
        <v>7</v>
      </c>
      <c r="G1767" s="33">
        <v>-0.53000000000000025</v>
      </c>
      <c r="H1767" s="34">
        <v>37650</v>
      </c>
      <c r="I1767" s="34">
        <v>35000</v>
      </c>
      <c r="J1767" s="67">
        <v>-2650</v>
      </c>
    </row>
    <row r="1768" spans="1:10">
      <c r="A1768" s="60" t="s">
        <v>725</v>
      </c>
      <c r="B1768" s="60" t="s">
        <v>118</v>
      </c>
      <c r="C1768" s="60" t="s">
        <v>751</v>
      </c>
      <c r="D1768" s="37" t="s">
        <v>238</v>
      </c>
      <c r="E1768" s="33">
        <v>2</v>
      </c>
      <c r="F1768" s="33">
        <v>2</v>
      </c>
      <c r="G1768" s="33">
        <v>0</v>
      </c>
      <c r="H1768" s="34">
        <v>17459</v>
      </c>
      <c r="I1768" s="34">
        <v>10000</v>
      </c>
      <c r="J1768" s="67">
        <v>-7459</v>
      </c>
    </row>
    <row r="1769" spans="1:10">
      <c r="A1769" s="60" t="s">
        <v>726</v>
      </c>
      <c r="B1769" s="60" t="s">
        <v>221</v>
      </c>
      <c r="C1769" s="60" t="s">
        <v>375</v>
      </c>
      <c r="D1769" s="37" t="s">
        <v>58</v>
      </c>
      <c r="E1769" s="33">
        <v>2</v>
      </c>
      <c r="F1769" s="33">
        <v>1</v>
      </c>
      <c r="G1769" s="33">
        <v>-1</v>
      </c>
      <c r="H1769" s="34">
        <v>10000</v>
      </c>
      <c r="I1769" s="34">
        <v>5000</v>
      </c>
      <c r="J1769" s="67">
        <v>-5000</v>
      </c>
    </row>
    <row r="1770" spans="1:10">
      <c r="A1770" s="60" t="s">
        <v>726</v>
      </c>
      <c r="B1770" s="60" t="s">
        <v>221</v>
      </c>
      <c r="C1770" s="60" t="s">
        <v>412</v>
      </c>
      <c r="D1770" s="37" t="s">
        <v>42</v>
      </c>
      <c r="E1770" s="33">
        <v>1</v>
      </c>
      <c r="F1770" s="33">
        <v>0</v>
      </c>
      <c r="G1770" s="33">
        <v>-1</v>
      </c>
      <c r="H1770" s="34">
        <v>5000</v>
      </c>
      <c r="I1770" s="34">
        <v>0</v>
      </c>
      <c r="J1770" s="67">
        <v>-5000</v>
      </c>
    </row>
    <row r="1771" spans="1:10">
      <c r="A1771" s="60" t="s">
        <v>726</v>
      </c>
      <c r="B1771" s="60" t="s">
        <v>221</v>
      </c>
      <c r="C1771" s="60" t="s">
        <v>430</v>
      </c>
      <c r="D1771" s="37" t="s">
        <v>179</v>
      </c>
      <c r="E1771" s="33">
        <v>1</v>
      </c>
      <c r="F1771" s="33">
        <v>0</v>
      </c>
      <c r="G1771" s="33">
        <v>-1</v>
      </c>
      <c r="H1771" s="34">
        <v>7160</v>
      </c>
      <c r="I1771" s="34">
        <v>0</v>
      </c>
      <c r="J1771" s="67">
        <v>-7160</v>
      </c>
    </row>
    <row r="1772" spans="1:10">
      <c r="A1772" s="60" t="s">
        <v>726</v>
      </c>
      <c r="B1772" s="60" t="s">
        <v>221</v>
      </c>
      <c r="C1772" s="60" t="s">
        <v>437</v>
      </c>
      <c r="D1772" s="37" t="s">
        <v>211</v>
      </c>
      <c r="E1772" s="33">
        <v>2</v>
      </c>
      <c r="F1772" s="33">
        <v>2</v>
      </c>
      <c r="G1772" s="33">
        <v>0</v>
      </c>
      <c r="H1772" s="34">
        <v>23398</v>
      </c>
      <c r="I1772" s="34">
        <v>37789</v>
      </c>
      <c r="J1772" s="67">
        <v>14391</v>
      </c>
    </row>
    <row r="1773" spans="1:10">
      <c r="A1773" s="60" t="s">
        <v>726</v>
      </c>
      <c r="B1773" s="60" t="s">
        <v>221</v>
      </c>
      <c r="C1773" s="60" t="s">
        <v>462</v>
      </c>
      <c r="D1773" s="37" t="s">
        <v>60</v>
      </c>
      <c r="E1773" s="33">
        <v>0</v>
      </c>
      <c r="F1773" s="33">
        <v>1.84</v>
      </c>
      <c r="G1773" s="33">
        <v>1.84</v>
      </c>
      <c r="H1773" s="34">
        <v>0</v>
      </c>
      <c r="I1773" s="34">
        <v>9200</v>
      </c>
      <c r="J1773" s="67">
        <v>9200</v>
      </c>
    </row>
    <row r="1774" spans="1:10">
      <c r="A1774" s="60" t="s">
        <v>726</v>
      </c>
      <c r="B1774" s="60" t="s">
        <v>221</v>
      </c>
      <c r="C1774" s="60" t="s">
        <v>483</v>
      </c>
      <c r="D1774" s="37" t="s">
        <v>954</v>
      </c>
      <c r="E1774" s="33">
        <v>0</v>
      </c>
      <c r="F1774" s="33">
        <v>0.64</v>
      </c>
      <c r="G1774" s="33">
        <v>0.64</v>
      </c>
      <c r="H1774" s="34">
        <v>0</v>
      </c>
      <c r="I1774" s="34">
        <v>3200</v>
      </c>
      <c r="J1774" s="67">
        <v>3200</v>
      </c>
    </row>
    <row r="1775" spans="1:10">
      <c r="A1775" s="60" t="s">
        <v>726</v>
      </c>
      <c r="B1775" s="60" t="s">
        <v>221</v>
      </c>
      <c r="C1775" s="60" t="s">
        <v>488</v>
      </c>
      <c r="D1775" s="37" t="s">
        <v>43</v>
      </c>
      <c r="E1775" s="33">
        <v>0</v>
      </c>
      <c r="F1775" s="33">
        <v>1.3599999999999999</v>
      </c>
      <c r="G1775" s="33">
        <v>1.3599999999999999</v>
      </c>
      <c r="H1775" s="34">
        <v>0</v>
      </c>
      <c r="I1775" s="34">
        <v>11446</v>
      </c>
      <c r="J1775" s="67">
        <v>11446</v>
      </c>
    </row>
    <row r="1776" spans="1:10">
      <c r="A1776" s="60" t="s">
        <v>726</v>
      </c>
      <c r="B1776" s="60" t="s">
        <v>221</v>
      </c>
      <c r="C1776" s="60" t="s">
        <v>501</v>
      </c>
      <c r="D1776" s="37" t="s">
        <v>257</v>
      </c>
      <c r="E1776" s="33">
        <v>0</v>
      </c>
      <c r="F1776" s="33">
        <v>0.81</v>
      </c>
      <c r="G1776" s="33">
        <v>0.81</v>
      </c>
      <c r="H1776" s="34">
        <v>0</v>
      </c>
      <c r="I1776" s="34">
        <v>4050</v>
      </c>
      <c r="J1776" s="67">
        <v>4050</v>
      </c>
    </row>
    <row r="1777" spans="1:10">
      <c r="A1777" s="60" t="s">
        <v>726</v>
      </c>
      <c r="B1777" s="60" t="s">
        <v>221</v>
      </c>
      <c r="C1777" s="60" t="s">
        <v>578</v>
      </c>
      <c r="D1777" s="37" t="s">
        <v>46</v>
      </c>
      <c r="E1777" s="33">
        <v>1</v>
      </c>
      <c r="F1777" s="33">
        <v>0</v>
      </c>
      <c r="G1777" s="33">
        <v>-1</v>
      </c>
      <c r="H1777" s="34">
        <v>5000</v>
      </c>
      <c r="I1777" s="34">
        <v>0</v>
      </c>
      <c r="J1777" s="67">
        <v>-5000</v>
      </c>
    </row>
    <row r="1778" spans="1:10">
      <c r="A1778" s="60" t="s">
        <v>726</v>
      </c>
      <c r="B1778" s="60" t="s">
        <v>221</v>
      </c>
      <c r="C1778" s="60" t="s">
        <v>587</v>
      </c>
      <c r="D1778" s="37" t="s">
        <v>239</v>
      </c>
      <c r="E1778" s="33">
        <v>2</v>
      </c>
      <c r="F1778" s="33">
        <v>1</v>
      </c>
      <c r="G1778" s="33">
        <v>-1</v>
      </c>
      <c r="H1778" s="34">
        <v>68532</v>
      </c>
      <c r="I1778" s="34">
        <v>67223</v>
      </c>
      <c r="J1778" s="67">
        <v>-1309</v>
      </c>
    </row>
    <row r="1779" spans="1:10">
      <c r="A1779" s="60" t="s">
        <v>726</v>
      </c>
      <c r="B1779" s="60" t="s">
        <v>221</v>
      </c>
      <c r="C1779" s="60" t="s">
        <v>632</v>
      </c>
      <c r="D1779" s="37" t="s">
        <v>48</v>
      </c>
      <c r="E1779" s="33">
        <v>2.3199999999999998</v>
      </c>
      <c r="F1779" s="33">
        <v>1</v>
      </c>
      <c r="G1779" s="33">
        <v>-1.3199999999999998</v>
      </c>
      <c r="H1779" s="34">
        <v>11600</v>
      </c>
      <c r="I1779" s="34">
        <v>5000</v>
      </c>
      <c r="J1779" s="67">
        <v>-6600</v>
      </c>
    </row>
    <row r="1780" spans="1:10">
      <c r="A1780" s="60" t="s">
        <v>726</v>
      </c>
      <c r="B1780" s="60" t="s">
        <v>221</v>
      </c>
      <c r="C1780" s="60" t="s">
        <v>676</v>
      </c>
      <c r="D1780" s="37" t="s">
        <v>49</v>
      </c>
      <c r="E1780" s="33">
        <v>29</v>
      </c>
      <c r="F1780" s="33">
        <v>20.079999999999998</v>
      </c>
      <c r="G1780" s="33">
        <v>-8.9200000000000017</v>
      </c>
      <c r="H1780" s="34">
        <v>177268</v>
      </c>
      <c r="I1780" s="34">
        <v>128032</v>
      </c>
      <c r="J1780" s="67">
        <v>-49236</v>
      </c>
    </row>
    <row r="1781" spans="1:10">
      <c r="A1781" s="60" t="s">
        <v>726</v>
      </c>
      <c r="B1781" s="60" t="s">
        <v>221</v>
      </c>
      <c r="C1781" s="60" t="s">
        <v>683</v>
      </c>
      <c r="D1781" s="37" t="s">
        <v>50</v>
      </c>
      <c r="E1781" s="33">
        <v>2</v>
      </c>
      <c r="F1781" s="33">
        <v>2</v>
      </c>
      <c r="G1781" s="33">
        <v>0</v>
      </c>
      <c r="H1781" s="34">
        <v>13575</v>
      </c>
      <c r="I1781" s="34">
        <v>21488</v>
      </c>
      <c r="J1781" s="67">
        <v>7913</v>
      </c>
    </row>
    <row r="1782" spans="1:10">
      <c r="A1782" s="60" t="s">
        <v>726</v>
      </c>
      <c r="B1782" s="60" t="s">
        <v>221</v>
      </c>
      <c r="C1782" s="60" t="s">
        <v>700</v>
      </c>
      <c r="D1782" s="37" t="s">
        <v>220</v>
      </c>
      <c r="E1782" s="33">
        <v>7</v>
      </c>
      <c r="F1782" s="33">
        <v>10</v>
      </c>
      <c r="G1782" s="33">
        <v>3</v>
      </c>
      <c r="H1782" s="34">
        <v>38526</v>
      </c>
      <c r="I1782" s="34">
        <v>76421</v>
      </c>
      <c r="J1782" s="67">
        <v>37895</v>
      </c>
    </row>
    <row r="1783" spans="1:10">
      <c r="A1783" s="60" t="s">
        <v>726</v>
      </c>
      <c r="B1783" s="60" t="s">
        <v>221</v>
      </c>
      <c r="C1783" s="60" t="s">
        <v>715</v>
      </c>
      <c r="D1783" s="37" t="s">
        <v>250</v>
      </c>
      <c r="E1783" s="33">
        <v>1</v>
      </c>
      <c r="F1783" s="33">
        <v>1</v>
      </c>
      <c r="G1783" s="33">
        <v>0</v>
      </c>
      <c r="H1783" s="34">
        <v>78699</v>
      </c>
      <c r="I1783" s="34">
        <v>89611</v>
      </c>
      <c r="J1783" s="67">
        <v>10912</v>
      </c>
    </row>
    <row r="1784" spans="1:10">
      <c r="A1784" s="60" t="s">
        <v>726</v>
      </c>
      <c r="B1784" s="60" t="s">
        <v>221</v>
      </c>
      <c r="C1784" s="60" t="s">
        <v>716</v>
      </c>
      <c r="D1784" s="37" t="s">
        <v>195</v>
      </c>
      <c r="E1784" s="33">
        <v>1.56</v>
      </c>
      <c r="F1784" s="33">
        <v>2</v>
      </c>
      <c r="G1784" s="33">
        <v>0.43999999999999995</v>
      </c>
      <c r="H1784" s="34">
        <v>7800</v>
      </c>
      <c r="I1784" s="34">
        <v>10000</v>
      </c>
      <c r="J1784" s="67">
        <v>2200</v>
      </c>
    </row>
    <row r="1785" spans="1:10">
      <c r="A1785" s="60" t="s">
        <v>726</v>
      </c>
      <c r="B1785" s="60" t="s">
        <v>221</v>
      </c>
      <c r="C1785" s="60" t="s">
        <v>723</v>
      </c>
      <c r="D1785" s="37" t="s">
        <v>946</v>
      </c>
      <c r="E1785" s="33">
        <v>1</v>
      </c>
      <c r="F1785" s="33">
        <v>1</v>
      </c>
      <c r="G1785" s="33">
        <v>0</v>
      </c>
      <c r="H1785" s="34">
        <v>5000</v>
      </c>
      <c r="I1785" s="34">
        <v>5000</v>
      </c>
      <c r="J1785" s="67">
        <v>0</v>
      </c>
    </row>
    <row r="1786" spans="1:10">
      <c r="A1786" s="60" t="s">
        <v>726</v>
      </c>
      <c r="B1786" s="60" t="s">
        <v>221</v>
      </c>
      <c r="C1786" s="60" t="s">
        <v>731</v>
      </c>
      <c r="D1786" s="37" t="s">
        <v>222</v>
      </c>
      <c r="E1786" s="33">
        <v>1</v>
      </c>
      <c r="F1786" s="33">
        <v>0</v>
      </c>
      <c r="G1786" s="33">
        <v>-1</v>
      </c>
      <c r="H1786" s="34">
        <v>5000</v>
      </c>
      <c r="I1786" s="34">
        <v>0</v>
      </c>
      <c r="J1786" s="67">
        <v>-5000</v>
      </c>
    </row>
    <row r="1787" spans="1:10">
      <c r="A1787" s="60" t="s">
        <v>726</v>
      </c>
      <c r="B1787" s="60" t="s">
        <v>221</v>
      </c>
      <c r="C1787" s="60" t="s">
        <v>755</v>
      </c>
      <c r="D1787" s="37" t="s">
        <v>937</v>
      </c>
      <c r="E1787" s="33">
        <v>6</v>
      </c>
      <c r="F1787" s="33">
        <v>5</v>
      </c>
      <c r="G1787" s="33">
        <v>-1</v>
      </c>
      <c r="H1787" s="34">
        <v>31836</v>
      </c>
      <c r="I1787" s="34">
        <v>25000</v>
      </c>
      <c r="J1787" s="67">
        <v>-6836</v>
      </c>
    </row>
    <row r="1788" spans="1:10">
      <c r="A1788" s="60" t="s">
        <v>726</v>
      </c>
      <c r="B1788" s="60" t="s">
        <v>221</v>
      </c>
      <c r="C1788" s="60" t="s">
        <v>781</v>
      </c>
      <c r="D1788" s="37" t="s">
        <v>316</v>
      </c>
      <c r="E1788" s="33">
        <v>1</v>
      </c>
      <c r="F1788" s="33">
        <v>1</v>
      </c>
      <c r="G1788" s="33">
        <v>0</v>
      </c>
      <c r="H1788" s="34">
        <v>5000</v>
      </c>
      <c r="I1788" s="34">
        <v>5000</v>
      </c>
      <c r="J1788" s="67">
        <v>0</v>
      </c>
    </row>
    <row r="1789" spans="1:10">
      <c r="A1789" s="60" t="s">
        <v>727</v>
      </c>
      <c r="B1789" s="60" t="s">
        <v>237</v>
      </c>
      <c r="C1789" s="60" t="s">
        <v>448</v>
      </c>
      <c r="D1789" s="37" t="s">
        <v>77</v>
      </c>
      <c r="E1789" s="33">
        <v>1</v>
      </c>
      <c r="F1789" s="33">
        <v>1</v>
      </c>
      <c r="G1789" s="33">
        <v>0</v>
      </c>
      <c r="H1789" s="34">
        <v>10120</v>
      </c>
      <c r="I1789" s="34">
        <v>17385</v>
      </c>
      <c r="J1789" s="67">
        <v>7265</v>
      </c>
    </row>
    <row r="1790" spans="1:10">
      <c r="A1790" s="60" t="s">
        <v>727</v>
      </c>
      <c r="B1790" s="60" t="s">
        <v>237</v>
      </c>
      <c r="C1790" s="60" t="s">
        <v>710</v>
      </c>
      <c r="D1790" s="37" t="s">
        <v>945</v>
      </c>
      <c r="E1790" s="33">
        <v>1.6</v>
      </c>
      <c r="F1790" s="33">
        <v>1</v>
      </c>
      <c r="G1790" s="33">
        <v>-0.60000000000000009</v>
      </c>
      <c r="H1790" s="34">
        <v>10142</v>
      </c>
      <c r="I1790" s="34">
        <v>5000</v>
      </c>
      <c r="J1790" s="67">
        <v>-5142</v>
      </c>
    </row>
    <row r="1791" spans="1:10">
      <c r="A1791" s="60" t="s">
        <v>727</v>
      </c>
      <c r="B1791" s="60" t="s">
        <v>237</v>
      </c>
      <c r="C1791" s="60" t="s">
        <v>746</v>
      </c>
      <c r="D1791" s="37" t="s">
        <v>189</v>
      </c>
      <c r="E1791" s="33">
        <v>10</v>
      </c>
      <c r="F1791" s="33">
        <v>7</v>
      </c>
      <c r="G1791" s="33">
        <v>-3</v>
      </c>
      <c r="H1791" s="34">
        <v>67935</v>
      </c>
      <c r="I1791" s="34">
        <v>41430</v>
      </c>
      <c r="J1791" s="67">
        <v>-26505</v>
      </c>
    </row>
    <row r="1792" spans="1:10">
      <c r="A1792" s="60" t="s">
        <v>728</v>
      </c>
      <c r="B1792" s="60" t="s">
        <v>70</v>
      </c>
      <c r="C1792" s="60" t="s">
        <v>425</v>
      </c>
      <c r="D1792" s="37" t="s">
        <v>59</v>
      </c>
      <c r="E1792" s="33">
        <v>1</v>
      </c>
      <c r="F1792" s="33">
        <v>0</v>
      </c>
      <c r="G1792" s="33">
        <v>-1</v>
      </c>
      <c r="H1792" s="34">
        <v>5000</v>
      </c>
      <c r="I1792" s="34">
        <v>0</v>
      </c>
      <c r="J1792" s="67">
        <v>-5000</v>
      </c>
    </row>
    <row r="1793" spans="1:10">
      <c r="A1793" s="60" t="s">
        <v>728</v>
      </c>
      <c r="B1793" s="60" t="s">
        <v>70</v>
      </c>
      <c r="C1793" s="60" t="s">
        <v>442</v>
      </c>
      <c r="D1793" s="37" t="s">
        <v>244</v>
      </c>
      <c r="E1793" s="33">
        <v>4.32</v>
      </c>
      <c r="F1793" s="33">
        <v>4</v>
      </c>
      <c r="G1793" s="33">
        <v>-0.32000000000000028</v>
      </c>
      <c r="H1793" s="34">
        <v>21600</v>
      </c>
      <c r="I1793" s="34">
        <v>20000</v>
      </c>
      <c r="J1793" s="67">
        <v>-1600</v>
      </c>
    </row>
    <row r="1794" spans="1:10">
      <c r="A1794" s="60" t="s">
        <v>728</v>
      </c>
      <c r="B1794" s="60" t="s">
        <v>70</v>
      </c>
      <c r="C1794" s="60" t="s">
        <v>465</v>
      </c>
      <c r="D1794" s="37" t="s">
        <v>61</v>
      </c>
      <c r="E1794" s="33">
        <v>47.54999999999999</v>
      </c>
      <c r="F1794" s="33">
        <v>42.01</v>
      </c>
      <c r="G1794" s="33">
        <v>-5.539999999999992</v>
      </c>
      <c r="H1794" s="34">
        <v>314236</v>
      </c>
      <c r="I1794" s="34">
        <v>289299</v>
      </c>
      <c r="J1794" s="67">
        <v>-24937</v>
      </c>
    </row>
    <row r="1795" spans="1:10">
      <c r="A1795" s="60" t="s">
        <v>728</v>
      </c>
      <c r="B1795" s="60" t="s">
        <v>70</v>
      </c>
      <c r="C1795" s="60" t="s">
        <v>574</v>
      </c>
      <c r="D1795" s="37" t="s">
        <v>212</v>
      </c>
      <c r="E1795" s="33">
        <v>1.88</v>
      </c>
      <c r="F1795" s="33">
        <v>3.7199999999999998</v>
      </c>
      <c r="G1795" s="33">
        <v>1.8399999999999999</v>
      </c>
      <c r="H1795" s="34">
        <v>9400</v>
      </c>
      <c r="I1795" s="34">
        <v>24151</v>
      </c>
      <c r="J1795" s="67">
        <v>14751</v>
      </c>
    </row>
    <row r="1796" spans="1:10">
      <c r="A1796" s="60" t="s">
        <v>728</v>
      </c>
      <c r="B1796" s="60" t="s">
        <v>70</v>
      </c>
      <c r="C1796" s="60" t="s">
        <v>604</v>
      </c>
      <c r="D1796" s="37" t="s">
        <v>305</v>
      </c>
      <c r="E1796" s="33">
        <v>0</v>
      </c>
      <c r="F1796" s="33">
        <v>1</v>
      </c>
      <c r="G1796" s="33">
        <v>1</v>
      </c>
      <c r="H1796" s="34">
        <v>0</v>
      </c>
      <c r="I1796" s="34">
        <v>12359</v>
      </c>
      <c r="J1796" s="67">
        <v>12359</v>
      </c>
    </row>
    <row r="1797" spans="1:10">
      <c r="A1797" s="60" t="s">
        <v>728</v>
      </c>
      <c r="B1797" s="60" t="s">
        <v>70</v>
      </c>
      <c r="C1797" s="60" t="s">
        <v>632</v>
      </c>
      <c r="D1797" s="37" t="s">
        <v>48</v>
      </c>
      <c r="E1797" s="33">
        <v>0.18</v>
      </c>
      <c r="F1797" s="33">
        <v>0</v>
      </c>
      <c r="G1797" s="33">
        <v>-0.18</v>
      </c>
      <c r="H1797" s="34">
        <v>900</v>
      </c>
      <c r="I1797" s="34">
        <v>0</v>
      </c>
      <c r="J1797" s="67">
        <v>-900</v>
      </c>
    </row>
    <row r="1798" spans="1:10">
      <c r="A1798" s="60" t="s">
        <v>728</v>
      </c>
      <c r="B1798" s="60" t="s">
        <v>70</v>
      </c>
      <c r="C1798" s="60" t="s">
        <v>640</v>
      </c>
      <c r="D1798" s="37" t="s">
        <v>67</v>
      </c>
      <c r="E1798" s="33">
        <v>0.86</v>
      </c>
      <c r="F1798" s="33">
        <v>3.12</v>
      </c>
      <c r="G1798" s="33">
        <v>2.2600000000000002</v>
      </c>
      <c r="H1798" s="34">
        <v>6180</v>
      </c>
      <c r="I1798" s="34">
        <v>17307</v>
      </c>
      <c r="J1798" s="67">
        <v>11127</v>
      </c>
    </row>
    <row r="1799" spans="1:10">
      <c r="A1799" s="60" t="s">
        <v>728</v>
      </c>
      <c r="B1799" s="60" t="s">
        <v>70</v>
      </c>
      <c r="C1799" s="60" t="s">
        <v>709</v>
      </c>
      <c r="D1799" s="37" t="s">
        <v>235</v>
      </c>
      <c r="E1799" s="33">
        <v>2.96</v>
      </c>
      <c r="F1799" s="33">
        <v>1.18</v>
      </c>
      <c r="G1799" s="33">
        <v>-1.78</v>
      </c>
      <c r="H1799" s="34">
        <v>25514</v>
      </c>
      <c r="I1799" s="34">
        <v>5900</v>
      </c>
      <c r="J1799" s="67">
        <v>-19614</v>
      </c>
    </row>
    <row r="1800" spans="1:10">
      <c r="A1800" s="60" t="s">
        <v>728</v>
      </c>
      <c r="B1800" s="60" t="s">
        <v>70</v>
      </c>
      <c r="C1800" s="60" t="s">
        <v>725</v>
      </c>
      <c r="D1800" s="37" t="s">
        <v>118</v>
      </c>
      <c r="E1800" s="33">
        <v>4.5600000000000005</v>
      </c>
      <c r="F1800" s="33">
        <v>1</v>
      </c>
      <c r="G1800" s="33">
        <v>-3.5600000000000005</v>
      </c>
      <c r="H1800" s="34">
        <v>29312</v>
      </c>
      <c r="I1800" s="34">
        <v>5000</v>
      </c>
      <c r="J1800" s="67">
        <v>-24312</v>
      </c>
    </row>
    <row r="1801" spans="1:10">
      <c r="A1801" s="60" t="s">
        <v>728</v>
      </c>
      <c r="B1801" s="60" t="s">
        <v>70</v>
      </c>
      <c r="C1801" s="60" t="s">
        <v>741</v>
      </c>
      <c r="D1801" s="37" t="s">
        <v>198</v>
      </c>
      <c r="E1801" s="33">
        <v>0</v>
      </c>
      <c r="F1801" s="33">
        <v>1.71</v>
      </c>
      <c r="G1801" s="33">
        <v>1.71</v>
      </c>
      <c r="H1801" s="34">
        <v>0</v>
      </c>
      <c r="I1801" s="34">
        <v>12152</v>
      </c>
      <c r="J1801" s="67">
        <v>12152</v>
      </c>
    </row>
    <row r="1802" spans="1:10">
      <c r="A1802" s="60" t="s">
        <v>728</v>
      </c>
      <c r="B1802" s="60" t="s">
        <v>70</v>
      </c>
      <c r="C1802" s="60" t="s">
        <v>749</v>
      </c>
      <c r="D1802" s="37" t="s">
        <v>213</v>
      </c>
      <c r="E1802" s="33">
        <v>4.18</v>
      </c>
      <c r="F1802" s="33">
        <v>6.8</v>
      </c>
      <c r="G1802" s="33">
        <v>2.62</v>
      </c>
      <c r="H1802" s="34">
        <v>115022</v>
      </c>
      <c r="I1802" s="34">
        <v>149045</v>
      </c>
      <c r="J1802" s="67">
        <v>34023</v>
      </c>
    </row>
    <row r="1803" spans="1:10">
      <c r="A1803" s="60" t="s">
        <v>728</v>
      </c>
      <c r="B1803" s="60" t="s">
        <v>70</v>
      </c>
      <c r="C1803" s="60" t="s">
        <v>751</v>
      </c>
      <c r="D1803" s="37" t="s">
        <v>238</v>
      </c>
      <c r="E1803" s="33">
        <v>3.96</v>
      </c>
      <c r="F1803" s="33">
        <v>1.78</v>
      </c>
      <c r="G1803" s="33">
        <v>-2.1799999999999997</v>
      </c>
      <c r="H1803" s="34">
        <v>25917</v>
      </c>
      <c r="I1803" s="34">
        <v>14434</v>
      </c>
      <c r="J1803" s="67">
        <v>-11483</v>
      </c>
    </row>
    <row r="1804" spans="1:10">
      <c r="A1804" s="60" t="s">
        <v>729</v>
      </c>
      <c r="B1804" s="60" t="s">
        <v>159</v>
      </c>
      <c r="C1804" s="60" t="s">
        <v>358</v>
      </c>
      <c r="D1804" s="37" t="s">
        <v>51</v>
      </c>
      <c r="E1804" s="33">
        <v>4</v>
      </c>
      <c r="F1804" s="33">
        <v>2</v>
      </c>
      <c r="G1804" s="33">
        <v>-2</v>
      </c>
      <c r="H1804" s="34">
        <v>25028</v>
      </c>
      <c r="I1804" s="34">
        <v>15721</v>
      </c>
      <c r="J1804" s="67">
        <v>-9307</v>
      </c>
    </row>
    <row r="1805" spans="1:10">
      <c r="A1805" s="60" t="s">
        <v>729</v>
      </c>
      <c r="B1805" s="60" t="s">
        <v>159</v>
      </c>
      <c r="C1805" s="60" t="s">
        <v>381</v>
      </c>
      <c r="D1805" s="37" t="s">
        <v>141</v>
      </c>
      <c r="E1805" s="33">
        <v>18.61</v>
      </c>
      <c r="F1805" s="33">
        <v>14</v>
      </c>
      <c r="G1805" s="33">
        <v>-4.6099999999999994</v>
      </c>
      <c r="H1805" s="34">
        <v>93050</v>
      </c>
      <c r="I1805" s="34">
        <v>70000</v>
      </c>
      <c r="J1805" s="67">
        <v>-23050</v>
      </c>
    </row>
    <row r="1806" spans="1:10">
      <c r="A1806" s="60" t="s">
        <v>729</v>
      </c>
      <c r="B1806" s="60" t="s">
        <v>159</v>
      </c>
      <c r="C1806" s="60" t="s">
        <v>422</v>
      </c>
      <c r="D1806" s="37" t="s">
        <v>145</v>
      </c>
      <c r="E1806" s="33">
        <v>6</v>
      </c>
      <c r="F1806" s="33">
        <v>3.5</v>
      </c>
      <c r="G1806" s="33">
        <v>-2.5</v>
      </c>
      <c r="H1806" s="34">
        <v>31781</v>
      </c>
      <c r="I1806" s="34">
        <v>21026</v>
      </c>
      <c r="J1806" s="67">
        <v>-10755</v>
      </c>
    </row>
    <row r="1807" spans="1:10">
      <c r="A1807" s="60" t="s">
        <v>729</v>
      </c>
      <c r="B1807" s="60" t="s">
        <v>159</v>
      </c>
      <c r="C1807" s="60" t="s">
        <v>456</v>
      </c>
      <c r="D1807" s="37" t="s">
        <v>146</v>
      </c>
      <c r="E1807" s="33">
        <v>1</v>
      </c>
      <c r="F1807" s="33">
        <v>0</v>
      </c>
      <c r="G1807" s="33">
        <v>-1</v>
      </c>
      <c r="H1807" s="34">
        <v>5000</v>
      </c>
      <c r="I1807" s="34">
        <v>0</v>
      </c>
      <c r="J1807" s="67">
        <v>-5000</v>
      </c>
    </row>
    <row r="1808" spans="1:10">
      <c r="A1808" s="60" t="s">
        <v>729</v>
      </c>
      <c r="B1808" s="60" t="s">
        <v>159</v>
      </c>
      <c r="C1808" s="60" t="s">
        <v>458</v>
      </c>
      <c r="D1808" s="37" t="s">
        <v>147</v>
      </c>
      <c r="E1808" s="33">
        <v>6</v>
      </c>
      <c r="F1808" s="33">
        <v>5</v>
      </c>
      <c r="G1808" s="33">
        <v>-1</v>
      </c>
      <c r="H1808" s="34">
        <v>42055</v>
      </c>
      <c r="I1808" s="34">
        <v>36069</v>
      </c>
      <c r="J1808" s="67">
        <v>-5986</v>
      </c>
    </row>
    <row r="1809" spans="1:10">
      <c r="A1809" s="60" t="s">
        <v>729</v>
      </c>
      <c r="B1809" s="60" t="s">
        <v>159</v>
      </c>
      <c r="C1809" s="60" t="s">
        <v>479</v>
      </c>
      <c r="D1809" s="37" t="s">
        <v>52</v>
      </c>
      <c r="E1809" s="33">
        <v>0</v>
      </c>
      <c r="F1809" s="33">
        <v>2</v>
      </c>
      <c r="G1809" s="33">
        <v>2</v>
      </c>
      <c r="H1809" s="34">
        <v>0</v>
      </c>
      <c r="I1809" s="34">
        <v>10000</v>
      </c>
      <c r="J1809" s="67">
        <v>10000</v>
      </c>
    </row>
    <row r="1810" spans="1:10">
      <c r="A1810" s="60" t="s">
        <v>729</v>
      </c>
      <c r="B1810" s="60" t="s">
        <v>159</v>
      </c>
      <c r="C1810" s="60" t="s">
        <v>495</v>
      </c>
      <c r="D1810" s="37" t="s">
        <v>148</v>
      </c>
      <c r="E1810" s="33">
        <v>6</v>
      </c>
      <c r="F1810" s="33">
        <v>6</v>
      </c>
      <c r="G1810" s="33">
        <v>0</v>
      </c>
      <c r="H1810" s="34">
        <v>30000</v>
      </c>
      <c r="I1810" s="34">
        <v>30000</v>
      </c>
      <c r="J1810" s="67">
        <v>0</v>
      </c>
    </row>
    <row r="1811" spans="1:10">
      <c r="A1811" s="60" t="s">
        <v>729</v>
      </c>
      <c r="B1811" s="60" t="s">
        <v>159</v>
      </c>
      <c r="C1811" s="60" t="s">
        <v>514</v>
      </c>
      <c r="D1811" s="37" t="s">
        <v>149</v>
      </c>
      <c r="E1811" s="33">
        <v>5</v>
      </c>
      <c r="F1811" s="33">
        <v>6</v>
      </c>
      <c r="G1811" s="33">
        <v>1</v>
      </c>
      <c r="H1811" s="34">
        <v>25000</v>
      </c>
      <c r="I1811" s="34">
        <v>30000</v>
      </c>
      <c r="J1811" s="67">
        <v>5000</v>
      </c>
    </row>
    <row r="1812" spans="1:10">
      <c r="A1812" s="60" t="s">
        <v>729</v>
      </c>
      <c r="B1812" s="60" t="s">
        <v>159</v>
      </c>
      <c r="C1812" s="60" t="s">
        <v>519</v>
      </c>
      <c r="D1812" s="37" t="s">
        <v>150</v>
      </c>
      <c r="E1812" s="33">
        <v>1</v>
      </c>
      <c r="F1812" s="33">
        <v>1</v>
      </c>
      <c r="G1812" s="33">
        <v>0</v>
      </c>
      <c r="H1812" s="34">
        <v>9340</v>
      </c>
      <c r="I1812" s="34">
        <v>10373</v>
      </c>
      <c r="J1812" s="67">
        <v>1033</v>
      </c>
    </row>
    <row r="1813" spans="1:10">
      <c r="A1813" s="60" t="s">
        <v>729</v>
      </c>
      <c r="B1813" s="60" t="s">
        <v>159</v>
      </c>
      <c r="C1813" s="60" t="s">
        <v>555</v>
      </c>
      <c r="D1813" s="37" t="s">
        <v>54</v>
      </c>
      <c r="E1813" s="33">
        <v>1</v>
      </c>
      <c r="F1813" s="33">
        <v>1</v>
      </c>
      <c r="G1813" s="33">
        <v>0</v>
      </c>
      <c r="H1813" s="34">
        <v>14862</v>
      </c>
      <c r="I1813" s="34">
        <v>14656</v>
      </c>
      <c r="J1813" s="67">
        <v>-206</v>
      </c>
    </row>
    <row r="1814" spans="1:10">
      <c r="A1814" s="60" t="s">
        <v>729</v>
      </c>
      <c r="B1814" s="60" t="s">
        <v>159</v>
      </c>
      <c r="C1814" s="60" t="s">
        <v>580</v>
      </c>
      <c r="D1814" s="37" t="s">
        <v>152</v>
      </c>
      <c r="E1814" s="33">
        <v>10</v>
      </c>
      <c r="F1814" s="33">
        <v>6</v>
      </c>
      <c r="G1814" s="33">
        <v>-4</v>
      </c>
      <c r="H1814" s="34">
        <v>62525</v>
      </c>
      <c r="I1814" s="34">
        <v>44272</v>
      </c>
      <c r="J1814" s="67">
        <v>-18253</v>
      </c>
    </row>
    <row r="1815" spans="1:10">
      <c r="A1815" s="60" t="s">
        <v>729</v>
      </c>
      <c r="B1815" s="60" t="s">
        <v>159</v>
      </c>
      <c r="C1815" s="60" t="s">
        <v>603</v>
      </c>
      <c r="D1815" s="37" t="s">
        <v>155</v>
      </c>
      <c r="E1815" s="33">
        <v>7</v>
      </c>
      <c r="F1815" s="33">
        <v>9</v>
      </c>
      <c r="G1815" s="33">
        <v>2</v>
      </c>
      <c r="H1815" s="34">
        <v>47329</v>
      </c>
      <c r="I1815" s="34">
        <v>63133</v>
      </c>
      <c r="J1815" s="67">
        <v>15804</v>
      </c>
    </row>
    <row r="1816" spans="1:10">
      <c r="A1816" s="60" t="s">
        <v>729</v>
      </c>
      <c r="B1816" s="60" t="s">
        <v>159</v>
      </c>
      <c r="C1816" s="60" t="s">
        <v>609</v>
      </c>
      <c r="D1816" s="37" t="s">
        <v>156</v>
      </c>
      <c r="E1816" s="33">
        <v>14.45</v>
      </c>
      <c r="F1816" s="33">
        <v>12</v>
      </c>
      <c r="G1816" s="33">
        <v>-2.4499999999999993</v>
      </c>
      <c r="H1816" s="34">
        <v>79003</v>
      </c>
      <c r="I1816" s="34">
        <v>90917</v>
      </c>
      <c r="J1816" s="67">
        <v>11914</v>
      </c>
    </row>
    <row r="1817" spans="1:10">
      <c r="A1817" s="60" t="s">
        <v>729</v>
      </c>
      <c r="B1817" s="60" t="s">
        <v>159</v>
      </c>
      <c r="C1817" s="60" t="s">
        <v>735</v>
      </c>
      <c r="D1817" s="37" t="s">
        <v>942</v>
      </c>
      <c r="E1817" s="33">
        <v>0.24</v>
      </c>
      <c r="F1817" s="33">
        <v>1.99</v>
      </c>
      <c r="G1817" s="33">
        <v>1.75</v>
      </c>
      <c r="H1817" s="34">
        <v>1200</v>
      </c>
      <c r="I1817" s="34">
        <v>15629</v>
      </c>
      <c r="J1817" s="67">
        <v>14429</v>
      </c>
    </row>
    <row r="1818" spans="1:10">
      <c r="A1818" s="60" t="s">
        <v>729</v>
      </c>
      <c r="B1818" s="60" t="s">
        <v>159</v>
      </c>
      <c r="C1818" s="60" t="s">
        <v>737</v>
      </c>
      <c r="D1818" s="37" t="s">
        <v>160</v>
      </c>
      <c r="E1818" s="33">
        <v>1</v>
      </c>
      <c r="F1818" s="33">
        <v>2</v>
      </c>
      <c r="G1818" s="33">
        <v>1</v>
      </c>
      <c r="H1818" s="34">
        <v>5000</v>
      </c>
      <c r="I1818" s="34">
        <v>10000</v>
      </c>
      <c r="J1818" s="67">
        <v>5000</v>
      </c>
    </row>
    <row r="1819" spans="1:10">
      <c r="A1819" s="60" t="s">
        <v>729</v>
      </c>
      <c r="B1819" s="60" t="s">
        <v>159</v>
      </c>
      <c r="C1819" s="60" t="s">
        <v>758</v>
      </c>
      <c r="D1819" s="37" t="s">
        <v>56</v>
      </c>
      <c r="E1819" s="33">
        <v>7</v>
      </c>
      <c r="F1819" s="33">
        <v>5</v>
      </c>
      <c r="G1819" s="33">
        <v>-2</v>
      </c>
      <c r="H1819" s="34">
        <v>45713</v>
      </c>
      <c r="I1819" s="34">
        <v>25000</v>
      </c>
      <c r="J1819" s="67">
        <v>-20713</v>
      </c>
    </row>
    <row r="1820" spans="1:10">
      <c r="A1820" s="60" t="s">
        <v>730</v>
      </c>
      <c r="B1820" s="60" t="s">
        <v>119</v>
      </c>
      <c r="C1820" s="60" t="s">
        <v>356</v>
      </c>
      <c r="D1820" s="37" t="s">
        <v>41</v>
      </c>
      <c r="E1820" s="33">
        <v>1</v>
      </c>
      <c r="F1820" s="33">
        <v>0.63</v>
      </c>
      <c r="G1820" s="33">
        <v>-0.37</v>
      </c>
      <c r="H1820" s="34">
        <v>5000</v>
      </c>
      <c r="I1820" s="34">
        <v>4894</v>
      </c>
      <c r="J1820" s="67">
        <v>-106</v>
      </c>
    </row>
    <row r="1821" spans="1:10">
      <c r="A1821" s="60" t="s">
        <v>730</v>
      </c>
      <c r="B1821" s="60" t="s">
        <v>119</v>
      </c>
      <c r="C1821" s="60" t="s">
        <v>412</v>
      </c>
      <c r="D1821" s="37" t="s">
        <v>42</v>
      </c>
      <c r="E1821" s="33">
        <v>1</v>
      </c>
      <c r="F1821" s="33">
        <v>1</v>
      </c>
      <c r="G1821" s="33">
        <v>0</v>
      </c>
      <c r="H1821" s="34">
        <v>5000</v>
      </c>
      <c r="I1821" s="34">
        <v>5000</v>
      </c>
      <c r="J1821" s="67">
        <v>0</v>
      </c>
    </row>
    <row r="1822" spans="1:10">
      <c r="A1822" s="60" t="s">
        <v>730</v>
      </c>
      <c r="B1822" s="60" t="s">
        <v>119</v>
      </c>
      <c r="C1822" s="60" t="s">
        <v>462</v>
      </c>
      <c r="D1822" s="37" t="s">
        <v>60</v>
      </c>
      <c r="E1822" s="33">
        <v>1</v>
      </c>
      <c r="F1822" s="33">
        <v>1</v>
      </c>
      <c r="G1822" s="33">
        <v>0</v>
      </c>
      <c r="H1822" s="34">
        <v>5000</v>
      </c>
      <c r="I1822" s="34">
        <v>5000</v>
      </c>
      <c r="J1822" s="67">
        <v>0</v>
      </c>
    </row>
    <row r="1823" spans="1:10">
      <c r="A1823" s="60" t="s">
        <v>730</v>
      </c>
      <c r="B1823" s="60" t="s">
        <v>119</v>
      </c>
      <c r="C1823" s="60" t="s">
        <v>512</v>
      </c>
      <c r="D1823" s="37" t="s">
        <v>45</v>
      </c>
      <c r="E1823" s="33">
        <v>1</v>
      </c>
      <c r="F1823" s="33">
        <v>2.37</v>
      </c>
      <c r="G1823" s="33">
        <v>1.37</v>
      </c>
      <c r="H1823" s="34">
        <v>5000</v>
      </c>
      <c r="I1823" s="34">
        <v>12885</v>
      </c>
      <c r="J1823" s="67">
        <v>7885</v>
      </c>
    </row>
    <row r="1824" spans="1:10">
      <c r="A1824" s="60" t="s">
        <v>730</v>
      </c>
      <c r="B1824" s="60" t="s">
        <v>119</v>
      </c>
      <c r="C1824" s="60" t="s">
        <v>542</v>
      </c>
      <c r="D1824" s="37" t="s">
        <v>116</v>
      </c>
      <c r="E1824" s="33">
        <v>20</v>
      </c>
      <c r="F1824" s="33">
        <v>16</v>
      </c>
      <c r="G1824" s="33">
        <v>-4</v>
      </c>
      <c r="H1824" s="34">
        <v>105485</v>
      </c>
      <c r="I1824" s="34">
        <v>83387</v>
      </c>
      <c r="J1824" s="67">
        <v>-22098</v>
      </c>
    </row>
    <row r="1825" spans="1:10">
      <c r="A1825" s="60" t="s">
        <v>730</v>
      </c>
      <c r="B1825" s="60" t="s">
        <v>119</v>
      </c>
      <c r="C1825" s="60" t="s">
        <v>578</v>
      </c>
      <c r="D1825" s="37" t="s">
        <v>46</v>
      </c>
      <c r="E1825" s="33">
        <v>1</v>
      </c>
      <c r="F1825" s="33">
        <v>1</v>
      </c>
      <c r="G1825" s="33">
        <v>0</v>
      </c>
      <c r="H1825" s="34">
        <v>5000</v>
      </c>
      <c r="I1825" s="34">
        <v>5000</v>
      </c>
      <c r="J1825" s="67">
        <v>0</v>
      </c>
    </row>
    <row r="1826" spans="1:10">
      <c r="A1826" s="60" t="s">
        <v>730</v>
      </c>
      <c r="B1826" s="60" t="s">
        <v>119</v>
      </c>
      <c r="C1826" s="60" t="s">
        <v>632</v>
      </c>
      <c r="D1826" s="37" t="s">
        <v>48</v>
      </c>
      <c r="E1826" s="33">
        <v>72.02</v>
      </c>
      <c r="F1826" s="33">
        <v>74.62</v>
      </c>
      <c r="G1826" s="33">
        <v>2.6000000000000085</v>
      </c>
      <c r="H1826" s="34">
        <v>413439</v>
      </c>
      <c r="I1826" s="34">
        <v>408900</v>
      </c>
      <c r="J1826" s="67">
        <v>-4539</v>
      </c>
    </row>
    <row r="1827" spans="1:10">
      <c r="A1827" s="60" t="s">
        <v>730</v>
      </c>
      <c r="B1827" s="60" t="s">
        <v>119</v>
      </c>
      <c r="C1827" s="60" t="s">
        <v>757</v>
      </c>
      <c r="D1827" s="37" t="s">
        <v>243</v>
      </c>
      <c r="E1827" s="33">
        <v>1</v>
      </c>
      <c r="F1827" s="33">
        <v>0</v>
      </c>
      <c r="G1827" s="33">
        <v>-1</v>
      </c>
      <c r="H1827" s="34">
        <v>5000</v>
      </c>
      <c r="I1827" s="34">
        <v>0</v>
      </c>
      <c r="J1827" s="67">
        <v>-5000</v>
      </c>
    </row>
    <row r="1828" spans="1:10">
      <c r="A1828" s="60" t="s">
        <v>730</v>
      </c>
      <c r="B1828" s="60" t="s">
        <v>119</v>
      </c>
      <c r="C1828" s="60" t="s">
        <v>781</v>
      </c>
      <c r="D1828" s="37" t="s">
        <v>316</v>
      </c>
      <c r="E1828" s="33">
        <v>0</v>
      </c>
      <c r="F1828" s="33">
        <v>1</v>
      </c>
      <c r="G1828" s="33">
        <v>1</v>
      </c>
      <c r="H1828" s="34">
        <v>0</v>
      </c>
      <c r="I1828" s="34">
        <v>5000</v>
      </c>
      <c r="J1828" s="67">
        <v>5000</v>
      </c>
    </row>
    <row r="1829" spans="1:10">
      <c r="A1829" s="60" t="s">
        <v>731</v>
      </c>
      <c r="B1829" s="60" t="s">
        <v>222</v>
      </c>
      <c r="C1829" s="60" t="s">
        <v>412</v>
      </c>
      <c r="D1829" s="37" t="s">
        <v>42</v>
      </c>
      <c r="E1829" s="33">
        <v>1</v>
      </c>
      <c r="F1829" s="33">
        <v>2</v>
      </c>
      <c r="G1829" s="33">
        <v>1</v>
      </c>
      <c r="H1829" s="34">
        <v>19464</v>
      </c>
      <c r="I1829" s="34">
        <v>16724</v>
      </c>
      <c r="J1829" s="67">
        <v>-2740</v>
      </c>
    </row>
    <row r="1830" spans="1:10">
      <c r="A1830" s="60" t="s">
        <v>731</v>
      </c>
      <c r="B1830" s="60" t="s">
        <v>222</v>
      </c>
      <c r="C1830" s="60" t="s">
        <v>437</v>
      </c>
      <c r="D1830" s="37" t="s">
        <v>211</v>
      </c>
      <c r="E1830" s="33">
        <v>35.480000000000004</v>
      </c>
      <c r="F1830" s="33">
        <v>36.97</v>
      </c>
      <c r="G1830" s="33">
        <v>1.4899999999999949</v>
      </c>
      <c r="H1830" s="34">
        <v>276752</v>
      </c>
      <c r="I1830" s="34">
        <v>317790</v>
      </c>
      <c r="J1830" s="67">
        <v>41038</v>
      </c>
    </row>
    <row r="1831" spans="1:10">
      <c r="A1831" s="60" t="s">
        <v>731</v>
      </c>
      <c r="B1831" s="60" t="s">
        <v>222</v>
      </c>
      <c r="C1831" s="60" t="s">
        <v>462</v>
      </c>
      <c r="D1831" s="37" t="s">
        <v>60</v>
      </c>
      <c r="E1831" s="33">
        <v>0</v>
      </c>
      <c r="F1831" s="33">
        <v>1</v>
      </c>
      <c r="G1831" s="33">
        <v>1</v>
      </c>
      <c r="H1831" s="34">
        <v>0</v>
      </c>
      <c r="I1831" s="34">
        <v>9256</v>
      </c>
      <c r="J1831" s="67">
        <v>9256</v>
      </c>
    </row>
    <row r="1832" spans="1:10">
      <c r="A1832" s="60" t="s">
        <v>731</v>
      </c>
      <c r="B1832" s="60" t="s">
        <v>222</v>
      </c>
      <c r="C1832" s="60" t="s">
        <v>468</v>
      </c>
      <c r="D1832" s="37" t="s">
        <v>62</v>
      </c>
      <c r="E1832" s="33">
        <v>1</v>
      </c>
      <c r="F1832" s="33">
        <v>2.4699999999999998</v>
      </c>
      <c r="G1832" s="33">
        <v>1.4699999999999998</v>
      </c>
      <c r="H1832" s="34">
        <v>5000</v>
      </c>
      <c r="I1832" s="34">
        <v>28358</v>
      </c>
      <c r="J1832" s="67">
        <v>23358</v>
      </c>
    </row>
    <row r="1833" spans="1:10">
      <c r="A1833" s="60" t="s">
        <v>731</v>
      </c>
      <c r="B1833" s="60" t="s">
        <v>222</v>
      </c>
      <c r="C1833" s="60" t="s">
        <v>478</v>
      </c>
      <c r="D1833" s="37" t="s">
        <v>208</v>
      </c>
      <c r="E1833" s="33">
        <v>0</v>
      </c>
      <c r="F1833" s="33">
        <v>2</v>
      </c>
      <c r="G1833" s="33">
        <v>2</v>
      </c>
      <c r="H1833" s="34">
        <v>0</v>
      </c>
      <c r="I1833" s="34">
        <v>16380</v>
      </c>
      <c r="J1833" s="67">
        <v>16380</v>
      </c>
    </row>
    <row r="1834" spans="1:10">
      <c r="A1834" s="60" t="s">
        <v>731</v>
      </c>
      <c r="B1834" s="60" t="s">
        <v>222</v>
      </c>
      <c r="C1834" s="60" t="s">
        <v>488</v>
      </c>
      <c r="D1834" s="37" t="s">
        <v>43</v>
      </c>
      <c r="E1834" s="33">
        <v>48.04</v>
      </c>
      <c r="F1834" s="33">
        <v>54</v>
      </c>
      <c r="G1834" s="33">
        <v>5.9600000000000009</v>
      </c>
      <c r="H1834" s="34">
        <v>357884</v>
      </c>
      <c r="I1834" s="34">
        <v>407063</v>
      </c>
      <c r="J1834" s="67">
        <v>49179</v>
      </c>
    </row>
    <row r="1835" spans="1:10">
      <c r="A1835" s="60" t="s">
        <v>731</v>
      </c>
      <c r="B1835" s="60" t="s">
        <v>222</v>
      </c>
      <c r="C1835" s="60" t="s">
        <v>561</v>
      </c>
      <c r="D1835" s="37" t="s">
        <v>64</v>
      </c>
      <c r="E1835" s="33">
        <v>10</v>
      </c>
      <c r="F1835" s="33">
        <v>12.47</v>
      </c>
      <c r="G1835" s="33">
        <v>2.4700000000000006</v>
      </c>
      <c r="H1835" s="34">
        <v>70616</v>
      </c>
      <c r="I1835" s="34">
        <v>84180</v>
      </c>
      <c r="J1835" s="67">
        <v>13564</v>
      </c>
    </row>
    <row r="1836" spans="1:10">
      <c r="A1836" s="60" t="s">
        <v>731</v>
      </c>
      <c r="B1836" s="60" t="s">
        <v>222</v>
      </c>
      <c r="C1836" s="60" t="s">
        <v>629</v>
      </c>
      <c r="D1836" s="37" t="s">
        <v>47</v>
      </c>
      <c r="E1836" s="33">
        <v>0</v>
      </c>
      <c r="F1836" s="33">
        <v>0.57999999999999996</v>
      </c>
      <c r="G1836" s="33">
        <v>0.57999999999999996</v>
      </c>
      <c r="H1836" s="34">
        <v>0</v>
      </c>
      <c r="I1836" s="34">
        <v>2900</v>
      </c>
      <c r="J1836" s="67">
        <v>2900</v>
      </c>
    </row>
    <row r="1837" spans="1:10">
      <c r="A1837" s="60" t="s">
        <v>731</v>
      </c>
      <c r="B1837" s="60" t="s">
        <v>222</v>
      </c>
      <c r="C1837" s="60" t="s">
        <v>632</v>
      </c>
      <c r="D1837" s="37" t="s">
        <v>48</v>
      </c>
      <c r="E1837" s="33">
        <v>2</v>
      </c>
      <c r="F1837" s="33">
        <v>0</v>
      </c>
      <c r="G1837" s="33">
        <v>-2</v>
      </c>
      <c r="H1837" s="34">
        <v>22466</v>
      </c>
      <c r="I1837" s="34">
        <v>0</v>
      </c>
      <c r="J1837" s="67">
        <v>-22466</v>
      </c>
    </row>
    <row r="1838" spans="1:10">
      <c r="A1838" s="60" t="s">
        <v>731</v>
      </c>
      <c r="B1838" s="60" t="s">
        <v>222</v>
      </c>
      <c r="C1838" s="60" t="s">
        <v>676</v>
      </c>
      <c r="D1838" s="37" t="s">
        <v>49</v>
      </c>
      <c r="E1838" s="33">
        <v>11</v>
      </c>
      <c r="F1838" s="33">
        <v>11</v>
      </c>
      <c r="G1838" s="33">
        <v>0</v>
      </c>
      <c r="H1838" s="34">
        <v>109737</v>
      </c>
      <c r="I1838" s="34">
        <v>131016</v>
      </c>
      <c r="J1838" s="67">
        <v>21279</v>
      </c>
    </row>
    <row r="1839" spans="1:10">
      <c r="A1839" s="60" t="s">
        <v>731</v>
      </c>
      <c r="B1839" s="60" t="s">
        <v>222</v>
      </c>
      <c r="C1839" s="60" t="s">
        <v>716</v>
      </c>
      <c r="D1839" s="37" t="s">
        <v>195</v>
      </c>
      <c r="E1839" s="33">
        <v>9</v>
      </c>
      <c r="F1839" s="33">
        <v>11</v>
      </c>
      <c r="G1839" s="33">
        <v>2</v>
      </c>
      <c r="H1839" s="34">
        <v>50386</v>
      </c>
      <c r="I1839" s="34">
        <v>61131</v>
      </c>
      <c r="J1839" s="67">
        <v>10745</v>
      </c>
    </row>
    <row r="1840" spans="1:10">
      <c r="A1840" s="60" t="s">
        <v>731</v>
      </c>
      <c r="B1840" s="60" t="s">
        <v>222</v>
      </c>
      <c r="C1840" s="60" t="s">
        <v>725</v>
      </c>
      <c r="D1840" s="37" t="s">
        <v>118</v>
      </c>
      <c r="E1840" s="33">
        <v>0</v>
      </c>
      <c r="F1840" s="33">
        <v>1.1499999999999999</v>
      </c>
      <c r="G1840" s="33">
        <v>1.1499999999999999</v>
      </c>
      <c r="H1840" s="34">
        <v>0</v>
      </c>
      <c r="I1840" s="34">
        <v>13970</v>
      </c>
      <c r="J1840" s="67">
        <v>13970</v>
      </c>
    </row>
    <row r="1841" spans="1:10">
      <c r="A1841" s="60" t="s">
        <v>731</v>
      </c>
      <c r="B1841" s="60" t="s">
        <v>222</v>
      </c>
      <c r="C1841" s="60" t="s">
        <v>726</v>
      </c>
      <c r="D1841" s="37" t="s">
        <v>221</v>
      </c>
      <c r="E1841" s="33">
        <v>8.26</v>
      </c>
      <c r="F1841" s="33">
        <v>8</v>
      </c>
      <c r="G1841" s="33">
        <v>-0.25999999999999979</v>
      </c>
      <c r="H1841" s="34">
        <v>41300</v>
      </c>
      <c r="I1841" s="34">
        <v>48097</v>
      </c>
      <c r="J1841" s="67">
        <v>6797</v>
      </c>
    </row>
    <row r="1842" spans="1:10">
      <c r="A1842" s="60" t="s">
        <v>732</v>
      </c>
      <c r="B1842" s="60" t="s">
        <v>196</v>
      </c>
      <c r="C1842" s="60" t="s">
        <v>465</v>
      </c>
      <c r="D1842" s="37" t="s">
        <v>61</v>
      </c>
      <c r="E1842" s="33">
        <v>3</v>
      </c>
      <c r="F1842" s="33">
        <v>5.1899999999999995</v>
      </c>
      <c r="G1842" s="33">
        <v>2.1899999999999995</v>
      </c>
      <c r="H1842" s="34">
        <v>16401</v>
      </c>
      <c r="I1842" s="34">
        <v>28822</v>
      </c>
      <c r="J1842" s="67">
        <v>12421</v>
      </c>
    </row>
    <row r="1843" spans="1:10">
      <c r="A1843" s="60" t="s">
        <v>732</v>
      </c>
      <c r="B1843" s="60" t="s">
        <v>196</v>
      </c>
      <c r="C1843" s="60" t="s">
        <v>728</v>
      </c>
      <c r="D1843" s="37" t="s">
        <v>70</v>
      </c>
      <c r="E1843" s="33">
        <v>0</v>
      </c>
      <c r="F1843" s="33">
        <v>0.57999999999999996</v>
      </c>
      <c r="G1843" s="33">
        <v>0.57999999999999996</v>
      </c>
      <c r="H1843" s="34">
        <v>0</v>
      </c>
      <c r="I1843" s="34">
        <v>2900</v>
      </c>
      <c r="J1843" s="67">
        <v>2900</v>
      </c>
    </row>
    <row r="1844" spans="1:10">
      <c r="A1844" s="60" t="s">
        <v>732</v>
      </c>
      <c r="B1844" s="60" t="s">
        <v>196</v>
      </c>
      <c r="C1844" s="60" t="s">
        <v>741</v>
      </c>
      <c r="D1844" s="37" t="s">
        <v>198</v>
      </c>
      <c r="E1844" s="33">
        <v>13.01</v>
      </c>
      <c r="F1844" s="33">
        <v>9.39</v>
      </c>
      <c r="G1844" s="33">
        <v>-3.6199999999999992</v>
      </c>
      <c r="H1844" s="34">
        <v>100577</v>
      </c>
      <c r="I1844" s="34">
        <v>100935</v>
      </c>
      <c r="J1844" s="67">
        <v>358</v>
      </c>
    </row>
    <row r="1845" spans="1:10">
      <c r="A1845" s="60" t="s">
        <v>735</v>
      </c>
      <c r="B1845" s="60" t="s">
        <v>942</v>
      </c>
      <c r="C1845" s="60" t="s">
        <v>381</v>
      </c>
      <c r="D1845" s="37" t="s">
        <v>141</v>
      </c>
      <c r="E1845" s="33">
        <v>11</v>
      </c>
      <c r="F1845" s="33">
        <v>14</v>
      </c>
      <c r="G1845" s="33">
        <v>3</v>
      </c>
      <c r="H1845" s="34">
        <v>84651</v>
      </c>
      <c r="I1845" s="34">
        <v>93090</v>
      </c>
      <c r="J1845" s="67">
        <v>8439</v>
      </c>
    </row>
    <row r="1846" spans="1:10">
      <c r="A1846" s="60" t="s">
        <v>735</v>
      </c>
      <c r="B1846" s="60" t="s">
        <v>942</v>
      </c>
      <c r="C1846" s="60" t="s">
        <v>422</v>
      </c>
      <c r="D1846" s="37" t="s">
        <v>145</v>
      </c>
      <c r="E1846" s="33">
        <v>2</v>
      </c>
      <c r="F1846" s="33">
        <v>3</v>
      </c>
      <c r="G1846" s="33">
        <v>1</v>
      </c>
      <c r="H1846" s="34">
        <v>10000</v>
      </c>
      <c r="I1846" s="34">
        <v>15000</v>
      </c>
      <c r="J1846" s="67">
        <v>5000</v>
      </c>
    </row>
    <row r="1847" spans="1:10">
      <c r="A1847" s="60" t="s">
        <v>735</v>
      </c>
      <c r="B1847" s="60" t="s">
        <v>942</v>
      </c>
      <c r="C1847" s="60" t="s">
        <v>458</v>
      </c>
      <c r="D1847" s="37" t="s">
        <v>147</v>
      </c>
      <c r="E1847" s="33">
        <v>24</v>
      </c>
      <c r="F1847" s="33">
        <v>26</v>
      </c>
      <c r="G1847" s="33">
        <v>2</v>
      </c>
      <c r="H1847" s="34">
        <v>243503</v>
      </c>
      <c r="I1847" s="34">
        <v>293496</v>
      </c>
      <c r="J1847" s="67">
        <v>49993</v>
      </c>
    </row>
    <row r="1848" spans="1:10">
      <c r="A1848" s="60" t="s">
        <v>735</v>
      </c>
      <c r="B1848" s="60" t="s">
        <v>942</v>
      </c>
      <c r="C1848" s="60" t="s">
        <v>603</v>
      </c>
      <c r="D1848" s="37" t="s">
        <v>155</v>
      </c>
      <c r="E1848" s="33">
        <v>1</v>
      </c>
      <c r="F1848" s="33">
        <v>4</v>
      </c>
      <c r="G1848" s="33">
        <v>3</v>
      </c>
      <c r="H1848" s="34">
        <v>27777</v>
      </c>
      <c r="I1848" s="34">
        <v>28341</v>
      </c>
      <c r="J1848" s="67">
        <v>564</v>
      </c>
    </row>
    <row r="1849" spans="1:10">
      <c r="A1849" s="60" t="s">
        <v>737</v>
      </c>
      <c r="B1849" s="60" t="s">
        <v>160</v>
      </c>
      <c r="C1849" s="60" t="s">
        <v>358</v>
      </c>
      <c r="D1849" s="37" t="s">
        <v>51</v>
      </c>
      <c r="E1849" s="33">
        <v>3</v>
      </c>
      <c r="F1849" s="33">
        <v>2</v>
      </c>
      <c r="G1849" s="33">
        <v>-1</v>
      </c>
      <c r="H1849" s="34">
        <v>15000</v>
      </c>
      <c r="I1849" s="34">
        <v>10000</v>
      </c>
      <c r="J1849" s="67">
        <v>-5000</v>
      </c>
    </row>
    <row r="1850" spans="1:10">
      <c r="A1850" s="60" t="s">
        <v>737</v>
      </c>
      <c r="B1850" s="60" t="s">
        <v>160</v>
      </c>
      <c r="C1850" s="60" t="s">
        <v>456</v>
      </c>
      <c r="D1850" s="37" t="s">
        <v>146</v>
      </c>
      <c r="E1850" s="33">
        <v>1</v>
      </c>
      <c r="F1850" s="33">
        <v>0.71</v>
      </c>
      <c r="G1850" s="33">
        <v>-0.29000000000000004</v>
      </c>
      <c r="H1850" s="34">
        <v>14850</v>
      </c>
      <c r="I1850" s="34">
        <v>14812</v>
      </c>
      <c r="J1850" s="67">
        <v>-38</v>
      </c>
    </row>
    <row r="1851" spans="1:10">
      <c r="A1851" s="60" t="s">
        <v>737</v>
      </c>
      <c r="B1851" s="60" t="s">
        <v>160</v>
      </c>
      <c r="C1851" s="60" t="s">
        <v>479</v>
      </c>
      <c r="D1851" s="37" t="s">
        <v>52</v>
      </c>
      <c r="E1851" s="33">
        <v>0</v>
      </c>
      <c r="F1851" s="33">
        <v>1</v>
      </c>
      <c r="G1851" s="33">
        <v>1</v>
      </c>
      <c r="H1851" s="34">
        <v>0</v>
      </c>
      <c r="I1851" s="34">
        <v>5000</v>
      </c>
      <c r="J1851" s="67">
        <v>5000</v>
      </c>
    </row>
    <row r="1852" spans="1:10">
      <c r="A1852" s="60" t="s">
        <v>737</v>
      </c>
      <c r="B1852" s="60" t="s">
        <v>160</v>
      </c>
      <c r="C1852" s="60" t="s">
        <v>519</v>
      </c>
      <c r="D1852" s="37" t="s">
        <v>150</v>
      </c>
      <c r="E1852" s="33">
        <v>1</v>
      </c>
      <c r="F1852" s="33">
        <v>0</v>
      </c>
      <c r="G1852" s="33">
        <v>-1</v>
      </c>
      <c r="H1852" s="34">
        <v>5000</v>
      </c>
      <c r="I1852" s="34">
        <v>0</v>
      </c>
      <c r="J1852" s="67">
        <v>-5000</v>
      </c>
    </row>
    <row r="1853" spans="1:10">
      <c r="A1853" s="60" t="s">
        <v>737</v>
      </c>
      <c r="B1853" s="60" t="s">
        <v>160</v>
      </c>
      <c r="C1853" s="60" t="s">
        <v>562</v>
      </c>
      <c r="D1853" s="37" t="s">
        <v>151</v>
      </c>
      <c r="E1853" s="33">
        <v>1</v>
      </c>
      <c r="F1853" s="33">
        <v>2</v>
      </c>
      <c r="G1853" s="33">
        <v>1</v>
      </c>
      <c r="H1853" s="34">
        <v>5000</v>
      </c>
      <c r="I1853" s="34">
        <v>20378</v>
      </c>
      <c r="J1853" s="67">
        <v>15378</v>
      </c>
    </row>
    <row r="1854" spans="1:10">
      <c r="A1854" s="60" t="s">
        <v>737</v>
      </c>
      <c r="B1854" s="60" t="s">
        <v>160</v>
      </c>
      <c r="C1854" s="60" t="s">
        <v>580</v>
      </c>
      <c r="D1854" s="37" t="s">
        <v>152</v>
      </c>
      <c r="E1854" s="33">
        <v>0.79</v>
      </c>
      <c r="F1854" s="33">
        <v>1</v>
      </c>
      <c r="G1854" s="33">
        <v>0.20999999999999996</v>
      </c>
      <c r="H1854" s="34">
        <v>6569</v>
      </c>
      <c r="I1854" s="34">
        <v>5000</v>
      </c>
      <c r="J1854" s="67">
        <v>-1569</v>
      </c>
    </row>
    <row r="1855" spans="1:10">
      <c r="A1855" s="60" t="s">
        <v>737</v>
      </c>
      <c r="B1855" s="60" t="s">
        <v>160</v>
      </c>
      <c r="C1855" s="60" t="s">
        <v>603</v>
      </c>
      <c r="D1855" s="37" t="s">
        <v>155</v>
      </c>
      <c r="E1855" s="33">
        <v>2</v>
      </c>
      <c r="F1855" s="33">
        <v>3</v>
      </c>
      <c r="G1855" s="33">
        <v>1</v>
      </c>
      <c r="H1855" s="34">
        <v>15156</v>
      </c>
      <c r="I1855" s="34">
        <v>19364</v>
      </c>
      <c r="J1855" s="67">
        <v>4208</v>
      </c>
    </row>
    <row r="1856" spans="1:10">
      <c r="A1856" s="60" t="s">
        <v>737</v>
      </c>
      <c r="B1856" s="60" t="s">
        <v>160</v>
      </c>
      <c r="C1856" s="60" t="s">
        <v>609</v>
      </c>
      <c r="D1856" s="37" t="s">
        <v>156</v>
      </c>
      <c r="E1856" s="33">
        <v>1</v>
      </c>
      <c r="F1856" s="33">
        <v>1</v>
      </c>
      <c r="G1856" s="33">
        <v>0</v>
      </c>
      <c r="H1856" s="34">
        <v>5000</v>
      </c>
      <c r="I1856" s="34">
        <v>5000</v>
      </c>
      <c r="J1856" s="67">
        <v>0</v>
      </c>
    </row>
    <row r="1857" spans="1:10">
      <c r="A1857" s="60" t="s">
        <v>737</v>
      </c>
      <c r="B1857" s="60" t="s">
        <v>160</v>
      </c>
      <c r="C1857" s="60" t="s">
        <v>613</v>
      </c>
      <c r="D1857" s="37" t="s">
        <v>85</v>
      </c>
      <c r="E1857" s="33">
        <v>1</v>
      </c>
      <c r="F1857" s="33">
        <v>1</v>
      </c>
      <c r="G1857" s="33">
        <v>0</v>
      </c>
      <c r="H1857" s="34">
        <v>11729</v>
      </c>
      <c r="I1857" s="34">
        <v>16493</v>
      </c>
      <c r="J1857" s="67">
        <v>4764</v>
      </c>
    </row>
    <row r="1858" spans="1:10">
      <c r="A1858" s="60" t="s">
        <v>738</v>
      </c>
      <c r="B1858" s="60" t="s">
        <v>88</v>
      </c>
      <c r="C1858" s="60" t="s">
        <v>376</v>
      </c>
      <c r="D1858" s="37" t="s">
        <v>74</v>
      </c>
      <c r="E1858" s="33">
        <v>7</v>
      </c>
      <c r="F1858" s="33">
        <v>7</v>
      </c>
      <c r="G1858" s="33">
        <v>0</v>
      </c>
      <c r="H1858" s="34">
        <v>35000</v>
      </c>
      <c r="I1858" s="34">
        <v>35000</v>
      </c>
      <c r="J1858" s="67">
        <v>0</v>
      </c>
    </row>
    <row r="1859" spans="1:10">
      <c r="A1859" s="60" t="s">
        <v>738</v>
      </c>
      <c r="B1859" s="60" t="s">
        <v>88</v>
      </c>
      <c r="C1859" s="60" t="s">
        <v>428</v>
      </c>
      <c r="D1859" s="37" t="s">
        <v>121</v>
      </c>
      <c r="E1859" s="33">
        <v>3.9299999999999997</v>
      </c>
      <c r="F1859" s="33">
        <v>3</v>
      </c>
      <c r="G1859" s="33">
        <v>-0.92999999999999972</v>
      </c>
      <c r="H1859" s="34">
        <v>19650</v>
      </c>
      <c r="I1859" s="34">
        <v>15000</v>
      </c>
      <c r="J1859" s="67">
        <v>-4650</v>
      </c>
    </row>
    <row r="1860" spans="1:10">
      <c r="A1860" s="60" t="s">
        <v>738</v>
      </c>
      <c r="B1860" s="60" t="s">
        <v>88</v>
      </c>
      <c r="C1860" s="60" t="s">
        <v>452</v>
      </c>
      <c r="D1860" s="37" t="s">
        <v>122</v>
      </c>
      <c r="E1860" s="33">
        <v>1</v>
      </c>
      <c r="F1860" s="33">
        <v>0</v>
      </c>
      <c r="G1860" s="33">
        <v>-1</v>
      </c>
      <c r="H1860" s="34">
        <v>5000</v>
      </c>
      <c r="I1860" s="34">
        <v>0</v>
      </c>
      <c r="J1860" s="67">
        <v>-5000</v>
      </c>
    </row>
    <row r="1861" spans="1:10">
      <c r="A1861" s="60" t="s">
        <v>738</v>
      </c>
      <c r="B1861" s="60" t="s">
        <v>88</v>
      </c>
      <c r="C1861" s="60" t="s">
        <v>461</v>
      </c>
      <c r="D1861" s="37" t="s">
        <v>90</v>
      </c>
      <c r="E1861" s="33">
        <v>5</v>
      </c>
      <c r="F1861" s="33">
        <v>6.6400000000000006</v>
      </c>
      <c r="G1861" s="33">
        <v>1.6400000000000006</v>
      </c>
      <c r="H1861" s="34">
        <v>25000</v>
      </c>
      <c r="I1861" s="34">
        <v>33200</v>
      </c>
      <c r="J1861" s="67">
        <v>8200</v>
      </c>
    </row>
    <row r="1862" spans="1:10">
      <c r="A1862" s="60" t="s">
        <v>738</v>
      </c>
      <c r="B1862" s="60" t="s">
        <v>88</v>
      </c>
      <c r="C1862" s="60" t="s">
        <v>489</v>
      </c>
      <c r="D1862" s="37" t="s">
        <v>123</v>
      </c>
      <c r="E1862" s="33">
        <v>1</v>
      </c>
      <c r="F1862" s="33">
        <v>1</v>
      </c>
      <c r="G1862" s="33">
        <v>0</v>
      </c>
      <c r="H1862" s="34">
        <v>7606</v>
      </c>
      <c r="I1862" s="34">
        <v>5677</v>
      </c>
      <c r="J1862" s="67">
        <v>-1929</v>
      </c>
    </row>
    <row r="1863" spans="1:10">
      <c r="A1863" s="60" t="s">
        <v>738</v>
      </c>
      <c r="B1863" s="60" t="s">
        <v>88</v>
      </c>
      <c r="C1863" s="60" t="s">
        <v>490</v>
      </c>
      <c r="D1863" s="37" t="s">
        <v>80</v>
      </c>
      <c r="E1863" s="33">
        <v>3</v>
      </c>
      <c r="F1863" s="33">
        <v>2</v>
      </c>
      <c r="G1863" s="33">
        <v>-1</v>
      </c>
      <c r="H1863" s="34">
        <v>15000</v>
      </c>
      <c r="I1863" s="34">
        <v>13781</v>
      </c>
      <c r="J1863" s="67">
        <v>-1219</v>
      </c>
    </row>
    <row r="1864" spans="1:10">
      <c r="A1864" s="60" t="s">
        <v>738</v>
      </c>
      <c r="B1864" s="60" t="s">
        <v>88</v>
      </c>
      <c r="C1864" s="60" t="s">
        <v>521</v>
      </c>
      <c r="D1864" s="37" t="s">
        <v>81</v>
      </c>
      <c r="E1864" s="33">
        <v>1</v>
      </c>
      <c r="F1864" s="33">
        <v>1</v>
      </c>
      <c r="G1864" s="33">
        <v>0</v>
      </c>
      <c r="H1864" s="34">
        <v>5000</v>
      </c>
      <c r="I1864" s="34">
        <v>5000</v>
      </c>
      <c r="J1864" s="67">
        <v>0</v>
      </c>
    </row>
    <row r="1865" spans="1:10">
      <c r="A1865" s="60" t="s">
        <v>738</v>
      </c>
      <c r="B1865" s="60" t="s">
        <v>88</v>
      </c>
      <c r="C1865" s="60" t="s">
        <v>536</v>
      </c>
      <c r="D1865" s="37" t="s">
        <v>82</v>
      </c>
      <c r="E1865" s="33">
        <v>11.68</v>
      </c>
      <c r="F1865" s="33">
        <v>12</v>
      </c>
      <c r="G1865" s="33">
        <v>0.32000000000000028</v>
      </c>
      <c r="H1865" s="34">
        <v>60631</v>
      </c>
      <c r="I1865" s="34">
        <v>62997</v>
      </c>
      <c r="J1865" s="67">
        <v>2366</v>
      </c>
    </row>
    <row r="1866" spans="1:10">
      <c r="A1866" s="60" t="s">
        <v>738</v>
      </c>
      <c r="B1866" s="60" t="s">
        <v>88</v>
      </c>
      <c r="C1866" s="60" t="s">
        <v>537</v>
      </c>
      <c r="D1866" s="37" t="s">
        <v>214</v>
      </c>
      <c r="E1866" s="33">
        <v>2</v>
      </c>
      <c r="F1866" s="33">
        <v>2</v>
      </c>
      <c r="G1866" s="33">
        <v>0</v>
      </c>
      <c r="H1866" s="34">
        <v>10000</v>
      </c>
      <c r="I1866" s="34">
        <v>10000</v>
      </c>
      <c r="J1866" s="67">
        <v>0</v>
      </c>
    </row>
    <row r="1867" spans="1:10">
      <c r="A1867" s="60" t="s">
        <v>738</v>
      </c>
      <c r="B1867" s="60" t="s">
        <v>88</v>
      </c>
      <c r="C1867" s="60" t="s">
        <v>565</v>
      </c>
      <c r="D1867" s="37" t="s">
        <v>126</v>
      </c>
      <c r="E1867" s="33">
        <v>35</v>
      </c>
      <c r="F1867" s="33">
        <v>30</v>
      </c>
      <c r="G1867" s="33">
        <v>-5</v>
      </c>
      <c r="H1867" s="34">
        <v>201506</v>
      </c>
      <c r="I1867" s="34">
        <v>187452</v>
      </c>
      <c r="J1867" s="67">
        <v>-14054</v>
      </c>
    </row>
    <row r="1868" spans="1:10">
      <c r="A1868" s="60" t="s">
        <v>738</v>
      </c>
      <c r="B1868" s="60" t="s">
        <v>88</v>
      </c>
      <c r="C1868" s="60" t="s">
        <v>577</v>
      </c>
      <c r="D1868" s="37" t="s">
        <v>92</v>
      </c>
      <c r="E1868" s="33">
        <v>1</v>
      </c>
      <c r="F1868" s="33">
        <v>1</v>
      </c>
      <c r="G1868" s="33">
        <v>0</v>
      </c>
      <c r="H1868" s="34">
        <v>5000</v>
      </c>
      <c r="I1868" s="34">
        <v>5000</v>
      </c>
      <c r="J1868" s="67">
        <v>0</v>
      </c>
    </row>
    <row r="1869" spans="1:10">
      <c r="A1869" s="60" t="s">
        <v>738</v>
      </c>
      <c r="B1869" s="60" t="s">
        <v>88</v>
      </c>
      <c r="C1869" s="60" t="s">
        <v>628</v>
      </c>
      <c r="D1869" s="37" t="s">
        <v>93</v>
      </c>
      <c r="E1869" s="33">
        <v>1</v>
      </c>
      <c r="F1869" s="33">
        <v>1</v>
      </c>
      <c r="G1869" s="33">
        <v>0</v>
      </c>
      <c r="H1869" s="34">
        <v>5000</v>
      </c>
      <c r="I1869" s="34">
        <v>5000</v>
      </c>
      <c r="J1869" s="67">
        <v>0</v>
      </c>
    </row>
    <row r="1870" spans="1:10">
      <c r="A1870" s="60" t="s">
        <v>738</v>
      </c>
      <c r="B1870" s="60" t="s">
        <v>88</v>
      </c>
      <c r="C1870" s="60" t="s">
        <v>641</v>
      </c>
      <c r="D1870" s="37" t="s">
        <v>215</v>
      </c>
      <c r="E1870" s="33">
        <v>3</v>
      </c>
      <c r="F1870" s="33">
        <v>3</v>
      </c>
      <c r="G1870" s="33">
        <v>0</v>
      </c>
      <c r="H1870" s="34">
        <v>15000</v>
      </c>
      <c r="I1870" s="34">
        <v>15000</v>
      </c>
      <c r="J1870" s="67">
        <v>0</v>
      </c>
    </row>
    <row r="1871" spans="1:10">
      <c r="A1871" s="60" t="s">
        <v>738</v>
      </c>
      <c r="B1871" s="60" t="s">
        <v>88</v>
      </c>
      <c r="C1871" s="60" t="s">
        <v>655</v>
      </c>
      <c r="D1871" s="37" t="s">
        <v>94</v>
      </c>
      <c r="E1871" s="33">
        <v>27.560000000000002</v>
      </c>
      <c r="F1871" s="33">
        <v>24</v>
      </c>
      <c r="G1871" s="33">
        <v>-3.5600000000000023</v>
      </c>
      <c r="H1871" s="34">
        <v>163691</v>
      </c>
      <c r="I1871" s="34">
        <v>141719</v>
      </c>
      <c r="J1871" s="67">
        <v>-21972</v>
      </c>
    </row>
    <row r="1872" spans="1:10">
      <c r="A1872" s="60" t="s">
        <v>738</v>
      </c>
      <c r="B1872" s="60" t="s">
        <v>88</v>
      </c>
      <c r="C1872" s="60" t="s">
        <v>667</v>
      </c>
      <c r="D1872" s="37" t="s">
        <v>95</v>
      </c>
      <c r="E1872" s="33">
        <v>0</v>
      </c>
      <c r="F1872" s="33">
        <v>1</v>
      </c>
      <c r="G1872" s="33">
        <v>1</v>
      </c>
      <c r="H1872" s="34">
        <v>0</v>
      </c>
      <c r="I1872" s="34">
        <v>5000</v>
      </c>
      <c r="J1872" s="67">
        <v>5000</v>
      </c>
    </row>
    <row r="1873" spans="1:10">
      <c r="A1873" s="60" t="s">
        <v>738</v>
      </c>
      <c r="B1873" s="60" t="s">
        <v>88</v>
      </c>
      <c r="C1873" s="60" t="s">
        <v>672</v>
      </c>
      <c r="D1873" s="37" t="s">
        <v>255</v>
      </c>
      <c r="E1873" s="33">
        <v>1</v>
      </c>
      <c r="F1873" s="33">
        <v>0</v>
      </c>
      <c r="G1873" s="33">
        <v>-1</v>
      </c>
      <c r="H1873" s="34">
        <v>5000</v>
      </c>
      <c r="I1873" s="34">
        <v>0</v>
      </c>
      <c r="J1873" s="67">
        <v>-5000</v>
      </c>
    </row>
    <row r="1874" spans="1:10">
      <c r="A1874" s="60" t="s">
        <v>738</v>
      </c>
      <c r="B1874" s="60" t="s">
        <v>88</v>
      </c>
      <c r="C1874" s="60" t="s">
        <v>713</v>
      </c>
      <c r="D1874" s="37" t="s">
        <v>127</v>
      </c>
      <c r="E1874" s="33">
        <v>27</v>
      </c>
      <c r="F1874" s="33">
        <v>28</v>
      </c>
      <c r="G1874" s="33">
        <v>1</v>
      </c>
      <c r="H1874" s="34">
        <v>147904</v>
      </c>
      <c r="I1874" s="34">
        <v>150162</v>
      </c>
      <c r="J1874" s="67">
        <v>2258</v>
      </c>
    </row>
    <row r="1875" spans="1:10">
      <c r="A1875" s="60" t="s">
        <v>738</v>
      </c>
      <c r="B1875" s="60" t="s">
        <v>88</v>
      </c>
      <c r="C1875" s="60" t="s">
        <v>721</v>
      </c>
      <c r="D1875" s="37" t="s">
        <v>939</v>
      </c>
      <c r="E1875" s="33">
        <v>1</v>
      </c>
      <c r="F1875" s="33">
        <v>1</v>
      </c>
      <c r="G1875" s="33">
        <v>0</v>
      </c>
      <c r="H1875" s="34">
        <v>5000</v>
      </c>
      <c r="I1875" s="34">
        <v>5000</v>
      </c>
      <c r="J1875" s="67">
        <v>0</v>
      </c>
    </row>
    <row r="1876" spans="1:10">
      <c r="A1876" s="60" t="s">
        <v>739</v>
      </c>
      <c r="B1876" s="60" t="s">
        <v>941</v>
      </c>
      <c r="C1876" s="60" t="s">
        <v>371</v>
      </c>
      <c r="D1876" s="37" t="s">
        <v>104</v>
      </c>
      <c r="E1876" s="33">
        <v>18.79</v>
      </c>
      <c r="F1876" s="33">
        <v>20.96</v>
      </c>
      <c r="G1876" s="33">
        <v>2.1700000000000017</v>
      </c>
      <c r="H1876" s="34">
        <v>102372</v>
      </c>
      <c r="I1876" s="34">
        <v>113063</v>
      </c>
      <c r="J1876" s="67">
        <v>10691</v>
      </c>
    </row>
    <row r="1877" spans="1:10">
      <c r="A1877" s="60" t="s">
        <v>739</v>
      </c>
      <c r="B1877" s="60" t="s">
        <v>941</v>
      </c>
      <c r="C1877" s="60" t="s">
        <v>387</v>
      </c>
      <c r="D1877" s="37" t="s">
        <v>105</v>
      </c>
      <c r="E1877" s="33">
        <v>2</v>
      </c>
      <c r="F1877" s="33">
        <v>1</v>
      </c>
      <c r="G1877" s="33">
        <v>-1</v>
      </c>
      <c r="H1877" s="34">
        <v>10000</v>
      </c>
      <c r="I1877" s="34">
        <v>5000</v>
      </c>
      <c r="J1877" s="67">
        <v>-5000</v>
      </c>
    </row>
    <row r="1878" spans="1:10">
      <c r="A1878" s="60" t="s">
        <v>739</v>
      </c>
      <c r="B1878" s="60" t="s">
        <v>941</v>
      </c>
      <c r="C1878" s="60" t="s">
        <v>392</v>
      </c>
      <c r="D1878" s="37" t="s">
        <v>298</v>
      </c>
      <c r="E1878" s="33">
        <v>11.7</v>
      </c>
      <c r="F1878" s="33">
        <v>8.68</v>
      </c>
      <c r="G1878" s="33">
        <v>-3.0199999999999996</v>
      </c>
      <c r="H1878" s="34">
        <v>62960</v>
      </c>
      <c r="I1878" s="34">
        <v>43400</v>
      </c>
      <c r="J1878" s="67">
        <v>-19560</v>
      </c>
    </row>
    <row r="1879" spans="1:10">
      <c r="A1879" s="60" t="s">
        <v>739</v>
      </c>
      <c r="B1879" s="60" t="s">
        <v>941</v>
      </c>
      <c r="C1879" s="60" t="s">
        <v>423</v>
      </c>
      <c r="D1879" s="37" t="s">
        <v>131</v>
      </c>
      <c r="E1879" s="33">
        <v>1.8399999999999999</v>
      </c>
      <c r="F1879" s="33">
        <v>0</v>
      </c>
      <c r="G1879" s="33">
        <v>-1.8399999999999999</v>
      </c>
      <c r="H1879" s="34">
        <v>10028</v>
      </c>
      <c r="I1879" s="34">
        <v>0</v>
      </c>
      <c r="J1879" s="67">
        <v>-10028</v>
      </c>
    </row>
    <row r="1880" spans="1:10">
      <c r="A1880" s="60" t="s">
        <v>739</v>
      </c>
      <c r="B1880" s="60" t="s">
        <v>941</v>
      </c>
      <c r="C1880" s="60" t="s">
        <v>575</v>
      </c>
      <c r="D1880" s="37" t="s">
        <v>300</v>
      </c>
      <c r="E1880" s="33">
        <v>6</v>
      </c>
      <c r="F1880" s="33">
        <v>5</v>
      </c>
      <c r="G1880" s="33">
        <v>-1</v>
      </c>
      <c r="H1880" s="34">
        <v>32503</v>
      </c>
      <c r="I1880" s="34">
        <v>27292</v>
      </c>
      <c r="J1880" s="67">
        <v>-5211</v>
      </c>
    </row>
    <row r="1881" spans="1:10">
      <c r="A1881" s="60" t="s">
        <v>739</v>
      </c>
      <c r="B1881" s="60" t="s">
        <v>941</v>
      </c>
      <c r="C1881" s="60" t="s">
        <v>612</v>
      </c>
      <c r="D1881" s="37" t="s">
        <v>111</v>
      </c>
      <c r="E1881" s="33">
        <v>1</v>
      </c>
      <c r="F1881" s="33">
        <v>1.8199999999999998</v>
      </c>
      <c r="G1881" s="33">
        <v>0.81999999999999984</v>
      </c>
      <c r="H1881" s="34">
        <v>12041</v>
      </c>
      <c r="I1881" s="34">
        <v>17282</v>
      </c>
      <c r="J1881" s="67">
        <v>5241</v>
      </c>
    </row>
    <row r="1882" spans="1:10">
      <c r="A1882" s="60" t="s">
        <v>739</v>
      </c>
      <c r="B1882" s="60" t="s">
        <v>941</v>
      </c>
      <c r="C1882" s="60" t="s">
        <v>651</v>
      </c>
      <c r="D1882" s="37" t="s">
        <v>163</v>
      </c>
      <c r="E1882" s="33">
        <v>0</v>
      </c>
      <c r="F1882" s="33">
        <v>0.87</v>
      </c>
      <c r="G1882" s="33">
        <v>0.87</v>
      </c>
      <c r="H1882" s="34">
        <v>0</v>
      </c>
      <c r="I1882" s="34">
        <v>9952</v>
      </c>
      <c r="J1882" s="67">
        <v>9952</v>
      </c>
    </row>
    <row r="1883" spans="1:10">
      <c r="A1883" s="60" t="s">
        <v>739</v>
      </c>
      <c r="B1883" s="60" t="s">
        <v>941</v>
      </c>
      <c r="C1883" s="60" t="s">
        <v>718</v>
      </c>
      <c r="D1883" s="37" t="s">
        <v>114</v>
      </c>
      <c r="E1883" s="33">
        <v>184.13000000000002</v>
      </c>
      <c r="F1883" s="33">
        <v>190.34</v>
      </c>
      <c r="G1883" s="33">
        <v>6.2099999999999795</v>
      </c>
      <c r="H1883" s="34">
        <v>1064622</v>
      </c>
      <c r="I1883" s="34">
        <v>1128816</v>
      </c>
      <c r="J1883" s="67">
        <v>64194</v>
      </c>
    </row>
    <row r="1884" spans="1:10">
      <c r="A1884" s="60" t="s">
        <v>739</v>
      </c>
      <c r="B1884" s="60" t="s">
        <v>941</v>
      </c>
      <c r="C1884" s="60" t="s">
        <v>722</v>
      </c>
      <c r="D1884" s="37" t="s">
        <v>115</v>
      </c>
      <c r="E1884" s="33">
        <v>25.14</v>
      </c>
      <c r="F1884" s="33">
        <v>27.799999999999997</v>
      </c>
      <c r="G1884" s="33">
        <v>2.6599999999999966</v>
      </c>
      <c r="H1884" s="34">
        <v>145680</v>
      </c>
      <c r="I1884" s="34">
        <v>161470</v>
      </c>
      <c r="J1884" s="67">
        <v>15790</v>
      </c>
    </row>
    <row r="1885" spans="1:10">
      <c r="A1885" s="60" t="s">
        <v>740</v>
      </c>
      <c r="B1885" s="60" t="s">
        <v>197</v>
      </c>
      <c r="C1885" s="60" t="s">
        <v>414</v>
      </c>
      <c r="D1885" s="37" t="s">
        <v>191</v>
      </c>
      <c r="E1885" s="33">
        <v>5</v>
      </c>
      <c r="F1885" s="33">
        <v>4.79</v>
      </c>
      <c r="G1885" s="33">
        <v>-0.20999999999999996</v>
      </c>
      <c r="H1885" s="34">
        <v>27731</v>
      </c>
      <c r="I1885" s="34">
        <v>31749</v>
      </c>
      <c r="J1885" s="67">
        <v>4018</v>
      </c>
    </row>
    <row r="1886" spans="1:10">
      <c r="A1886" s="60" t="s">
        <v>740</v>
      </c>
      <c r="B1886" s="60" t="s">
        <v>197</v>
      </c>
      <c r="C1886" s="60" t="s">
        <v>449</v>
      </c>
      <c r="D1886" s="37" t="s">
        <v>192</v>
      </c>
      <c r="E1886" s="33">
        <v>1</v>
      </c>
      <c r="F1886" s="33">
        <v>1</v>
      </c>
      <c r="G1886" s="33">
        <v>0</v>
      </c>
      <c r="H1886" s="34">
        <v>5000</v>
      </c>
      <c r="I1886" s="34">
        <v>5000</v>
      </c>
      <c r="J1886" s="67">
        <v>0</v>
      </c>
    </row>
    <row r="1887" spans="1:10">
      <c r="A1887" s="60" t="s">
        <v>740</v>
      </c>
      <c r="B1887" s="60" t="s">
        <v>197</v>
      </c>
      <c r="C1887" s="60" t="s">
        <v>551</v>
      </c>
      <c r="D1887" s="37" t="s">
        <v>955</v>
      </c>
      <c r="E1887" s="33">
        <v>1</v>
      </c>
      <c r="F1887" s="33">
        <v>1</v>
      </c>
      <c r="G1887" s="33">
        <v>0</v>
      </c>
      <c r="H1887" s="34">
        <v>5000</v>
      </c>
      <c r="I1887" s="34">
        <v>5000</v>
      </c>
      <c r="J1887" s="67">
        <v>0</v>
      </c>
    </row>
    <row r="1888" spans="1:10">
      <c r="A1888" s="60" t="s">
        <v>740</v>
      </c>
      <c r="B1888" s="60" t="s">
        <v>197</v>
      </c>
      <c r="C1888" s="60" t="s">
        <v>560</v>
      </c>
      <c r="D1888" s="37" t="s">
        <v>193</v>
      </c>
      <c r="E1888" s="33">
        <v>35.08</v>
      </c>
      <c r="F1888" s="33">
        <v>39</v>
      </c>
      <c r="G1888" s="33">
        <v>3.9200000000000017</v>
      </c>
      <c r="H1888" s="34">
        <v>191433</v>
      </c>
      <c r="I1888" s="34">
        <v>205626</v>
      </c>
      <c r="J1888" s="67">
        <v>14193</v>
      </c>
    </row>
    <row r="1889" spans="1:10">
      <c r="A1889" s="60" t="s">
        <v>740</v>
      </c>
      <c r="B1889" s="60" t="s">
        <v>197</v>
      </c>
      <c r="C1889" s="60" t="s">
        <v>587</v>
      </c>
      <c r="D1889" s="37" t="s">
        <v>239</v>
      </c>
      <c r="E1889" s="33">
        <v>6</v>
      </c>
      <c r="F1889" s="33">
        <v>9.76</v>
      </c>
      <c r="G1889" s="33">
        <v>3.76</v>
      </c>
      <c r="H1889" s="34">
        <v>32733</v>
      </c>
      <c r="I1889" s="34">
        <v>52545</v>
      </c>
      <c r="J1889" s="67">
        <v>19812</v>
      </c>
    </row>
    <row r="1890" spans="1:10">
      <c r="A1890" s="60" t="s">
        <v>740</v>
      </c>
      <c r="B1890" s="60" t="s">
        <v>197</v>
      </c>
      <c r="C1890" s="60" t="s">
        <v>706</v>
      </c>
      <c r="D1890" s="37" t="s">
        <v>943</v>
      </c>
      <c r="E1890" s="33">
        <v>19.43</v>
      </c>
      <c r="F1890" s="33">
        <v>19</v>
      </c>
      <c r="G1890" s="33">
        <v>-0.42999999999999972</v>
      </c>
      <c r="H1890" s="34">
        <v>98975</v>
      </c>
      <c r="I1890" s="34">
        <v>97172</v>
      </c>
      <c r="J1890" s="67">
        <v>-1803</v>
      </c>
    </row>
    <row r="1891" spans="1:10">
      <c r="A1891" s="60" t="s">
        <v>740</v>
      </c>
      <c r="B1891" s="60" t="s">
        <v>197</v>
      </c>
      <c r="C1891" s="60" t="s">
        <v>716</v>
      </c>
      <c r="D1891" s="37" t="s">
        <v>195</v>
      </c>
      <c r="E1891" s="33">
        <v>2</v>
      </c>
      <c r="F1891" s="33">
        <v>1</v>
      </c>
      <c r="G1891" s="33">
        <v>-1</v>
      </c>
      <c r="H1891" s="34">
        <v>10000</v>
      </c>
      <c r="I1891" s="34">
        <v>5000</v>
      </c>
      <c r="J1891" s="67">
        <v>-5000</v>
      </c>
    </row>
    <row r="1892" spans="1:10">
      <c r="A1892" s="60" t="s">
        <v>741</v>
      </c>
      <c r="B1892" s="60" t="s">
        <v>198</v>
      </c>
      <c r="C1892" s="60" t="s">
        <v>375</v>
      </c>
      <c r="D1892" s="37" t="s">
        <v>58</v>
      </c>
      <c r="E1892" s="33">
        <v>1</v>
      </c>
      <c r="F1892" s="33">
        <v>0</v>
      </c>
      <c r="G1892" s="33">
        <v>-1</v>
      </c>
      <c r="H1892" s="34">
        <v>9543</v>
      </c>
      <c r="I1892" s="34">
        <v>0</v>
      </c>
      <c r="J1892" s="67">
        <v>-9543</v>
      </c>
    </row>
    <row r="1893" spans="1:10">
      <c r="A1893" s="60" t="s">
        <v>741</v>
      </c>
      <c r="B1893" s="60" t="s">
        <v>198</v>
      </c>
      <c r="C1893" s="60" t="s">
        <v>419</v>
      </c>
      <c r="D1893" s="37" t="s">
        <v>207</v>
      </c>
      <c r="E1893" s="33">
        <v>5.43</v>
      </c>
      <c r="F1893" s="33">
        <v>4</v>
      </c>
      <c r="G1893" s="33">
        <v>-1.4299999999999997</v>
      </c>
      <c r="H1893" s="34">
        <v>30917</v>
      </c>
      <c r="I1893" s="34">
        <v>20000</v>
      </c>
      <c r="J1893" s="67">
        <v>-10917</v>
      </c>
    </row>
    <row r="1894" spans="1:10">
      <c r="A1894" s="60" t="s">
        <v>741</v>
      </c>
      <c r="B1894" s="60" t="s">
        <v>198</v>
      </c>
      <c r="C1894" s="60" t="s">
        <v>425</v>
      </c>
      <c r="D1894" s="37" t="s">
        <v>59</v>
      </c>
      <c r="E1894" s="33">
        <v>1.62</v>
      </c>
      <c r="F1894" s="33">
        <v>0.41</v>
      </c>
      <c r="G1894" s="33">
        <v>-1.2100000000000002</v>
      </c>
      <c r="H1894" s="34">
        <v>9910</v>
      </c>
      <c r="I1894" s="34">
        <v>4058</v>
      </c>
      <c r="J1894" s="67">
        <v>-5852</v>
      </c>
    </row>
    <row r="1895" spans="1:10">
      <c r="A1895" s="60" t="s">
        <v>741</v>
      </c>
      <c r="B1895" s="60" t="s">
        <v>198</v>
      </c>
      <c r="C1895" s="60" t="s">
        <v>462</v>
      </c>
      <c r="D1895" s="37" t="s">
        <v>60</v>
      </c>
      <c r="E1895" s="33">
        <v>0</v>
      </c>
      <c r="F1895" s="33">
        <v>1</v>
      </c>
      <c r="G1895" s="33">
        <v>1</v>
      </c>
      <c r="H1895" s="34">
        <v>0</v>
      </c>
      <c r="I1895" s="34">
        <v>5000</v>
      </c>
      <c r="J1895" s="67">
        <v>5000</v>
      </c>
    </row>
    <row r="1896" spans="1:10">
      <c r="A1896" s="60" t="s">
        <v>741</v>
      </c>
      <c r="B1896" s="60" t="s">
        <v>198</v>
      </c>
      <c r="C1896" s="60" t="s">
        <v>465</v>
      </c>
      <c r="D1896" s="37" t="s">
        <v>61</v>
      </c>
      <c r="E1896" s="33">
        <v>22.5</v>
      </c>
      <c r="F1896" s="33">
        <v>26.839999999999996</v>
      </c>
      <c r="G1896" s="33">
        <v>4.3399999999999963</v>
      </c>
      <c r="H1896" s="34">
        <v>193645</v>
      </c>
      <c r="I1896" s="34">
        <v>317977</v>
      </c>
      <c r="J1896" s="67">
        <v>124332</v>
      </c>
    </row>
    <row r="1897" spans="1:10">
      <c r="A1897" s="60" t="s">
        <v>741</v>
      </c>
      <c r="B1897" s="60" t="s">
        <v>198</v>
      </c>
      <c r="C1897" s="60" t="s">
        <v>560</v>
      </c>
      <c r="D1897" s="37" t="s">
        <v>193</v>
      </c>
      <c r="E1897" s="33">
        <v>0</v>
      </c>
      <c r="F1897" s="33">
        <v>1.1000000000000001</v>
      </c>
      <c r="G1897" s="33">
        <v>1.1000000000000001</v>
      </c>
      <c r="H1897" s="34">
        <v>0</v>
      </c>
      <c r="I1897" s="34">
        <v>9821</v>
      </c>
      <c r="J1897" s="67">
        <v>9821</v>
      </c>
    </row>
    <row r="1898" spans="1:10">
      <c r="A1898" s="60" t="s">
        <v>741</v>
      </c>
      <c r="B1898" s="60" t="s">
        <v>198</v>
      </c>
      <c r="C1898" s="60" t="s">
        <v>604</v>
      </c>
      <c r="D1898" s="37" t="s">
        <v>305</v>
      </c>
      <c r="E1898" s="33">
        <v>2</v>
      </c>
      <c r="F1898" s="33">
        <v>2</v>
      </c>
      <c r="G1898" s="33">
        <v>0</v>
      </c>
      <c r="H1898" s="34">
        <v>10000</v>
      </c>
      <c r="I1898" s="34">
        <v>14605</v>
      </c>
      <c r="J1898" s="67">
        <v>4605</v>
      </c>
    </row>
    <row r="1899" spans="1:10">
      <c r="A1899" s="60" t="s">
        <v>741</v>
      </c>
      <c r="B1899" s="60" t="s">
        <v>198</v>
      </c>
      <c r="C1899" s="60" t="s">
        <v>660</v>
      </c>
      <c r="D1899" s="37" t="s">
        <v>68</v>
      </c>
      <c r="E1899" s="33">
        <v>1</v>
      </c>
      <c r="F1899" s="33">
        <v>0</v>
      </c>
      <c r="G1899" s="33">
        <v>-1</v>
      </c>
      <c r="H1899" s="34">
        <v>5000</v>
      </c>
      <c r="I1899" s="34">
        <v>0</v>
      </c>
      <c r="J1899" s="67">
        <v>-5000</v>
      </c>
    </row>
    <row r="1900" spans="1:10">
      <c r="A1900" s="60" t="s">
        <v>741</v>
      </c>
      <c r="B1900" s="60" t="s">
        <v>198</v>
      </c>
      <c r="C1900" s="60" t="s">
        <v>676</v>
      </c>
      <c r="D1900" s="37" t="s">
        <v>49</v>
      </c>
      <c r="E1900" s="33">
        <v>0</v>
      </c>
      <c r="F1900" s="33">
        <v>1</v>
      </c>
      <c r="G1900" s="33">
        <v>1</v>
      </c>
      <c r="H1900" s="34">
        <v>0</v>
      </c>
      <c r="I1900" s="34">
        <v>5000</v>
      </c>
      <c r="J1900" s="67">
        <v>5000</v>
      </c>
    </row>
    <row r="1901" spans="1:10">
      <c r="A1901" s="60" t="s">
        <v>741</v>
      </c>
      <c r="B1901" s="60" t="s">
        <v>198</v>
      </c>
      <c r="C1901" s="60" t="s">
        <v>691</v>
      </c>
      <c r="D1901" s="37" t="s">
        <v>210</v>
      </c>
      <c r="E1901" s="33">
        <v>1</v>
      </c>
      <c r="F1901" s="33">
        <v>2</v>
      </c>
      <c r="G1901" s="33">
        <v>1</v>
      </c>
      <c r="H1901" s="34">
        <v>5000</v>
      </c>
      <c r="I1901" s="34">
        <v>10000</v>
      </c>
      <c r="J1901" s="67">
        <v>5000</v>
      </c>
    </row>
    <row r="1902" spans="1:10">
      <c r="A1902" s="60" t="s">
        <v>741</v>
      </c>
      <c r="B1902" s="60" t="s">
        <v>198</v>
      </c>
      <c r="C1902" s="60" t="s">
        <v>700</v>
      </c>
      <c r="D1902" s="37" t="s">
        <v>220</v>
      </c>
      <c r="E1902" s="33">
        <v>1</v>
      </c>
      <c r="F1902" s="33">
        <v>1</v>
      </c>
      <c r="G1902" s="33">
        <v>0</v>
      </c>
      <c r="H1902" s="34">
        <v>5000</v>
      </c>
      <c r="I1902" s="34">
        <v>5000</v>
      </c>
      <c r="J1902" s="67">
        <v>0</v>
      </c>
    </row>
    <row r="1903" spans="1:10">
      <c r="A1903" s="60" t="s">
        <v>741</v>
      </c>
      <c r="B1903" s="60" t="s">
        <v>198</v>
      </c>
      <c r="C1903" s="60" t="s">
        <v>706</v>
      </c>
      <c r="D1903" s="37" t="s">
        <v>943</v>
      </c>
      <c r="E1903" s="33">
        <v>2</v>
      </c>
      <c r="F1903" s="33">
        <v>2</v>
      </c>
      <c r="G1903" s="33">
        <v>0</v>
      </c>
      <c r="H1903" s="34">
        <v>15182</v>
      </c>
      <c r="I1903" s="34">
        <v>15828</v>
      </c>
      <c r="J1903" s="67">
        <v>646</v>
      </c>
    </row>
    <row r="1904" spans="1:10">
      <c r="A1904" s="60" t="s">
        <v>741</v>
      </c>
      <c r="B1904" s="60" t="s">
        <v>198</v>
      </c>
      <c r="C1904" s="60" t="s">
        <v>715</v>
      </c>
      <c r="D1904" s="37" t="s">
        <v>250</v>
      </c>
      <c r="E1904" s="33">
        <v>2</v>
      </c>
      <c r="F1904" s="33">
        <v>2</v>
      </c>
      <c r="G1904" s="33">
        <v>0</v>
      </c>
      <c r="H1904" s="34">
        <v>10000</v>
      </c>
      <c r="I1904" s="34">
        <v>10000</v>
      </c>
      <c r="J1904" s="67">
        <v>0</v>
      </c>
    </row>
    <row r="1905" spans="1:10">
      <c r="A1905" s="60" t="s">
        <v>741</v>
      </c>
      <c r="B1905" s="60" t="s">
        <v>198</v>
      </c>
      <c r="C1905" s="60" t="s">
        <v>716</v>
      </c>
      <c r="D1905" s="37" t="s">
        <v>195</v>
      </c>
      <c r="E1905" s="33">
        <v>4</v>
      </c>
      <c r="F1905" s="33">
        <v>3</v>
      </c>
      <c r="G1905" s="33">
        <v>-1</v>
      </c>
      <c r="H1905" s="34">
        <v>22490</v>
      </c>
      <c r="I1905" s="34">
        <v>18131</v>
      </c>
      <c r="J1905" s="67">
        <v>-4359</v>
      </c>
    </row>
    <row r="1906" spans="1:10">
      <c r="A1906" s="60" t="s">
        <v>741</v>
      </c>
      <c r="B1906" s="60" t="s">
        <v>198</v>
      </c>
      <c r="C1906" s="60" t="s">
        <v>725</v>
      </c>
      <c r="D1906" s="37" t="s">
        <v>118</v>
      </c>
      <c r="E1906" s="33">
        <v>3</v>
      </c>
      <c r="F1906" s="33">
        <v>1.52</v>
      </c>
      <c r="G1906" s="33">
        <v>-1.48</v>
      </c>
      <c r="H1906" s="34">
        <v>18716</v>
      </c>
      <c r="I1906" s="34">
        <v>8811</v>
      </c>
      <c r="J1906" s="67">
        <v>-9905</v>
      </c>
    </row>
    <row r="1907" spans="1:10">
      <c r="A1907" s="60" t="s">
        <v>741</v>
      </c>
      <c r="B1907" s="60" t="s">
        <v>198</v>
      </c>
      <c r="C1907" s="60" t="s">
        <v>728</v>
      </c>
      <c r="D1907" s="37" t="s">
        <v>70</v>
      </c>
      <c r="E1907" s="33">
        <v>4</v>
      </c>
      <c r="F1907" s="33">
        <v>5.5</v>
      </c>
      <c r="G1907" s="33">
        <v>1.5</v>
      </c>
      <c r="H1907" s="34">
        <v>63681</v>
      </c>
      <c r="I1907" s="34">
        <v>143101</v>
      </c>
      <c r="J1907" s="67">
        <v>79420</v>
      </c>
    </row>
    <row r="1908" spans="1:10">
      <c r="A1908" s="60" t="s">
        <v>741</v>
      </c>
      <c r="B1908" s="60" t="s">
        <v>198</v>
      </c>
      <c r="C1908" s="60" t="s">
        <v>731</v>
      </c>
      <c r="D1908" s="37" t="s">
        <v>222</v>
      </c>
      <c r="E1908" s="33">
        <v>0.6</v>
      </c>
      <c r="F1908" s="33">
        <v>2</v>
      </c>
      <c r="G1908" s="33">
        <v>1.4</v>
      </c>
      <c r="H1908" s="34">
        <v>3000</v>
      </c>
      <c r="I1908" s="34">
        <v>11027</v>
      </c>
      <c r="J1908" s="67">
        <v>8027</v>
      </c>
    </row>
    <row r="1909" spans="1:10">
      <c r="A1909" s="60" t="s">
        <v>741</v>
      </c>
      <c r="B1909" s="60" t="s">
        <v>198</v>
      </c>
      <c r="C1909" s="60" t="s">
        <v>732</v>
      </c>
      <c r="D1909" s="37" t="s">
        <v>196</v>
      </c>
      <c r="E1909" s="33">
        <v>13</v>
      </c>
      <c r="F1909" s="33">
        <v>21.72</v>
      </c>
      <c r="G1909" s="33">
        <v>8.7199999999999989</v>
      </c>
      <c r="H1909" s="34">
        <v>67802</v>
      </c>
      <c r="I1909" s="34">
        <v>153079</v>
      </c>
      <c r="J1909" s="67">
        <v>85277</v>
      </c>
    </row>
    <row r="1910" spans="1:10">
      <c r="A1910" s="60" t="s">
        <v>741</v>
      </c>
      <c r="B1910" s="60" t="s">
        <v>198</v>
      </c>
      <c r="C1910" s="60" t="s">
        <v>749</v>
      </c>
      <c r="D1910" s="37" t="s">
        <v>213</v>
      </c>
      <c r="E1910" s="33">
        <v>6</v>
      </c>
      <c r="F1910" s="33">
        <v>7.23</v>
      </c>
      <c r="G1910" s="33">
        <v>1.2300000000000004</v>
      </c>
      <c r="H1910" s="34">
        <v>41091</v>
      </c>
      <c r="I1910" s="34">
        <v>44892</v>
      </c>
      <c r="J1910" s="67">
        <v>3801</v>
      </c>
    </row>
    <row r="1911" spans="1:10">
      <c r="A1911" s="60" t="s">
        <v>741</v>
      </c>
      <c r="B1911" s="60" t="s">
        <v>198</v>
      </c>
      <c r="C1911" s="60" t="s">
        <v>751</v>
      </c>
      <c r="D1911" s="37" t="s">
        <v>238</v>
      </c>
      <c r="E1911" s="33">
        <v>0</v>
      </c>
      <c r="F1911" s="33">
        <v>0.14000000000000001</v>
      </c>
      <c r="G1911" s="33">
        <v>0.14000000000000001</v>
      </c>
      <c r="H1911" s="34">
        <v>0</v>
      </c>
      <c r="I1911" s="34">
        <v>1429</v>
      </c>
      <c r="J1911" s="67">
        <v>1429</v>
      </c>
    </row>
    <row r="1912" spans="1:10">
      <c r="A1912" s="60" t="s">
        <v>742</v>
      </c>
      <c r="B1912" s="60" t="s">
        <v>71</v>
      </c>
      <c r="C1912" s="60" t="s">
        <v>448</v>
      </c>
      <c r="D1912" s="37" t="s">
        <v>77</v>
      </c>
      <c r="E1912" s="33">
        <v>0</v>
      </c>
      <c r="F1912" s="33">
        <v>1</v>
      </c>
      <c r="G1912" s="33">
        <v>1</v>
      </c>
      <c r="H1912" s="34">
        <v>0</v>
      </c>
      <c r="I1912" s="34">
        <v>5000</v>
      </c>
      <c r="J1912" s="67">
        <v>5000</v>
      </c>
    </row>
    <row r="1913" spans="1:10">
      <c r="A1913" s="60" t="s">
        <v>742</v>
      </c>
      <c r="B1913" s="60" t="s">
        <v>71</v>
      </c>
      <c r="C1913" s="60" t="s">
        <v>454</v>
      </c>
      <c r="D1913" s="37" t="s">
        <v>199</v>
      </c>
      <c r="E1913" s="33">
        <v>67.680000000000007</v>
      </c>
      <c r="F1913" s="33">
        <v>53.55</v>
      </c>
      <c r="G1913" s="33">
        <v>-14.13000000000001</v>
      </c>
      <c r="H1913" s="34">
        <v>389319</v>
      </c>
      <c r="I1913" s="34">
        <v>312158</v>
      </c>
      <c r="J1913" s="67">
        <v>-77161</v>
      </c>
    </row>
    <row r="1914" spans="1:10">
      <c r="A1914" s="60" t="s">
        <v>742</v>
      </c>
      <c r="B1914" s="60" t="s">
        <v>71</v>
      </c>
      <c r="C1914" s="60" t="s">
        <v>574</v>
      </c>
      <c r="D1914" s="37" t="s">
        <v>212</v>
      </c>
      <c r="E1914" s="33">
        <v>7</v>
      </c>
      <c r="F1914" s="33">
        <v>7</v>
      </c>
      <c r="G1914" s="33">
        <v>0</v>
      </c>
      <c r="H1914" s="34">
        <v>42940</v>
      </c>
      <c r="I1914" s="34">
        <v>36926</v>
      </c>
      <c r="J1914" s="67">
        <v>-6014</v>
      </c>
    </row>
    <row r="1915" spans="1:10">
      <c r="A1915" s="60" t="s">
        <v>742</v>
      </c>
      <c r="B1915" s="60" t="s">
        <v>71</v>
      </c>
      <c r="C1915" s="60" t="s">
        <v>694</v>
      </c>
      <c r="D1915" s="37" t="s">
        <v>234</v>
      </c>
      <c r="E1915" s="33">
        <v>46.76</v>
      </c>
      <c r="F1915" s="33">
        <v>46.29</v>
      </c>
      <c r="G1915" s="33">
        <v>-0.46999999999999886</v>
      </c>
      <c r="H1915" s="34">
        <v>288732</v>
      </c>
      <c r="I1915" s="34">
        <v>307511</v>
      </c>
      <c r="J1915" s="67">
        <v>18779</v>
      </c>
    </row>
    <row r="1916" spans="1:10">
      <c r="A1916" s="60" t="s">
        <v>742</v>
      </c>
      <c r="B1916" s="60" t="s">
        <v>71</v>
      </c>
      <c r="C1916" s="60" t="s">
        <v>708</v>
      </c>
      <c r="D1916" s="37" t="s">
        <v>69</v>
      </c>
      <c r="E1916" s="33">
        <v>1</v>
      </c>
      <c r="F1916" s="33">
        <v>0</v>
      </c>
      <c r="G1916" s="33">
        <v>-1</v>
      </c>
      <c r="H1916" s="34">
        <v>5000</v>
      </c>
      <c r="I1916" s="34">
        <v>0</v>
      </c>
      <c r="J1916" s="67">
        <v>-5000</v>
      </c>
    </row>
    <row r="1917" spans="1:10">
      <c r="A1917" s="60" t="s">
        <v>742</v>
      </c>
      <c r="B1917" s="60" t="s">
        <v>71</v>
      </c>
      <c r="C1917" s="60" t="s">
        <v>709</v>
      </c>
      <c r="D1917" s="37" t="s">
        <v>235</v>
      </c>
      <c r="E1917" s="33">
        <v>62.71</v>
      </c>
      <c r="F1917" s="33">
        <v>63.730000000000004</v>
      </c>
      <c r="G1917" s="33">
        <v>1.0200000000000031</v>
      </c>
      <c r="H1917" s="34">
        <v>429225</v>
      </c>
      <c r="I1917" s="34">
        <v>465748</v>
      </c>
      <c r="J1917" s="67">
        <v>36523</v>
      </c>
    </row>
    <row r="1918" spans="1:10">
      <c r="A1918" s="60" t="s">
        <v>742</v>
      </c>
      <c r="B1918" s="60" t="s">
        <v>71</v>
      </c>
      <c r="C1918" s="60" t="s">
        <v>750</v>
      </c>
      <c r="D1918" s="37" t="s">
        <v>184</v>
      </c>
      <c r="E1918" s="33">
        <v>1</v>
      </c>
      <c r="F1918" s="33">
        <v>1</v>
      </c>
      <c r="G1918" s="33">
        <v>0</v>
      </c>
      <c r="H1918" s="34">
        <v>5000</v>
      </c>
      <c r="I1918" s="34">
        <v>5000</v>
      </c>
      <c r="J1918" s="67">
        <v>0</v>
      </c>
    </row>
    <row r="1919" spans="1:10">
      <c r="A1919" s="60" t="s">
        <v>742</v>
      </c>
      <c r="B1919" s="60" t="s">
        <v>71</v>
      </c>
      <c r="C1919" s="60" t="s">
        <v>751</v>
      </c>
      <c r="D1919" s="37" t="s">
        <v>238</v>
      </c>
      <c r="E1919" s="33">
        <v>3</v>
      </c>
      <c r="F1919" s="33">
        <v>4.97</v>
      </c>
      <c r="G1919" s="33">
        <v>1.9699999999999998</v>
      </c>
      <c r="H1919" s="34">
        <v>15000</v>
      </c>
      <c r="I1919" s="34">
        <v>31328</v>
      </c>
      <c r="J1919" s="67">
        <v>16328</v>
      </c>
    </row>
    <row r="1920" spans="1:10">
      <c r="A1920" s="60" t="s">
        <v>743</v>
      </c>
      <c r="B1920" s="60" t="s">
        <v>140</v>
      </c>
      <c r="C1920" s="60" t="s">
        <v>407</v>
      </c>
      <c r="D1920" s="37" t="s">
        <v>186</v>
      </c>
      <c r="E1920" s="33">
        <v>1</v>
      </c>
      <c r="F1920" s="33">
        <v>1</v>
      </c>
      <c r="G1920" s="33">
        <v>0</v>
      </c>
      <c r="H1920" s="34">
        <v>5000</v>
      </c>
      <c r="I1920" s="34">
        <v>5000</v>
      </c>
      <c r="J1920" s="67">
        <v>0</v>
      </c>
    </row>
    <row r="1921" spans="1:10">
      <c r="A1921" s="60" t="s">
        <v>743</v>
      </c>
      <c r="B1921" s="60" t="s">
        <v>140</v>
      </c>
      <c r="C1921" s="60" t="s">
        <v>415</v>
      </c>
      <c r="D1921" s="37" t="s">
        <v>76</v>
      </c>
      <c r="E1921" s="33">
        <v>17</v>
      </c>
      <c r="F1921" s="33">
        <v>14</v>
      </c>
      <c r="G1921" s="33">
        <v>-3</v>
      </c>
      <c r="H1921" s="34">
        <v>101548</v>
      </c>
      <c r="I1921" s="34">
        <v>80366</v>
      </c>
      <c r="J1921" s="67">
        <v>-21182</v>
      </c>
    </row>
    <row r="1922" spans="1:10">
      <c r="A1922" s="60" t="s">
        <v>743</v>
      </c>
      <c r="B1922" s="60" t="s">
        <v>140</v>
      </c>
      <c r="C1922" s="60" t="s">
        <v>448</v>
      </c>
      <c r="D1922" s="37" t="s">
        <v>77</v>
      </c>
      <c r="E1922" s="33">
        <v>3</v>
      </c>
      <c r="F1922" s="33">
        <v>1</v>
      </c>
      <c r="G1922" s="33">
        <v>-2</v>
      </c>
      <c r="H1922" s="34">
        <v>15000</v>
      </c>
      <c r="I1922" s="34">
        <v>5000</v>
      </c>
      <c r="J1922" s="67">
        <v>-10000</v>
      </c>
    </row>
    <row r="1923" spans="1:10">
      <c r="A1923" s="60" t="s">
        <v>743</v>
      </c>
      <c r="B1923" s="60" t="s">
        <v>140</v>
      </c>
      <c r="C1923" s="60" t="s">
        <v>504</v>
      </c>
      <c r="D1923" s="37" t="s">
        <v>201</v>
      </c>
      <c r="E1923" s="33">
        <v>7</v>
      </c>
      <c r="F1923" s="33">
        <v>6</v>
      </c>
      <c r="G1923" s="33">
        <v>-1</v>
      </c>
      <c r="H1923" s="34">
        <v>50560</v>
      </c>
      <c r="I1923" s="34">
        <v>45912</v>
      </c>
      <c r="J1923" s="67">
        <v>-4648</v>
      </c>
    </row>
    <row r="1924" spans="1:10">
      <c r="A1924" s="60" t="s">
        <v>743</v>
      </c>
      <c r="B1924" s="60" t="s">
        <v>140</v>
      </c>
      <c r="C1924" s="60" t="s">
        <v>521</v>
      </c>
      <c r="D1924" s="37" t="s">
        <v>81</v>
      </c>
      <c r="E1924" s="33">
        <v>1</v>
      </c>
      <c r="F1924" s="33">
        <v>1</v>
      </c>
      <c r="G1924" s="33">
        <v>0</v>
      </c>
      <c r="H1924" s="34">
        <v>15586</v>
      </c>
      <c r="I1924" s="34">
        <v>13417</v>
      </c>
      <c r="J1924" s="67">
        <v>-2169</v>
      </c>
    </row>
    <row r="1925" spans="1:10">
      <c r="A1925" s="60" t="s">
        <v>743</v>
      </c>
      <c r="B1925" s="60" t="s">
        <v>140</v>
      </c>
      <c r="C1925" s="60" t="s">
        <v>742</v>
      </c>
      <c r="D1925" s="37" t="s">
        <v>71</v>
      </c>
      <c r="E1925" s="33">
        <v>2</v>
      </c>
      <c r="F1925" s="33">
        <v>1</v>
      </c>
      <c r="G1925" s="33">
        <v>-1</v>
      </c>
      <c r="H1925" s="34">
        <v>10000</v>
      </c>
      <c r="I1925" s="34">
        <v>5000</v>
      </c>
      <c r="J1925" s="67">
        <v>-5000</v>
      </c>
    </row>
    <row r="1926" spans="1:10">
      <c r="A1926" s="60" t="s">
        <v>744</v>
      </c>
      <c r="B1926" s="60" t="s">
        <v>72</v>
      </c>
      <c r="C1926" s="60" t="s">
        <v>454</v>
      </c>
      <c r="D1926" s="37" t="s">
        <v>199</v>
      </c>
      <c r="E1926" s="33">
        <v>1</v>
      </c>
      <c r="F1926" s="33">
        <v>0</v>
      </c>
      <c r="G1926" s="33">
        <v>-1</v>
      </c>
      <c r="H1926" s="34">
        <v>8727</v>
      </c>
      <c r="I1926" s="34">
        <v>0</v>
      </c>
      <c r="J1926" s="67">
        <v>-8727</v>
      </c>
    </row>
    <row r="1927" spans="1:10">
      <c r="A1927" s="60" t="s">
        <v>744</v>
      </c>
      <c r="B1927" s="60" t="s">
        <v>72</v>
      </c>
      <c r="C1927" s="60" t="s">
        <v>465</v>
      </c>
      <c r="D1927" s="37" t="s">
        <v>61</v>
      </c>
      <c r="E1927" s="33">
        <v>2</v>
      </c>
      <c r="F1927" s="33">
        <v>2.9</v>
      </c>
      <c r="G1927" s="33">
        <v>0.89999999999999991</v>
      </c>
      <c r="H1927" s="34">
        <v>10000</v>
      </c>
      <c r="I1927" s="34">
        <v>14500</v>
      </c>
      <c r="J1927" s="67">
        <v>4500</v>
      </c>
    </row>
    <row r="1928" spans="1:10">
      <c r="A1928" s="60" t="s">
        <v>744</v>
      </c>
      <c r="B1928" s="60" t="s">
        <v>72</v>
      </c>
      <c r="C1928" s="60" t="s">
        <v>478</v>
      </c>
      <c r="D1928" s="37" t="s">
        <v>208</v>
      </c>
      <c r="E1928" s="33">
        <v>0.72</v>
      </c>
      <c r="F1928" s="33">
        <v>0</v>
      </c>
      <c r="G1928" s="33">
        <v>-0.72</v>
      </c>
      <c r="H1928" s="34">
        <v>3600</v>
      </c>
      <c r="I1928" s="34">
        <v>0</v>
      </c>
      <c r="J1928" s="67">
        <v>-3600</v>
      </c>
    </row>
    <row r="1929" spans="1:10">
      <c r="A1929" s="60" t="s">
        <v>744</v>
      </c>
      <c r="B1929" s="60" t="s">
        <v>72</v>
      </c>
      <c r="C1929" s="60" t="s">
        <v>574</v>
      </c>
      <c r="D1929" s="37" t="s">
        <v>212</v>
      </c>
      <c r="E1929" s="33">
        <v>10</v>
      </c>
      <c r="F1929" s="33">
        <v>11</v>
      </c>
      <c r="G1929" s="33">
        <v>1</v>
      </c>
      <c r="H1929" s="34">
        <v>56560</v>
      </c>
      <c r="I1929" s="34">
        <v>66206</v>
      </c>
      <c r="J1929" s="67">
        <v>9646</v>
      </c>
    </row>
    <row r="1930" spans="1:10">
      <c r="A1930" s="60" t="s">
        <v>744</v>
      </c>
      <c r="B1930" s="60" t="s">
        <v>72</v>
      </c>
      <c r="C1930" s="60" t="s">
        <v>585</v>
      </c>
      <c r="D1930" s="37" t="s">
        <v>294</v>
      </c>
      <c r="E1930" s="33">
        <v>2</v>
      </c>
      <c r="F1930" s="33">
        <v>1</v>
      </c>
      <c r="G1930" s="33">
        <v>-1</v>
      </c>
      <c r="H1930" s="34">
        <v>10000</v>
      </c>
      <c r="I1930" s="34">
        <v>5000</v>
      </c>
      <c r="J1930" s="67">
        <v>-5000</v>
      </c>
    </row>
    <row r="1931" spans="1:10">
      <c r="A1931" s="60" t="s">
        <v>744</v>
      </c>
      <c r="B1931" s="60" t="s">
        <v>72</v>
      </c>
      <c r="C1931" s="60" t="s">
        <v>694</v>
      </c>
      <c r="D1931" s="37" t="s">
        <v>234</v>
      </c>
      <c r="E1931" s="33">
        <v>0.27</v>
      </c>
      <c r="F1931" s="33">
        <v>0</v>
      </c>
      <c r="G1931" s="33">
        <v>-0.27</v>
      </c>
      <c r="H1931" s="34">
        <v>1350</v>
      </c>
      <c r="I1931" s="34">
        <v>0</v>
      </c>
      <c r="J1931" s="67">
        <v>-1350</v>
      </c>
    </row>
    <row r="1932" spans="1:10">
      <c r="A1932" s="60" t="s">
        <v>744</v>
      </c>
      <c r="B1932" s="60" t="s">
        <v>72</v>
      </c>
      <c r="C1932" s="60" t="s">
        <v>709</v>
      </c>
      <c r="D1932" s="37" t="s">
        <v>235</v>
      </c>
      <c r="E1932" s="33">
        <v>8</v>
      </c>
      <c r="F1932" s="33">
        <v>9</v>
      </c>
      <c r="G1932" s="33">
        <v>1</v>
      </c>
      <c r="H1932" s="34">
        <v>40303</v>
      </c>
      <c r="I1932" s="34">
        <v>50281</v>
      </c>
      <c r="J1932" s="67">
        <v>9978</v>
      </c>
    </row>
    <row r="1933" spans="1:10">
      <c r="A1933" s="60" t="s">
        <v>744</v>
      </c>
      <c r="B1933" s="60" t="s">
        <v>72</v>
      </c>
      <c r="C1933" s="60" t="s">
        <v>728</v>
      </c>
      <c r="D1933" s="37" t="s">
        <v>70</v>
      </c>
      <c r="E1933" s="33">
        <v>4</v>
      </c>
      <c r="F1933" s="33">
        <v>3</v>
      </c>
      <c r="G1933" s="33">
        <v>-1</v>
      </c>
      <c r="H1933" s="34">
        <v>20000</v>
      </c>
      <c r="I1933" s="34">
        <v>15607</v>
      </c>
      <c r="J1933" s="67">
        <v>-4393</v>
      </c>
    </row>
    <row r="1934" spans="1:10">
      <c r="A1934" s="60" t="s">
        <v>744</v>
      </c>
      <c r="B1934" s="60" t="s">
        <v>72</v>
      </c>
      <c r="C1934" s="60" t="s">
        <v>749</v>
      </c>
      <c r="D1934" s="37" t="s">
        <v>213</v>
      </c>
      <c r="E1934" s="33">
        <v>1</v>
      </c>
      <c r="F1934" s="33">
        <v>0</v>
      </c>
      <c r="G1934" s="33">
        <v>-1</v>
      </c>
      <c r="H1934" s="34">
        <v>5000</v>
      </c>
      <c r="I1934" s="34">
        <v>0</v>
      </c>
      <c r="J1934" s="67">
        <v>-5000</v>
      </c>
    </row>
    <row r="1935" spans="1:10">
      <c r="A1935" s="60" t="s">
        <v>746</v>
      </c>
      <c r="B1935" s="60" t="s">
        <v>189</v>
      </c>
      <c r="C1935" s="60" t="s">
        <v>430</v>
      </c>
      <c r="D1935" s="37" t="s">
        <v>179</v>
      </c>
      <c r="E1935" s="33">
        <v>1</v>
      </c>
      <c r="F1935" s="33">
        <v>0</v>
      </c>
      <c r="G1935" s="33">
        <v>-1</v>
      </c>
      <c r="H1935" s="34">
        <v>5000</v>
      </c>
      <c r="I1935" s="34">
        <v>0</v>
      </c>
      <c r="J1935" s="67">
        <v>-5000</v>
      </c>
    </row>
    <row r="1936" spans="1:10">
      <c r="A1936" s="60" t="s">
        <v>746</v>
      </c>
      <c r="B1936" s="60" t="s">
        <v>189</v>
      </c>
      <c r="C1936" s="60" t="s">
        <v>448</v>
      </c>
      <c r="D1936" s="37" t="s">
        <v>77</v>
      </c>
      <c r="E1936" s="33">
        <v>41</v>
      </c>
      <c r="F1936" s="33">
        <v>38.92</v>
      </c>
      <c r="G1936" s="33">
        <v>-2.0799999999999983</v>
      </c>
      <c r="H1936" s="34">
        <v>277435</v>
      </c>
      <c r="I1936" s="34">
        <v>268630</v>
      </c>
      <c r="J1936" s="67">
        <v>-8805</v>
      </c>
    </row>
    <row r="1937" spans="1:10">
      <c r="A1937" s="60" t="s">
        <v>746</v>
      </c>
      <c r="B1937" s="60" t="s">
        <v>189</v>
      </c>
      <c r="C1937" s="60" t="s">
        <v>454</v>
      </c>
      <c r="D1937" s="37" t="s">
        <v>199</v>
      </c>
      <c r="E1937" s="33">
        <v>2.13</v>
      </c>
      <c r="F1937" s="33">
        <v>3</v>
      </c>
      <c r="G1937" s="33">
        <v>0.87000000000000011</v>
      </c>
      <c r="H1937" s="34">
        <v>10650</v>
      </c>
      <c r="I1937" s="34">
        <v>15000</v>
      </c>
      <c r="J1937" s="67">
        <v>4350</v>
      </c>
    </row>
    <row r="1938" spans="1:10">
      <c r="A1938" s="60" t="s">
        <v>746</v>
      </c>
      <c r="B1938" s="60" t="s">
        <v>189</v>
      </c>
      <c r="C1938" s="60" t="s">
        <v>504</v>
      </c>
      <c r="D1938" s="37" t="s">
        <v>201</v>
      </c>
      <c r="E1938" s="33">
        <v>0</v>
      </c>
      <c r="F1938" s="33">
        <v>1.63</v>
      </c>
      <c r="G1938" s="33">
        <v>1.63</v>
      </c>
      <c r="H1938" s="34">
        <v>0</v>
      </c>
      <c r="I1938" s="34">
        <v>8150</v>
      </c>
      <c r="J1938" s="67">
        <v>8150</v>
      </c>
    </row>
    <row r="1939" spans="1:10">
      <c r="A1939" s="60" t="s">
        <v>746</v>
      </c>
      <c r="B1939" s="60" t="s">
        <v>189</v>
      </c>
      <c r="C1939" s="60" t="s">
        <v>509</v>
      </c>
      <c r="D1939" s="37" t="s">
        <v>202</v>
      </c>
      <c r="E1939" s="33">
        <v>1</v>
      </c>
      <c r="F1939" s="33">
        <v>0</v>
      </c>
      <c r="G1939" s="33">
        <v>-1</v>
      </c>
      <c r="H1939" s="34">
        <v>5000</v>
      </c>
      <c r="I1939" s="34">
        <v>0</v>
      </c>
      <c r="J1939" s="67">
        <v>-5000</v>
      </c>
    </row>
    <row r="1940" spans="1:10">
      <c r="A1940" s="60" t="s">
        <v>746</v>
      </c>
      <c r="B1940" s="60" t="s">
        <v>189</v>
      </c>
      <c r="C1940" s="60" t="s">
        <v>513</v>
      </c>
      <c r="D1940" s="37" t="s">
        <v>203</v>
      </c>
      <c r="E1940" s="33">
        <v>3</v>
      </c>
      <c r="F1940" s="33">
        <v>2.63</v>
      </c>
      <c r="G1940" s="33">
        <v>-0.37000000000000011</v>
      </c>
      <c r="H1940" s="34">
        <v>15000</v>
      </c>
      <c r="I1940" s="34">
        <v>13150</v>
      </c>
      <c r="J1940" s="67">
        <v>-1850</v>
      </c>
    </row>
    <row r="1941" spans="1:10">
      <c r="A1941" s="60" t="s">
        <v>746</v>
      </c>
      <c r="B1941" s="60" t="s">
        <v>189</v>
      </c>
      <c r="C1941" s="60" t="s">
        <v>646</v>
      </c>
      <c r="D1941" s="37" t="s">
        <v>182</v>
      </c>
      <c r="E1941" s="33">
        <v>1</v>
      </c>
      <c r="F1941" s="33">
        <v>1</v>
      </c>
      <c r="G1941" s="33">
        <v>0</v>
      </c>
      <c r="H1941" s="34">
        <v>119265</v>
      </c>
      <c r="I1941" s="34">
        <v>5000</v>
      </c>
      <c r="J1941" s="67">
        <v>-114265</v>
      </c>
    </row>
    <row r="1942" spans="1:10">
      <c r="A1942" s="60" t="s">
        <v>746</v>
      </c>
      <c r="B1942" s="60" t="s">
        <v>189</v>
      </c>
      <c r="C1942" s="60" t="s">
        <v>677</v>
      </c>
      <c r="D1942" s="37" t="s">
        <v>188</v>
      </c>
      <c r="E1942" s="33">
        <v>1</v>
      </c>
      <c r="F1942" s="33">
        <v>0</v>
      </c>
      <c r="G1942" s="33">
        <v>-1</v>
      </c>
      <c r="H1942" s="34">
        <v>5000</v>
      </c>
      <c r="I1942" s="34">
        <v>0</v>
      </c>
      <c r="J1942" s="67">
        <v>-5000</v>
      </c>
    </row>
    <row r="1943" spans="1:10">
      <c r="A1943" s="60" t="s">
        <v>746</v>
      </c>
      <c r="B1943" s="60" t="s">
        <v>189</v>
      </c>
      <c r="C1943" s="60" t="s">
        <v>694</v>
      </c>
      <c r="D1943" s="37" t="s">
        <v>234</v>
      </c>
      <c r="E1943" s="33">
        <v>3.68</v>
      </c>
      <c r="F1943" s="33">
        <v>2</v>
      </c>
      <c r="G1943" s="33">
        <v>-1.6800000000000002</v>
      </c>
      <c r="H1943" s="34">
        <v>18400</v>
      </c>
      <c r="I1943" s="34">
        <v>10000</v>
      </c>
      <c r="J1943" s="67">
        <v>-8400</v>
      </c>
    </row>
    <row r="1944" spans="1:10">
      <c r="A1944" s="60" t="s">
        <v>746</v>
      </c>
      <c r="B1944" s="60" t="s">
        <v>189</v>
      </c>
      <c r="C1944" s="60" t="s">
        <v>708</v>
      </c>
      <c r="D1944" s="37" t="s">
        <v>69</v>
      </c>
      <c r="E1944" s="33">
        <v>5</v>
      </c>
      <c r="F1944" s="33">
        <v>4</v>
      </c>
      <c r="G1944" s="33">
        <v>-1</v>
      </c>
      <c r="H1944" s="34">
        <v>25000</v>
      </c>
      <c r="I1944" s="34">
        <v>20000</v>
      </c>
      <c r="J1944" s="67">
        <v>-5000</v>
      </c>
    </row>
    <row r="1945" spans="1:10">
      <c r="A1945" s="60" t="s">
        <v>746</v>
      </c>
      <c r="B1945" s="60" t="s">
        <v>189</v>
      </c>
      <c r="C1945" s="60" t="s">
        <v>710</v>
      </c>
      <c r="D1945" s="37" t="s">
        <v>945</v>
      </c>
      <c r="E1945" s="33">
        <v>4.6500000000000004</v>
      </c>
      <c r="F1945" s="33">
        <v>5.85</v>
      </c>
      <c r="G1945" s="33">
        <v>1.1999999999999993</v>
      </c>
      <c r="H1945" s="34">
        <v>23250</v>
      </c>
      <c r="I1945" s="34">
        <v>29250</v>
      </c>
      <c r="J1945" s="67">
        <v>6000</v>
      </c>
    </row>
    <row r="1946" spans="1:10">
      <c r="A1946" s="60" t="s">
        <v>746</v>
      </c>
      <c r="B1946" s="60" t="s">
        <v>189</v>
      </c>
      <c r="C1946" s="60" t="s">
        <v>727</v>
      </c>
      <c r="D1946" s="37" t="s">
        <v>237</v>
      </c>
      <c r="E1946" s="33">
        <v>5.71</v>
      </c>
      <c r="F1946" s="33">
        <v>2</v>
      </c>
      <c r="G1946" s="33">
        <v>-3.71</v>
      </c>
      <c r="H1946" s="34">
        <v>41405</v>
      </c>
      <c r="I1946" s="34">
        <v>20630</v>
      </c>
      <c r="J1946" s="67">
        <v>-20775</v>
      </c>
    </row>
    <row r="1947" spans="1:10">
      <c r="A1947" s="60" t="s">
        <v>746</v>
      </c>
      <c r="B1947" s="60" t="s">
        <v>189</v>
      </c>
      <c r="C1947" s="60" t="s">
        <v>760</v>
      </c>
      <c r="D1947" s="37" t="s">
        <v>96</v>
      </c>
      <c r="E1947" s="33">
        <v>2</v>
      </c>
      <c r="F1947" s="33">
        <v>2</v>
      </c>
      <c r="G1947" s="33">
        <v>0</v>
      </c>
      <c r="H1947" s="34">
        <v>10000</v>
      </c>
      <c r="I1947" s="34">
        <v>10000</v>
      </c>
      <c r="J1947" s="67">
        <v>0</v>
      </c>
    </row>
    <row r="1948" spans="1:10">
      <c r="A1948" s="60" t="s">
        <v>747</v>
      </c>
      <c r="B1948" s="60" t="s">
        <v>164</v>
      </c>
      <c r="C1948" s="60" t="s">
        <v>354</v>
      </c>
      <c r="D1948" s="37" t="s">
        <v>130</v>
      </c>
      <c r="E1948" s="33">
        <v>13</v>
      </c>
      <c r="F1948" s="33">
        <v>9.57</v>
      </c>
      <c r="G1948" s="33">
        <v>-3.4299999999999997</v>
      </c>
      <c r="H1948" s="34">
        <v>65000</v>
      </c>
      <c r="I1948" s="34">
        <v>51756</v>
      </c>
      <c r="J1948" s="67">
        <v>-13244</v>
      </c>
    </row>
    <row r="1949" spans="1:10">
      <c r="A1949" s="60" t="s">
        <v>747</v>
      </c>
      <c r="B1949" s="60" t="s">
        <v>164</v>
      </c>
      <c r="C1949" s="60" t="s">
        <v>387</v>
      </c>
      <c r="D1949" s="37" t="s">
        <v>105</v>
      </c>
      <c r="E1949" s="33">
        <v>3.9399999999999995</v>
      </c>
      <c r="F1949" s="33">
        <v>0</v>
      </c>
      <c r="G1949" s="33">
        <v>-3.9399999999999995</v>
      </c>
      <c r="H1949" s="34">
        <v>19700</v>
      </c>
      <c r="I1949" s="34">
        <v>0</v>
      </c>
      <c r="J1949" s="67">
        <v>-19700</v>
      </c>
    </row>
    <row r="1950" spans="1:10">
      <c r="A1950" s="60" t="s">
        <v>747</v>
      </c>
      <c r="B1950" s="60" t="s">
        <v>164</v>
      </c>
      <c r="C1950" s="60" t="s">
        <v>403</v>
      </c>
      <c r="D1950" s="37" t="s">
        <v>106</v>
      </c>
      <c r="E1950" s="33">
        <v>1</v>
      </c>
      <c r="F1950" s="33">
        <v>1</v>
      </c>
      <c r="G1950" s="33">
        <v>0</v>
      </c>
      <c r="H1950" s="34">
        <v>5000</v>
      </c>
      <c r="I1950" s="34">
        <v>5000</v>
      </c>
      <c r="J1950" s="67">
        <v>0</v>
      </c>
    </row>
    <row r="1951" spans="1:10">
      <c r="A1951" s="60" t="s">
        <v>747</v>
      </c>
      <c r="B1951" s="60" t="s">
        <v>164</v>
      </c>
      <c r="C1951" s="60" t="s">
        <v>423</v>
      </c>
      <c r="D1951" s="37" t="s">
        <v>131</v>
      </c>
      <c r="E1951" s="33">
        <v>4</v>
      </c>
      <c r="F1951" s="33">
        <v>4.6100000000000003</v>
      </c>
      <c r="G1951" s="33">
        <v>0.61000000000000032</v>
      </c>
      <c r="H1951" s="34">
        <v>20000</v>
      </c>
      <c r="I1951" s="34">
        <v>23884</v>
      </c>
      <c r="J1951" s="67">
        <v>3884</v>
      </c>
    </row>
    <row r="1952" spans="1:10">
      <c r="A1952" s="60" t="s">
        <v>747</v>
      </c>
      <c r="B1952" s="60" t="s">
        <v>164</v>
      </c>
      <c r="C1952" s="60" t="s">
        <v>428</v>
      </c>
      <c r="D1952" s="37" t="s">
        <v>121</v>
      </c>
      <c r="E1952" s="33">
        <v>0</v>
      </c>
      <c r="F1952" s="33">
        <v>0.57999999999999996</v>
      </c>
      <c r="G1952" s="33">
        <v>0.57999999999999996</v>
      </c>
      <c r="H1952" s="34">
        <v>0</v>
      </c>
      <c r="I1952" s="34">
        <v>2900</v>
      </c>
      <c r="J1952" s="67">
        <v>2900</v>
      </c>
    </row>
    <row r="1953" spans="1:10">
      <c r="A1953" s="60" t="s">
        <v>747</v>
      </c>
      <c r="B1953" s="60" t="s">
        <v>164</v>
      </c>
      <c r="C1953" s="60" t="s">
        <v>445</v>
      </c>
      <c r="D1953" s="37" t="s">
        <v>132</v>
      </c>
      <c r="E1953" s="33">
        <v>16.350000000000001</v>
      </c>
      <c r="F1953" s="33">
        <v>14.09</v>
      </c>
      <c r="G1953" s="33">
        <v>-2.2600000000000016</v>
      </c>
      <c r="H1953" s="34">
        <v>81750</v>
      </c>
      <c r="I1953" s="34">
        <v>70450</v>
      </c>
      <c r="J1953" s="67">
        <v>-11300</v>
      </c>
    </row>
    <row r="1954" spans="1:10">
      <c r="A1954" s="60" t="s">
        <v>747</v>
      </c>
      <c r="B1954" s="60" t="s">
        <v>164</v>
      </c>
      <c r="C1954" s="60" t="s">
        <v>446</v>
      </c>
      <c r="D1954" s="37" t="s">
        <v>98</v>
      </c>
      <c r="E1954" s="33">
        <v>0</v>
      </c>
      <c r="F1954" s="33">
        <v>0.63</v>
      </c>
      <c r="G1954" s="33">
        <v>0.63</v>
      </c>
      <c r="H1954" s="34">
        <v>0</v>
      </c>
      <c r="I1954" s="34">
        <v>3486</v>
      </c>
      <c r="J1954" s="67">
        <v>3486</v>
      </c>
    </row>
    <row r="1955" spans="1:10">
      <c r="A1955" s="60" t="s">
        <v>747</v>
      </c>
      <c r="B1955" s="60" t="s">
        <v>164</v>
      </c>
      <c r="C1955" s="60" t="s">
        <v>533</v>
      </c>
      <c r="D1955" s="37" t="s">
        <v>162</v>
      </c>
      <c r="E1955" s="33">
        <v>2</v>
      </c>
      <c r="F1955" s="33">
        <v>1</v>
      </c>
      <c r="G1955" s="33">
        <v>-1</v>
      </c>
      <c r="H1955" s="34">
        <v>10000</v>
      </c>
      <c r="I1955" s="34">
        <v>5000</v>
      </c>
      <c r="J1955" s="67">
        <v>-5000</v>
      </c>
    </row>
    <row r="1956" spans="1:10">
      <c r="A1956" s="60" t="s">
        <v>747</v>
      </c>
      <c r="B1956" s="60" t="s">
        <v>164</v>
      </c>
      <c r="C1956" s="60" t="s">
        <v>552</v>
      </c>
      <c r="D1956" s="37" t="s">
        <v>133</v>
      </c>
      <c r="E1956" s="33">
        <v>13.71</v>
      </c>
      <c r="F1956" s="33">
        <v>11</v>
      </c>
      <c r="G1956" s="33">
        <v>-2.7100000000000009</v>
      </c>
      <c r="H1956" s="34">
        <v>78537</v>
      </c>
      <c r="I1956" s="34">
        <v>64971</v>
      </c>
      <c r="J1956" s="67">
        <v>-13566</v>
      </c>
    </row>
    <row r="1957" spans="1:10">
      <c r="A1957" s="60" t="s">
        <v>747</v>
      </c>
      <c r="B1957" s="60" t="s">
        <v>164</v>
      </c>
      <c r="C1957" s="60" t="s">
        <v>624</v>
      </c>
      <c r="D1957" s="37" t="s">
        <v>134</v>
      </c>
      <c r="E1957" s="33">
        <v>0</v>
      </c>
      <c r="F1957" s="33">
        <v>0.9</v>
      </c>
      <c r="G1957" s="33">
        <v>0.9</v>
      </c>
      <c r="H1957" s="34">
        <v>0</v>
      </c>
      <c r="I1957" s="34">
        <v>7484</v>
      </c>
      <c r="J1957" s="67">
        <v>7484</v>
      </c>
    </row>
    <row r="1958" spans="1:10">
      <c r="A1958" s="60" t="s">
        <v>747</v>
      </c>
      <c r="B1958" s="60" t="s">
        <v>164</v>
      </c>
      <c r="C1958" s="60" t="s">
        <v>661</v>
      </c>
      <c r="D1958" s="37" t="s">
        <v>112</v>
      </c>
      <c r="E1958" s="33">
        <v>38.129999999999995</v>
      </c>
      <c r="F1958" s="33">
        <v>50.01</v>
      </c>
      <c r="G1958" s="33">
        <v>11.880000000000003</v>
      </c>
      <c r="H1958" s="34">
        <v>295839</v>
      </c>
      <c r="I1958" s="34">
        <v>346933</v>
      </c>
      <c r="J1958" s="67">
        <v>51094</v>
      </c>
    </row>
    <row r="1959" spans="1:10">
      <c r="A1959" s="60" t="s">
        <v>747</v>
      </c>
      <c r="B1959" s="60" t="s">
        <v>164</v>
      </c>
      <c r="C1959" s="60" t="s">
        <v>682</v>
      </c>
      <c r="D1959" s="37" t="s">
        <v>137</v>
      </c>
      <c r="E1959" s="33">
        <v>3</v>
      </c>
      <c r="F1959" s="33">
        <v>3.85</v>
      </c>
      <c r="G1959" s="33">
        <v>0.85000000000000009</v>
      </c>
      <c r="H1959" s="34">
        <v>15000</v>
      </c>
      <c r="I1959" s="34">
        <v>19250</v>
      </c>
      <c r="J1959" s="67">
        <v>4250</v>
      </c>
    </row>
    <row r="1960" spans="1:10">
      <c r="A1960" s="60" t="s">
        <v>747</v>
      </c>
      <c r="B1960" s="60" t="s">
        <v>164</v>
      </c>
      <c r="C1960" s="60" t="s">
        <v>724</v>
      </c>
      <c r="D1960" s="37" t="s">
        <v>139</v>
      </c>
      <c r="E1960" s="33">
        <v>1</v>
      </c>
      <c r="F1960" s="33">
        <v>0</v>
      </c>
      <c r="G1960" s="33">
        <v>-1</v>
      </c>
      <c r="H1960" s="34">
        <v>5000</v>
      </c>
      <c r="I1960" s="34">
        <v>0</v>
      </c>
      <c r="J1960" s="67">
        <v>-5000</v>
      </c>
    </row>
    <row r="1961" spans="1:10">
      <c r="A1961" s="60" t="s">
        <v>747</v>
      </c>
      <c r="B1961" s="60" t="s">
        <v>164</v>
      </c>
      <c r="C1961" s="60" t="s">
        <v>772</v>
      </c>
      <c r="D1961" s="37" t="s">
        <v>230</v>
      </c>
      <c r="E1961" s="33">
        <v>1</v>
      </c>
      <c r="F1961" s="33">
        <v>2</v>
      </c>
      <c r="G1961" s="33">
        <v>1</v>
      </c>
      <c r="H1961" s="34">
        <v>5000</v>
      </c>
      <c r="I1961" s="34">
        <v>12850</v>
      </c>
      <c r="J1961" s="67">
        <v>7850</v>
      </c>
    </row>
    <row r="1962" spans="1:10">
      <c r="A1962" s="60" t="s">
        <v>747</v>
      </c>
      <c r="B1962" s="60" t="s">
        <v>164</v>
      </c>
      <c r="C1962" s="60" t="s">
        <v>780</v>
      </c>
      <c r="D1962" s="37" t="s">
        <v>307</v>
      </c>
      <c r="E1962" s="33">
        <v>0</v>
      </c>
      <c r="F1962" s="33">
        <v>1</v>
      </c>
      <c r="G1962" s="33">
        <v>1</v>
      </c>
      <c r="H1962" s="34">
        <v>0</v>
      </c>
      <c r="I1962" s="34">
        <v>5000</v>
      </c>
      <c r="J1962" s="67">
        <v>5000</v>
      </c>
    </row>
    <row r="1963" spans="1:10">
      <c r="A1963" s="60" t="s">
        <v>747</v>
      </c>
      <c r="B1963" s="60" t="s">
        <v>164</v>
      </c>
      <c r="C1963" s="60" t="s">
        <v>787</v>
      </c>
      <c r="D1963" s="37" t="s">
        <v>232</v>
      </c>
      <c r="E1963" s="33">
        <v>1</v>
      </c>
      <c r="F1963" s="33">
        <v>1</v>
      </c>
      <c r="G1963" s="33">
        <v>0</v>
      </c>
      <c r="H1963" s="34">
        <v>5000</v>
      </c>
      <c r="I1963" s="34">
        <v>5000</v>
      </c>
      <c r="J1963" s="67">
        <v>0</v>
      </c>
    </row>
    <row r="1964" spans="1:10">
      <c r="A1964" s="60" t="s">
        <v>748</v>
      </c>
      <c r="B1964" s="60" t="s">
        <v>55</v>
      </c>
      <c r="C1964" s="60" t="s">
        <v>479</v>
      </c>
      <c r="D1964" s="37" t="s">
        <v>52</v>
      </c>
      <c r="E1964" s="33">
        <v>26.7</v>
      </c>
      <c r="F1964" s="33">
        <v>17</v>
      </c>
      <c r="G1964" s="33">
        <v>-9.6999999999999993</v>
      </c>
      <c r="H1964" s="34">
        <v>158692</v>
      </c>
      <c r="I1964" s="34">
        <v>85000</v>
      </c>
      <c r="J1964" s="67">
        <v>-73692</v>
      </c>
    </row>
    <row r="1965" spans="1:10">
      <c r="A1965" s="60" t="s">
        <v>748</v>
      </c>
      <c r="B1965" s="60" t="s">
        <v>55</v>
      </c>
      <c r="C1965" s="60" t="s">
        <v>758</v>
      </c>
      <c r="D1965" s="37" t="s">
        <v>56</v>
      </c>
      <c r="E1965" s="33">
        <v>1</v>
      </c>
      <c r="F1965" s="33">
        <v>1</v>
      </c>
      <c r="G1965" s="33">
        <v>0</v>
      </c>
      <c r="H1965" s="34">
        <v>5000</v>
      </c>
      <c r="I1965" s="34">
        <v>5000</v>
      </c>
      <c r="J1965" s="67">
        <v>0</v>
      </c>
    </row>
    <row r="1966" spans="1:10">
      <c r="A1966" s="60" t="s">
        <v>749</v>
      </c>
      <c r="B1966" s="60" t="s">
        <v>213</v>
      </c>
      <c r="C1966" s="60" t="s">
        <v>359</v>
      </c>
      <c r="D1966" s="37" t="s">
        <v>57</v>
      </c>
      <c r="E1966" s="33">
        <v>0</v>
      </c>
      <c r="F1966" s="33">
        <v>0.13</v>
      </c>
      <c r="G1966" s="33">
        <v>0.13</v>
      </c>
      <c r="H1966" s="34">
        <v>0</v>
      </c>
      <c r="I1966" s="34">
        <v>650</v>
      </c>
      <c r="J1966" s="67">
        <v>650</v>
      </c>
    </row>
    <row r="1967" spans="1:10">
      <c r="A1967" s="60" t="s">
        <v>749</v>
      </c>
      <c r="B1967" s="60" t="s">
        <v>213</v>
      </c>
      <c r="C1967" s="60" t="s">
        <v>442</v>
      </c>
      <c r="D1967" s="37" t="s">
        <v>244</v>
      </c>
      <c r="E1967" s="33">
        <v>10</v>
      </c>
      <c r="F1967" s="33">
        <v>10.73</v>
      </c>
      <c r="G1967" s="33">
        <v>0.73000000000000043</v>
      </c>
      <c r="H1967" s="34">
        <v>50000</v>
      </c>
      <c r="I1967" s="34">
        <v>80146</v>
      </c>
      <c r="J1967" s="67">
        <v>30146</v>
      </c>
    </row>
    <row r="1968" spans="1:10">
      <c r="A1968" s="60" t="s">
        <v>749</v>
      </c>
      <c r="B1968" s="60" t="s">
        <v>213</v>
      </c>
      <c r="C1968" s="60" t="s">
        <v>465</v>
      </c>
      <c r="D1968" s="37" t="s">
        <v>61</v>
      </c>
      <c r="E1968" s="33">
        <v>37</v>
      </c>
      <c r="F1968" s="33">
        <v>34.94</v>
      </c>
      <c r="G1968" s="33">
        <v>-2.0600000000000023</v>
      </c>
      <c r="H1968" s="34">
        <v>346989</v>
      </c>
      <c r="I1968" s="34">
        <v>376623</v>
      </c>
      <c r="J1968" s="67">
        <v>29634</v>
      </c>
    </row>
    <row r="1969" spans="1:10">
      <c r="A1969" s="60" t="s">
        <v>749</v>
      </c>
      <c r="B1969" s="60" t="s">
        <v>213</v>
      </c>
      <c r="C1969" s="60" t="s">
        <v>574</v>
      </c>
      <c r="D1969" s="37" t="s">
        <v>212</v>
      </c>
      <c r="E1969" s="33">
        <v>1</v>
      </c>
      <c r="F1969" s="33">
        <v>0</v>
      </c>
      <c r="G1969" s="33">
        <v>-1</v>
      </c>
      <c r="H1969" s="34">
        <v>5000</v>
      </c>
      <c r="I1969" s="34">
        <v>0</v>
      </c>
      <c r="J1969" s="67">
        <v>-5000</v>
      </c>
    </row>
    <row r="1970" spans="1:10">
      <c r="A1970" s="60" t="s">
        <v>749</v>
      </c>
      <c r="B1970" s="60" t="s">
        <v>213</v>
      </c>
      <c r="C1970" s="60" t="s">
        <v>691</v>
      </c>
      <c r="D1970" s="37" t="s">
        <v>210</v>
      </c>
      <c r="E1970" s="33">
        <v>1</v>
      </c>
      <c r="F1970" s="33">
        <v>1</v>
      </c>
      <c r="G1970" s="33">
        <v>0</v>
      </c>
      <c r="H1970" s="34">
        <v>9075</v>
      </c>
      <c r="I1970" s="34">
        <v>12581</v>
      </c>
      <c r="J1970" s="67">
        <v>3506</v>
      </c>
    </row>
    <row r="1971" spans="1:10">
      <c r="A1971" s="60" t="s">
        <v>749</v>
      </c>
      <c r="B1971" s="60" t="s">
        <v>213</v>
      </c>
      <c r="C1971" s="60" t="s">
        <v>707</v>
      </c>
      <c r="D1971" s="37" t="s">
        <v>117</v>
      </c>
      <c r="E1971" s="33">
        <v>0</v>
      </c>
      <c r="F1971" s="33">
        <v>0.13</v>
      </c>
      <c r="G1971" s="33">
        <v>0.13</v>
      </c>
      <c r="H1971" s="34">
        <v>0</v>
      </c>
      <c r="I1971" s="34">
        <v>650</v>
      </c>
      <c r="J1971" s="67">
        <v>650</v>
      </c>
    </row>
    <row r="1972" spans="1:10">
      <c r="A1972" s="60" t="s">
        <v>749</v>
      </c>
      <c r="B1972" s="60" t="s">
        <v>213</v>
      </c>
      <c r="C1972" s="60" t="s">
        <v>725</v>
      </c>
      <c r="D1972" s="37" t="s">
        <v>118</v>
      </c>
      <c r="E1972" s="33">
        <v>1</v>
      </c>
      <c r="F1972" s="33">
        <v>0</v>
      </c>
      <c r="G1972" s="33">
        <v>-1</v>
      </c>
      <c r="H1972" s="34">
        <v>5000</v>
      </c>
      <c r="I1972" s="34">
        <v>0</v>
      </c>
      <c r="J1972" s="67">
        <v>-5000</v>
      </c>
    </row>
    <row r="1973" spans="1:10">
      <c r="A1973" s="60" t="s">
        <v>749</v>
      </c>
      <c r="B1973" s="60" t="s">
        <v>213</v>
      </c>
      <c r="C1973" s="60" t="s">
        <v>728</v>
      </c>
      <c r="D1973" s="37" t="s">
        <v>70</v>
      </c>
      <c r="E1973" s="33">
        <v>10</v>
      </c>
      <c r="F1973" s="33">
        <v>13</v>
      </c>
      <c r="G1973" s="33">
        <v>3</v>
      </c>
      <c r="H1973" s="34">
        <v>81005</v>
      </c>
      <c r="I1973" s="34">
        <v>102596</v>
      </c>
      <c r="J1973" s="67">
        <v>21591</v>
      </c>
    </row>
    <row r="1974" spans="1:10">
      <c r="A1974" s="60" t="s">
        <v>749</v>
      </c>
      <c r="B1974" s="60" t="s">
        <v>213</v>
      </c>
      <c r="C1974" s="60" t="s">
        <v>741</v>
      </c>
      <c r="D1974" s="37" t="s">
        <v>198</v>
      </c>
      <c r="E1974" s="33">
        <v>0</v>
      </c>
      <c r="F1974" s="33">
        <v>1</v>
      </c>
      <c r="G1974" s="33">
        <v>1</v>
      </c>
      <c r="H1974" s="34">
        <v>0</v>
      </c>
      <c r="I1974" s="34">
        <v>5000</v>
      </c>
      <c r="J1974" s="67">
        <v>5000</v>
      </c>
    </row>
    <row r="1975" spans="1:10">
      <c r="A1975" s="60" t="s">
        <v>749</v>
      </c>
      <c r="B1975" s="60" t="s">
        <v>213</v>
      </c>
      <c r="C1975" s="60" t="s">
        <v>751</v>
      </c>
      <c r="D1975" s="37" t="s">
        <v>238</v>
      </c>
      <c r="E1975" s="33">
        <v>2</v>
      </c>
      <c r="F1975" s="33">
        <v>2</v>
      </c>
      <c r="G1975" s="33">
        <v>0</v>
      </c>
      <c r="H1975" s="34">
        <v>73976</v>
      </c>
      <c r="I1975" s="34">
        <v>54789</v>
      </c>
      <c r="J1975" s="67">
        <v>-19187</v>
      </c>
    </row>
    <row r="1976" spans="1:10">
      <c r="A1976" s="60" t="s">
        <v>750</v>
      </c>
      <c r="B1976" s="60" t="s">
        <v>184</v>
      </c>
      <c r="C1976" s="60" t="s">
        <v>396</v>
      </c>
      <c r="D1976" s="37" t="s">
        <v>172</v>
      </c>
      <c r="E1976" s="33">
        <v>1.38</v>
      </c>
      <c r="F1976" s="33">
        <v>0</v>
      </c>
      <c r="G1976" s="33">
        <v>-1.38</v>
      </c>
      <c r="H1976" s="34">
        <v>6900</v>
      </c>
      <c r="I1976" s="34">
        <v>0</v>
      </c>
      <c r="J1976" s="67">
        <v>-6900</v>
      </c>
    </row>
    <row r="1977" spans="1:10">
      <c r="A1977" s="60" t="s">
        <v>750</v>
      </c>
      <c r="B1977" s="60" t="s">
        <v>184</v>
      </c>
      <c r="C1977" s="60" t="s">
        <v>415</v>
      </c>
      <c r="D1977" s="37" t="s">
        <v>76</v>
      </c>
      <c r="E1977" s="33">
        <v>1</v>
      </c>
      <c r="F1977" s="33">
        <v>1</v>
      </c>
      <c r="G1977" s="33">
        <v>0</v>
      </c>
      <c r="H1977" s="34">
        <v>5000</v>
      </c>
      <c r="I1977" s="34">
        <v>5000</v>
      </c>
      <c r="J1977" s="67">
        <v>0</v>
      </c>
    </row>
    <row r="1978" spans="1:10">
      <c r="A1978" s="60" t="s">
        <v>750</v>
      </c>
      <c r="B1978" s="60" t="s">
        <v>184</v>
      </c>
      <c r="C1978" s="60" t="s">
        <v>454</v>
      </c>
      <c r="D1978" s="37" t="s">
        <v>199</v>
      </c>
      <c r="E1978" s="33">
        <v>27.79</v>
      </c>
      <c r="F1978" s="33">
        <v>29.179999999999996</v>
      </c>
      <c r="G1978" s="33">
        <v>1.389999999999997</v>
      </c>
      <c r="H1978" s="34">
        <v>145559</v>
      </c>
      <c r="I1978" s="34">
        <v>156291</v>
      </c>
      <c r="J1978" s="67">
        <v>10732</v>
      </c>
    </row>
    <row r="1979" spans="1:10">
      <c r="A1979" s="60" t="s">
        <v>750</v>
      </c>
      <c r="B1979" s="60" t="s">
        <v>184</v>
      </c>
      <c r="C1979" s="60" t="s">
        <v>504</v>
      </c>
      <c r="D1979" s="37" t="s">
        <v>201</v>
      </c>
      <c r="E1979" s="33">
        <v>0.6</v>
      </c>
      <c r="F1979" s="33">
        <v>0</v>
      </c>
      <c r="G1979" s="33">
        <v>-0.6</v>
      </c>
      <c r="H1979" s="34">
        <v>3000</v>
      </c>
      <c r="I1979" s="34">
        <v>0</v>
      </c>
      <c r="J1979" s="67">
        <v>-3000</v>
      </c>
    </row>
    <row r="1980" spans="1:10">
      <c r="A1980" s="60" t="s">
        <v>750</v>
      </c>
      <c r="B1980" s="60" t="s">
        <v>184</v>
      </c>
      <c r="C1980" s="60" t="s">
        <v>566</v>
      </c>
      <c r="D1980" s="37" t="s">
        <v>174</v>
      </c>
      <c r="E1980" s="33">
        <v>42.959999999999994</v>
      </c>
      <c r="F1980" s="33">
        <v>51.74</v>
      </c>
      <c r="G1980" s="33">
        <v>8.7800000000000082</v>
      </c>
      <c r="H1980" s="34">
        <v>453772</v>
      </c>
      <c r="I1980" s="34">
        <v>352115</v>
      </c>
      <c r="J1980" s="67">
        <v>-101657</v>
      </c>
    </row>
    <row r="1981" spans="1:10">
      <c r="A1981" s="60" t="s">
        <v>750</v>
      </c>
      <c r="B1981" s="60" t="s">
        <v>184</v>
      </c>
      <c r="C1981" s="60" t="s">
        <v>574</v>
      </c>
      <c r="D1981" s="37" t="s">
        <v>212</v>
      </c>
      <c r="E1981" s="33">
        <v>0.13</v>
      </c>
      <c r="F1981" s="33">
        <v>1</v>
      </c>
      <c r="G1981" s="33">
        <v>0.87</v>
      </c>
      <c r="H1981" s="34">
        <v>650</v>
      </c>
      <c r="I1981" s="34">
        <v>5000</v>
      </c>
      <c r="J1981" s="67">
        <v>4350</v>
      </c>
    </row>
    <row r="1982" spans="1:10">
      <c r="A1982" s="60" t="s">
        <v>750</v>
      </c>
      <c r="B1982" s="60" t="s">
        <v>184</v>
      </c>
      <c r="C1982" s="60" t="s">
        <v>578</v>
      </c>
      <c r="D1982" s="37" t="s">
        <v>46</v>
      </c>
      <c r="E1982" s="33">
        <v>1.25</v>
      </c>
      <c r="F1982" s="33">
        <v>0.12</v>
      </c>
      <c r="G1982" s="33">
        <v>-1.1299999999999999</v>
      </c>
      <c r="H1982" s="34">
        <v>6250</v>
      </c>
      <c r="I1982" s="34">
        <v>600</v>
      </c>
      <c r="J1982" s="67">
        <v>-5650</v>
      </c>
    </row>
    <row r="1983" spans="1:10">
      <c r="A1983" s="60" t="s">
        <v>750</v>
      </c>
      <c r="B1983" s="60" t="s">
        <v>184</v>
      </c>
      <c r="C1983" s="60" t="s">
        <v>585</v>
      </c>
      <c r="D1983" s="37" t="s">
        <v>294</v>
      </c>
      <c r="E1983" s="33">
        <v>1.87</v>
      </c>
      <c r="F1983" s="33">
        <v>4.4400000000000004</v>
      </c>
      <c r="G1983" s="33">
        <v>2.5700000000000003</v>
      </c>
      <c r="H1983" s="34">
        <v>9350</v>
      </c>
      <c r="I1983" s="34">
        <v>24929</v>
      </c>
      <c r="J1983" s="67">
        <v>15579</v>
      </c>
    </row>
    <row r="1984" spans="1:10">
      <c r="A1984" s="60" t="s">
        <v>750</v>
      </c>
      <c r="B1984" s="60" t="s">
        <v>184</v>
      </c>
      <c r="C1984" s="60" t="s">
        <v>632</v>
      </c>
      <c r="D1984" s="37" t="s">
        <v>48</v>
      </c>
      <c r="E1984" s="33">
        <v>0.31</v>
      </c>
      <c r="F1984" s="33">
        <v>0</v>
      </c>
      <c r="G1984" s="33">
        <v>-0.31</v>
      </c>
      <c r="H1984" s="34">
        <v>1550</v>
      </c>
      <c r="I1984" s="34">
        <v>0</v>
      </c>
      <c r="J1984" s="67">
        <v>-1550</v>
      </c>
    </row>
    <row r="1985" spans="1:10">
      <c r="A1985" s="60" t="s">
        <v>750</v>
      </c>
      <c r="B1985" s="60" t="s">
        <v>184</v>
      </c>
      <c r="C1985" s="60" t="s">
        <v>660</v>
      </c>
      <c r="D1985" s="37" t="s">
        <v>68</v>
      </c>
      <c r="E1985" s="33">
        <v>67.209999999999994</v>
      </c>
      <c r="F1985" s="33">
        <v>72.409999999999982</v>
      </c>
      <c r="G1985" s="33">
        <v>5.1999999999999886</v>
      </c>
      <c r="H1985" s="34">
        <v>371729</v>
      </c>
      <c r="I1985" s="34">
        <v>405175</v>
      </c>
      <c r="J1985" s="67">
        <v>33446</v>
      </c>
    </row>
    <row r="1986" spans="1:10">
      <c r="A1986" s="60" t="s">
        <v>750</v>
      </c>
      <c r="B1986" s="60" t="s">
        <v>184</v>
      </c>
      <c r="C1986" s="60" t="s">
        <v>694</v>
      </c>
      <c r="D1986" s="37" t="s">
        <v>234</v>
      </c>
      <c r="E1986" s="33">
        <v>0</v>
      </c>
      <c r="F1986" s="33">
        <v>1</v>
      </c>
      <c r="G1986" s="33">
        <v>1</v>
      </c>
      <c r="H1986" s="34">
        <v>0</v>
      </c>
      <c r="I1986" s="34">
        <v>6788</v>
      </c>
      <c r="J1986" s="67">
        <v>6788</v>
      </c>
    </row>
    <row r="1987" spans="1:10">
      <c r="A1987" s="60" t="s">
        <v>750</v>
      </c>
      <c r="B1987" s="60" t="s">
        <v>184</v>
      </c>
      <c r="C1987" s="60" t="s">
        <v>699</v>
      </c>
      <c r="D1987" s="37" t="s">
        <v>87</v>
      </c>
      <c r="E1987" s="33">
        <v>2.2199999999999998</v>
      </c>
      <c r="F1987" s="33">
        <v>0</v>
      </c>
      <c r="G1987" s="33">
        <v>-2.2199999999999998</v>
      </c>
      <c r="H1987" s="34">
        <v>11100</v>
      </c>
      <c r="I1987" s="34">
        <v>0</v>
      </c>
      <c r="J1987" s="67">
        <v>-11100</v>
      </c>
    </row>
    <row r="1988" spans="1:10">
      <c r="A1988" s="60" t="s">
        <v>750</v>
      </c>
      <c r="B1988" s="60" t="s">
        <v>184</v>
      </c>
      <c r="C1988" s="60" t="s">
        <v>708</v>
      </c>
      <c r="D1988" s="37" t="s">
        <v>69</v>
      </c>
      <c r="E1988" s="33">
        <v>3</v>
      </c>
      <c r="F1988" s="33">
        <v>2</v>
      </c>
      <c r="G1988" s="33">
        <v>-1</v>
      </c>
      <c r="H1988" s="34">
        <v>15000</v>
      </c>
      <c r="I1988" s="34">
        <v>10000</v>
      </c>
      <c r="J1988" s="67">
        <v>-5000</v>
      </c>
    </row>
    <row r="1989" spans="1:10">
      <c r="A1989" s="60" t="s">
        <v>750</v>
      </c>
      <c r="B1989" s="60" t="s">
        <v>184</v>
      </c>
      <c r="C1989" s="60" t="s">
        <v>709</v>
      </c>
      <c r="D1989" s="37" t="s">
        <v>235</v>
      </c>
      <c r="E1989" s="33">
        <v>31.130000000000003</v>
      </c>
      <c r="F1989" s="33">
        <v>24.46</v>
      </c>
      <c r="G1989" s="33">
        <v>-6.6700000000000017</v>
      </c>
      <c r="H1989" s="34">
        <v>170657</v>
      </c>
      <c r="I1989" s="34">
        <v>135608</v>
      </c>
      <c r="J1989" s="67">
        <v>-35049</v>
      </c>
    </row>
    <row r="1990" spans="1:10">
      <c r="A1990" s="60" t="s">
        <v>750</v>
      </c>
      <c r="B1990" s="60" t="s">
        <v>184</v>
      </c>
      <c r="C1990" s="60" t="s">
        <v>742</v>
      </c>
      <c r="D1990" s="37" t="s">
        <v>71</v>
      </c>
      <c r="E1990" s="33">
        <v>29.4</v>
      </c>
      <c r="F1990" s="33">
        <v>29.459999999999997</v>
      </c>
      <c r="G1990" s="33">
        <v>5.9999999999998721E-2</v>
      </c>
      <c r="H1990" s="34">
        <v>151905</v>
      </c>
      <c r="I1990" s="34">
        <v>164216</v>
      </c>
      <c r="J1990" s="67">
        <v>12311</v>
      </c>
    </row>
    <row r="1991" spans="1:10">
      <c r="A1991" s="60" t="s">
        <v>750</v>
      </c>
      <c r="B1991" s="60" t="s">
        <v>184</v>
      </c>
      <c r="C1991" s="60" t="s">
        <v>744</v>
      </c>
      <c r="D1991" s="37" t="s">
        <v>72</v>
      </c>
      <c r="E1991" s="33">
        <v>0</v>
      </c>
      <c r="F1991" s="33">
        <v>1</v>
      </c>
      <c r="G1991" s="33">
        <v>1</v>
      </c>
      <c r="H1991" s="34">
        <v>0</v>
      </c>
      <c r="I1991" s="34">
        <v>7870</v>
      </c>
      <c r="J1991" s="67">
        <v>7870</v>
      </c>
    </row>
    <row r="1992" spans="1:10">
      <c r="A1992" s="60" t="s">
        <v>750</v>
      </c>
      <c r="B1992" s="60" t="s">
        <v>184</v>
      </c>
      <c r="C1992" s="60" t="s">
        <v>751</v>
      </c>
      <c r="D1992" s="37" t="s">
        <v>238</v>
      </c>
      <c r="E1992" s="33">
        <v>19.22</v>
      </c>
      <c r="F1992" s="33">
        <v>25.66</v>
      </c>
      <c r="G1992" s="33">
        <v>6.4400000000000013</v>
      </c>
      <c r="H1992" s="34">
        <v>105611</v>
      </c>
      <c r="I1992" s="34">
        <v>213909</v>
      </c>
      <c r="J1992" s="67">
        <v>108298</v>
      </c>
    </row>
    <row r="1993" spans="1:10">
      <c r="A1993" s="60" t="s">
        <v>750</v>
      </c>
      <c r="B1993" s="60" t="s">
        <v>184</v>
      </c>
      <c r="C1993" s="60" t="s">
        <v>756</v>
      </c>
      <c r="D1993" s="37" t="s">
        <v>940</v>
      </c>
      <c r="E1993" s="33">
        <v>16.28</v>
      </c>
      <c r="F1993" s="33">
        <v>17</v>
      </c>
      <c r="G1993" s="33">
        <v>0.71999999999999886</v>
      </c>
      <c r="H1993" s="34">
        <v>86341</v>
      </c>
      <c r="I1993" s="34">
        <v>87008</v>
      </c>
      <c r="J1993" s="67">
        <v>667</v>
      </c>
    </row>
    <row r="1994" spans="1:10">
      <c r="A1994" s="60" t="s">
        <v>750</v>
      </c>
      <c r="B1994" s="60" t="s">
        <v>184</v>
      </c>
      <c r="C1994" s="60" t="s">
        <v>760</v>
      </c>
      <c r="D1994" s="37" t="s">
        <v>96</v>
      </c>
      <c r="E1994" s="33">
        <v>17.669999999999998</v>
      </c>
      <c r="F1994" s="33">
        <v>10.26</v>
      </c>
      <c r="G1994" s="33">
        <v>-7.4099999999999984</v>
      </c>
      <c r="H1994" s="34">
        <v>91121</v>
      </c>
      <c r="I1994" s="34">
        <v>51808</v>
      </c>
      <c r="J1994" s="67">
        <v>-39313</v>
      </c>
    </row>
    <row r="1995" spans="1:10">
      <c r="A1995" s="60" t="s">
        <v>750</v>
      </c>
      <c r="B1995" s="60" t="s">
        <v>184</v>
      </c>
      <c r="C1995" s="60" t="s">
        <v>761</v>
      </c>
      <c r="D1995" s="37" t="s">
        <v>176</v>
      </c>
      <c r="E1995" s="33">
        <v>18.75</v>
      </c>
      <c r="F1995" s="33">
        <v>15.14</v>
      </c>
      <c r="G1995" s="33">
        <v>-3.6099999999999994</v>
      </c>
      <c r="H1995" s="34">
        <v>101218</v>
      </c>
      <c r="I1995" s="34">
        <v>82108</v>
      </c>
      <c r="J1995" s="67">
        <v>-19110</v>
      </c>
    </row>
    <row r="1996" spans="1:10">
      <c r="A1996" s="60" t="s">
        <v>751</v>
      </c>
      <c r="B1996" s="60" t="s">
        <v>238</v>
      </c>
      <c r="C1996" s="60" t="s">
        <v>442</v>
      </c>
      <c r="D1996" s="37" t="s">
        <v>244</v>
      </c>
      <c r="E1996" s="33">
        <v>2</v>
      </c>
      <c r="F1996" s="33">
        <v>2</v>
      </c>
      <c r="G1996" s="33">
        <v>0</v>
      </c>
      <c r="H1996" s="34">
        <v>25062</v>
      </c>
      <c r="I1996" s="34">
        <v>57094</v>
      </c>
      <c r="J1996" s="67">
        <v>32032</v>
      </c>
    </row>
    <row r="1997" spans="1:10">
      <c r="A1997" s="60" t="s">
        <v>751</v>
      </c>
      <c r="B1997" s="60" t="s">
        <v>238</v>
      </c>
      <c r="C1997" s="60" t="s">
        <v>465</v>
      </c>
      <c r="D1997" s="37" t="s">
        <v>61</v>
      </c>
      <c r="E1997" s="33">
        <v>1.29</v>
      </c>
      <c r="F1997" s="33">
        <v>0</v>
      </c>
      <c r="G1997" s="33">
        <v>-1.29</v>
      </c>
      <c r="H1997" s="34">
        <v>9563</v>
      </c>
      <c r="I1997" s="34">
        <v>0</v>
      </c>
      <c r="J1997" s="67">
        <v>-9563</v>
      </c>
    </row>
    <row r="1998" spans="1:10">
      <c r="A1998" s="60" t="s">
        <v>751</v>
      </c>
      <c r="B1998" s="60" t="s">
        <v>238</v>
      </c>
      <c r="C1998" s="60" t="s">
        <v>478</v>
      </c>
      <c r="D1998" s="37" t="s">
        <v>208</v>
      </c>
      <c r="E1998" s="33">
        <v>0</v>
      </c>
      <c r="F1998" s="33">
        <v>1</v>
      </c>
      <c r="G1998" s="33">
        <v>1</v>
      </c>
      <c r="H1998" s="34">
        <v>0</v>
      </c>
      <c r="I1998" s="34">
        <v>5000</v>
      </c>
      <c r="J1998" s="67">
        <v>5000</v>
      </c>
    </row>
    <row r="1999" spans="1:10">
      <c r="A1999" s="60" t="s">
        <v>751</v>
      </c>
      <c r="B1999" s="60" t="s">
        <v>238</v>
      </c>
      <c r="C1999" s="60" t="s">
        <v>488</v>
      </c>
      <c r="D1999" s="37" t="s">
        <v>43</v>
      </c>
      <c r="E1999" s="33">
        <v>1</v>
      </c>
      <c r="F1999" s="33">
        <v>1</v>
      </c>
      <c r="G1999" s="33">
        <v>0</v>
      </c>
      <c r="H1999" s="34">
        <v>5000</v>
      </c>
      <c r="I1999" s="34">
        <v>5000</v>
      </c>
      <c r="J1999" s="67">
        <v>0</v>
      </c>
    </row>
    <row r="2000" spans="1:10">
      <c r="A2000" s="60" t="s">
        <v>751</v>
      </c>
      <c r="B2000" s="60" t="s">
        <v>238</v>
      </c>
      <c r="C2000" s="60" t="s">
        <v>660</v>
      </c>
      <c r="D2000" s="37" t="s">
        <v>68</v>
      </c>
      <c r="E2000" s="33">
        <v>0.82</v>
      </c>
      <c r="F2000" s="33">
        <v>1</v>
      </c>
      <c r="G2000" s="33">
        <v>0.18000000000000005</v>
      </c>
      <c r="H2000" s="34">
        <v>4100</v>
      </c>
      <c r="I2000" s="34">
        <v>5000</v>
      </c>
      <c r="J2000" s="67">
        <v>900</v>
      </c>
    </row>
    <row r="2001" spans="1:10">
      <c r="A2001" s="60" t="s">
        <v>751</v>
      </c>
      <c r="B2001" s="60" t="s">
        <v>238</v>
      </c>
      <c r="C2001" s="60" t="s">
        <v>694</v>
      </c>
      <c r="D2001" s="37" t="s">
        <v>234</v>
      </c>
      <c r="E2001" s="33">
        <v>0.95</v>
      </c>
      <c r="F2001" s="33">
        <v>2.58</v>
      </c>
      <c r="G2001" s="33">
        <v>1.6300000000000001</v>
      </c>
      <c r="H2001" s="34">
        <v>4750</v>
      </c>
      <c r="I2001" s="34">
        <v>12900</v>
      </c>
      <c r="J2001" s="67">
        <v>8150</v>
      </c>
    </row>
    <row r="2002" spans="1:10">
      <c r="A2002" s="60" t="s">
        <v>751</v>
      </c>
      <c r="B2002" s="60" t="s">
        <v>238</v>
      </c>
      <c r="C2002" s="60" t="s">
        <v>708</v>
      </c>
      <c r="D2002" s="37" t="s">
        <v>69</v>
      </c>
      <c r="E2002" s="33">
        <v>1</v>
      </c>
      <c r="F2002" s="33">
        <v>1</v>
      </c>
      <c r="G2002" s="33">
        <v>0</v>
      </c>
      <c r="H2002" s="34">
        <v>5000</v>
      </c>
      <c r="I2002" s="34">
        <v>5000</v>
      </c>
      <c r="J2002" s="67">
        <v>0</v>
      </c>
    </row>
    <row r="2003" spans="1:10">
      <c r="A2003" s="60" t="s">
        <v>751</v>
      </c>
      <c r="B2003" s="60" t="s">
        <v>238</v>
      </c>
      <c r="C2003" s="60" t="s">
        <v>709</v>
      </c>
      <c r="D2003" s="37" t="s">
        <v>235</v>
      </c>
      <c r="E2003" s="33">
        <v>103.59</v>
      </c>
      <c r="F2003" s="33">
        <v>80.469999999999985</v>
      </c>
      <c r="G2003" s="33">
        <v>-23.120000000000019</v>
      </c>
      <c r="H2003" s="34">
        <v>735110</v>
      </c>
      <c r="I2003" s="34">
        <v>750766</v>
      </c>
      <c r="J2003" s="67">
        <v>15656</v>
      </c>
    </row>
    <row r="2004" spans="1:10">
      <c r="A2004" s="60" t="s">
        <v>751</v>
      </c>
      <c r="B2004" s="60" t="s">
        <v>238</v>
      </c>
      <c r="C2004" s="60" t="s">
        <v>728</v>
      </c>
      <c r="D2004" s="37" t="s">
        <v>70</v>
      </c>
      <c r="E2004" s="33">
        <v>0.16</v>
      </c>
      <c r="F2004" s="33">
        <v>0</v>
      </c>
      <c r="G2004" s="33">
        <v>-0.16</v>
      </c>
      <c r="H2004" s="34">
        <v>13943</v>
      </c>
      <c r="I2004" s="34">
        <v>0</v>
      </c>
      <c r="J2004" s="67">
        <v>-13943</v>
      </c>
    </row>
    <row r="2005" spans="1:10">
      <c r="A2005" s="60" t="s">
        <v>751</v>
      </c>
      <c r="B2005" s="60" t="s">
        <v>238</v>
      </c>
      <c r="C2005" s="60" t="s">
        <v>742</v>
      </c>
      <c r="D2005" s="37" t="s">
        <v>71</v>
      </c>
      <c r="E2005" s="33">
        <v>2</v>
      </c>
      <c r="F2005" s="33">
        <v>4</v>
      </c>
      <c r="G2005" s="33">
        <v>2</v>
      </c>
      <c r="H2005" s="34">
        <v>16245</v>
      </c>
      <c r="I2005" s="34">
        <v>20000</v>
      </c>
      <c r="J2005" s="67">
        <v>3755</v>
      </c>
    </row>
    <row r="2006" spans="1:10">
      <c r="A2006" s="60" t="s">
        <v>751</v>
      </c>
      <c r="B2006" s="60" t="s">
        <v>238</v>
      </c>
      <c r="C2006" s="60" t="s">
        <v>749</v>
      </c>
      <c r="D2006" s="37" t="s">
        <v>213</v>
      </c>
      <c r="E2006" s="33">
        <v>4</v>
      </c>
      <c r="F2006" s="33">
        <v>3</v>
      </c>
      <c r="G2006" s="33">
        <v>-1</v>
      </c>
      <c r="H2006" s="34">
        <v>20000</v>
      </c>
      <c r="I2006" s="34">
        <v>15000</v>
      </c>
      <c r="J2006" s="67">
        <v>-5000</v>
      </c>
    </row>
    <row r="2007" spans="1:10">
      <c r="A2007" s="60" t="s">
        <v>752</v>
      </c>
      <c r="B2007" s="60" t="s">
        <v>218</v>
      </c>
      <c r="C2007" s="60" t="s">
        <v>590</v>
      </c>
      <c r="D2007" s="37" t="s">
        <v>110</v>
      </c>
      <c r="E2007" s="33">
        <v>0</v>
      </c>
      <c r="F2007" s="33">
        <v>1</v>
      </c>
      <c r="G2007" s="33">
        <v>1</v>
      </c>
      <c r="H2007" s="34">
        <v>0</v>
      </c>
      <c r="I2007" s="34">
        <v>5000</v>
      </c>
      <c r="J2007" s="67">
        <v>5000</v>
      </c>
    </row>
    <row r="2008" spans="1:10">
      <c r="A2008" s="60" t="s">
        <v>753</v>
      </c>
      <c r="B2008" s="60" t="s">
        <v>944</v>
      </c>
      <c r="C2008" s="60" t="s">
        <v>423</v>
      </c>
      <c r="D2008" s="37" t="s">
        <v>131</v>
      </c>
      <c r="E2008" s="33">
        <v>0</v>
      </c>
      <c r="F2008" s="33">
        <v>0.75</v>
      </c>
      <c r="G2008" s="33">
        <v>0.75</v>
      </c>
      <c r="H2008" s="34">
        <v>0</v>
      </c>
      <c r="I2008" s="34">
        <v>3750</v>
      </c>
      <c r="J2008" s="67">
        <v>3750</v>
      </c>
    </row>
    <row r="2009" spans="1:10">
      <c r="A2009" s="60" t="s">
        <v>753</v>
      </c>
      <c r="B2009" s="60" t="s">
        <v>944</v>
      </c>
      <c r="C2009" s="60" t="s">
        <v>446</v>
      </c>
      <c r="D2009" s="37" t="s">
        <v>98</v>
      </c>
      <c r="E2009" s="33">
        <v>18.59</v>
      </c>
      <c r="F2009" s="33">
        <v>25.259999999999994</v>
      </c>
      <c r="G2009" s="33">
        <v>6.6699999999999946</v>
      </c>
      <c r="H2009" s="34">
        <v>135957</v>
      </c>
      <c r="I2009" s="34">
        <v>157657</v>
      </c>
      <c r="J2009" s="67">
        <v>21700</v>
      </c>
    </row>
    <row r="2010" spans="1:10">
      <c r="A2010" s="60" t="s">
        <v>753</v>
      </c>
      <c r="B2010" s="60" t="s">
        <v>944</v>
      </c>
      <c r="C2010" s="60" t="s">
        <v>552</v>
      </c>
      <c r="D2010" s="37" t="s">
        <v>133</v>
      </c>
      <c r="E2010" s="33">
        <v>1.42</v>
      </c>
      <c r="F2010" s="33">
        <v>1</v>
      </c>
      <c r="G2010" s="33">
        <v>-0.41999999999999993</v>
      </c>
      <c r="H2010" s="34">
        <v>10775</v>
      </c>
      <c r="I2010" s="34">
        <v>8538</v>
      </c>
      <c r="J2010" s="67">
        <v>-2237</v>
      </c>
    </row>
    <row r="2011" spans="1:10">
      <c r="A2011" s="60" t="s">
        <v>753</v>
      </c>
      <c r="B2011" s="60" t="s">
        <v>944</v>
      </c>
      <c r="C2011" s="60" t="s">
        <v>643</v>
      </c>
      <c r="D2011" s="37" t="s">
        <v>135</v>
      </c>
      <c r="E2011" s="33">
        <v>11.2</v>
      </c>
      <c r="F2011" s="33">
        <v>8.81</v>
      </c>
      <c r="G2011" s="33">
        <v>-2.3899999999999988</v>
      </c>
      <c r="H2011" s="34">
        <v>56000</v>
      </c>
      <c r="I2011" s="34">
        <v>44050</v>
      </c>
      <c r="J2011" s="67">
        <v>-11950</v>
      </c>
    </row>
    <row r="2012" spans="1:10">
      <c r="A2012" s="60" t="s">
        <v>753</v>
      </c>
      <c r="B2012" s="60" t="s">
        <v>944</v>
      </c>
      <c r="C2012" s="60" t="s">
        <v>644</v>
      </c>
      <c r="D2012" s="37" t="s">
        <v>136</v>
      </c>
      <c r="E2012" s="33">
        <v>3</v>
      </c>
      <c r="F2012" s="33">
        <v>10.54</v>
      </c>
      <c r="G2012" s="33">
        <v>7.5399999999999991</v>
      </c>
      <c r="H2012" s="34">
        <v>15000</v>
      </c>
      <c r="I2012" s="34">
        <v>52700</v>
      </c>
      <c r="J2012" s="67">
        <v>37700</v>
      </c>
    </row>
    <row r="2013" spans="1:10">
      <c r="A2013" s="60" t="s">
        <v>753</v>
      </c>
      <c r="B2013" s="60" t="s">
        <v>944</v>
      </c>
      <c r="C2013" s="60" t="s">
        <v>682</v>
      </c>
      <c r="D2013" s="37" t="s">
        <v>137</v>
      </c>
      <c r="E2013" s="33">
        <v>1</v>
      </c>
      <c r="F2013" s="33">
        <v>3</v>
      </c>
      <c r="G2013" s="33">
        <v>2</v>
      </c>
      <c r="H2013" s="34">
        <v>5000</v>
      </c>
      <c r="I2013" s="34">
        <v>17516</v>
      </c>
      <c r="J2013" s="67">
        <v>12516</v>
      </c>
    </row>
    <row r="2014" spans="1:10">
      <c r="A2014" s="60" t="s">
        <v>753</v>
      </c>
      <c r="B2014" s="60" t="s">
        <v>944</v>
      </c>
      <c r="C2014" s="60" t="s">
        <v>714</v>
      </c>
      <c r="D2014" s="37" t="s">
        <v>113</v>
      </c>
      <c r="E2014" s="33">
        <v>1</v>
      </c>
      <c r="F2014" s="33">
        <v>1</v>
      </c>
      <c r="G2014" s="33">
        <v>0</v>
      </c>
      <c r="H2014" s="34">
        <v>5000</v>
      </c>
      <c r="I2014" s="34">
        <v>5000</v>
      </c>
      <c r="J2014" s="67">
        <v>0</v>
      </c>
    </row>
    <row r="2015" spans="1:10">
      <c r="A2015" s="60" t="s">
        <v>753</v>
      </c>
      <c r="B2015" s="60" t="s">
        <v>944</v>
      </c>
      <c r="C2015" s="60" t="s">
        <v>719</v>
      </c>
      <c r="D2015" s="37" t="s">
        <v>138</v>
      </c>
      <c r="E2015" s="33">
        <v>10</v>
      </c>
      <c r="F2015" s="33">
        <v>8.91</v>
      </c>
      <c r="G2015" s="33">
        <v>-1.0899999999999999</v>
      </c>
      <c r="H2015" s="34">
        <v>107387</v>
      </c>
      <c r="I2015" s="34">
        <v>119931</v>
      </c>
      <c r="J2015" s="67">
        <v>12544</v>
      </c>
    </row>
    <row r="2016" spans="1:10">
      <c r="A2016" s="60" t="s">
        <v>753</v>
      </c>
      <c r="B2016" s="60" t="s">
        <v>944</v>
      </c>
      <c r="C2016" s="60" t="s">
        <v>724</v>
      </c>
      <c r="D2016" s="37" t="s">
        <v>139</v>
      </c>
      <c r="E2016" s="33">
        <v>2</v>
      </c>
      <c r="F2016" s="33">
        <v>2.48</v>
      </c>
      <c r="G2016" s="33">
        <v>0.48</v>
      </c>
      <c r="H2016" s="34">
        <v>10000</v>
      </c>
      <c r="I2016" s="34">
        <v>12400</v>
      </c>
      <c r="J2016" s="67">
        <v>2400</v>
      </c>
    </row>
    <row r="2017" spans="1:10">
      <c r="A2017" s="60" t="s">
        <v>753</v>
      </c>
      <c r="B2017" s="60" t="s">
        <v>944</v>
      </c>
      <c r="C2017" s="60" t="s">
        <v>770</v>
      </c>
      <c r="D2017" s="37" t="s">
        <v>229</v>
      </c>
      <c r="E2017" s="33">
        <v>1</v>
      </c>
      <c r="F2017" s="33">
        <v>0</v>
      </c>
      <c r="G2017" s="33">
        <v>-1</v>
      </c>
      <c r="H2017" s="34">
        <v>12543</v>
      </c>
      <c r="I2017" s="34">
        <v>0</v>
      </c>
      <c r="J2017" s="67">
        <v>-12543</v>
      </c>
    </row>
    <row r="2018" spans="1:10">
      <c r="A2018" s="60" t="s">
        <v>754</v>
      </c>
      <c r="B2018" s="60" t="s">
        <v>260</v>
      </c>
      <c r="C2018" s="60" t="s">
        <v>501</v>
      </c>
      <c r="D2018" s="37" t="s">
        <v>257</v>
      </c>
      <c r="E2018" s="33">
        <v>7</v>
      </c>
      <c r="F2018" s="33">
        <v>7.76</v>
      </c>
      <c r="G2018" s="33">
        <v>0.75999999999999979</v>
      </c>
      <c r="H2018" s="34">
        <v>35000</v>
      </c>
      <c r="I2018" s="34">
        <v>54445</v>
      </c>
      <c r="J2018" s="67">
        <v>19445</v>
      </c>
    </row>
    <row r="2019" spans="1:10">
      <c r="A2019" s="60" t="s">
        <v>754</v>
      </c>
      <c r="B2019" s="60" t="s">
        <v>260</v>
      </c>
      <c r="C2019" s="60" t="s">
        <v>560</v>
      </c>
      <c r="D2019" s="37" t="s">
        <v>193</v>
      </c>
      <c r="E2019" s="33">
        <v>1</v>
      </c>
      <c r="F2019" s="33">
        <v>1</v>
      </c>
      <c r="G2019" s="33">
        <v>0</v>
      </c>
      <c r="H2019" s="34">
        <v>5000</v>
      </c>
      <c r="I2019" s="34">
        <v>5000</v>
      </c>
      <c r="J2019" s="67">
        <v>0</v>
      </c>
    </row>
    <row r="2020" spans="1:10">
      <c r="A2020" s="60" t="s">
        <v>754</v>
      </c>
      <c r="B2020" s="60" t="s">
        <v>260</v>
      </c>
      <c r="C2020" s="60" t="s">
        <v>587</v>
      </c>
      <c r="D2020" s="37" t="s">
        <v>239</v>
      </c>
      <c r="E2020" s="33">
        <v>3.46</v>
      </c>
      <c r="F2020" s="33">
        <v>4.6500000000000004</v>
      </c>
      <c r="G2020" s="33">
        <v>1.1900000000000004</v>
      </c>
      <c r="H2020" s="34">
        <v>17676</v>
      </c>
      <c r="I2020" s="34">
        <v>27800</v>
      </c>
      <c r="J2020" s="67">
        <v>10124</v>
      </c>
    </row>
    <row r="2021" spans="1:10">
      <c r="A2021" s="60" t="s">
        <v>754</v>
      </c>
      <c r="B2021" s="60" t="s">
        <v>260</v>
      </c>
      <c r="C2021" s="60" t="s">
        <v>711</v>
      </c>
      <c r="D2021" s="37" t="s">
        <v>259</v>
      </c>
      <c r="E2021" s="33">
        <v>46.84</v>
      </c>
      <c r="F2021" s="33">
        <v>47.660000000000004</v>
      </c>
      <c r="G2021" s="33">
        <v>0.82000000000000028</v>
      </c>
      <c r="H2021" s="34">
        <v>262132</v>
      </c>
      <c r="I2021" s="34">
        <v>265284</v>
      </c>
      <c r="J2021" s="67">
        <v>3152</v>
      </c>
    </row>
    <row r="2022" spans="1:10">
      <c r="A2022" s="60" t="s">
        <v>754</v>
      </c>
      <c r="B2022" s="60" t="s">
        <v>260</v>
      </c>
      <c r="C2022" s="60" t="s">
        <v>716</v>
      </c>
      <c r="D2022" s="37" t="s">
        <v>195</v>
      </c>
      <c r="E2022" s="33">
        <v>1.49</v>
      </c>
      <c r="F2022" s="33">
        <v>2</v>
      </c>
      <c r="G2022" s="33">
        <v>0.51</v>
      </c>
      <c r="H2022" s="34">
        <v>7450</v>
      </c>
      <c r="I2022" s="34">
        <v>10000</v>
      </c>
      <c r="J2022" s="67">
        <v>2550</v>
      </c>
    </row>
    <row r="2023" spans="1:10">
      <c r="A2023" s="60" t="s">
        <v>754</v>
      </c>
      <c r="B2023" s="60" t="s">
        <v>260</v>
      </c>
      <c r="C2023" s="60" t="s">
        <v>723</v>
      </c>
      <c r="D2023" s="37" t="s">
        <v>946</v>
      </c>
      <c r="E2023" s="33">
        <v>18.36</v>
      </c>
      <c r="F2023" s="33">
        <v>23</v>
      </c>
      <c r="G2023" s="33">
        <v>4.6400000000000006</v>
      </c>
      <c r="H2023" s="34">
        <v>97811</v>
      </c>
      <c r="I2023" s="34">
        <v>121794</v>
      </c>
      <c r="J2023" s="67">
        <v>23983</v>
      </c>
    </row>
    <row r="2024" spans="1:10">
      <c r="A2024" s="60" t="s">
        <v>755</v>
      </c>
      <c r="B2024" s="60" t="s">
        <v>937</v>
      </c>
      <c r="C2024" s="60" t="s">
        <v>356</v>
      </c>
      <c r="D2024" s="37" t="s">
        <v>41</v>
      </c>
      <c r="E2024" s="33">
        <v>17</v>
      </c>
      <c r="F2024" s="33">
        <v>13.88</v>
      </c>
      <c r="G2024" s="33">
        <v>-3.1199999999999992</v>
      </c>
      <c r="H2024" s="34">
        <v>94069</v>
      </c>
      <c r="I2024" s="34">
        <v>76502</v>
      </c>
      <c r="J2024" s="67">
        <v>-17567</v>
      </c>
    </row>
    <row r="2025" spans="1:10">
      <c r="A2025" s="60" t="s">
        <v>755</v>
      </c>
      <c r="B2025" s="60" t="s">
        <v>937</v>
      </c>
      <c r="C2025" s="60" t="s">
        <v>412</v>
      </c>
      <c r="D2025" s="37" t="s">
        <v>42</v>
      </c>
      <c r="E2025" s="33">
        <v>4</v>
      </c>
      <c r="F2025" s="33">
        <v>3</v>
      </c>
      <c r="G2025" s="33">
        <v>-1</v>
      </c>
      <c r="H2025" s="34">
        <v>20000</v>
      </c>
      <c r="I2025" s="34">
        <v>15000</v>
      </c>
      <c r="J2025" s="67">
        <v>-5000</v>
      </c>
    </row>
    <row r="2026" spans="1:10">
      <c r="A2026" s="60" t="s">
        <v>755</v>
      </c>
      <c r="B2026" s="60" t="s">
        <v>937</v>
      </c>
      <c r="C2026" s="60" t="s">
        <v>488</v>
      </c>
      <c r="D2026" s="37" t="s">
        <v>43</v>
      </c>
      <c r="E2026" s="33">
        <v>3</v>
      </c>
      <c r="F2026" s="33">
        <v>2</v>
      </c>
      <c r="G2026" s="33">
        <v>-1</v>
      </c>
      <c r="H2026" s="34">
        <v>15000</v>
      </c>
      <c r="I2026" s="34">
        <v>10000</v>
      </c>
      <c r="J2026" s="67">
        <v>-5000</v>
      </c>
    </row>
    <row r="2027" spans="1:10">
      <c r="A2027" s="60" t="s">
        <v>755</v>
      </c>
      <c r="B2027" s="60" t="s">
        <v>937</v>
      </c>
      <c r="C2027" s="60" t="s">
        <v>510</v>
      </c>
      <c r="D2027" s="37" t="s">
        <v>44</v>
      </c>
      <c r="E2027" s="33">
        <v>2</v>
      </c>
      <c r="F2027" s="33">
        <v>1</v>
      </c>
      <c r="G2027" s="33">
        <v>-1</v>
      </c>
      <c r="H2027" s="34">
        <v>10000</v>
      </c>
      <c r="I2027" s="34">
        <v>5000</v>
      </c>
      <c r="J2027" s="67">
        <v>-5000</v>
      </c>
    </row>
    <row r="2028" spans="1:10">
      <c r="A2028" s="60" t="s">
        <v>755</v>
      </c>
      <c r="B2028" s="60" t="s">
        <v>937</v>
      </c>
      <c r="C2028" s="60" t="s">
        <v>512</v>
      </c>
      <c r="D2028" s="37" t="s">
        <v>45</v>
      </c>
      <c r="E2028" s="33">
        <v>0</v>
      </c>
      <c r="F2028" s="33">
        <v>0.18</v>
      </c>
      <c r="G2028" s="33">
        <v>0.18</v>
      </c>
      <c r="H2028" s="34">
        <v>0</v>
      </c>
      <c r="I2028" s="34">
        <v>900</v>
      </c>
      <c r="J2028" s="67">
        <v>900</v>
      </c>
    </row>
    <row r="2029" spans="1:10">
      <c r="A2029" s="60" t="s">
        <v>755</v>
      </c>
      <c r="B2029" s="60" t="s">
        <v>937</v>
      </c>
      <c r="C2029" s="60" t="s">
        <v>632</v>
      </c>
      <c r="D2029" s="37" t="s">
        <v>48</v>
      </c>
      <c r="E2029" s="33">
        <v>32.49</v>
      </c>
      <c r="F2029" s="33">
        <v>24.369999999999997</v>
      </c>
      <c r="G2029" s="33">
        <v>-8.1200000000000045</v>
      </c>
      <c r="H2029" s="34">
        <v>179050</v>
      </c>
      <c r="I2029" s="34">
        <v>134706</v>
      </c>
      <c r="J2029" s="67">
        <v>-44344</v>
      </c>
    </row>
    <row r="2030" spans="1:10">
      <c r="A2030" s="60" t="s">
        <v>755</v>
      </c>
      <c r="B2030" s="60" t="s">
        <v>937</v>
      </c>
      <c r="C2030" s="60" t="s">
        <v>676</v>
      </c>
      <c r="D2030" s="37" t="s">
        <v>49</v>
      </c>
      <c r="E2030" s="33">
        <v>66</v>
      </c>
      <c r="F2030" s="33">
        <v>66.760000000000005</v>
      </c>
      <c r="G2030" s="33">
        <v>0.76000000000000512</v>
      </c>
      <c r="H2030" s="34">
        <v>352418</v>
      </c>
      <c r="I2030" s="34">
        <v>359850</v>
      </c>
      <c r="J2030" s="67">
        <v>7432</v>
      </c>
    </row>
    <row r="2031" spans="1:10">
      <c r="A2031" s="60" t="s">
        <v>755</v>
      </c>
      <c r="B2031" s="60" t="s">
        <v>937</v>
      </c>
      <c r="C2031" s="60" t="s">
        <v>683</v>
      </c>
      <c r="D2031" s="37" t="s">
        <v>50</v>
      </c>
      <c r="E2031" s="33">
        <v>3</v>
      </c>
      <c r="F2031" s="33">
        <v>1</v>
      </c>
      <c r="G2031" s="33">
        <v>-2</v>
      </c>
      <c r="H2031" s="34">
        <v>15000</v>
      </c>
      <c r="I2031" s="34">
        <v>5000</v>
      </c>
      <c r="J2031" s="67">
        <v>-10000</v>
      </c>
    </row>
    <row r="2032" spans="1:10">
      <c r="A2032" s="60" t="s">
        <v>755</v>
      </c>
      <c r="B2032" s="60" t="s">
        <v>937</v>
      </c>
      <c r="C2032" s="60" t="s">
        <v>723</v>
      </c>
      <c r="D2032" s="37" t="s">
        <v>946</v>
      </c>
      <c r="E2032" s="33">
        <v>1</v>
      </c>
      <c r="F2032" s="33">
        <v>0</v>
      </c>
      <c r="G2032" s="33">
        <v>-1</v>
      </c>
      <c r="H2032" s="34">
        <v>5000</v>
      </c>
      <c r="I2032" s="34">
        <v>0</v>
      </c>
      <c r="J2032" s="67">
        <v>-5000</v>
      </c>
    </row>
    <row r="2033" spans="1:10">
      <c r="A2033" s="60" t="s">
        <v>755</v>
      </c>
      <c r="B2033" s="60" t="s">
        <v>937</v>
      </c>
      <c r="C2033" s="60" t="s">
        <v>726</v>
      </c>
      <c r="D2033" s="37" t="s">
        <v>221</v>
      </c>
      <c r="E2033" s="33">
        <v>8</v>
      </c>
      <c r="F2033" s="33">
        <v>6</v>
      </c>
      <c r="G2033" s="33">
        <v>-2</v>
      </c>
      <c r="H2033" s="34">
        <v>40000</v>
      </c>
      <c r="I2033" s="34">
        <v>30000</v>
      </c>
      <c r="J2033" s="67">
        <v>-10000</v>
      </c>
    </row>
    <row r="2034" spans="1:10">
      <c r="A2034" s="60" t="s">
        <v>755</v>
      </c>
      <c r="B2034" s="60" t="s">
        <v>937</v>
      </c>
      <c r="C2034" s="60" t="s">
        <v>731</v>
      </c>
      <c r="D2034" s="37" t="s">
        <v>222</v>
      </c>
      <c r="E2034" s="33">
        <v>0</v>
      </c>
      <c r="F2034" s="33">
        <v>0.73</v>
      </c>
      <c r="G2034" s="33">
        <v>0.73</v>
      </c>
      <c r="H2034" s="34">
        <v>0</v>
      </c>
      <c r="I2034" s="34">
        <v>3650</v>
      </c>
      <c r="J2034" s="67">
        <v>3650</v>
      </c>
    </row>
    <row r="2035" spans="1:10">
      <c r="A2035" s="60" t="s">
        <v>756</v>
      </c>
      <c r="B2035" s="60" t="s">
        <v>940</v>
      </c>
      <c r="C2035" s="60" t="s">
        <v>368</v>
      </c>
      <c r="D2035" s="37" t="s">
        <v>89</v>
      </c>
      <c r="E2035" s="33">
        <v>1.52</v>
      </c>
      <c r="F2035" s="33">
        <v>2</v>
      </c>
      <c r="G2035" s="33">
        <v>0.48</v>
      </c>
      <c r="H2035" s="34">
        <v>7600</v>
      </c>
      <c r="I2035" s="34">
        <v>10000</v>
      </c>
      <c r="J2035" s="67">
        <v>2400</v>
      </c>
    </row>
    <row r="2036" spans="1:10">
      <c r="A2036" s="60" t="s">
        <v>756</v>
      </c>
      <c r="B2036" s="60" t="s">
        <v>940</v>
      </c>
      <c r="C2036" s="60" t="s">
        <v>394</v>
      </c>
      <c r="D2036" s="37" t="s">
        <v>253</v>
      </c>
      <c r="E2036" s="33">
        <v>0</v>
      </c>
      <c r="F2036" s="33">
        <v>1</v>
      </c>
      <c r="G2036" s="33">
        <v>1</v>
      </c>
      <c r="H2036" s="34">
        <v>0</v>
      </c>
      <c r="I2036" s="34">
        <v>5000</v>
      </c>
      <c r="J2036" s="67">
        <v>5000</v>
      </c>
    </row>
    <row r="2037" spans="1:10">
      <c r="A2037" s="60" t="s">
        <v>756</v>
      </c>
      <c r="B2037" s="60" t="s">
        <v>940</v>
      </c>
      <c r="C2037" s="60" t="s">
        <v>396</v>
      </c>
      <c r="D2037" s="37" t="s">
        <v>172</v>
      </c>
      <c r="E2037" s="33">
        <v>0.27</v>
      </c>
      <c r="F2037" s="33">
        <v>0</v>
      </c>
      <c r="G2037" s="33">
        <v>-0.27</v>
      </c>
      <c r="H2037" s="34">
        <v>1350</v>
      </c>
      <c r="I2037" s="34">
        <v>0</v>
      </c>
      <c r="J2037" s="67">
        <v>-1350</v>
      </c>
    </row>
    <row r="2038" spans="1:10">
      <c r="A2038" s="60" t="s">
        <v>756</v>
      </c>
      <c r="B2038" s="60" t="s">
        <v>940</v>
      </c>
      <c r="C2038" s="60" t="s">
        <v>486</v>
      </c>
      <c r="D2038" s="37" t="s">
        <v>173</v>
      </c>
      <c r="E2038" s="33">
        <v>0.94</v>
      </c>
      <c r="F2038" s="33">
        <v>0</v>
      </c>
      <c r="G2038" s="33">
        <v>-0.94</v>
      </c>
      <c r="H2038" s="34">
        <v>4700</v>
      </c>
      <c r="I2038" s="34">
        <v>0</v>
      </c>
      <c r="J2038" s="67">
        <v>-4700</v>
      </c>
    </row>
    <row r="2039" spans="1:10">
      <c r="A2039" s="60" t="s">
        <v>756</v>
      </c>
      <c r="B2039" s="60" t="s">
        <v>940</v>
      </c>
      <c r="C2039" s="60" t="s">
        <v>488</v>
      </c>
      <c r="D2039" s="37" t="s">
        <v>43</v>
      </c>
      <c r="E2039" s="33">
        <v>1</v>
      </c>
      <c r="F2039" s="33">
        <v>1</v>
      </c>
      <c r="G2039" s="33">
        <v>0</v>
      </c>
      <c r="H2039" s="34">
        <v>5000</v>
      </c>
      <c r="I2039" s="34">
        <v>5000</v>
      </c>
      <c r="J2039" s="67">
        <v>0</v>
      </c>
    </row>
    <row r="2040" spans="1:10">
      <c r="A2040" s="60" t="s">
        <v>756</v>
      </c>
      <c r="B2040" s="60" t="s">
        <v>940</v>
      </c>
      <c r="C2040" s="60" t="s">
        <v>502</v>
      </c>
      <c r="D2040" s="37" t="s">
        <v>91</v>
      </c>
      <c r="E2040" s="33">
        <v>4</v>
      </c>
      <c r="F2040" s="33">
        <v>3.95</v>
      </c>
      <c r="G2040" s="33">
        <v>-4.9999999999999822E-2</v>
      </c>
      <c r="H2040" s="34">
        <v>26229</v>
      </c>
      <c r="I2040" s="34">
        <v>38839</v>
      </c>
      <c r="J2040" s="67">
        <v>12610</v>
      </c>
    </row>
    <row r="2041" spans="1:10">
      <c r="A2041" s="60" t="s">
        <v>756</v>
      </c>
      <c r="B2041" s="60" t="s">
        <v>940</v>
      </c>
      <c r="C2041" s="60" t="s">
        <v>565</v>
      </c>
      <c r="D2041" s="37" t="s">
        <v>126</v>
      </c>
      <c r="E2041" s="33">
        <v>1</v>
      </c>
      <c r="F2041" s="33">
        <v>0</v>
      </c>
      <c r="G2041" s="33">
        <v>-1</v>
      </c>
      <c r="H2041" s="34">
        <v>5000</v>
      </c>
      <c r="I2041" s="34">
        <v>0</v>
      </c>
      <c r="J2041" s="67">
        <v>-5000</v>
      </c>
    </row>
    <row r="2042" spans="1:10">
      <c r="A2042" s="60" t="s">
        <v>756</v>
      </c>
      <c r="B2042" s="60" t="s">
        <v>940</v>
      </c>
      <c r="C2042" s="60" t="s">
        <v>566</v>
      </c>
      <c r="D2042" s="37" t="s">
        <v>174</v>
      </c>
      <c r="E2042" s="33">
        <v>12.690000000000001</v>
      </c>
      <c r="F2042" s="33">
        <v>18</v>
      </c>
      <c r="G2042" s="33">
        <v>5.3099999999999987</v>
      </c>
      <c r="H2042" s="34">
        <v>72880</v>
      </c>
      <c r="I2042" s="34">
        <v>95853</v>
      </c>
      <c r="J2042" s="67">
        <v>22973</v>
      </c>
    </row>
    <row r="2043" spans="1:10">
      <c r="A2043" s="60" t="s">
        <v>756</v>
      </c>
      <c r="B2043" s="60" t="s">
        <v>940</v>
      </c>
      <c r="C2043" s="60" t="s">
        <v>577</v>
      </c>
      <c r="D2043" s="37" t="s">
        <v>92</v>
      </c>
      <c r="E2043" s="33">
        <v>3</v>
      </c>
      <c r="F2043" s="33">
        <v>4.8499999999999996</v>
      </c>
      <c r="G2043" s="33">
        <v>1.8499999999999996</v>
      </c>
      <c r="H2043" s="34">
        <v>16376</v>
      </c>
      <c r="I2043" s="34">
        <v>29643</v>
      </c>
      <c r="J2043" s="67">
        <v>13267</v>
      </c>
    </row>
    <row r="2044" spans="1:10">
      <c r="A2044" s="60" t="s">
        <v>756</v>
      </c>
      <c r="B2044" s="60" t="s">
        <v>940</v>
      </c>
      <c r="C2044" s="60" t="s">
        <v>628</v>
      </c>
      <c r="D2044" s="37" t="s">
        <v>93</v>
      </c>
      <c r="E2044" s="33">
        <v>6</v>
      </c>
      <c r="F2044" s="33">
        <v>7</v>
      </c>
      <c r="G2044" s="33">
        <v>1</v>
      </c>
      <c r="H2044" s="34">
        <v>30000</v>
      </c>
      <c r="I2044" s="34">
        <v>42037</v>
      </c>
      <c r="J2044" s="67">
        <v>12037</v>
      </c>
    </row>
    <row r="2045" spans="1:10">
      <c r="A2045" s="60" t="s">
        <v>756</v>
      </c>
      <c r="B2045" s="60" t="s">
        <v>940</v>
      </c>
      <c r="C2045" s="60" t="s">
        <v>638</v>
      </c>
      <c r="D2045" s="37" t="s">
        <v>86</v>
      </c>
      <c r="E2045" s="33">
        <v>1</v>
      </c>
      <c r="F2045" s="33">
        <v>1.56</v>
      </c>
      <c r="G2045" s="33">
        <v>0.56000000000000005</v>
      </c>
      <c r="H2045" s="34">
        <v>5000</v>
      </c>
      <c r="I2045" s="34">
        <v>7800</v>
      </c>
      <c r="J2045" s="67">
        <v>2800</v>
      </c>
    </row>
    <row r="2046" spans="1:10">
      <c r="A2046" s="60" t="s">
        <v>756</v>
      </c>
      <c r="B2046" s="60" t="s">
        <v>940</v>
      </c>
      <c r="C2046" s="60" t="s">
        <v>660</v>
      </c>
      <c r="D2046" s="37" t="s">
        <v>68</v>
      </c>
      <c r="E2046" s="33">
        <v>0</v>
      </c>
      <c r="F2046" s="33">
        <v>1.8399999999999999</v>
      </c>
      <c r="G2046" s="33">
        <v>1.8399999999999999</v>
      </c>
      <c r="H2046" s="34">
        <v>0</v>
      </c>
      <c r="I2046" s="34">
        <v>9200</v>
      </c>
      <c r="J2046" s="67">
        <v>9200</v>
      </c>
    </row>
    <row r="2047" spans="1:10">
      <c r="A2047" s="60" t="s">
        <v>756</v>
      </c>
      <c r="B2047" s="60" t="s">
        <v>940</v>
      </c>
      <c r="C2047" s="60" t="s">
        <v>667</v>
      </c>
      <c r="D2047" s="37" t="s">
        <v>95</v>
      </c>
      <c r="E2047" s="33">
        <v>1</v>
      </c>
      <c r="F2047" s="33">
        <v>1</v>
      </c>
      <c r="G2047" s="33">
        <v>0</v>
      </c>
      <c r="H2047" s="34">
        <v>8870</v>
      </c>
      <c r="I2047" s="34">
        <v>5000</v>
      </c>
      <c r="J2047" s="67">
        <v>-3870</v>
      </c>
    </row>
    <row r="2048" spans="1:10">
      <c r="A2048" s="60" t="s">
        <v>756</v>
      </c>
      <c r="B2048" s="60" t="s">
        <v>940</v>
      </c>
      <c r="C2048" s="60" t="s">
        <v>699</v>
      </c>
      <c r="D2048" s="37" t="s">
        <v>87</v>
      </c>
      <c r="E2048" s="33">
        <v>8.8099999999999987</v>
      </c>
      <c r="F2048" s="33">
        <v>10.48</v>
      </c>
      <c r="G2048" s="33">
        <v>1.6700000000000017</v>
      </c>
      <c r="H2048" s="34">
        <v>45620</v>
      </c>
      <c r="I2048" s="34">
        <v>60763</v>
      </c>
      <c r="J2048" s="67">
        <v>15143</v>
      </c>
    </row>
    <row r="2049" spans="1:10">
      <c r="A2049" s="60" t="s">
        <v>756</v>
      </c>
      <c r="B2049" s="60" t="s">
        <v>940</v>
      </c>
      <c r="C2049" s="60" t="s">
        <v>721</v>
      </c>
      <c r="D2049" s="37" t="s">
        <v>939</v>
      </c>
      <c r="E2049" s="33">
        <v>5.58</v>
      </c>
      <c r="F2049" s="33">
        <v>2</v>
      </c>
      <c r="G2049" s="33">
        <v>-3.58</v>
      </c>
      <c r="H2049" s="34">
        <v>31481</v>
      </c>
      <c r="I2049" s="34">
        <v>10000</v>
      </c>
      <c r="J2049" s="67">
        <v>-21481</v>
      </c>
    </row>
    <row r="2050" spans="1:10">
      <c r="A2050" s="60" t="s">
        <v>756</v>
      </c>
      <c r="B2050" s="60" t="s">
        <v>940</v>
      </c>
      <c r="C2050" s="60" t="s">
        <v>738</v>
      </c>
      <c r="D2050" s="37" t="s">
        <v>88</v>
      </c>
      <c r="E2050" s="33">
        <v>0.38</v>
      </c>
      <c r="F2050" s="33">
        <v>0</v>
      </c>
      <c r="G2050" s="33">
        <v>-0.38</v>
      </c>
      <c r="H2050" s="34">
        <v>1900</v>
      </c>
      <c r="I2050" s="34">
        <v>0</v>
      </c>
      <c r="J2050" s="67">
        <v>-1900</v>
      </c>
    </row>
    <row r="2051" spans="1:10">
      <c r="A2051" s="60" t="s">
        <v>756</v>
      </c>
      <c r="B2051" s="60" t="s">
        <v>940</v>
      </c>
      <c r="C2051" s="60" t="s">
        <v>750</v>
      </c>
      <c r="D2051" s="37" t="s">
        <v>184</v>
      </c>
      <c r="E2051" s="33">
        <v>1</v>
      </c>
      <c r="F2051" s="33">
        <v>0</v>
      </c>
      <c r="G2051" s="33">
        <v>-1</v>
      </c>
      <c r="H2051" s="34">
        <v>11585</v>
      </c>
      <c r="I2051" s="34">
        <v>0</v>
      </c>
      <c r="J2051" s="67">
        <v>-11585</v>
      </c>
    </row>
    <row r="2052" spans="1:10">
      <c r="A2052" s="60" t="s">
        <v>756</v>
      </c>
      <c r="B2052" s="60" t="s">
        <v>940</v>
      </c>
      <c r="C2052" s="60" t="s">
        <v>757</v>
      </c>
      <c r="D2052" s="37" t="s">
        <v>243</v>
      </c>
      <c r="E2052" s="33">
        <v>2.37</v>
      </c>
      <c r="F2052" s="33">
        <v>1.19</v>
      </c>
      <c r="G2052" s="33">
        <v>-1.1800000000000002</v>
      </c>
      <c r="H2052" s="34">
        <v>11850</v>
      </c>
      <c r="I2052" s="34">
        <v>5950</v>
      </c>
      <c r="J2052" s="67">
        <v>-5900</v>
      </c>
    </row>
    <row r="2053" spans="1:10">
      <c r="A2053" s="60" t="s">
        <v>756</v>
      </c>
      <c r="B2053" s="60" t="s">
        <v>940</v>
      </c>
      <c r="C2053" s="60" t="s">
        <v>760</v>
      </c>
      <c r="D2053" s="37" t="s">
        <v>96</v>
      </c>
      <c r="E2053" s="33">
        <v>2</v>
      </c>
      <c r="F2053" s="33">
        <v>1</v>
      </c>
      <c r="G2053" s="33">
        <v>-1</v>
      </c>
      <c r="H2053" s="34">
        <v>10000</v>
      </c>
      <c r="I2053" s="34">
        <v>5000</v>
      </c>
      <c r="J2053" s="67">
        <v>-5000</v>
      </c>
    </row>
    <row r="2054" spans="1:10">
      <c r="A2054" s="60" t="s">
        <v>756</v>
      </c>
      <c r="B2054" s="60" t="s">
        <v>940</v>
      </c>
      <c r="C2054" s="60" t="s">
        <v>761</v>
      </c>
      <c r="D2054" s="37" t="s">
        <v>176</v>
      </c>
      <c r="E2054" s="33">
        <v>6.62</v>
      </c>
      <c r="F2054" s="33">
        <v>3</v>
      </c>
      <c r="G2054" s="33">
        <v>-3.62</v>
      </c>
      <c r="H2054" s="34">
        <v>39087</v>
      </c>
      <c r="I2054" s="34">
        <v>15000</v>
      </c>
      <c r="J2054" s="67">
        <v>-24087</v>
      </c>
    </row>
    <row r="2055" spans="1:10">
      <c r="A2055" s="60" t="s">
        <v>756</v>
      </c>
      <c r="B2055" s="60" t="s">
        <v>940</v>
      </c>
      <c r="C2055" s="60" t="s">
        <v>781</v>
      </c>
      <c r="D2055" s="37" t="s">
        <v>316</v>
      </c>
      <c r="E2055" s="33">
        <v>0</v>
      </c>
      <c r="F2055" s="33">
        <v>1</v>
      </c>
      <c r="G2055" s="33">
        <v>1</v>
      </c>
      <c r="H2055" s="34">
        <v>0</v>
      </c>
      <c r="I2055" s="34">
        <v>6127</v>
      </c>
      <c r="J2055" s="67">
        <v>6127</v>
      </c>
    </row>
    <row r="2056" spans="1:10">
      <c r="A2056" s="60" t="s">
        <v>756</v>
      </c>
      <c r="B2056" s="60" t="s">
        <v>940</v>
      </c>
      <c r="C2056" s="60" t="s">
        <v>785</v>
      </c>
      <c r="D2056" s="37" t="s">
        <v>950</v>
      </c>
      <c r="E2056" s="33">
        <v>0</v>
      </c>
      <c r="F2056" s="33">
        <v>1</v>
      </c>
      <c r="G2056" s="33">
        <v>1</v>
      </c>
      <c r="H2056" s="34">
        <v>0</v>
      </c>
      <c r="I2056" s="34">
        <v>5000</v>
      </c>
      <c r="J2056" s="67">
        <v>5000</v>
      </c>
    </row>
    <row r="2057" spans="1:10">
      <c r="A2057" s="60" t="s">
        <v>757</v>
      </c>
      <c r="B2057" s="60" t="s">
        <v>243</v>
      </c>
      <c r="C2057" s="60" t="s">
        <v>435</v>
      </c>
      <c r="D2057" s="37" t="s">
        <v>956</v>
      </c>
      <c r="E2057" s="33">
        <v>11</v>
      </c>
      <c r="F2057" s="33">
        <v>11</v>
      </c>
      <c r="G2057" s="33">
        <v>0</v>
      </c>
      <c r="H2057" s="34">
        <v>55548</v>
      </c>
      <c r="I2057" s="34">
        <v>55000</v>
      </c>
      <c r="J2057" s="67">
        <v>-548</v>
      </c>
    </row>
    <row r="2058" spans="1:10">
      <c r="A2058" s="60" t="s">
        <v>757</v>
      </c>
      <c r="B2058" s="60" t="s">
        <v>243</v>
      </c>
      <c r="C2058" s="60" t="s">
        <v>502</v>
      </c>
      <c r="D2058" s="37" t="s">
        <v>91</v>
      </c>
      <c r="E2058" s="33">
        <v>2</v>
      </c>
      <c r="F2058" s="33">
        <v>2</v>
      </c>
      <c r="G2058" s="33">
        <v>0</v>
      </c>
      <c r="H2058" s="34">
        <v>13294</v>
      </c>
      <c r="I2058" s="34">
        <v>14140</v>
      </c>
      <c r="J2058" s="67">
        <v>846</v>
      </c>
    </row>
    <row r="2059" spans="1:10">
      <c r="A2059" s="60" t="s">
        <v>757</v>
      </c>
      <c r="B2059" s="60" t="s">
        <v>243</v>
      </c>
      <c r="C2059" s="60" t="s">
        <v>542</v>
      </c>
      <c r="D2059" s="37" t="s">
        <v>116</v>
      </c>
      <c r="E2059" s="33">
        <v>4</v>
      </c>
      <c r="F2059" s="33">
        <v>5.34</v>
      </c>
      <c r="G2059" s="33">
        <v>1.3399999999999999</v>
      </c>
      <c r="H2059" s="34">
        <v>20000</v>
      </c>
      <c r="I2059" s="34">
        <v>26700</v>
      </c>
      <c r="J2059" s="67">
        <v>6700</v>
      </c>
    </row>
    <row r="2060" spans="1:10">
      <c r="A2060" s="60" t="s">
        <v>757</v>
      </c>
      <c r="B2060" s="60" t="s">
        <v>243</v>
      </c>
      <c r="C2060" s="60" t="s">
        <v>560</v>
      </c>
      <c r="D2060" s="37" t="s">
        <v>193</v>
      </c>
      <c r="E2060" s="33">
        <v>0.33</v>
      </c>
      <c r="F2060" s="33">
        <v>0</v>
      </c>
      <c r="G2060" s="33">
        <v>-0.33</v>
      </c>
      <c r="H2060" s="34">
        <v>1650</v>
      </c>
      <c r="I2060" s="34">
        <v>0</v>
      </c>
      <c r="J2060" s="67">
        <v>-1650</v>
      </c>
    </row>
    <row r="2061" spans="1:10">
      <c r="A2061" s="60" t="s">
        <v>757</v>
      </c>
      <c r="B2061" s="60" t="s">
        <v>243</v>
      </c>
      <c r="C2061" s="60" t="s">
        <v>566</v>
      </c>
      <c r="D2061" s="37" t="s">
        <v>174</v>
      </c>
      <c r="E2061" s="33">
        <v>10</v>
      </c>
      <c r="F2061" s="33">
        <v>13</v>
      </c>
      <c r="G2061" s="33">
        <v>3</v>
      </c>
      <c r="H2061" s="34">
        <v>50000</v>
      </c>
      <c r="I2061" s="34">
        <v>71458</v>
      </c>
      <c r="J2061" s="67">
        <v>21458</v>
      </c>
    </row>
    <row r="2062" spans="1:10">
      <c r="A2062" s="60" t="s">
        <v>757</v>
      </c>
      <c r="B2062" s="60" t="s">
        <v>243</v>
      </c>
      <c r="C2062" s="60" t="s">
        <v>578</v>
      </c>
      <c r="D2062" s="37" t="s">
        <v>46</v>
      </c>
      <c r="E2062" s="33">
        <v>0</v>
      </c>
      <c r="F2062" s="33">
        <v>1</v>
      </c>
      <c r="G2062" s="33">
        <v>1</v>
      </c>
      <c r="H2062" s="34">
        <v>0</v>
      </c>
      <c r="I2062" s="34">
        <v>5000</v>
      </c>
      <c r="J2062" s="67">
        <v>5000</v>
      </c>
    </row>
    <row r="2063" spans="1:10">
      <c r="A2063" s="60" t="s">
        <v>757</v>
      </c>
      <c r="B2063" s="60" t="s">
        <v>243</v>
      </c>
      <c r="C2063" s="60" t="s">
        <v>628</v>
      </c>
      <c r="D2063" s="37" t="s">
        <v>93</v>
      </c>
      <c r="E2063" s="33">
        <v>31</v>
      </c>
      <c r="F2063" s="33">
        <v>33.629999999999995</v>
      </c>
      <c r="G2063" s="33">
        <v>2.6299999999999955</v>
      </c>
      <c r="H2063" s="34">
        <v>170371</v>
      </c>
      <c r="I2063" s="34">
        <v>183234</v>
      </c>
      <c r="J2063" s="67">
        <v>12863</v>
      </c>
    </row>
    <row r="2064" spans="1:10">
      <c r="A2064" s="60" t="s">
        <v>757</v>
      </c>
      <c r="B2064" s="60" t="s">
        <v>243</v>
      </c>
      <c r="C2064" s="60" t="s">
        <v>660</v>
      </c>
      <c r="D2064" s="37" t="s">
        <v>68</v>
      </c>
      <c r="E2064" s="33">
        <v>5.37</v>
      </c>
      <c r="F2064" s="33">
        <v>7.65</v>
      </c>
      <c r="G2064" s="33">
        <v>2.2800000000000002</v>
      </c>
      <c r="H2064" s="34">
        <v>26850</v>
      </c>
      <c r="I2064" s="34">
        <v>38250</v>
      </c>
      <c r="J2064" s="67">
        <v>11400</v>
      </c>
    </row>
    <row r="2065" spans="1:10">
      <c r="A2065" s="60" t="s">
        <v>757</v>
      </c>
      <c r="B2065" s="60" t="s">
        <v>243</v>
      </c>
      <c r="C2065" s="60" t="s">
        <v>675</v>
      </c>
      <c r="D2065" s="37" t="s">
        <v>957</v>
      </c>
      <c r="E2065" s="33">
        <v>13.65</v>
      </c>
      <c r="F2065" s="33">
        <v>11</v>
      </c>
      <c r="G2065" s="33">
        <v>-2.6500000000000004</v>
      </c>
      <c r="H2065" s="34">
        <v>73497</v>
      </c>
      <c r="I2065" s="34">
        <v>55000</v>
      </c>
      <c r="J2065" s="67">
        <v>-18497</v>
      </c>
    </row>
    <row r="2066" spans="1:10">
      <c r="A2066" s="60" t="s">
        <v>757</v>
      </c>
      <c r="B2066" s="60" t="s">
        <v>243</v>
      </c>
      <c r="C2066" s="60" t="s">
        <v>721</v>
      </c>
      <c r="D2066" s="37" t="s">
        <v>939</v>
      </c>
      <c r="E2066" s="33">
        <v>3</v>
      </c>
      <c r="F2066" s="33">
        <v>2.29</v>
      </c>
      <c r="G2066" s="33">
        <v>-0.71</v>
      </c>
      <c r="H2066" s="34">
        <v>15000</v>
      </c>
      <c r="I2066" s="34">
        <v>11450</v>
      </c>
      <c r="J2066" s="67">
        <v>-3550</v>
      </c>
    </row>
    <row r="2067" spans="1:10">
      <c r="A2067" s="60" t="s">
        <v>757</v>
      </c>
      <c r="B2067" s="60" t="s">
        <v>243</v>
      </c>
      <c r="C2067" s="60" t="s">
        <v>750</v>
      </c>
      <c r="D2067" s="37" t="s">
        <v>184</v>
      </c>
      <c r="E2067" s="33">
        <v>1</v>
      </c>
      <c r="F2067" s="33">
        <v>0</v>
      </c>
      <c r="G2067" s="33">
        <v>-1</v>
      </c>
      <c r="H2067" s="34">
        <v>5000</v>
      </c>
      <c r="I2067" s="34">
        <v>0</v>
      </c>
      <c r="J2067" s="67">
        <v>-5000</v>
      </c>
    </row>
    <row r="2068" spans="1:10">
      <c r="A2068" s="60" t="s">
        <v>757</v>
      </c>
      <c r="B2068" s="60" t="s">
        <v>243</v>
      </c>
      <c r="C2068" s="60" t="s">
        <v>756</v>
      </c>
      <c r="D2068" s="37" t="s">
        <v>940</v>
      </c>
      <c r="E2068" s="33">
        <v>52.25</v>
      </c>
      <c r="F2068" s="33">
        <v>49.77</v>
      </c>
      <c r="G2068" s="33">
        <v>-2.4799999999999969</v>
      </c>
      <c r="H2068" s="34">
        <v>300834</v>
      </c>
      <c r="I2068" s="34">
        <v>294122</v>
      </c>
      <c r="J2068" s="67">
        <v>-6712</v>
      </c>
    </row>
    <row r="2069" spans="1:10">
      <c r="A2069" s="60" t="s">
        <v>757</v>
      </c>
      <c r="B2069" s="60" t="s">
        <v>243</v>
      </c>
      <c r="C2069" s="60" t="s">
        <v>761</v>
      </c>
      <c r="D2069" s="37" t="s">
        <v>176</v>
      </c>
      <c r="E2069" s="33">
        <v>36.4</v>
      </c>
      <c r="F2069" s="33">
        <v>42.84</v>
      </c>
      <c r="G2069" s="33">
        <v>6.4400000000000048</v>
      </c>
      <c r="H2069" s="34">
        <v>189228</v>
      </c>
      <c r="I2069" s="34">
        <v>236296</v>
      </c>
      <c r="J2069" s="67">
        <v>47068</v>
      </c>
    </row>
    <row r="2070" spans="1:10">
      <c r="A2070" s="60" t="s">
        <v>757</v>
      </c>
      <c r="B2070" s="60" t="s">
        <v>243</v>
      </c>
      <c r="C2070" s="60" t="s">
        <v>776</v>
      </c>
      <c r="D2070" s="37" t="s">
        <v>264</v>
      </c>
      <c r="E2070" s="33">
        <v>0</v>
      </c>
      <c r="F2070" s="33">
        <v>0.28000000000000003</v>
      </c>
      <c r="G2070" s="33">
        <v>0.28000000000000003</v>
      </c>
      <c r="H2070" s="34">
        <v>0</v>
      </c>
      <c r="I2070" s="34">
        <v>1400</v>
      </c>
      <c r="J2070" s="67">
        <v>1400</v>
      </c>
    </row>
    <row r="2071" spans="1:10">
      <c r="A2071" s="60" t="s">
        <v>757</v>
      </c>
      <c r="B2071" s="60" t="s">
        <v>243</v>
      </c>
      <c r="C2071" s="60" t="s">
        <v>781</v>
      </c>
      <c r="D2071" s="37" t="s">
        <v>316</v>
      </c>
      <c r="E2071" s="33">
        <v>10</v>
      </c>
      <c r="F2071" s="33">
        <v>14.98</v>
      </c>
      <c r="G2071" s="33">
        <v>4.9800000000000004</v>
      </c>
      <c r="H2071" s="34">
        <v>61203</v>
      </c>
      <c r="I2071" s="34">
        <v>84025</v>
      </c>
      <c r="J2071" s="67">
        <v>22822</v>
      </c>
    </row>
    <row r="2072" spans="1:10">
      <c r="A2072" s="60" t="s">
        <v>757</v>
      </c>
      <c r="B2072" s="60" t="s">
        <v>243</v>
      </c>
      <c r="C2072" s="60" t="s">
        <v>785</v>
      </c>
      <c r="D2072" s="37" t="s">
        <v>950</v>
      </c>
      <c r="E2072" s="33">
        <v>28</v>
      </c>
      <c r="F2072" s="33">
        <v>27.51</v>
      </c>
      <c r="G2072" s="33">
        <v>-0.48999999999999844</v>
      </c>
      <c r="H2072" s="34">
        <v>171511</v>
      </c>
      <c r="I2072" s="34">
        <v>160877</v>
      </c>
      <c r="J2072" s="67">
        <v>-10634</v>
      </c>
    </row>
    <row r="2073" spans="1:10">
      <c r="A2073" s="60" t="s">
        <v>758</v>
      </c>
      <c r="B2073" s="60" t="s">
        <v>56</v>
      </c>
      <c r="C2073" s="60" t="s">
        <v>358</v>
      </c>
      <c r="D2073" s="37" t="s">
        <v>51</v>
      </c>
      <c r="E2073" s="33">
        <v>27.5</v>
      </c>
      <c r="F2073" s="33">
        <v>22.849999999999998</v>
      </c>
      <c r="G2073" s="33">
        <v>-4.6500000000000021</v>
      </c>
      <c r="H2073" s="34">
        <v>167572</v>
      </c>
      <c r="I2073" s="34">
        <v>136951</v>
      </c>
      <c r="J2073" s="67">
        <v>-30621</v>
      </c>
    </row>
    <row r="2074" spans="1:10">
      <c r="A2074" s="60" t="s">
        <v>758</v>
      </c>
      <c r="B2074" s="60" t="s">
        <v>56</v>
      </c>
      <c r="C2074" s="60" t="s">
        <v>381</v>
      </c>
      <c r="D2074" s="37" t="s">
        <v>141</v>
      </c>
      <c r="E2074" s="33">
        <v>2</v>
      </c>
      <c r="F2074" s="33">
        <v>1</v>
      </c>
      <c r="G2074" s="33">
        <v>-1</v>
      </c>
      <c r="H2074" s="34">
        <v>12581</v>
      </c>
      <c r="I2074" s="34">
        <v>6107</v>
      </c>
      <c r="J2074" s="67">
        <v>-6474</v>
      </c>
    </row>
    <row r="2075" spans="1:10">
      <c r="A2075" s="60" t="s">
        <v>758</v>
      </c>
      <c r="B2075" s="60" t="s">
        <v>56</v>
      </c>
      <c r="C2075" s="60" t="s">
        <v>389</v>
      </c>
      <c r="D2075" s="37" t="s">
        <v>143</v>
      </c>
      <c r="E2075" s="33">
        <v>0</v>
      </c>
      <c r="F2075" s="33">
        <v>2</v>
      </c>
      <c r="G2075" s="33">
        <v>2</v>
      </c>
      <c r="H2075" s="34">
        <v>0</v>
      </c>
      <c r="I2075" s="34">
        <v>10000</v>
      </c>
      <c r="J2075" s="67">
        <v>10000</v>
      </c>
    </row>
    <row r="2076" spans="1:10">
      <c r="A2076" s="60" t="s">
        <v>758</v>
      </c>
      <c r="B2076" s="60" t="s">
        <v>56</v>
      </c>
      <c r="C2076" s="60" t="s">
        <v>422</v>
      </c>
      <c r="D2076" s="37" t="s">
        <v>145</v>
      </c>
      <c r="E2076" s="33">
        <v>3</v>
      </c>
      <c r="F2076" s="33">
        <v>2</v>
      </c>
      <c r="G2076" s="33">
        <v>-1</v>
      </c>
      <c r="H2076" s="34">
        <v>15000</v>
      </c>
      <c r="I2076" s="34">
        <v>10000</v>
      </c>
      <c r="J2076" s="67">
        <v>-5000</v>
      </c>
    </row>
    <row r="2077" spans="1:10">
      <c r="A2077" s="60" t="s">
        <v>758</v>
      </c>
      <c r="B2077" s="60" t="s">
        <v>56</v>
      </c>
      <c r="C2077" s="60" t="s">
        <v>456</v>
      </c>
      <c r="D2077" s="37" t="s">
        <v>146</v>
      </c>
      <c r="E2077" s="33">
        <v>7</v>
      </c>
      <c r="F2077" s="33">
        <v>8.84</v>
      </c>
      <c r="G2077" s="33">
        <v>1.8399999999999999</v>
      </c>
      <c r="H2077" s="34">
        <v>136114</v>
      </c>
      <c r="I2077" s="34">
        <v>112499</v>
      </c>
      <c r="J2077" s="67">
        <v>-23615</v>
      </c>
    </row>
    <row r="2078" spans="1:10">
      <c r="A2078" s="60" t="s">
        <v>758</v>
      </c>
      <c r="B2078" s="60" t="s">
        <v>56</v>
      </c>
      <c r="C2078" s="60" t="s">
        <v>458</v>
      </c>
      <c r="D2078" s="37" t="s">
        <v>147</v>
      </c>
      <c r="E2078" s="33">
        <v>1</v>
      </c>
      <c r="F2078" s="33">
        <v>1</v>
      </c>
      <c r="G2078" s="33">
        <v>0</v>
      </c>
      <c r="H2078" s="34">
        <v>5000</v>
      </c>
      <c r="I2078" s="34">
        <v>5000</v>
      </c>
      <c r="J2078" s="67">
        <v>0</v>
      </c>
    </row>
    <row r="2079" spans="1:10">
      <c r="A2079" s="60" t="s">
        <v>758</v>
      </c>
      <c r="B2079" s="60" t="s">
        <v>56</v>
      </c>
      <c r="C2079" s="60" t="s">
        <v>479</v>
      </c>
      <c r="D2079" s="37" t="s">
        <v>52</v>
      </c>
      <c r="E2079" s="33">
        <v>23.5</v>
      </c>
      <c r="F2079" s="33">
        <v>21</v>
      </c>
      <c r="G2079" s="33">
        <v>-2.5</v>
      </c>
      <c r="H2079" s="34">
        <v>136349</v>
      </c>
      <c r="I2079" s="34">
        <v>136440</v>
      </c>
      <c r="J2079" s="67">
        <v>91</v>
      </c>
    </row>
    <row r="2080" spans="1:10">
      <c r="A2080" s="60" t="s">
        <v>758</v>
      </c>
      <c r="B2080" s="60" t="s">
        <v>56</v>
      </c>
      <c r="C2080" s="60" t="s">
        <v>495</v>
      </c>
      <c r="D2080" s="37" t="s">
        <v>148</v>
      </c>
      <c r="E2080" s="33">
        <v>5</v>
      </c>
      <c r="F2080" s="33">
        <v>6</v>
      </c>
      <c r="G2080" s="33">
        <v>1</v>
      </c>
      <c r="H2080" s="34">
        <v>27447</v>
      </c>
      <c r="I2080" s="34">
        <v>35513</v>
      </c>
      <c r="J2080" s="67">
        <v>8066</v>
      </c>
    </row>
    <row r="2081" spans="1:10">
      <c r="A2081" s="60" t="s">
        <v>758</v>
      </c>
      <c r="B2081" s="60" t="s">
        <v>56</v>
      </c>
      <c r="C2081" s="60" t="s">
        <v>514</v>
      </c>
      <c r="D2081" s="37" t="s">
        <v>149</v>
      </c>
      <c r="E2081" s="33">
        <v>0</v>
      </c>
      <c r="F2081" s="33">
        <v>1</v>
      </c>
      <c r="G2081" s="33">
        <v>1</v>
      </c>
      <c r="H2081" s="34">
        <v>0</v>
      </c>
      <c r="I2081" s="34">
        <v>5677</v>
      </c>
      <c r="J2081" s="67">
        <v>5677</v>
      </c>
    </row>
    <row r="2082" spans="1:10">
      <c r="A2082" s="60" t="s">
        <v>758</v>
      </c>
      <c r="B2082" s="60" t="s">
        <v>56</v>
      </c>
      <c r="C2082" s="60" t="s">
        <v>532</v>
      </c>
      <c r="D2082" s="37" t="s">
        <v>53</v>
      </c>
      <c r="E2082" s="33">
        <v>2</v>
      </c>
      <c r="F2082" s="33">
        <v>3</v>
      </c>
      <c r="G2082" s="33">
        <v>1</v>
      </c>
      <c r="H2082" s="34">
        <v>18085</v>
      </c>
      <c r="I2082" s="34">
        <v>15290</v>
      </c>
      <c r="J2082" s="67">
        <v>-2795</v>
      </c>
    </row>
    <row r="2083" spans="1:10">
      <c r="A2083" s="60" t="s">
        <v>758</v>
      </c>
      <c r="B2083" s="60" t="s">
        <v>56</v>
      </c>
      <c r="C2083" s="60" t="s">
        <v>555</v>
      </c>
      <c r="D2083" s="37" t="s">
        <v>54</v>
      </c>
      <c r="E2083" s="33">
        <v>9</v>
      </c>
      <c r="F2083" s="33">
        <v>14.64</v>
      </c>
      <c r="G2083" s="33">
        <v>5.6400000000000006</v>
      </c>
      <c r="H2083" s="34">
        <v>58324</v>
      </c>
      <c r="I2083" s="34">
        <v>86985</v>
      </c>
      <c r="J2083" s="67">
        <v>28661</v>
      </c>
    </row>
    <row r="2084" spans="1:10">
      <c r="A2084" s="60" t="s">
        <v>758</v>
      </c>
      <c r="B2084" s="60" t="s">
        <v>56</v>
      </c>
      <c r="C2084" s="60" t="s">
        <v>580</v>
      </c>
      <c r="D2084" s="37" t="s">
        <v>152</v>
      </c>
      <c r="E2084" s="33">
        <v>3</v>
      </c>
      <c r="F2084" s="33">
        <v>3</v>
      </c>
      <c r="G2084" s="33">
        <v>0</v>
      </c>
      <c r="H2084" s="34">
        <v>15000</v>
      </c>
      <c r="I2084" s="34">
        <v>15000</v>
      </c>
      <c r="J2084" s="67">
        <v>0</v>
      </c>
    </row>
    <row r="2085" spans="1:10">
      <c r="A2085" s="60" t="s">
        <v>758</v>
      </c>
      <c r="B2085" s="60" t="s">
        <v>56</v>
      </c>
      <c r="C2085" s="60" t="s">
        <v>649</v>
      </c>
      <c r="D2085" s="37" t="s">
        <v>320</v>
      </c>
      <c r="E2085" s="33">
        <v>1</v>
      </c>
      <c r="F2085" s="33">
        <v>1</v>
      </c>
      <c r="G2085" s="33">
        <v>0</v>
      </c>
      <c r="H2085" s="34">
        <v>5000</v>
      </c>
      <c r="I2085" s="34">
        <v>5000</v>
      </c>
      <c r="J2085" s="67">
        <v>0</v>
      </c>
    </row>
    <row r="2086" spans="1:10">
      <c r="A2086" s="60" t="s">
        <v>758</v>
      </c>
      <c r="B2086" s="60" t="s">
        <v>56</v>
      </c>
      <c r="C2086" s="60" t="s">
        <v>729</v>
      </c>
      <c r="D2086" s="37" t="s">
        <v>159</v>
      </c>
      <c r="E2086" s="33">
        <v>1</v>
      </c>
      <c r="F2086" s="33">
        <v>0</v>
      </c>
      <c r="G2086" s="33">
        <v>-1</v>
      </c>
      <c r="H2086" s="34">
        <v>31453</v>
      </c>
      <c r="I2086" s="34">
        <v>0</v>
      </c>
      <c r="J2086" s="67">
        <v>-31453</v>
      </c>
    </row>
    <row r="2087" spans="1:10">
      <c r="A2087" s="60" t="s">
        <v>758</v>
      </c>
      <c r="B2087" s="60" t="s">
        <v>56</v>
      </c>
      <c r="C2087" s="60" t="s">
        <v>737</v>
      </c>
      <c r="D2087" s="37" t="s">
        <v>160</v>
      </c>
      <c r="E2087" s="33">
        <v>1</v>
      </c>
      <c r="F2087" s="33">
        <v>0.75</v>
      </c>
      <c r="G2087" s="33">
        <v>-0.25</v>
      </c>
      <c r="H2087" s="34">
        <v>5000</v>
      </c>
      <c r="I2087" s="34">
        <v>3750</v>
      </c>
      <c r="J2087" s="67">
        <v>-1250</v>
      </c>
    </row>
    <row r="2088" spans="1:10">
      <c r="A2088" s="60" t="s">
        <v>758</v>
      </c>
      <c r="B2088" s="60" t="s">
        <v>56</v>
      </c>
      <c r="C2088" s="60" t="s">
        <v>748</v>
      </c>
      <c r="D2088" s="37" t="s">
        <v>55</v>
      </c>
      <c r="E2088" s="33">
        <v>10</v>
      </c>
      <c r="F2088" s="33">
        <v>10</v>
      </c>
      <c r="G2088" s="33">
        <v>0</v>
      </c>
      <c r="H2088" s="34">
        <v>55480</v>
      </c>
      <c r="I2088" s="34">
        <v>67724</v>
      </c>
      <c r="J2088" s="67">
        <v>12244</v>
      </c>
    </row>
    <row r="2089" spans="1:10">
      <c r="A2089" s="60" t="s">
        <v>759</v>
      </c>
      <c r="B2089" s="60" t="s">
        <v>226</v>
      </c>
      <c r="C2089" s="60" t="s">
        <v>440</v>
      </c>
      <c r="D2089" s="37" t="s">
        <v>223</v>
      </c>
      <c r="E2089" s="33">
        <v>12</v>
      </c>
      <c r="F2089" s="33">
        <v>8.58</v>
      </c>
      <c r="G2089" s="33">
        <v>-3.42</v>
      </c>
      <c r="H2089" s="34">
        <v>70548</v>
      </c>
      <c r="I2089" s="34">
        <v>50165</v>
      </c>
      <c r="J2089" s="67">
        <v>-20383</v>
      </c>
    </row>
    <row r="2090" spans="1:10">
      <c r="A2090" s="60" t="s">
        <v>759</v>
      </c>
      <c r="B2090" s="60" t="s">
        <v>226</v>
      </c>
      <c r="C2090" s="60" t="s">
        <v>572</v>
      </c>
      <c r="D2090" s="37" t="s">
        <v>224</v>
      </c>
      <c r="E2090" s="33">
        <v>14</v>
      </c>
      <c r="F2090" s="33">
        <v>15.18</v>
      </c>
      <c r="G2090" s="33">
        <v>1.1799999999999997</v>
      </c>
      <c r="H2090" s="34">
        <v>94275</v>
      </c>
      <c r="I2090" s="34">
        <v>111391</v>
      </c>
      <c r="J2090" s="67">
        <v>17116</v>
      </c>
    </row>
    <row r="2091" spans="1:10">
      <c r="A2091" s="60" t="s">
        <v>759</v>
      </c>
      <c r="B2091" s="60" t="s">
        <v>226</v>
      </c>
      <c r="C2091" s="60" t="s">
        <v>647</v>
      </c>
      <c r="D2091" s="37" t="s">
        <v>225</v>
      </c>
      <c r="E2091" s="33">
        <v>29</v>
      </c>
      <c r="F2091" s="33">
        <v>31</v>
      </c>
      <c r="G2091" s="33">
        <v>2</v>
      </c>
      <c r="H2091" s="34">
        <v>156803</v>
      </c>
      <c r="I2091" s="34">
        <v>173135</v>
      </c>
      <c r="J2091" s="67">
        <v>16332</v>
      </c>
    </row>
    <row r="2092" spans="1:10">
      <c r="A2092" s="60" t="s">
        <v>760</v>
      </c>
      <c r="B2092" s="60" t="s">
        <v>96</v>
      </c>
      <c r="C2092" s="60" t="s">
        <v>448</v>
      </c>
      <c r="D2092" s="37" t="s">
        <v>77</v>
      </c>
      <c r="E2092" s="33">
        <v>11</v>
      </c>
      <c r="F2092" s="33">
        <v>8</v>
      </c>
      <c r="G2092" s="33">
        <v>-3</v>
      </c>
      <c r="H2092" s="34">
        <v>64222</v>
      </c>
      <c r="I2092" s="34">
        <v>40000</v>
      </c>
      <c r="J2092" s="67">
        <v>-24222</v>
      </c>
    </row>
    <row r="2093" spans="1:10">
      <c r="A2093" s="60" t="s">
        <v>760</v>
      </c>
      <c r="B2093" s="60" t="s">
        <v>96</v>
      </c>
      <c r="C2093" s="60" t="s">
        <v>454</v>
      </c>
      <c r="D2093" s="37" t="s">
        <v>199</v>
      </c>
      <c r="E2093" s="33">
        <v>1</v>
      </c>
      <c r="F2093" s="33">
        <v>0</v>
      </c>
      <c r="G2093" s="33">
        <v>-1</v>
      </c>
      <c r="H2093" s="34">
        <v>5000</v>
      </c>
      <c r="I2093" s="34">
        <v>0</v>
      </c>
      <c r="J2093" s="67">
        <v>-5000</v>
      </c>
    </row>
    <row r="2094" spans="1:10">
      <c r="A2094" s="60" t="s">
        <v>760</v>
      </c>
      <c r="B2094" s="60" t="s">
        <v>96</v>
      </c>
      <c r="C2094" s="60" t="s">
        <v>504</v>
      </c>
      <c r="D2094" s="37" t="s">
        <v>201</v>
      </c>
      <c r="E2094" s="33">
        <v>4</v>
      </c>
      <c r="F2094" s="33">
        <v>4</v>
      </c>
      <c r="G2094" s="33">
        <v>0</v>
      </c>
      <c r="H2094" s="34">
        <v>20000</v>
      </c>
      <c r="I2094" s="34">
        <v>20000</v>
      </c>
      <c r="J2094" s="67">
        <v>0</v>
      </c>
    </row>
    <row r="2095" spans="1:10">
      <c r="A2095" s="60" t="s">
        <v>760</v>
      </c>
      <c r="B2095" s="60" t="s">
        <v>96</v>
      </c>
      <c r="C2095" s="60" t="s">
        <v>673</v>
      </c>
      <c r="D2095" s="37" t="s">
        <v>205</v>
      </c>
      <c r="E2095" s="33">
        <v>2</v>
      </c>
      <c r="F2095" s="33">
        <v>2</v>
      </c>
      <c r="G2095" s="33">
        <v>0</v>
      </c>
      <c r="H2095" s="34">
        <v>11562</v>
      </c>
      <c r="I2095" s="34">
        <v>10000</v>
      </c>
      <c r="J2095" s="67">
        <v>-1562</v>
      </c>
    </row>
    <row r="2096" spans="1:10">
      <c r="A2096" s="60" t="s">
        <v>760</v>
      </c>
      <c r="B2096" s="60" t="s">
        <v>96</v>
      </c>
      <c r="C2096" s="60" t="s">
        <v>699</v>
      </c>
      <c r="D2096" s="37" t="s">
        <v>87</v>
      </c>
      <c r="E2096" s="33">
        <v>29</v>
      </c>
      <c r="F2096" s="33">
        <v>20.170000000000002</v>
      </c>
      <c r="G2096" s="33">
        <v>-8.8299999999999983</v>
      </c>
      <c r="H2096" s="34">
        <v>151646</v>
      </c>
      <c r="I2096" s="34">
        <v>100850</v>
      </c>
      <c r="J2096" s="67">
        <v>-50796</v>
      </c>
    </row>
    <row r="2097" spans="1:10">
      <c r="A2097" s="60" t="s">
        <v>760</v>
      </c>
      <c r="B2097" s="60" t="s">
        <v>96</v>
      </c>
      <c r="C2097" s="60" t="s">
        <v>742</v>
      </c>
      <c r="D2097" s="37" t="s">
        <v>71</v>
      </c>
      <c r="E2097" s="33">
        <v>1</v>
      </c>
      <c r="F2097" s="33">
        <v>1</v>
      </c>
      <c r="G2097" s="33">
        <v>0</v>
      </c>
      <c r="H2097" s="34">
        <v>5000</v>
      </c>
      <c r="I2097" s="34">
        <v>5000</v>
      </c>
      <c r="J2097" s="67">
        <v>0</v>
      </c>
    </row>
    <row r="2098" spans="1:10">
      <c r="A2098" s="60" t="s">
        <v>760</v>
      </c>
      <c r="B2098" s="60" t="s">
        <v>96</v>
      </c>
      <c r="C2098" s="60" t="s">
        <v>750</v>
      </c>
      <c r="D2098" s="37" t="s">
        <v>184</v>
      </c>
      <c r="E2098" s="33">
        <v>6</v>
      </c>
      <c r="F2098" s="33">
        <v>4</v>
      </c>
      <c r="G2098" s="33">
        <v>-2</v>
      </c>
      <c r="H2098" s="34">
        <v>30000</v>
      </c>
      <c r="I2098" s="34">
        <v>24257</v>
      </c>
      <c r="J2098" s="67">
        <v>-5743</v>
      </c>
    </row>
    <row r="2099" spans="1:10">
      <c r="A2099" s="60" t="s">
        <v>760</v>
      </c>
      <c r="B2099" s="60" t="s">
        <v>96</v>
      </c>
      <c r="C2099" s="60" t="s">
        <v>756</v>
      </c>
      <c r="D2099" s="37" t="s">
        <v>940</v>
      </c>
      <c r="E2099" s="33">
        <v>6</v>
      </c>
      <c r="F2099" s="33">
        <v>6</v>
      </c>
      <c r="G2099" s="33">
        <v>0</v>
      </c>
      <c r="H2099" s="34">
        <v>30000</v>
      </c>
      <c r="I2099" s="34">
        <v>30000</v>
      </c>
      <c r="J2099" s="67">
        <v>0</v>
      </c>
    </row>
    <row r="2100" spans="1:10">
      <c r="A2100" s="60" t="s">
        <v>761</v>
      </c>
      <c r="B2100" s="60" t="s">
        <v>176</v>
      </c>
      <c r="C2100" s="60" t="s">
        <v>396</v>
      </c>
      <c r="D2100" s="37" t="s">
        <v>172</v>
      </c>
      <c r="E2100" s="33">
        <v>0</v>
      </c>
      <c r="F2100" s="33">
        <v>3</v>
      </c>
      <c r="G2100" s="33">
        <v>3</v>
      </c>
      <c r="H2100" s="34">
        <v>0</v>
      </c>
      <c r="I2100" s="34">
        <v>36239</v>
      </c>
      <c r="J2100" s="67">
        <v>36239</v>
      </c>
    </row>
    <row r="2101" spans="1:10">
      <c r="A2101" s="60" t="s">
        <v>761</v>
      </c>
      <c r="B2101" s="60" t="s">
        <v>176</v>
      </c>
      <c r="C2101" s="60" t="s">
        <v>412</v>
      </c>
      <c r="D2101" s="37" t="s">
        <v>42</v>
      </c>
      <c r="E2101" s="33">
        <v>1</v>
      </c>
      <c r="F2101" s="33">
        <v>0</v>
      </c>
      <c r="G2101" s="33">
        <v>-1</v>
      </c>
      <c r="H2101" s="34">
        <v>5000</v>
      </c>
      <c r="I2101" s="34">
        <v>0</v>
      </c>
      <c r="J2101" s="67">
        <v>-5000</v>
      </c>
    </row>
    <row r="2102" spans="1:10">
      <c r="A2102" s="60" t="s">
        <v>761</v>
      </c>
      <c r="B2102" s="60" t="s">
        <v>176</v>
      </c>
      <c r="C2102" s="60" t="s">
        <v>448</v>
      </c>
      <c r="D2102" s="37" t="s">
        <v>77</v>
      </c>
      <c r="E2102" s="33">
        <v>1</v>
      </c>
      <c r="F2102" s="33">
        <v>0</v>
      </c>
      <c r="G2102" s="33">
        <v>-1</v>
      </c>
      <c r="H2102" s="34">
        <v>5000</v>
      </c>
      <c r="I2102" s="34">
        <v>0</v>
      </c>
      <c r="J2102" s="67">
        <v>-5000</v>
      </c>
    </row>
    <row r="2103" spans="1:10">
      <c r="A2103" s="60" t="s">
        <v>761</v>
      </c>
      <c r="B2103" s="60" t="s">
        <v>176</v>
      </c>
      <c r="C2103" s="60" t="s">
        <v>542</v>
      </c>
      <c r="D2103" s="37" t="s">
        <v>116</v>
      </c>
      <c r="E2103" s="33">
        <v>2</v>
      </c>
      <c r="F2103" s="33">
        <v>2</v>
      </c>
      <c r="G2103" s="33">
        <v>0</v>
      </c>
      <c r="H2103" s="34">
        <v>24274</v>
      </c>
      <c r="I2103" s="34">
        <v>28514</v>
      </c>
      <c r="J2103" s="67">
        <v>4240</v>
      </c>
    </row>
    <row r="2104" spans="1:10">
      <c r="A2104" s="60" t="s">
        <v>761</v>
      </c>
      <c r="B2104" s="60" t="s">
        <v>176</v>
      </c>
      <c r="C2104" s="60" t="s">
        <v>566</v>
      </c>
      <c r="D2104" s="37" t="s">
        <v>174</v>
      </c>
      <c r="E2104" s="33">
        <v>23</v>
      </c>
      <c r="F2104" s="33">
        <v>44.58</v>
      </c>
      <c r="G2104" s="33">
        <v>21.58</v>
      </c>
      <c r="H2104" s="34">
        <v>119673</v>
      </c>
      <c r="I2104" s="34">
        <v>234297</v>
      </c>
      <c r="J2104" s="67">
        <v>114624</v>
      </c>
    </row>
    <row r="2105" spans="1:10">
      <c r="A2105" s="60" t="s">
        <v>761</v>
      </c>
      <c r="B2105" s="60" t="s">
        <v>176</v>
      </c>
      <c r="C2105" s="60" t="s">
        <v>578</v>
      </c>
      <c r="D2105" s="37" t="s">
        <v>46</v>
      </c>
      <c r="E2105" s="33">
        <v>9</v>
      </c>
      <c r="F2105" s="33">
        <v>13.049999999999999</v>
      </c>
      <c r="G2105" s="33">
        <v>4.0499999999999989</v>
      </c>
      <c r="H2105" s="34">
        <v>45000</v>
      </c>
      <c r="I2105" s="34">
        <v>66819</v>
      </c>
      <c r="J2105" s="67">
        <v>21819</v>
      </c>
    </row>
    <row r="2106" spans="1:10">
      <c r="A2106" s="60" t="s">
        <v>761</v>
      </c>
      <c r="B2106" s="60" t="s">
        <v>176</v>
      </c>
      <c r="C2106" s="60" t="s">
        <v>628</v>
      </c>
      <c r="D2106" s="37" t="s">
        <v>93</v>
      </c>
      <c r="E2106" s="33">
        <v>64.510000000000005</v>
      </c>
      <c r="F2106" s="33">
        <v>54</v>
      </c>
      <c r="G2106" s="33">
        <v>-10.510000000000005</v>
      </c>
      <c r="H2106" s="34">
        <v>372873</v>
      </c>
      <c r="I2106" s="34">
        <v>369020</v>
      </c>
      <c r="J2106" s="67">
        <v>-3853</v>
      </c>
    </row>
    <row r="2107" spans="1:10">
      <c r="A2107" s="60" t="s">
        <v>761</v>
      </c>
      <c r="B2107" s="60" t="s">
        <v>176</v>
      </c>
      <c r="C2107" s="60" t="s">
        <v>629</v>
      </c>
      <c r="D2107" s="37" t="s">
        <v>47</v>
      </c>
      <c r="E2107" s="33">
        <v>0</v>
      </c>
      <c r="F2107" s="33">
        <v>1</v>
      </c>
      <c r="G2107" s="33">
        <v>1</v>
      </c>
      <c r="H2107" s="34">
        <v>0</v>
      </c>
      <c r="I2107" s="34">
        <v>5000</v>
      </c>
      <c r="J2107" s="67">
        <v>5000</v>
      </c>
    </row>
    <row r="2108" spans="1:10">
      <c r="A2108" s="60" t="s">
        <v>761</v>
      </c>
      <c r="B2108" s="60" t="s">
        <v>176</v>
      </c>
      <c r="C2108" s="60" t="s">
        <v>638</v>
      </c>
      <c r="D2108" s="37" t="s">
        <v>86</v>
      </c>
      <c r="E2108" s="33">
        <v>1</v>
      </c>
      <c r="F2108" s="33">
        <v>1</v>
      </c>
      <c r="G2108" s="33">
        <v>0</v>
      </c>
      <c r="H2108" s="34">
        <v>5000</v>
      </c>
      <c r="I2108" s="34">
        <v>5000</v>
      </c>
      <c r="J2108" s="67">
        <v>0</v>
      </c>
    </row>
    <row r="2109" spans="1:10">
      <c r="A2109" s="60" t="s">
        <v>761</v>
      </c>
      <c r="B2109" s="60" t="s">
        <v>176</v>
      </c>
      <c r="C2109" s="60" t="s">
        <v>657</v>
      </c>
      <c r="D2109" s="37" t="s">
        <v>175</v>
      </c>
      <c r="E2109" s="33">
        <v>0</v>
      </c>
      <c r="F2109" s="33">
        <v>1</v>
      </c>
      <c r="G2109" s="33">
        <v>1</v>
      </c>
      <c r="H2109" s="34">
        <v>0</v>
      </c>
      <c r="I2109" s="34">
        <v>5000</v>
      </c>
      <c r="J2109" s="67">
        <v>5000</v>
      </c>
    </row>
    <row r="2110" spans="1:10">
      <c r="A2110" s="60" t="s">
        <v>761</v>
      </c>
      <c r="B2110" s="60" t="s">
        <v>176</v>
      </c>
      <c r="C2110" s="60" t="s">
        <v>660</v>
      </c>
      <c r="D2110" s="37" t="s">
        <v>68</v>
      </c>
      <c r="E2110" s="33">
        <v>32.64</v>
      </c>
      <c r="F2110" s="33">
        <v>29</v>
      </c>
      <c r="G2110" s="33">
        <v>-3.6400000000000006</v>
      </c>
      <c r="H2110" s="34">
        <v>167131</v>
      </c>
      <c r="I2110" s="34">
        <v>148144</v>
      </c>
      <c r="J2110" s="67">
        <v>-18987</v>
      </c>
    </row>
    <row r="2111" spans="1:10">
      <c r="A2111" s="60" t="s">
        <v>761</v>
      </c>
      <c r="B2111" s="60" t="s">
        <v>176</v>
      </c>
      <c r="C2111" s="60" t="s">
        <v>699</v>
      </c>
      <c r="D2111" s="37" t="s">
        <v>87</v>
      </c>
      <c r="E2111" s="33">
        <v>0</v>
      </c>
      <c r="F2111" s="33">
        <v>1.78</v>
      </c>
      <c r="G2111" s="33">
        <v>1.78</v>
      </c>
      <c r="H2111" s="34">
        <v>0</v>
      </c>
      <c r="I2111" s="34">
        <v>18964</v>
      </c>
      <c r="J2111" s="67">
        <v>18964</v>
      </c>
    </row>
    <row r="2112" spans="1:10">
      <c r="A2112" s="60" t="s">
        <v>761</v>
      </c>
      <c r="B2112" s="60" t="s">
        <v>176</v>
      </c>
      <c r="C2112" s="60" t="s">
        <v>730</v>
      </c>
      <c r="D2112" s="37" t="s">
        <v>119</v>
      </c>
      <c r="E2112" s="33">
        <v>0</v>
      </c>
      <c r="F2112" s="33">
        <v>1</v>
      </c>
      <c r="G2112" s="33">
        <v>1</v>
      </c>
      <c r="H2112" s="34">
        <v>0</v>
      </c>
      <c r="I2112" s="34">
        <v>5000</v>
      </c>
      <c r="J2112" s="67">
        <v>5000</v>
      </c>
    </row>
    <row r="2113" spans="1:10">
      <c r="A2113" s="60" t="s">
        <v>761</v>
      </c>
      <c r="B2113" s="60" t="s">
        <v>176</v>
      </c>
      <c r="C2113" s="60" t="s">
        <v>750</v>
      </c>
      <c r="D2113" s="37" t="s">
        <v>184</v>
      </c>
      <c r="E2113" s="33">
        <v>8</v>
      </c>
      <c r="F2113" s="33">
        <v>4.58</v>
      </c>
      <c r="G2113" s="33">
        <v>-3.42</v>
      </c>
      <c r="H2113" s="34">
        <v>47622</v>
      </c>
      <c r="I2113" s="34">
        <v>44656</v>
      </c>
      <c r="J2113" s="67">
        <v>-2966</v>
      </c>
    </row>
    <row r="2114" spans="1:10">
      <c r="A2114" s="60" t="s">
        <v>761</v>
      </c>
      <c r="B2114" s="60" t="s">
        <v>176</v>
      </c>
      <c r="C2114" s="60" t="s">
        <v>756</v>
      </c>
      <c r="D2114" s="37" t="s">
        <v>940</v>
      </c>
      <c r="E2114" s="33">
        <v>3</v>
      </c>
      <c r="F2114" s="33">
        <v>5.98</v>
      </c>
      <c r="G2114" s="33">
        <v>2.9800000000000004</v>
      </c>
      <c r="H2114" s="34">
        <v>15000</v>
      </c>
      <c r="I2114" s="34">
        <v>29900</v>
      </c>
      <c r="J2114" s="67">
        <v>14900</v>
      </c>
    </row>
    <row r="2115" spans="1:10">
      <c r="A2115" s="60" t="s">
        <v>761</v>
      </c>
      <c r="B2115" s="60" t="s">
        <v>176</v>
      </c>
      <c r="C2115" s="60" t="s">
        <v>785</v>
      </c>
      <c r="D2115" s="37" t="s">
        <v>950</v>
      </c>
      <c r="E2115" s="33">
        <v>0</v>
      </c>
      <c r="F2115" s="33">
        <v>2</v>
      </c>
      <c r="G2115" s="33">
        <v>2</v>
      </c>
      <c r="H2115" s="34">
        <v>0</v>
      </c>
      <c r="I2115" s="34">
        <v>10000</v>
      </c>
      <c r="J2115" s="67">
        <v>10000</v>
      </c>
    </row>
    <row r="2116" spans="1:10">
      <c r="A2116" s="60" t="s">
        <v>762</v>
      </c>
      <c r="B2116" s="60" t="s">
        <v>170</v>
      </c>
      <c r="C2116" s="60" t="s">
        <v>352</v>
      </c>
      <c r="D2116" s="37" t="s">
        <v>37</v>
      </c>
      <c r="E2116" s="33">
        <v>1</v>
      </c>
      <c r="F2116" s="33">
        <v>7.6899999999999995</v>
      </c>
      <c r="G2116" s="33">
        <v>6.6899999999999995</v>
      </c>
      <c r="H2116" s="34">
        <v>6198</v>
      </c>
      <c r="I2116" s="34">
        <v>38450</v>
      </c>
      <c r="J2116" s="67">
        <v>32252</v>
      </c>
    </row>
    <row r="2117" spans="1:10">
      <c r="A2117" s="60" t="s">
        <v>762</v>
      </c>
      <c r="B2117" s="60" t="s">
        <v>170</v>
      </c>
      <c r="C2117" s="60" t="s">
        <v>386</v>
      </c>
      <c r="D2117" s="37" t="s">
        <v>75</v>
      </c>
      <c r="E2117" s="33">
        <v>1</v>
      </c>
      <c r="F2117" s="33">
        <v>1</v>
      </c>
      <c r="G2117" s="33">
        <v>0</v>
      </c>
      <c r="H2117" s="34">
        <v>5000</v>
      </c>
      <c r="I2117" s="34">
        <v>5000</v>
      </c>
      <c r="J2117" s="67">
        <v>0</v>
      </c>
    </row>
    <row r="2118" spans="1:10">
      <c r="A2118" s="60" t="s">
        <v>762</v>
      </c>
      <c r="B2118" s="60" t="s">
        <v>170</v>
      </c>
      <c r="C2118" s="60" t="s">
        <v>395</v>
      </c>
      <c r="D2118" s="37" t="s">
        <v>38</v>
      </c>
      <c r="E2118" s="33">
        <v>8.77</v>
      </c>
      <c r="F2118" s="33">
        <v>9</v>
      </c>
      <c r="G2118" s="33">
        <v>0.23000000000000043</v>
      </c>
      <c r="H2118" s="34">
        <v>53838</v>
      </c>
      <c r="I2118" s="34">
        <v>55813</v>
      </c>
      <c r="J2118" s="67">
        <v>1975</v>
      </c>
    </row>
    <row r="2119" spans="1:10">
      <c r="A2119" s="60" t="s">
        <v>762</v>
      </c>
      <c r="B2119" s="60" t="s">
        <v>170</v>
      </c>
      <c r="C2119" s="60" t="s">
        <v>401</v>
      </c>
      <c r="D2119" s="37" t="s">
        <v>321</v>
      </c>
      <c r="E2119" s="33">
        <v>1</v>
      </c>
      <c r="F2119" s="33">
        <v>0</v>
      </c>
      <c r="G2119" s="33">
        <v>-1</v>
      </c>
      <c r="H2119" s="34">
        <v>5000</v>
      </c>
      <c r="I2119" s="34">
        <v>0</v>
      </c>
      <c r="J2119" s="67">
        <v>-5000</v>
      </c>
    </row>
    <row r="2120" spans="1:10">
      <c r="A2120" s="60" t="s">
        <v>762</v>
      </c>
      <c r="B2120" s="60" t="s">
        <v>170</v>
      </c>
      <c r="C2120" s="60" t="s">
        <v>403</v>
      </c>
      <c r="D2120" s="37" t="s">
        <v>106</v>
      </c>
      <c r="E2120" s="33">
        <v>1</v>
      </c>
      <c r="F2120" s="33">
        <v>0</v>
      </c>
      <c r="G2120" s="33">
        <v>-1</v>
      </c>
      <c r="H2120" s="34">
        <v>5000</v>
      </c>
      <c r="I2120" s="34">
        <v>0</v>
      </c>
      <c r="J2120" s="67">
        <v>-5000</v>
      </c>
    </row>
    <row r="2121" spans="1:10">
      <c r="A2121" s="60" t="s">
        <v>762</v>
      </c>
      <c r="B2121" s="60" t="s">
        <v>170</v>
      </c>
      <c r="C2121" s="60" t="s">
        <v>434</v>
      </c>
      <c r="D2121" s="37" t="s">
        <v>166</v>
      </c>
      <c r="E2121" s="33">
        <v>9.7299999999999986</v>
      </c>
      <c r="F2121" s="33">
        <v>11</v>
      </c>
      <c r="G2121" s="33">
        <v>1.2700000000000014</v>
      </c>
      <c r="H2121" s="34">
        <v>48650</v>
      </c>
      <c r="I2121" s="34">
        <v>55000</v>
      </c>
      <c r="J2121" s="67">
        <v>6350</v>
      </c>
    </row>
    <row r="2122" spans="1:10">
      <c r="A2122" s="60" t="s">
        <v>762</v>
      </c>
      <c r="B2122" s="60" t="s">
        <v>170</v>
      </c>
      <c r="C2122" s="60" t="s">
        <v>473</v>
      </c>
      <c r="D2122" s="37" t="s">
        <v>39</v>
      </c>
      <c r="E2122" s="33">
        <v>3.5199999999999996</v>
      </c>
      <c r="F2122" s="33">
        <v>4</v>
      </c>
      <c r="G2122" s="33">
        <v>0.48000000000000043</v>
      </c>
      <c r="H2122" s="34">
        <v>23248</v>
      </c>
      <c r="I2122" s="34">
        <v>20000</v>
      </c>
      <c r="J2122" s="67">
        <v>-3248</v>
      </c>
    </row>
    <row r="2123" spans="1:10">
      <c r="A2123" s="60" t="s">
        <v>762</v>
      </c>
      <c r="B2123" s="60" t="s">
        <v>170</v>
      </c>
      <c r="C2123" s="60" t="s">
        <v>484</v>
      </c>
      <c r="D2123" s="37" t="s">
        <v>99</v>
      </c>
      <c r="E2123" s="33">
        <v>1</v>
      </c>
      <c r="F2123" s="33">
        <v>1</v>
      </c>
      <c r="G2123" s="33">
        <v>0</v>
      </c>
      <c r="H2123" s="34">
        <v>5000</v>
      </c>
      <c r="I2123" s="34">
        <v>5000</v>
      </c>
      <c r="J2123" s="67">
        <v>0</v>
      </c>
    </row>
    <row r="2124" spans="1:10">
      <c r="A2124" s="60" t="s">
        <v>762</v>
      </c>
      <c r="B2124" s="60" t="s">
        <v>170</v>
      </c>
      <c r="C2124" s="60" t="s">
        <v>500</v>
      </c>
      <c r="D2124" s="37" t="s">
        <v>216</v>
      </c>
      <c r="E2124" s="33">
        <v>0.21</v>
      </c>
      <c r="F2124" s="33">
        <v>0</v>
      </c>
      <c r="G2124" s="33">
        <v>-0.21</v>
      </c>
      <c r="H2124" s="34">
        <v>1050</v>
      </c>
      <c r="I2124" s="34">
        <v>0</v>
      </c>
      <c r="J2124" s="67">
        <v>-1050</v>
      </c>
    </row>
    <row r="2125" spans="1:10">
      <c r="A2125" s="60" t="s">
        <v>762</v>
      </c>
      <c r="B2125" s="60" t="s">
        <v>170</v>
      </c>
      <c r="C2125" s="60" t="s">
        <v>522</v>
      </c>
      <c r="D2125" s="37" t="s">
        <v>267</v>
      </c>
      <c r="E2125" s="33">
        <v>1</v>
      </c>
      <c r="F2125" s="33">
        <v>0.97</v>
      </c>
      <c r="G2125" s="33">
        <v>-3.0000000000000027E-2</v>
      </c>
      <c r="H2125" s="34">
        <v>5000</v>
      </c>
      <c r="I2125" s="34">
        <v>12414</v>
      </c>
      <c r="J2125" s="67">
        <v>7414</v>
      </c>
    </row>
    <row r="2126" spans="1:10">
      <c r="A2126" s="60" t="s">
        <v>762</v>
      </c>
      <c r="B2126" s="60" t="s">
        <v>170</v>
      </c>
      <c r="C2126" s="60" t="s">
        <v>569</v>
      </c>
      <c r="D2126" s="37" t="s">
        <v>100</v>
      </c>
      <c r="E2126" s="33">
        <v>0</v>
      </c>
      <c r="F2126" s="33">
        <v>1.69</v>
      </c>
      <c r="G2126" s="33">
        <v>1.69</v>
      </c>
      <c r="H2126" s="34">
        <v>0</v>
      </c>
      <c r="I2126" s="34">
        <v>8450</v>
      </c>
      <c r="J2126" s="67">
        <v>8450</v>
      </c>
    </row>
    <row r="2127" spans="1:10">
      <c r="A2127" s="60" t="s">
        <v>762</v>
      </c>
      <c r="B2127" s="60" t="s">
        <v>170</v>
      </c>
      <c r="C2127" s="60" t="s">
        <v>582</v>
      </c>
      <c r="D2127" s="37" t="s">
        <v>217</v>
      </c>
      <c r="E2127" s="33">
        <v>4</v>
      </c>
      <c r="F2127" s="33">
        <v>4.6899999999999995</v>
      </c>
      <c r="G2127" s="33">
        <v>0.6899999999999995</v>
      </c>
      <c r="H2127" s="34">
        <v>24900</v>
      </c>
      <c r="I2127" s="34">
        <v>26098</v>
      </c>
      <c r="J2127" s="67">
        <v>1198</v>
      </c>
    </row>
    <row r="2128" spans="1:10">
      <c r="A2128" s="60" t="s">
        <v>762</v>
      </c>
      <c r="B2128" s="60" t="s">
        <v>170</v>
      </c>
      <c r="C2128" s="60" t="s">
        <v>590</v>
      </c>
      <c r="D2128" s="37" t="s">
        <v>110</v>
      </c>
      <c r="E2128" s="33">
        <v>1</v>
      </c>
      <c r="F2128" s="33">
        <v>1</v>
      </c>
      <c r="G2128" s="33">
        <v>0</v>
      </c>
      <c r="H2128" s="34">
        <v>5000</v>
      </c>
      <c r="I2128" s="34">
        <v>5000</v>
      </c>
      <c r="J2128" s="67">
        <v>0</v>
      </c>
    </row>
    <row r="2129" spans="1:10">
      <c r="A2129" s="60" t="s">
        <v>762</v>
      </c>
      <c r="B2129" s="60" t="s">
        <v>170</v>
      </c>
      <c r="C2129" s="60" t="s">
        <v>595</v>
      </c>
      <c r="D2129" s="37" t="s">
        <v>101</v>
      </c>
      <c r="E2129" s="33">
        <v>0</v>
      </c>
      <c r="F2129" s="33">
        <v>1</v>
      </c>
      <c r="G2129" s="33">
        <v>1</v>
      </c>
      <c r="H2129" s="34">
        <v>0</v>
      </c>
      <c r="I2129" s="34">
        <v>19205</v>
      </c>
      <c r="J2129" s="67">
        <v>19205</v>
      </c>
    </row>
    <row r="2130" spans="1:10">
      <c r="A2130" s="60" t="s">
        <v>762</v>
      </c>
      <c r="B2130" s="60" t="s">
        <v>170</v>
      </c>
      <c r="C2130" s="60" t="s">
        <v>602</v>
      </c>
      <c r="D2130" s="37" t="s">
        <v>40</v>
      </c>
      <c r="E2130" s="33">
        <v>3.48</v>
      </c>
      <c r="F2130" s="33">
        <v>2.9</v>
      </c>
      <c r="G2130" s="33">
        <v>-0.58000000000000007</v>
      </c>
      <c r="H2130" s="34">
        <v>20033</v>
      </c>
      <c r="I2130" s="34">
        <v>14500</v>
      </c>
      <c r="J2130" s="67">
        <v>-5533</v>
      </c>
    </row>
    <row r="2131" spans="1:10">
      <c r="A2131" s="60" t="s">
        <v>762</v>
      </c>
      <c r="B2131" s="60" t="s">
        <v>170</v>
      </c>
      <c r="C2131" s="60" t="s">
        <v>674</v>
      </c>
      <c r="D2131" s="37" t="s">
        <v>169</v>
      </c>
      <c r="E2131" s="33">
        <v>1</v>
      </c>
      <c r="F2131" s="33">
        <v>0</v>
      </c>
      <c r="G2131" s="33">
        <v>-1</v>
      </c>
      <c r="H2131" s="34">
        <v>5000</v>
      </c>
      <c r="I2131" s="34">
        <v>0</v>
      </c>
      <c r="J2131" s="67">
        <v>-5000</v>
      </c>
    </row>
    <row r="2132" spans="1:10">
      <c r="A2132" s="60" t="s">
        <v>762</v>
      </c>
      <c r="B2132" s="60" t="s">
        <v>170</v>
      </c>
      <c r="C2132" s="60" t="s">
        <v>687</v>
      </c>
      <c r="D2132" s="37" t="s">
        <v>103</v>
      </c>
      <c r="E2132" s="33">
        <v>1.47</v>
      </c>
      <c r="F2132" s="33">
        <v>1</v>
      </c>
      <c r="G2132" s="33">
        <v>-0.47</v>
      </c>
      <c r="H2132" s="34">
        <v>7350</v>
      </c>
      <c r="I2132" s="34">
        <v>5000</v>
      </c>
      <c r="J2132" s="67">
        <v>-2350</v>
      </c>
    </row>
    <row r="2133" spans="1:10">
      <c r="A2133" s="60" t="s">
        <v>762</v>
      </c>
      <c r="B2133" s="60" t="s">
        <v>170</v>
      </c>
      <c r="C2133" s="60" t="s">
        <v>714</v>
      </c>
      <c r="D2133" s="37" t="s">
        <v>113</v>
      </c>
      <c r="E2133" s="33">
        <v>5.85</v>
      </c>
      <c r="F2133" s="33">
        <v>8.5</v>
      </c>
      <c r="G2133" s="33">
        <v>2.6500000000000004</v>
      </c>
      <c r="H2133" s="34">
        <v>38206</v>
      </c>
      <c r="I2133" s="34">
        <v>50146</v>
      </c>
      <c r="J2133" s="67">
        <v>11940</v>
      </c>
    </row>
    <row r="2134" spans="1:10">
      <c r="A2134" s="60" t="s">
        <v>762</v>
      </c>
      <c r="B2134" s="60" t="s">
        <v>170</v>
      </c>
      <c r="C2134" s="60" t="s">
        <v>752</v>
      </c>
      <c r="D2134" s="37" t="s">
        <v>218</v>
      </c>
      <c r="E2134" s="33">
        <v>3</v>
      </c>
      <c r="F2134" s="33">
        <v>1</v>
      </c>
      <c r="G2134" s="33">
        <v>-2</v>
      </c>
      <c r="H2134" s="34">
        <v>20819</v>
      </c>
      <c r="I2134" s="34">
        <v>5000</v>
      </c>
      <c r="J2134" s="67">
        <v>-15819</v>
      </c>
    </row>
    <row r="2135" spans="1:10">
      <c r="A2135" s="60" t="s">
        <v>776</v>
      </c>
      <c r="B2135" s="60" t="s">
        <v>264</v>
      </c>
      <c r="C2135" s="60" t="s">
        <v>390</v>
      </c>
      <c r="D2135" s="37" t="s">
        <v>958</v>
      </c>
      <c r="E2135" s="33">
        <v>0.82</v>
      </c>
      <c r="F2135" s="33">
        <v>0</v>
      </c>
      <c r="G2135" s="33">
        <v>-0.82</v>
      </c>
      <c r="H2135" s="34">
        <v>4100</v>
      </c>
      <c r="I2135" s="34">
        <v>0</v>
      </c>
      <c r="J2135" s="67">
        <v>-4100</v>
      </c>
    </row>
    <row r="2136" spans="1:10">
      <c r="A2136" s="60" t="s">
        <v>776</v>
      </c>
      <c r="B2136" s="60" t="s">
        <v>264</v>
      </c>
      <c r="C2136" s="60" t="s">
        <v>504</v>
      </c>
      <c r="D2136" s="37" t="s">
        <v>201</v>
      </c>
      <c r="E2136" s="33">
        <v>7.62</v>
      </c>
      <c r="F2136" s="33">
        <v>6.410000000000001</v>
      </c>
      <c r="G2136" s="33">
        <v>-1.2099999999999991</v>
      </c>
      <c r="H2136" s="34">
        <v>42488</v>
      </c>
      <c r="I2136" s="34">
        <v>35114</v>
      </c>
      <c r="J2136" s="67">
        <v>-7374</v>
      </c>
    </row>
    <row r="2137" spans="1:10">
      <c r="A2137" s="60" t="s">
        <v>776</v>
      </c>
      <c r="B2137" s="60" t="s">
        <v>264</v>
      </c>
      <c r="C2137" s="60" t="s">
        <v>699</v>
      </c>
      <c r="D2137" s="37" t="s">
        <v>87</v>
      </c>
      <c r="E2137" s="33">
        <v>2.46</v>
      </c>
      <c r="F2137" s="33">
        <v>1.23</v>
      </c>
      <c r="G2137" s="33">
        <v>-1.23</v>
      </c>
      <c r="H2137" s="34">
        <v>12300</v>
      </c>
      <c r="I2137" s="34">
        <v>6150</v>
      </c>
      <c r="J2137" s="67">
        <v>-6150</v>
      </c>
    </row>
    <row r="2138" spans="1:10">
      <c r="A2138" s="60" t="s">
        <v>776</v>
      </c>
      <c r="B2138" s="60" t="s">
        <v>264</v>
      </c>
      <c r="C2138" s="60" t="s">
        <v>769</v>
      </c>
      <c r="D2138" s="37" t="s">
        <v>315</v>
      </c>
      <c r="E2138" s="33">
        <v>5.16</v>
      </c>
      <c r="F2138" s="33">
        <v>0</v>
      </c>
      <c r="G2138" s="33">
        <v>-5.16</v>
      </c>
      <c r="H2138" s="34">
        <v>26684</v>
      </c>
      <c r="I2138" s="34">
        <v>0</v>
      </c>
      <c r="J2138" s="67">
        <v>-26684</v>
      </c>
    </row>
    <row r="2139" spans="1:10">
      <c r="A2139" s="60" t="s">
        <v>776</v>
      </c>
      <c r="B2139" s="60" t="s">
        <v>264</v>
      </c>
      <c r="C2139" s="60" t="s">
        <v>773</v>
      </c>
      <c r="D2139" s="37" t="s">
        <v>266</v>
      </c>
      <c r="E2139" s="33">
        <v>0</v>
      </c>
      <c r="F2139" s="33">
        <v>0.47</v>
      </c>
      <c r="G2139" s="33">
        <v>0.47</v>
      </c>
      <c r="H2139" s="34">
        <v>0</v>
      </c>
      <c r="I2139" s="34">
        <v>4034</v>
      </c>
      <c r="J2139" s="67">
        <v>4034</v>
      </c>
    </row>
    <row r="2140" spans="1:10">
      <c r="A2140" s="60" t="s">
        <v>776</v>
      </c>
      <c r="B2140" s="60" t="s">
        <v>264</v>
      </c>
      <c r="C2140" s="60" t="s">
        <v>778</v>
      </c>
      <c r="D2140" s="37" t="s">
        <v>324</v>
      </c>
      <c r="E2140" s="33">
        <v>2.62</v>
      </c>
      <c r="F2140" s="33">
        <v>1</v>
      </c>
      <c r="G2140" s="33">
        <v>-1.62</v>
      </c>
      <c r="H2140" s="34">
        <v>14264</v>
      </c>
      <c r="I2140" s="34">
        <v>6261</v>
      </c>
      <c r="J2140" s="67">
        <v>-8003</v>
      </c>
    </row>
    <row r="2141" spans="1:10">
      <c r="A2141" s="60" t="s">
        <v>776</v>
      </c>
      <c r="B2141" s="60" t="s">
        <v>264</v>
      </c>
      <c r="C2141" s="60" t="s">
        <v>781</v>
      </c>
      <c r="D2141" s="37" t="s">
        <v>316</v>
      </c>
      <c r="E2141" s="33">
        <v>0</v>
      </c>
      <c r="F2141" s="33">
        <v>1</v>
      </c>
      <c r="G2141" s="33">
        <v>1</v>
      </c>
      <c r="H2141" s="34">
        <v>0</v>
      </c>
      <c r="I2141" s="34">
        <v>5000</v>
      </c>
      <c r="J2141" s="67">
        <v>5000</v>
      </c>
    </row>
    <row r="2142" spans="1:10">
      <c r="A2142" s="60" t="s">
        <v>776</v>
      </c>
      <c r="B2142" s="60" t="s">
        <v>264</v>
      </c>
      <c r="C2142" s="60" t="s">
        <v>785</v>
      </c>
      <c r="D2142" s="37" t="s">
        <v>950</v>
      </c>
      <c r="E2142" s="33">
        <v>1</v>
      </c>
      <c r="F2142" s="33">
        <v>2</v>
      </c>
      <c r="G2142" s="33">
        <v>1</v>
      </c>
      <c r="H2142" s="34">
        <v>6243</v>
      </c>
      <c r="I2142" s="34">
        <v>12607</v>
      </c>
      <c r="J2142" s="67">
        <v>6364</v>
      </c>
    </row>
    <row r="2143" spans="1:10">
      <c r="A2143" s="60" t="s">
        <v>778</v>
      </c>
      <c r="B2143" s="60" t="s">
        <v>324</v>
      </c>
      <c r="C2143" s="60" t="s">
        <v>504</v>
      </c>
      <c r="D2143" s="37" t="s">
        <v>201</v>
      </c>
      <c r="E2143" s="33">
        <v>6</v>
      </c>
      <c r="F2143" s="33">
        <v>4</v>
      </c>
      <c r="G2143" s="33">
        <v>-2</v>
      </c>
      <c r="H2143" s="34">
        <v>37479</v>
      </c>
      <c r="I2143" s="34">
        <v>20000</v>
      </c>
      <c r="J2143" s="67">
        <v>-17479</v>
      </c>
    </row>
    <row r="2144" spans="1:10">
      <c r="A2144" s="60" t="s">
        <v>778</v>
      </c>
      <c r="B2144" s="60" t="s">
        <v>324</v>
      </c>
      <c r="C2144" s="60" t="s">
        <v>699</v>
      </c>
      <c r="D2144" s="37" t="s">
        <v>87</v>
      </c>
      <c r="E2144" s="33">
        <v>1</v>
      </c>
      <c r="F2144" s="33">
        <v>1</v>
      </c>
      <c r="G2144" s="33">
        <v>0</v>
      </c>
      <c r="H2144" s="34">
        <v>16131</v>
      </c>
      <c r="I2144" s="34">
        <v>22165</v>
      </c>
      <c r="J2144" s="67">
        <v>6034</v>
      </c>
    </row>
    <row r="2145" spans="1:10">
      <c r="A2145" s="60" t="s">
        <v>778</v>
      </c>
      <c r="B2145" s="60" t="s">
        <v>324</v>
      </c>
      <c r="C2145" s="60" t="s">
        <v>764</v>
      </c>
      <c r="D2145" s="37" t="s">
        <v>279</v>
      </c>
      <c r="E2145" s="33">
        <v>0</v>
      </c>
      <c r="F2145" s="33">
        <v>1</v>
      </c>
      <c r="G2145" s="33">
        <v>1</v>
      </c>
      <c r="H2145" s="34">
        <v>0</v>
      </c>
      <c r="I2145" s="34">
        <v>5000</v>
      </c>
      <c r="J2145" s="67">
        <v>5000</v>
      </c>
    </row>
    <row r="2146" spans="1:10">
      <c r="A2146" s="60" t="s">
        <v>778</v>
      </c>
      <c r="B2146" s="60" t="s">
        <v>324</v>
      </c>
      <c r="C2146" s="60" t="s">
        <v>771</v>
      </c>
      <c r="D2146" s="37" t="s">
        <v>252</v>
      </c>
      <c r="E2146" s="33">
        <v>2</v>
      </c>
      <c r="F2146" s="33">
        <v>1</v>
      </c>
      <c r="G2146" s="33">
        <v>-1</v>
      </c>
      <c r="H2146" s="34">
        <v>10000</v>
      </c>
      <c r="I2146" s="34">
        <v>5000</v>
      </c>
      <c r="J2146" s="67">
        <v>-5000</v>
      </c>
    </row>
    <row r="2147" spans="1:10">
      <c r="A2147" s="60" t="s">
        <v>778</v>
      </c>
      <c r="B2147" s="60" t="s">
        <v>324</v>
      </c>
      <c r="C2147" s="60" t="s">
        <v>773</v>
      </c>
      <c r="D2147" s="37" t="s">
        <v>266</v>
      </c>
      <c r="E2147" s="33">
        <v>33.64</v>
      </c>
      <c r="F2147" s="33">
        <v>28.99</v>
      </c>
      <c r="G2147" s="33">
        <v>-4.6500000000000021</v>
      </c>
      <c r="H2147" s="34">
        <v>195124</v>
      </c>
      <c r="I2147" s="34">
        <v>163562</v>
      </c>
      <c r="J2147" s="67">
        <v>-31562</v>
      </c>
    </row>
    <row r="2148" spans="1:10">
      <c r="A2148" s="60" t="s">
        <v>778</v>
      </c>
      <c r="B2148" s="60" t="s">
        <v>324</v>
      </c>
      <c r="C2148" s="60" t="s">
        <v>775</v>
      </c>
      <c r="D2148" s="37" t="s">
        <v>263</v>
      </c>
      <c r="E2148" s="33">
        <v>3</v>
      </c>
      <c r="F2148" s="33">
        <v>2</v>
      </c>
      <c r="G2148" s="33">
        <v>-1</v>
      </c>
      <c r="H2148" s="34">
        <v>18082</v>
      </c>
      <c r="I2148" s="34">
        <v>12225</v>
      </c>
      <c r="J2148" s="67">
        <v>-5857</v>
      </c>
    </row>
    <row r="2149" spans="1:10">
      <c r="A2149" s="60" t="s">
        <v>778</v>
      </c>
      <c r="B2149" s="60" t="s">
        <v>324</v>
      </c>
      <c r="C2149" s="60" t="s">
        <v>776</v>
      </c>
      <c r="D2149" s="37" t="s">
        <v>264</v>
      </c>
      <c r="E2149" s="33">
        <v>6</v>
      </c>
      <c r="F2149" s="33">
        <v>5</v>
      </c>
      <c r="G2149" s="33">
        <v>-1</v>
      </c>
      <c r="H2149" s="34">
        <v>36338</v>
      </c>
      <c r="I2149" s="34">
        <v>32244</v>
      </c>
      <c r="J2149" s="67">
        <v>-4094</v>
      </c>
    </row>
    <row r="2150" spans="1:10">
      <c r="A2150" s="60" t="s">
        <v>778</v>
      </c>
      <c r="B2150" s="60" t="s">
        <v>324</v>
      </c>
      <c r="C2150" s="60" t="s">
        <v>782</v>
      </c>
      <c r="D2150" s="37" t="s">
        <v>323</v>
      </c>
      <c r="E2150" s="33">
        <v>7</v>
      </c>
      <c r="F2150" s="33">
        <v>6.72</v>
      </c>
      <c r="G2150" s="33">
        <v>-0.28000000000000025</v>
      </c>
      <c r="H2150" s="34">
        <v>47821</v>
      </c>
      <c r="I2150" s="34">
        <v>43384</v>
      </c>
      <c r="J2150" s="67">
        <v>-4437</v>
      </c>
    </row>
    <row r="2151" spans="1:10">
      <c r="A2151" s="60" t="s">
        <v>778</v>
      </c>
      <c r="B2151" s="60" t="s">
        <v>324</v>
      </c>
      <c r="C2151" s="60" t="s">
        <v>785</v>
      </c>
      <c r="D2151" s="37" t="s">
        <v>950</v>
      </c>
      <c r="E2151" s="33">
        <v>1</v>
      </c>
      <c r="F2151" s="33">
        <v>1</v>
      </c>
      <c r="G2151" s="33">
        <v>0</v>
      </c>
      <c r="H2151" s="34">
        <v>5000</v>
      </c>
      <c r="I2151" s="34">
        <v>5000</v>
      </c>
      <c r="J2151" s="67">
        <v>0</v>
      </c>
    </row>
    <row r="2152" spans="1:10">
      <c r="A2152" s="60" t="s">
        <v>778</v>
      </c>
      <c r="B2152" s="60" t="s">
        <v>324</v>
      </c>
      <c r="C2152" s="60" t="s">
        <v>788</v>
      </c>
      <c r="D2152" s="37" t="s">
        <v>322</v>
      </c>
      <c r="E2152" s="33">
        <v>2</v>
      </c>
      <c r="F2152" s="33">
        <v>1</v>
      </c>
      <c r="G2152" s="33">
        <v>-1</v>
      </c>
      <c r="H2152" s="34">
        <v>10000</v>
      </c>
      <c r="I2152" s="34">
        <v>5000</v>
      </c>
      <c r="J2152" s="67">
        <v>-5000</v>
      </c>
    </row>
    <row r="2153" spans="1:10">
      <c r="A2153" s="60" t="s">
        <v>781</v>
      </c>
      <c r="B2153" s="60" t="s">
        <v>316</v>
      </c>
      <c r="C2153" s="60" t="s">
        <v>356</v>
      </c>
      <c r="D2153" s="37" t="s">
        <v>41</v>
      </c>
      <c r="E2153" s="33">
        <v>0.63</v>
      </c>
      <c r="F2153" s="33">
        <v>0</v>
      </c>
      <c r="G2153" s="33">
        <v>-0.63</v>
      </c>
      <c r="H2153" s="34">
        <v>3150</v>
      </c>
      <c r="I2153" s="34">
        <v>0</v>
      </c>
      <c r="J2153" s="67">
        <v>-3150</v>
      </c>
    </row>
    <row r="2154" spans="1:10">
      <c r="A2154" s="60" t="s">
        <v>781</v>
      </c>
      <c r="B2154" s="60" t="s">
        <v>316</v>
      </c>
      <c r="C2154" s="60" t="s">
        <v>394</v>
      </c>
      <c r="D2154" s="37" t="s">
        <v>253</v>
      </c>
      <c r="E2154" s="33">
        <v>1.49</v>
      </c>
      <c r="F2154" s="33">
        <v>3</v>
      </c>
      <c r="G2154" s="33">
        <v>1.51</v>
      </c>
      <c r="H2154" s="34">
        <v>9562</v>
      </c>
      <c r="I2154" s="34">
        <v>21259</v>
      </c>
      <c r="J2154" s="67">
        <v>11697</v>
      </c>
    </row>
    <row r="2155" spans="1:10">
      <c r="A2155" s="60" t="s">
        <v>781</v>
      </c>
      <c r="B2155" s="60" t="s">
        <v>316</v>
      </c>
      <c r="C2155" s="60" t="s">
        <v>435</v>
      </c>
      <c r="D2155" s="37" t="s">
        <v>956</v>
      </c>
      <c r="E2155" s="33">
        <v>1</v>
      </c>
      <c r="F2155" s="33">
        <v>1</v>
      </c>
      <c r="G2155" s="33">
        <v>0</v>
      </c>
      <c r="H2155" s="34">
        <v>5000</v>
      </c>
      <c r="I2155" s="34">
        <v>5000</v>
      </c>
      <c r="J2155" s="67">
        <v>0</v>
      </c>
    </row>
    <row r="2156" spans="1:10">
      <c r="A2156" s="60" t="s">
        <v>781</v>
      </c>
      <c r="B2156" s="60" t="s">
        <v>316</v>
      </c>
      <c r="C2156" s="60" t="s">
        <v>512</v>
      </c>
      <c r="D2156" s="37" t="s">
        <v>45</v>
      </c>
      <c r="E2156" s="33">
        <v>6.54</v>
      </c>
      <c r="F2156" s="33">
        <v>5</v>
      </c>
      <c r="G2156" s="33">
        <v>-1.54</v>
      </c>
      <c r="H2156" s="34">
        <v>36308</v>
      </c>
      <c r="I2156" s="34">
        <v>28882</v>
      </c>
      <c r="J2156" s="67">
        <v>-7426</v>
      </c>
    </row>
    <row r="2157" spans="1:10">
      <c r="A2157" s="60" t="s">
        <v>781</v>
      </c>
      <c r="B2157" s="60" t="s">
        <v>316</v>
      </c>
      <c r="C2157" s="60" t="s">
        <v>629</v>
      </c>
      <c r="D2157" s="37" t="s">
        <v>47</v>
      </c>
      <c r="E2157" s="33">
        <v>2</v>
      </c>
      <c r="F2157" s="33">
        <v>2</v>
      </c>
      <c r="G2157" s="33">
        <v>0</v>
      </c>
      <c r="H2157" s="34">
        <v>11544</v>
      </c>
      <c r="I2157" s="34">
        <v>11981</v>
      </c>
      <c r="J2157" s="67">
        <v>437</v>
      </c>
    </row>
    <row r="2158" spans="1:10">
      <c r="A2158" s="60" t="s">
        <v>781</v>
      </c>
      <c r="B2158" s="60" t="s">
        <v>316</v>
      </c>
      <c r="C2158" s="60" t="s">
        <v>632</v>
      </c>
      <c r="D2158" s="37" t="s">
        <v>48</v>
      </c>
      <c r="E2158" s="33">
        <v>4</v>
      </c>
      <c r="F2158" s="33">
        <v>3</v>
      </c>
      <c r="G2158" s="33">
        <v>-1</v>
      </c>
      <c r="H2158" s="34">
        <v>22987</v>
      </c>
      <c r="I2158" s="34">
        <v>18235</v>
      </c>
      <c r="J2158" s="67">
        <v>-4752</v>
      </c>
    </row>
    <row r="2159" spans="1:10">
      <c r="A2159" s="60" t="s">
        <v>781</v>
      </c>
      <c r="B2159" s="60" t="s">
        <v>316</v>
      </c>
      <c r="C2159" s="60" t="s">
        <v>638</v>
      </c>
      <c r="D2159" s="37" t="s">
        <v>86</v>
      </c>
      <c r="E2159" s="33">
        <v>2</v>
      </c>
      <c r="F2159" s="33">
        <v>1</v>
      </c>
      <c r="G2159" s="33">
        <v>-1</v>
      </c>
      <c r="H2159" s="34">
        <v>10000</v>
      </c>
      <c r="I2159" s="34">
        <v>5000</v>
      </c>
      <c r="J2159" s="67">
        <v>-5000</v>
      </c>
    </row>
    <row r="2160" spans="1:10">
      <c r="A2160" s="60" t="s">
        <v>781</v>
      </c>
      <c r="B2160" s="60" t="s">
        <v>316</v>
      </c>
      <c r="C2160" s="60" t="s">
        <v>657</v>
      </c>
      <c r="D2160" s="37" t="s">
        <v>175</v>
      </c>
      <c r="E2160" s="33">
        <v>1</v>
      </c>
      <c r="F2160" s="33">
        <v>2</v>
      </c>
      <c r="G2160" s="33">
        <v>1</v>
      </c>
      <c r="H2160" s="34">
        <v>7549</v>
      </c>
      <c r="I2160" s="34">
        <v>17953</v>
      </c>
      <c r="J2160" s="67">
        <v>10404</v>
      </c>
    </row>
    <row r="2161" spans="1:10">
      <c r="A2161" s="60" t="s">
        <v>781</v>
      </c>
      <c r="B2161" s="60" t="s">
        <v>316</v>
      </c>
      <c r="C2161" s="60" t="s">
        <v>675</v>
      </c>
      <c r="D2161" s="37" t="s">
        <v>957</v>
      </c>
      <c r="E2161" s="33">
        <v>3.55</v>
      </c>
      <c r="F2161" s="33">
        <v>4</v>
      </c>
      <c r="G2161" s="33">
        <v>0.45000000000000018</v>
      </c>
      <c r="H2161" s="34">
        <v>20925</v>
      </c>
      <c r="I2161" s="34">
        <v>24921</v>
      </c>
      <c r="J2161" s="67">
        <v>3996</v>
      </c>
    </row>
    <row r="2162" spans="1:10">
      <c r="A2162" s="60" t="s">
        <v>781</v>
      </c>
      <c r="B2162" s="60" t="s">
        <v>316</v>
      </c>
      <c r="C2162" s="60" t="s">
        <v>730</v>
      </c>
      <c r="D2162" s="37" t="s">
        <v>119</v>
      </c>
      <c r="E2162" s="33">
        <v>2</v>
      </c>
      <c r="F2162" s="33">
        <v>3</v>
      </c>
      <c r="G2162" s="33">
        <v>1</v>
      </c>
      <c r="H2162" s="34">
        <v>10000</v>
      </c>
      <c r="I2162" s="34">
        <v>21758</v>
      </c>
      <c r="J2162" s="67">
        <v>11758</v>
      </c>
    </row>
    <row r="2163" spans="1:10">
      <c r="A2163" s="60" t="s">
        <v>781</v>
      </c>
      <c r="B2163" s="60" t="s">
        <v>316</v>
      </c>
      <c r="C2163" s="60" t="s">
        <v>776</v>
      </c>
      <c r="D2163" s="37" t="s">
        <v>264</v>
      </c>
      <c r="E2163" s="33">
        <v>10.64</v>
      </c>
      <c r="F2163" s="33">
        <v>10</v>
      </c>
      <c r="G2163" s="33">
        <v>-0.64000000000000057</v>
      </c>
      <c r="H2163" s="34">
        <v>95036</v>
      </c>
      <c r="I2163" s="34">
        <v>63554</v>
      </c>
      <c r="J2163" s="67">
        <v>-31482</v>
      </c>
    </row>
    <row r="2164" spans="1:10">
      <c r="A2164" s="60" t="s">
        <v>781</v>
      </c>
      <c r="B2164" s="60" t="s">
        <v>316</v>
      </c>
      <c r="C2164" s="60" t="s">
        <v>785</v>
      </c>
      <c r="D2164" s="37" t="s">
        <v>950</v>
      </c>
      <c r="E2164" s="33">
        <v>1.52</v>
      </c>
      <c r="F2164" s="33">
        <v>1</v>
      </c>
      <c r="G2164" s="33">
        <v>-0.52</v>
      </c>
      <c r="H2164" s="34">
        <v>7600</v>
      </c>
      <c r="I2164" s="34">
        <v>5000</v>
      </c>
      <c r="J2164" s="67">
        <v>-2600</v>
      </c>
    </row>
    <row r="2165" spans="1:10">
      <c r="A2165" s="60" t="s">
        <v>788</v>
      </c>
      <c r="B2165" s="60" t="s">
        <v>322</v>
      </c>
      <c r="C2165" s="60" t="s">
        <v>771</v>
      </c>
      <c r="D2165" s="37" t="s">
        <v>252</v>
      </c>
      <c r="E2165" s="33">
        <v>7.25</v>
      </c>
      <c r="F2165" s="33">
        <v>7</v>
      </c>
      <c r="G2165" s="33">
        <v>-0.25</v>
      </c>
      <c r="H2165" s="34">
        <v>45794</v>
      </c>
      <c r="I2165" s="34">
        <v>38454</v>
      </c>
      <c r="J2165" s="67">
        <v>-7340</v>
      </c>
    </row>
    <row r="2166" spans="1:10">
      <c r="A2166" s="60" t="s">
        <v>788</v>
      </c>
      <c r="B2166" s="60" t="s">
        <v>322</v>
      </c>
      <c r="C2166" s="60" t="s">
        <v>779</v>
      </c>
      <c r="D2166" s="37" t="s">
        <v>326</v>
      </c>
      <c r="E2166" s="33">
        <v>1</v>
      </c>
      <c r="F2166" s="33">
        <v>1</v>
      </c>
      <c r="G2166" s="33">
        <v>0</v>
      </c>
      <c r="H2166" s="34">
        <v>5000</v>
      </c>
      <c r="I2166" s="34">
        <v>5000</v>
      </c>
      <c r="J2166" s="67">
        <v>0</v>
      </c>
    </row>
    <row r="2167" spans="1:10">
      <c r="A2167" s="60" t="s">
        <v>791</v>
      </c>
      <c r="B2167" s="60" t="s">
        <v>959</v>
      </c>
      <c r="C2167" s="60" t="s">
        <v>352</v>
      </c>
      <c r="D2167" s="37" t="s">
        <v>37</v>
      </c>
      <c r="E2167" s="33">
        <v>1.79</v>
      </c>
      <c r="F2167" s="33">
        <v>0.16</v>
      </c>
      <c r="G2167" s="33">
        <v>-1.6300000000000001</v>
      </c>
      <c r="H2167" s="34">
        <v>15512</v>
      </c>
      <c r="I2167" s="34">
        <v>1406</v>
      </c>
      <c r="J2167" s="67">
        <v>-14106</v>
      </c>
    </row>
    <row r="2168" spans="1:10">
      <c r="A2168" s="60" t="s">
        <v>791</v>
      </c>
      <c r="B2168" s="60" t="s">
        <v>959</v>
      </c>
      <c r="C2168" s="60" t="s">
        <v>354</v>
      </c>
      <c r="D2168" s="37" t="s">
        <v>130</v>
      </c>
      <c r="E2168" s="33">
        <v>0</v>
      </c>
      <c r="F2168" s="33">
        <v>0.94</v>
      </c>
      <c r="G2168" s="33">
        <v>0.94</v>
      </c>
      <c r="H2168" s="34">
        <v>0</v>
      </c>
      <c r="I2168" s="34">
        <v>8261</v>
      </c>
      <c r="J2168" s="67">
        <v>8261</v>
      </c>
    </row>
    <row r="2169" spans="1:10">
      <c r="A2169" s="60" t="s">
        <v>791</v>
      </c>
      <c r="B2169" s="60" t="s">
        <v>959</v>
      </c>
      <c r="C2169" s="60" t="s">
        <v>356</v>
      </c>
      <c r="D2169" s="37" t="s">
        <v>41</v>
      </c>
      <c r="E2169" s="33">
        <v>11.439999999999998</v>
      </c>
      <c r="F2169" s="33">
        <v>9.4699999999999989</v>
      </c>
      <c r="G2169" s="33">
        <v>-1.9699999999999989</v>
      </c>
      <c r="H2169" s="34">
        <v>121163</v>
      </c>
      <c r="I2169" s="34">
        <v>107091</v>
      </c>
      <c r="J2169" s="67">
        <v>-14072</v>
      </c>
    </row>
    <row r="2170" spans="1:10">
      <c r="A2170" s="60" t="s">
        <v>791</v>
      </c>
      <c r="B2170" s="60" t="s">
        <v>959</v>
      </c>
      <c r="C2170" s="60" t="s">
        <v>358</v>
      </c>
      <c r="D2170" s="37" t="s">
        <v>51</v>
      </c>
      <c r="E2170" s="33">
        <v>3.23</v>
      </c>
      <c r="F2170" s="33">
        <v>2</v>
      </c>
      <c r="G2170" s="33">
        <v>-1.23</v>
      </c>
      <c r="H2170" s="34">
        <v>31394</v>
      </c>
      <c r="I2170" s="34">
        <v>17576</v>
      </c>
      <c r="J2170" s="67">
        <v>-13818</v>
      </c>
    </row>
    <row r="2171" spans="1:10">
      <c r="A2171" s="60" t="s">
        <v>791</v>
      </c>
      <c r="B2171" s="60" t="s">
        <v>959</v>
      </c>
      <c r="C2171" s="60" t="s">
        <v>359</v>
      </c>
      <c r="D2171" s="37" t="s">
        <v>57</v>
      </c>
      <c r="E2171" s="33">
        <v>0.88</v>
      </c>
      <c r="F2171" s="33">
        <v>0</v>
      </c>
      <c r="G2171" s="33">
        <v>-0.88</v>
      </c>
      <c r="H2171" s="34">
        <v>7626</v>
      </c>
      <c r="I2171" s="34">
        <v>0</v>
      </c>
      <c r="J2171" s="67">
        <v>-7626</v>
      </c>
    </row>
    <row r="2172" spans="1:10">
      <c r="A2172" s="60" t="s">
        <v>791</v>
      </c>
      <c r="B2172" s="60" t="s">
        <v>959</v>
      </c>
      <c r="C2172" s="60" t="s">
        <v>360</v>
      </c>
      <c r="D2172" s="37" t="s">
        <v>319</v>
      </c>
      <c r="E2172" s="33">
        <v>4.0599999999999996</v>
      </c>
      <c r="F2172" s="33">
        <v>2.94</v>
      </c>
      <c r="G2172" s="33">
        <v>-1.1199999999999997</v>
      </c>
      <c r="H2172" s="34">
        <v>38715</v>
      </c>
      <c r="I2172" s="34">
        <v>29088</v>
      </c>
      <c r="J2172" s="67">
        <v>-9627</v>
      </c>
    </row>
    <row r="2173" spans="1:10">
      <c r="A2173" s="60" t="s">
        <v>791</v>
      </c>
      <c r="B2173" s="60" t="s">
        <v>959</v>
      </c>
      <c r="C2173" s="60" t="s">
        <v>361</v>
      </c>
      <c r="D2173" s="37" t="s">
        <v>142</v>
      </c>
      <c r="E2173" s="33">
        <v>4.08</v>
      </c>
      <c r="F2173" s="33">
        <v>2.87</v>
      </c>
      <c r="G2173" s="33">
        <v>-1.21</v>
      </c>
      <c r="H2173" s="34">
        <v>39456</v>
      </c>
      <c r="I2173" s="34">
        <v>27888</v>
      </c>
      <c r="J2173" s="67">
        <v>-11568</v>
      </c>
    </row>
    <row r="2174" spans="1:10">
      <c r="A2174" s="60" t="s">
        <v>791</v>
      </c>
      <c r="B2174" s="60" t="s">
        <v>959</v>
      </c>
      <c r="C2174" s="60" t="s">
        <v>365</v>
      </c>
      <c r="D2174" s="37" t="s">
        <v>73</v>
      </c>
      <c r="E2174" s="33">
        <v>0</v>
      </c>
      <c r="F2174" s="33">
        <v>2.83</v>
      </c>
      <c r="G2174" s="33">
        <v>2.83</v>
      </c>
      <c r="H2174" s="34">
        <v>0</v>
      </c>
      <c r="I2174" s="34">
        <v>24870</v>
      </c>
      <c r="J2174" s="67">
        <v>24870</v>
      </c>
    </row>
    <row r="2175" spans="1:10">
      <c r="A2175" s="60" t="s">
        <v>791</v>
      </c>
      <c r="B2175" s="60" t="s">
        <v>959</v>
      </c>
      <c r="C2175" s="60" t="s">
        <v>367</v>
      </c>
      <c r="D2175" s="37" t="s">
        <v>120</v>
      </c>
      <c r="E2175" s="33">
        <v>9.9499999999999993</v>
      </c>
      <c r="F2175" s="33">
        <v>5.8</v>
      </c>
      <c r="G2175" s="33">
        <v>-4.1499999999999995</v>
      </c>
      <c r="H2175" s="34">
        <v>86227</v>
      </c>
      <c r="I2175" s="34">
        <v>62398</v>
      </c>
      <c r="J2175" s="67">
        <v>-23829</v>
      </c>
    </row>
    <row r="2176" spans="1:10">
      <c r="A2176" s="60" t="s">
        <v>791</v>
      </c>
      <c r="B2176" s="60" t="s">
        <v>959</v>
      </c>
      <c r="C2176" s="60" t="s">
        <v>368</v>
      </c>
      <c r="D2176" s="37" t="s">
        <v>89</v>
      </c>
      <c r="E2176" s="33">
        <v>3.95</v>
      </c>
      <c r="F2176" s="33">
        <v>3.58</v>
      </c>
      <c r="G2176" s="33">
        <v>-0.37000000000000011</v>
      </c>
      <c r="H2176" s="34">
        <v>34231</v>
      </c>
      <c r="I2176" s="34">
        <v>31462</v>
      </c>
      <c r="J2176" s="67">
        <v>-2769</v>
      </c>
    </row>
    <row r="2177" spans="1:10">
      <c r="A2177" s="60" t="s">
        <v>791</v>
      </c>
      <c r="B2177" s="60" t="s">
        <v>959</v>
      </c>
      <c r="C2177" s="60" t="s">
        <v>369</v>
      </c>
      <c r="D2177" s="37" t="s">
        <v>97</v>
      </c>
      <c r="E2177" s="33">
        <v>0</v>
      </c>
      <c r="F2177" s="33">
        <v>0.66</v>
      </c>
      <c r="G2177" s="33">
        <v>0.66</v>
      </c>
      <c r="H2177" s="34">
        <v>0</v>
      </c>
      <c r="I2177" s="34">
        <v>6647</v>
      </c>
      <c r="J2177" s="67">
        <v>6647</v>
      </c>
    </row>
    <row r="2178" spans="1:10">
      <c r="A2178" s="60" t="s">
        <v>791</v>
      </c>
      <c r="B2178" s="60" t="s">
        <v>959</v>
      </c>
      <c r="C2178" s="60" t="s">
        <v>371</v>
      </c>
      <c r="D2178" s="37" t="s">
        <v>104</v>
      </c>
      <c r="E2178" s="33">
        <v>13.22</v>
      </c>
      <c r="F2178" s="33">
        <v>9.69</v>
      </c>
      <c r="G2178" s="33">
        <v>-3.5300000000000011</v>
      </c>
      <c r="H2178" s="34">
        <v>119401</v>
      </c>
      <c r="I2178" s="34">
        <v>88377</v>
      </c>
      <c r="J2178" s="67">
        <v>-31024</v>
      </c>
    </row>
    <row r="2179" spans="1:10">
      <c r="A2179" s="60" t="s">
        <v>791</v>
      </c>
      <c r="B2179" s="60" t="s">
        <v>959</v>
      </c>
      <c r="C2179" s="60" t="s">
        <v>374</v>
      </c>
      <c r="D2179" s="37" t="s">
        <v>251</v>
      </c>
      <c r="E2179" s="33">
        <v>1</v>
      </c>
      <c r="F2179" s="33">
        <v>1</v>
      </c>
      <c r="G2179" s="33">
        <v>0</v>
      </c>
      <c r="H2179" s="34">
        <v>9090</v>
      </c>
      <c r="I2179" s="34">
        <v>8788</v>
      </c>
      <c r="J2179" s="67">
        <v>-302</v>
      </c>
    </row>
    <row r="2180" spans="1:10">
      <c r="A2180" s="60" t="s">
        <v>791</v>
      </c>
      <c r="B2180" s="60" t="s">
        <v>959</v>
      </c>
      <c r="C2180" s="60" t="s">
        <v>375</v>
      </c>
      <c r="D2180" s="37" t="s">
        <v>58</v>
      </c>
      <c r="E2180" s="33">
        <v>7.11</v>
      </c>
      <c r="F2180" s="33">
        <v>5.97</v>
      </c>
      <c r="G2180" s="33">
        <v>-1.1400000000000006</v>
      </c>
      <c r="H2180" s="34">
        <v>68165</v>
      </c>
      <c r="I2180" s="34">
        <v>55312</v>
      </c>
      <c r="J2180" s="67">
        <v>-12853</v>
      </c>
    </row>
    <row r="2181" spans="1:10">
      <c r="A2181" s="60" t="s">
        <v>791</v>
      </c>
      <c r="B2181" s="60" t="s">
        <v>959</v>
      </c>
      <c r="C2181" s="60" t="s">
        <v>376</v>
      </c>
      <c r="D2181" s="37" t="s">
        <v>74</v>
      </c>
      <c r="E2181" s="33">
        <v>1.71</v>
      </c>
      <c r="F2181" s="33">
        <v>2</v>
      </c>
      <c r="G2181" s="33">
        <v>0.29000000000000004</v>
      </c>
      <c r="H2181" s="34">
        <v>14819</v>
      </c>
      <c r="I2181" s="34">
        <v>17576</v>
      </c>
      <c r="J2181" s="67">
        <v>2757</v>
      </c>
    </row>
    <row r="2182" spans="1:10">
      <c r="A2182" s="60" t="s">
        <v>791</v>
      </c>
      <c r="B2182" s="60" t="s">
        <v>959</v>
      </c>
      <c r="C2182" s="60" t="s">
        <v>377</v>
      </c>
      <c r="D2182" s="37" t="s">
        <v>339</v>
      </c>
      <c r="E2182" s="33">
        <v>1</v>
      </c>
      <c r="F2182" s="33">
        <v>4.4800000000000004</v>
      </c>
      <c r="G2182" s="33">
        <v>3.4800000000000004</v>
      </c>
      <c r="H2182" s="34">
        <v>8997</v>
      </c>
      <c r="I2182" s="34">
        <v>40075</v>
      </c>
      <c r="J2182" s="67">
        <v>31078</v>
      </c>
    </row>
    <row r="2183" spans="1:10">
      <c r="A2183" s="60" t="s">
        <v>791</v>
      </c>
      <c r="B2183" s="60" t="s">
        <v>959</v>
      </c>
      <c r="C2183" s="60" t="s">
        <v>381</v>
      </c>
      <c r="D2183" s="37" t="s">
        <v>141</v>
      </c>
      <c r="E2183" s="33">
        <v>2</v>
      </c>
      <c r="F2183" s="33">
        <v>2</v>
      </c>
      <c r="G2183" s="33">
        <v>0</v>
      </c>
      <c r="H2183" s="34">
        <v>19503</v>
      </c>
      <c r="I2183" s="34">
        <v>17576</v>
      </c>
      <c r="J2183" s="67">
        <v>-1927</v>
      </c>
    </row>
    <row r="2184" spans="1:10">
      <c r="A2184" s="60" t="s">
        <v>791</v>
      </c>
      <c r="B2184" s="60" t="s">
        <v>959</v>
      </c>
      <c r="C2184" s="60" t="s">
        <v>382</v>
      </c>
      <c r="D2184" s="37" t="s">
        <v>178</v>
      </c>
      <c r="E2184" s="33">
        <v>5.9700000000000006</v>
      </c>
      <c r="F2184" s="33">
        <v>12.17</v>
      </c>
      <c r="G2184" s="33">
        <v>6.1999999999999993</v>
      </c>
      <c r="H2184" s="34">
        <v>51736</v>
      </c>
      <c r="I2184" s="34">
        <v>115931</v>
      </c>
      <c r="J2184" s="67">
        <v>64195</v>
      </c>
    </row>
    <row r="2185" spans="1:10">
      <c r="A2185" s="60" t="s">
        <v>791</v>
      </c>
      <c r="B2185" s="60" t="s">
        <v>959</v>
      </c>
      <c r="C2185" s="60" t="s">
        <v>386</v>
      </c>
      <c r="D2185" s="37" t="s">
        <v>75</v>
      </c>
      <c r="E2185" s="33">
        <v>40.109999999999992</v>
      </c>
      <c r="F2185" s="33">
        <v>52.940000000000005</v>
      </c>
      <c r="G2185" s="33">
        <v>12.830000000000013</v>
      </c>
      <c r="H2185" s="34">
        <v>375123</v>
      </c>
      <c r="I2185" s="34">
        <v>508729</v>
      </c>
      <c r="J2185" s="67">
        <v>133606</v>
      </c>
    </row>
    <row r="2186" spans="1:10">
      <c r="A2186" s="60" t="s">
        <v>791</v>
      </c>
      <c r="B2186" s="60" t="s">
        <v>959</v>
      </c>
      <c r="C2186" s="60" t="s">
        <v>387</v>
      </c>
      <c r="D2186" s="37" t="s">
        <v>105</v>
      </c>
      <c r="E2186" s="33">
        <v>3.59</v>
      </c>
      <c r="F2186" s="33">
        <v>3.29</v>
      </c>
      <c r="G2186" s="33">
        <v>-0.29999999999999982</v>
      </c>
      <c r="H2186" s="34">
        <v>33920</v>
      </c>
      <c r="I2186" s="34">
        <v>31574</v>
      </c>
      <c r="J2186" s="67">
        <v>-2346</v>
      </c>
    </row>
    <row r="2187" spans="1:10">
      <c r="A2187" s="60" t="s">
        <v>791</v>
      </c>
      <c r="B2187" s="60" t="s">
        <v>959</v>
      </c>
      <c r="C2187" s="60" t="s">
        <v>391</v>
      </c>
      <c r="D2187" s="37" t="s">
        <v>302</v>
      </c>
      <c r="E2187" s="33">
        <v>5.99</v>
      </c>
      <c r="F2187" s="33">
        <v>8.11</v>
      </c>
      <c r="G2187" s="33">
        <v>2.1199999999999992</v>
      </c>
      <c r="H2187" s="34">
        <v>52311</v>
      </c>
      <c r="I2187" s="34">
        <v>81389</v>
      </c>
      <c r="J2187" s="67">
        <v>29078</v>
      </c>
    </row>
    <row r="2188" spans="1:10">
      <c r="A2188" s="60" t="s">
        <v>791</v>
      </c>
      <c r="B2188" s="60" t="s">
        <v>959</v>
      </c>
      <c r="C2188" s="60" t="s">
        <v>394</v>
      </c>
      <c r="D2188" s="37" t="s">
        <v>253</v>
      </c>
      <c r="E2188" s="33">
        <v>1</v>
      </c>
      <c r="F2188" s="33">
        <v>2.5999999999999996</v>
      </c>
      <c r="G2188" s="33">
        <v>1.5999999999999996</v>
      </c>
      <c r="H2188" s="34">
        <v>8666</v>
      </c>
      <c r="I2188" s="34">
        <v>22849</v>
      </c>
      <c r="J2188" s="67">
        <v>14183</v>
      </c>
    </row>
    <row r="2189" spans="1:10">
      <c r="A2189" s="60" t="s">
        <v>791</v>
      </c>
      <c r="B2189" s="60" t="s">
        <v>959</v>
      </c>
      <c r="C2189" s="60" t="s">
        <v>395</v>
      </c>
      <c r="D2189" s="37" t="s">
        <v>38</v>
      </c>
      <c r="E2189" s="33">
        <v>8.69</v>
      </c>
      <c r="F2189" s="33">
        <v>6.29</v>
      </c>
      <c r="G2189" s="33">
        <v>-2.3999999999999995</v>
      </c>
      <c r="H2189" s="34">
        <v>75308</v>
      </c>
      <c r="I2189" s="34">
        <v>56863</v>
      </c>
      <c r="J2189" s="67">
        <v>-18445</v>
      </c>
    </row>
    <row r="2190" spans="1:10">
      <c r="A2190" s="60" t="s">
        <v>791</v>
      </c>
      <c r="B2190" s="60" t="s">
        <v>959</v>
      </c>
      <c r="C2190" s="60" t="s">
        <v>396</v>
      </c>
      <c r="D2190" s="37" t="s">
        <v>172</v>
      </c>
      <c r="E2190" s="33">
        <v>1</v>
      </c>
      <c r="F2190" s="33">
        <v>0</v>
      </c>
      <c r="G2190" s="33">
        <v>-1</v>
      </c>
      <c r="H2190" s="34">
        <v>8666</v>
      </c>
      <c r="I2190" s="34">
        <v>0</v>
      </c>
      <c r="J2190" s="67">
        <v>-8666</v>
      </c>
    </row>
    <row r="2191" spans="1:10">
      <c r="A2191" s="60" t="s">
        <v>791</v>
      </c>
      <c r="B2191" s="60" t="s">
        <v>959</v>
      </c>
      <c r="C2191" s="60" t="s">
        <v>397</v>
      </c>
      <c r="D2191" s="37" t="s">
        <v>340</v>
      </c>
      <c r="E2191" s="33">
        <v>1.9300000000000002</v>
      </c>
      <c r="F2191" s="33">
        <v>2</v>
      </c>
      <c r="G2191" s="33">
        <v>6.999999999999984E-2</v>
      </c>
      <c r="H2191" s="34">
        <v>16725</v>
      </c>
      <c r="I2191" s="34">
        <v>17576</v>
      </c>
      <c r="J2191" s="67">
        <v>851</v>
      </c>
    </row>
    <row r="2192" spans="1:10">
      <c r="A2192" s="60" t="s">
        <v>791</v>
      </c>
      <c r="B2192" s="60" t="s">
        <v>959</v>
      </c>
      <c r="C2192" s="60" t="s">
        <v>399</v>
      </c>
      <c r="D2192" s="37" t="s">
        <v>177</v>
      </c>
      <c r="E2192" s="33">
        <v>4.7699999999999996</v>
      </c>
      <c r="F2192" s="33">
        <v>5.9900000000000011</v>
      </c>
      <c r="G2192" s="33">
        <v>1.2200000000000015</v>
      </c>
      <c r="H2192" s="34">
        <v>44651</v>
      </c>
      <c r="I2192" s="34">
        <v>54347</v>
      </c>
      <c r="J2192" s="67">
        <v>9696</v>
      </c>
    </row>
    <row r="2193" spans="1:10">
      <c r="A2193" s="60" t="s">
        <v>791</v>
      </c>
      <c r="B2193" s="60" t="s">
        <v>959</v>
      </c>
      <c r="C2193" s="60" t="s">
        <v>401</v>
      </c>
      <c r="D2193" s="37" t="s">
        <v>321</v>
      </c>
      <c r="E2193" s="33">
        <v>0</v>
      </c>
      <c r="F2193" s="33">
        <v>4.24</v>
      </c>
      <c r="G2193" s="33">
        <v>4.24</v>
      </c>
      <c r="H2193" s="34">
        <v>0</v>
      </c>
      <c r="I2193" s="34">
        <v>48201</v>
      </c>
      <c r="J2193" s="67">
        <v>48201</v>
      </c>
    </row>
    <row r="2194" spans="1:10">
      <c r="A2194" s="60" t="s">
        <v>791</v>
      </c>
      <c r="B2194" s="60" t="s">
        <v>959</v>
      </c>
      <c r="C2194" s="60" t="s">
        <v>403</v>
      </c>
      <c r="D2194" s="37" t="s">
        <v>106</v>
      </c>
      <c r="E2194" s="33">
        <v>0.9</v>
      </c>
      <c r="F2194" s="33">
        <v>1</v>
      </c>
      <c r="G2194" s="33">
        <v>9.9999999999999978E-2</v>
      </c>
      <c r="H2194" s="34">
        <v>7799</v>
      </c>
      <c r="I2194" s="34">
        <v>8788</v>
      </c>
      <c r="J2194" s="67">
        <v>989</v>
      </c>
    </row>
    <row r="2195" spans="1:10">
      <c r="A2195" s="60" t="s">
        <v>791</v>
      </c>
      <c r="B2195" s="60" t="s">
        <v>959</v>
      </c>
      <c r="C2195" s="60" t="s">
        <v>407</v>
      </c>
      <c r="D2195" s="37" t="s">
        <v>186</v>
      </c>
      <c r="E2195" s="33">
        <v>1</v>
      </c>
      <c r="F2195" s="33">
        <v>3.1100000000000003</v>
      </c>
      <c r="G2195" s="33">
        <v>2.1100000000000003</v>
      </c>
      <c r="H2195" s="34">
        <v>8666</v>
      </c>
      <c r="I2195" s="34">
        <v>35679</v>
      </c>
      <c r="J2195" s="67">
        <v>27013</v>
      </c>
    </row>
    <row r="2196" spans="1:10">
      <c r="A2196" s="60" t="s">
        <v>791</v>
      </c>
      <c r="B2196" s="60" t="s">
        <v>959</v>
      </c>
      <c r="C2196" s="60" t="s">
        <v>408</v>
      </c>
      <c r="D2196" s="37" t="s">
        <v>144</v>
      </c>
      <c r="E2196" s="33">
        <v>4.1399999999999997</v>
      </c>
      <c r="F2196" s="33">
        <v>6.2</v>
      </c>
      <c r="G2196" s="33">
        <v>2.0600000000000005</v>
      </c>
      <c r="H2196" s="34">
        <v>43135</v>
      </c>
      <c r="I2196" s="34">
        <v>57886</v>
      </c>
      <c r="J2196" s="67">
        <v>14751</v>
      </c>
    </row>
    <row r="2197" spans="1:10">
      <c r="A2197" s="60" t="s">
        <v>791</v>
      </c>
      <c r="B2197" s="60" t="s">
        <v>959</v>
      </c>
      <c r="C2197" s="60" t="s">
        <v>412</v>
      </c>
      <c r="D2197" s="37" t="s">
        <v>42</v>
      </c>
      <c r="E2197" s="33">
        <v>18.29</v>
      </c>
      <c r="F2197" s="33">
        <v>32.370000000000005</v>
      </c>
      <c r="G2197" s="33">
        <v>14.080000000000005</v>
      </c>
      <c r="H2197" s="34">
        <v>164740</v>
      </c>
      <c r="I2197" s="34">
        <v>307112</v>
      </c>
      <c r="J2197" s="67">
        <v>142372</v>
      </c>
    </row>
    <row r="2198" spans="1:10">
      <c r="A2198" s="60" t="s">
        <v>791</v>
      </c>
      <c r="B2198" s="60" t="s">
        <v>959</v>
      </c>
      <c r="C2198" s="60" t="s">
        <v>415</v>
      </c>
      <c r="D2198" s="37" t="s">
        <v>76</v>
      </c>
      <c r="E2198" s="33">
        <v>4.4700000000000006</v>
      </c>
      <c r="F2198" s="33">
        <v>2.21</v>
      </c>
      <c r="G2198" s="33">
        <v>-2.2600000000000007</v>
      </c>
      <c r="H2198" s="34">
        <v>38738</v>
      </c>
      <c r="I2198" s="34">
        <v>20988</v>
      </c>
      <c r="J2198" s="67">
        <v>-17750</v>
      </c>
    </row>
    <row r="2199" spans="1:10">
      <c r="A2199" s="60" t="s">
        <v>791</v>
      </c>
      <c r="B2199" s="60" t="s">
        <v>959</v>
      </c>
      <c r="C2199" s="60" t="s">
        <v>422</v>
      </c>
      <c r="D2199" s="37" t="s">
        <v>145</v>
      </c>
      <c r="E2199" s="33">
        <v>3.66</v>
      </c>
      <c r="F2199" s="33">
        <v>4.2</v>
      </c>
      <c r="G2199" s="33">
        <v>0.54</v>
      </c>
      <c r="H2199" s="34">
        <v>40877</v>
      </c>
      <c r="I2199" s="34">
        <v>53891</v>
      </c>
      <c r="J2199" s="67">
        <v>13014</v>
      </c>
    </row>
    <row r="2200" spans="1:10">
      <c r="A2200" s="60" t="s">
        <v>791</v>
      </c>
      <c r="B2200" s="60" t="s">
        <v>959</v>
      </c>
      <c r="C2200" s="60" t="s">
        <v>423</v>
      </c>
      <c r="D2200" s="37" t="s">
        <v>131</v>
      </c>
      <c r="E2200" s="33">
        <v>5.88</v>
      </c>
      <c r="F2200" s="33">
        <v>5.379999999999999</v>
      </c>
      <c r="G2200" s="33">
        <v>-0.50000000000000089</v>
      </c>
      <c r="H2200" s="34">
        <v>55718</v>
      </c>
      <c r="I2200" s="34">
        <v>47280</v>
      </c>
      <c r="J2200" s="67">
        <v>-8438</v>
      </c>
    </row>
    <row r="2201" spans="1:10">
      <c r="A2201" s="60" t="s">
        <v>791</v>
      </c>
      <c r="B2201" s="60" t="s">
        <v>959</v>
      </c>
      <c r="C2201" s="60" t="s">
        <v>424</v>
      </c>
      <c r="D2201" s="37" t="s">
        <v>165</v>
      </c>
      <c r="E2201" s="33">
        <v>1.7</v>
      </c>
      <c r="F2201" s="33">
        <v>1</v>
      </c>
      <c r="G2201" s="33">
        <v>-0.7</v>
      </c>
      <c r="H2201" s="34">
        <v>16526</v>
      </c>
      <c r="I2201" s="34">
        <v>8788</v>
      </c>
      <c r="J2201" s="67">
        <v>-7738</v>
      </c>
    </row>
    <row r="2202" spans="1:10">
      <c r="A2202" s="60" t="s">
        <v>791</v>
      </c>
      <c r="B2202" s="60" t="s">
        <v>959</v>
      </c>
      <c r="C2202" s="60" t="s">
        <v>425</v>
      </c>
      <c r="D2202" s="37" t="s">
        <v>59</v>
      </c>
      <c r="E2202" s="33">
        <v>0</v>
      </c>
      <c r="F2202" s="33">
        <v>0.68</v>
      </c>
      <c r="G2202" s="33">
        <v>0.68</v>
      </c>
      <c r="H2202" s="34">
        <v>0</v>
      </c>
      <c r="I2202" s="34">
        <v>5976</v>
      </c>
      <c r="J2202" s="67">
        <v>5976</v>
      </c>
    </row>
    <row r="2203" spans="1:10">
      <c r="A2203" s="60" t="s">
        <v>791</v>
      </c>
      <c r="B2203" s="60" t="s">
        <v>959</v>
      </c>
      <c r="C2203" s="60" t="s">
        <v>428</v>
      </c>
      <c r="D2203" s="37" t="s">
        <v>121</v>
      </c>
      <c r="E2203" s="33">
        <v>4</v>
      </c>
      <c r="F2203" s="33">
        <v>3</v>
      </c>
      <c r="G2203" s="33">
        <v>-1</v>
      </c>
      <c r="H2203" s="34">
        <v>34664</v>
      </c>
      <c r="I2203" s="34">
        <v>26364</v>
      </c>
      <c r="J2203" s="67">
        <v>-8300</v>
      </c>
    </row>
    <row r="2204" spans="1:10">
      <c r="A2204" s="60" t="s">
        <v>791</v>
      </c>
      <c r="B2204" s="60" t="s">
        <v>959</v>
      </c>
      <c r="C2204" s="60" t="s">
        <v>430</v>
      </c>
      <c r="D2204" s="37" t="s">
        <v>179</v>
      </c>
      <c r="E2204" s="33">
        <v>3.55</v>
      </c>
      <c r="F2204" s="33">
        <v>3.53</v>
      </c>
      <c r="G2204" s="33">
        <v>-2.0000000000000018E-2</v>
      </c>
      <c r="H2204" s="34">
        <v>37465</v>
      </c>
      <c r="I2204" s="34">
        <v>33954</v>
      </c>
      <c r="J2204" s="67">
        <v>-3511</v>
      </c>
    </row>
    <row r="2205" spans="1:10">
      <c r="A2205" s="60" t="s">
        <v>791</v>
      </c>
      <c r="B2205" s="60" t="s">
        <v>959</v>
      </c>
      <c r="C2205" s="60" t="s">
        <v>433</v>
      </c>
      <c r="D2205" s="37" t="s">
        <v>303</v>
      </c>
      <c r="E2205" s="33">
        <v>1</v>
      </c>
      <c r="F2205" s="33">
        <v>0</v>
      </c>
      <c r="G2205" s="33">
        <v>-1</v>
      </c>
      <c r="H2205" s="34">
        <v>8666</v>
      </c>
      <c r="I2205" s="34">
        <v>0</v>
      </c>
      <c r="J2205" s="67">
        <v>-8666</v>
      </c>
    </row>
    <row r="2206" spans="1:10">
      <c r="A2206" s="60" t="s">
        <v>791</v>
      </c>
      <c r="B2206" s="60" t="s">
        <v>959</v>
      </c>
      <c r="C2206" s="60" t="s">
        <v>434</v>
      </c>
      <c r="D2206" s="37" t="s">
        <v>166</v>
      </c>
      <c r="E2206" s="33">
        <v>1.9</v>
      </c>
      <c r="F2206" s="33">
        <v>3.34</v>
      </c>
      <c r="G2206" s="33">
        <v>1.44</v>
      </c>
      <c r="H2206" s="34">
        <v>19597</v>
      </c>
      <c r="I2206" s="34">
        <v>32869</v>
      </c>
      <c r="J2206" s="67">
        <v>13272</v>
      </c>
    </row>
    <row r="2207" spans="1:10">
      <c r="A2207" s="60" t="s">
        <v>791</v>
      </c>
      <c r="B2207" s="60" t="s">
        <v>959</v>
      </c>
      <c r="C2207" s="60" t="s">
        <v>437</v>
      </c>
      <c r="D2207" s="37" t="s">
        <v>211</v>
      </c>
      <c r="E2207" s="33">
        <v>2.4500000000000002</v>
      </c>
      <c r="F2207" s="33">
        <v>6.51</v>
      </c>
      <c r="G2207" s="33">
        <v>4.0599999999999996</v>
      </c>
      <c r="H2207" s="34">
        <v>21232</v>
      </c>
      <c r="I2207" s="34">
        <v>65701</v>
      </c>
      <c r="J2207" s="67">
        <v>44469</v>
      </c>
    </row>
    <row r="2208" spans="1:10">
      <c r="A2208" s="60" t="s">
        <v>791</v>
      </c>
      <c r="B2208" s="60" t="s">
        <v>959</v>
      </c>
      <c r="C2208" s="60" t="s">
        <v>438</v>
      </c>
      <c r="D2208" s="37" t="s">
        <v>190</v>
      </c>
      <c r="E2208" s="33">
        <v>1</v>
      </c>
      <c r="F2208" s="33">
        <v>5.3599999999999994</v>
      </c>
      <c r="G2208" s="33">
        <v>4.3599999999999994</v>
      </c>
      <c r="H2208" s="34">
        <v>8666</v>
      </c>
      <c r="I2208" s="34">
        <v>47104</v>
      </c>
      <c r="J2208" s="67">
        <v>38438</v>
      </c>
    </row>
    <row r="2209" spans="1:10">
      <c r="A2209" s="60" t="s">
        <v>791</v>
      </c>
      <c r="B2209" s="60" t="s">
        <v>959</v>
      </c>
      <c r="C2209" s="60" t="s">
        <v>439</v>
      </c>
      <c r="D2209" s="37" t="s">
        <v>167</v>
      </c>
      <c r="E2209" s="33">
        <v>2</v>
      </c>
      <c r="F2209" s="33">
        <v>1.17</v>
      </c>
      <c r="G2209" s="33">
        <v>-0.83000000000000007</v>
      </c>
      <c r="H2209" s="34">
        <v>18726</v>
      </c>
      <c r="I2209" s="34">
        <v>11691</v>
      </c>
      <c r="J2209" s="67">
        <v>-7035</v>
      </c>
    </row>
    <row r="2210" spans="1:10">
      <c r="A2210" s="60" t="s">
        <v>791</v>
      </c>
      <c r="B2210" s="60" t="s">
        <v>959</v>
      </c>
      <c r="C2210" s="60" t="s">
        <v>442</v>
      </c>
      <c r="D2210" s="37" t="s">
        <v>244</v>
      </c>
      <c r="E2210" s="33">
        <v>2</v>
      </c>
      <c r="F2210" s="33">
        <v>1.34</v>
      </c>
      <c r="G2210" s="33">
        <v>-0.65999999999999992</v>
      </c>
      <c r="H2210" s="34">
        <v>17332</v>
      </c>
      <c r="I2210" s="34">
        <v>12492</v>
      </c>
      <c r="J2210" s="67">
        <v>-4840</v>
      </c>
    </row>
    <row r="2211" spans="1:10">
      <c r="A2211" s="60" t="s">
        <v>791</v>
      </c>
      <c r="B2211" s="60" t="s">
        <v>959</v>
      </c>
      <c r="C2211" s="60" t="s">
        <v>444</v>
      </c>
      <c r="D2211" s="37" t="s">
        <v>275</v>
      </c>
      <c r="E2211" s="33">
        <v>9.98</v>
      </c>
      <c r="F2211" s="33">
        <v>7.8599999999999994</v>
      </c>
      <c r="G2211" s="33">
        <v>-2.120000000000001</v>
      </c>
      <c r="H2211" s="34">
        <v>87084</v>
      </c>
      <c r="I2211" s="34">
        <v>69927</v>
      </c>
      <c r="J2211" s="67">
        <v>-17157</v>
      </c>
    </row>
    <row r="2212" spans="1:10">
      <c r="A2212" s="60" t="s">
        <v>791</v>
      </c>
      <c r="B2212" s="60" t="s">
        <v>959</v>
      </c>
      <c r="C2212" s="60" t="s">
        <v>445</v>
      </c>
      <c r="D2212" s="37" t="s">
        <v>132</v>
      </c>
      <c r="E2212" s="33">
        <v>0</v>
      </c>
      <c r="F2212" s="33">
        <v>0.63</v>
      </c>
      <c r="G2212" s="33">
        <v>0.63</v>
      </c>
      <c r="H2212" s="34">
        <v>0</v>
      </c>
      <c r="I2212" s="34">
        <v>6707</v>
      </c>
      <c r="J2212" s="67">
        <v>6707</v>
      </c>
    </row>
    <row r="2213" spans="1:10">
      <c r="A2213" s="60" t="s">
        <v>791</v>
      </c>
      <c r="B2213" s="60" t="s">
        <v>959</v>
      </c>
      <c r="C2213" s="60" t="s">
        <v>446</v>
      </c>
      <c r="D2213" s="37" t="s">
        <v>98</v>
      </c>
      <c r="E2213" s="33">
        <v>11.389999999999999</v>
      </c>
      <c r="F2213" s="33">
        <v>16.579999999999998</v>
      </c>
      <c r="G2213" s="33">
        <v>5.1899999999999995</v>
      </c>
      <c r="H2213" s="34">
        <v>113781</v>
      </c>
      <c r="I2213" s="34">
        <v>172720</v>
      </c>
      <c r="J2213" s="67">
        <v>58939</v>
      </c>
    </row>
    <row r="2214" spans="1:10">
      <c r="A2214" s="60" t="s">
        <v>791</v>
      </c>
      <c r="B2214" s="60" t="s">
        <v>959</v>
      </c>
      <c r="C2214" s="60" t="s">
        <v>447</v>
      </c>
      <c r="D2214" s="37" t="s">
        <v>107</v>
      </c>
      <c r="E2214" s="33">
        <v>2.76</v>
      </c>
      <c r="F2214" s="33">
        <v>2.7700000000000005</v>
      </c>
      <c r="G2214" s="33">
        <v>1.0000000000000675E-2</v>
      </c>
      <c r="H2214" s="34">
        <v>23918</v>
      </c>
      <c r="I2214" s="34">
        <v>29650</v>
      </c>
      <c r="J2214" s="67">
        <v>5732</v>
      </c>
    </row>
    <row r="2215" spans="1:10">
      <c r="A2215" s="60" t="s">
        <v>791</v>
      </c>
      <c r="B2215" s="60" t="s">
        <v>959</v>
      </c>
      <c r="C2215" s="60" t="s">
        <v>448</v>
      </c>
      <c r="D2215" s="37" t="s">
        <v>77</v>
      </c>
      <c r="E2215" s="33">
        <v>14.379999999999999</v>
      </c>
      <c r="F2215" s="33">
        <v>17.97</v>
      </c>
      <c r="G2215" s="33">
        <v>3.59</v>
      </c>
      <c r="H2215" s="34">
        <v>139922</v>
      </c>
      <c r="I2215" s="34">
        <v>189230</v>
      </c>
      <c r="J2215" s="67">
        <v>49308</v>
      </c>
    </row>
    <row r="2216" spans="1:10">
      <c r="A2216" s="60" t="s">
        <v>791</v>
      </c>
      <c r="B2216" s="60" t="s">
        <v>959</v>
      </c>
      <c r="C2216" s="60" t="s">
        <v>450</v>
      </c>
      <c r="D2216" s="37" t="s">
        <v>280</v>
      </c>
      <c r="E2216" s="33">
        <v>1</v>
      </c>
      <c r="F2216" s="33">
        <v>5.55</v>
      </c>
      <c r="G2216" s="33">
        <v>4.55</v>
      </c>
      <c r="H2216" s="34">
        <v>10028</v>
      </c>
      <c r="I2216" s="34">
        <v>52185</v>
      </c>
      <c r="J2216" s="67">
        <v>42157</v>
      </c>
    </row>
    <row r="2217" spans="1:10">
      <c r="A2217" s="60" t="s">
        <v>791</v>
      </c>
      <c r="B2217" s="60" t="s">
        <v>959</v>
      </c>
      <c r="C2217" s="60" t="s">
        <v>451</v>
      </c>
      <c r="D2217" s="37" t="s">
        <v>78</v>
      </c>
      <c r="E2217" s="33">
        <v>15.5</v>
      </c>
      <c r="F2217" s="33">
        <v>15.93</v>
      </c>
      <c r="G2217" s="33">
        <v>0.42999999999999972</v>
      </c>
      <c r="H2217" s="34">
        <v>142874</v>
      </c>
      <c r="I2217" s="34">
        <v>148646</v>
      </c>
      <c r="J2217" s="67">
        <v>5772</v>
      </c>
    </row>
    <row r="2218" spans="1:10">
      <c r="A2218" s="60" t="s">
        <v>791</v>
      </c>
      <c r="B2218" s="60" t="s">
        <v>959</v>
      </c>
      <c r="C2218" s="60" t="s">
        <v>452</v>
      </c>
      <c r="D2218" s="37" t="s">
        <v>122</v>
      </c>
      <c r="E2218" s="33">
        <v>1</v>
      </c>
      <c r="F2218" s="33">
        <v>6.6</v>
      </c>
      <c r="G2218" s="33">
        <v>5.6</v>
      </c>
      <c r="H2218" s="34">
        <v>8666</v>
      </c>
      <c r="I2218" s="34">
        <v>58276</v>
      </c>
      <c r="J2218" s="67">
        <v>49610</v>
      </c>
    </row>
    <row r="2219" spans="1:10">
      <c r="A2219" s="60" t="s">
        <v>791</v>
      </c>
      <c r="B2219" s="60" t="s">
        <v>959</v>
      </c>
      <c r="C2219" s="60" t="s">
        <v>454</v>
      </c>
      <c r="D2219" s="37" t="s">
        <v>199</v>
      </c>
      <c r="E2219" s="33">
        <v>4</v>
      </c>
      <c r="F2219" s="33">
        <v>3</v>
      </c>
      <c r="G2219" s="33">
        <v>-1</v>
      </c>
      <c r="H2219" s="34">
        <v>39994</v>
      </c>
      <c r="I2219" s="34">
        <v>26364</v>
      </c>
      <c r="J2219" s="67">
        <v>-13630</v>
      </c>
    </row>
    <row r="2220" spans="1:10">
      <c r="A2220" s="60" t="s">
        <v>791</v>
      </c>
      <c r="B2220" s="60" t="s">
        <v>959</v>
      </c>
      <c r="C2220" s="60" t="s">
        <v>456</v>
      </c>
      <c r="D2220" s="37" t="s">
        <v>146</v>
      </c>
      <c r="E2220" s="33">
        <v>2.2599999999999998</v>
      </c>
      <c r="F2220" s="33">
        <v>0.64</v>
      </c>
      <c r="G2220" s="33">
        <v>-1.6199999999999997</v>
      </c>
      <c r="H2220" s="34">
        <v>19585</v>
      </c>
      <c r="I2220" s="34">
        <v>5624</v>
      </c>
      <c r="J2220" s="67">
        <v>-13961</v>
      </c>
    </row>
    <row r="2221" spans="1:10">
      <c r="A2221" s="60" t="s">
        <v>791</v>
      </c>
      <c r="B2221" s="60" t="s">
        <v>959</v>
      </c>
      <c r="C2221" s="60" t="s">
        <v>458</v>
      </c>
      <c r="D2221" s="37" t="s">
        <v>147</v>
      </c>
      <c r="E2221" s="33">
        <v>4.04</v>
      </c>
      <c r="F2221" s="33">
        <v>2.4500000000000002</v>
      </c>
      <c r="G2221" s="33">
        <v>-1.5899999999999999</v>
      </c>
      <c r="H2221" s="34">
        <v>38862</v>
      </c>
      <c r="I2221" s="34">
        <v>28106</v>
      </c>
      <c r="J2221" s="67">
        <v>-10756</v>
      </c>
    </row>
    <row r="2222" spans="1:10">
      <c r="A2222" s="60" t="s">
        <v>791</v>
      </c>
      <c r="B2222" s="60" t="s">
        <v>959</v>
      </c>
      <c r="C2222" s="60" t="s">
        <v>461</v>
      </c>
      <c r="D2222" s="37" t="s">
        <v>90</v>
      </c>
      <c r="E2222" s="33">
        <v>1.22</v>
      </c>
      <c r="F2222" s="33">
        <v>2.48</v>
      </c>
      <c r="G2222" s="33">
        <v>1.26</v>
      </c>
      <c r="H2222" s="34">
        <v>10573</v>
      </c>
      <c r="I2222" s="34">
        <v>24326</v>
      </c>
      <c r="J2222" s="67">
        <v>13753</v>
      </c>
    </row>
    <row r="2223" spans="1:10">
      <c r="A2223" s="60" t="s">
        <v>791</v>
      </c>
      <c r="B2223" s="60" t="s">
        <v>959</v>
      </c>
      <c r="C2223" s="60" t="s">
        <v>465</v>
      </c>
      <c r="D2223" s="37" t="s">
        <v>61</v>
      </c>
      <c r="E2223" s="33">
        <v>19.61</v>
      </c>
      <c r="F2223" s="33">
        <v>18.079999999999998</v>
      </c>
      <c r="G2223" s="33">
        <v>-1.5300000000000011</v>
      </c>
      <c r="H2223" s="34">
        <v>190729</v>
      </c>
      <c r="I2223" s="34">
        <v>162842</v>
      </c>
      <c r="J2223" s="67">
        <v>-27887</v>
      </c>
    </row>
    <row r="2224" spans="1:10">
      <c r="A2224" s="60" t="s">
        <v>791</v>
      </c>
      <c r="B2224" s="60" t="s">
        <v>959</v>
      </c>
      <c r="C2224" s="60" t="s">
        <v>468</v>
      </c>
      <c r="D2224" s="37" t="s">
        <v>62</v>
      </c>
      <c r="E2224" s="33">
        <v>1</v>
      </c>
      <c r="F2224" s="33">
        <v>1.53</v>
      </c>
      <c r="G2224" s="33">
        <v>0.53</v>
      </c>
      <c r="H2224" s="34">
        <v>12099</v>
      </c>
      <c r="I2224" s="34">
        <v>17171</v>
      </c>
      <c r="J2224" s="67">
        <v>5072</v>
      </c>
    </row>
    <row r="2225" spans="1:10">
      <c r="A2225" s="60" t="s">
        <v>791</v>
      </c>
      <c r="B2225" s="60" t="s">
        <v>959</v>
      </c>
      <c r="C2225" s="60" t="s">
        <v>476</v>
      </c>
      <c r="D2225" s="37" t="s">
        <v>248</v>
      </c>
      <c r="E2225" s="33">
        <v>0.46</v>
      </c>
      <c r="F2225" s="33">
        <v>1</v>
      </c>
      <c r="G2225" s="33">
        <v>0.54</v>
      </c>
      <c r="H2225" s="34">
        <v>3986</v>
      </c>
      <c r="I2225" s="34">
        <v>8788</v>
      </c>
      <c r="J2225" s="67">
        <v>4802</v>
      </c>
    </row>
    <row r="2226" spans="1:10">
      <c r="A2226" s="60" t="s">
        <v>791</v>
      </c>
      <c r="B2226" s="60" t="s">
        <v>959</v>
      </c>
      <c r="C2226" s="60" t="s">
        <v>478</v>
      </c>
      <c r="D2226" s="37" t="s">
        <v>208</v>
      </c>
      <c r="E2226" s="33">
        <v>2</v>
      </c>
      <c r="F2226" s="33">
        <v>2</v>
      </c>
      <c r="G2226" s="33">
        <v>0</v>
      </c>
      <c r="H2226" s="34">
        <v>19840</v>
      </c>
      <c r="I2226" s="34">
        <v>20460</v>
      </c>
      <c r="J2226" s="67">
        <v>620</v>
      </c>
    </row>
    <row r="2227" spans="1:10">
      <c r="A2227" s="60" t="s">
        <v>791</v>
      </c>
      <c r="B2227" s="60" t="s">
        <v>959</v>
      </c>
      <c r="C2227" s="60" t="s">
        <v>479</v>
      </c>
      <c r="D2227" s="37" t="s">
        <v>52</v>
      </c>
      <c r="E2227" s="33">
        <v>7.160000000000001</v>
      </c>
      <c r="F2227" s="33">
        <v>5.89</v>
      </c>
      <c r="G2227" s="33">
        <v>-1.2700000000000014</v>
      </c>
      <c r="H2227" s="34">
        <v>62048</v>
      </c>
      <c r="I2227" s="34">
        <v>51762</v>
      </c>
      <c r="J2227" s="67">
        <v>-10286</v>
      </c>
    </row>
    <row r="2228" spans="1:10">
      <c r="A2228" s="60" t="s">
        <v>791</v>
      </c>
      <c r="B2228" s="60" t="s">
        <v>959</v>
      </c>
      <c r="C2228" s="60" t="s">
        <v>482</v>
      </c>
      <c r="D2228" s="37" t="s">
        <v>330</v>
      </c>
      <c r="E2228" s="33">
        <v>1.95</v>
      </c>
      <c r="F2228" s="33">
        <v>2</v>
      </c>
      <c r="G2228" s="33">
        <v>5.0000000000000044E-2</v>
      </c>
      <c r="H2228" s="34">
        <v>16899</v>
      </c>
      <c r="I2228" s="34">
        <v>21159</v>
      </c>
      <c r="J2228" s="67">
        <v>4260</v>
      </c>
    </row>
    <row r="2229" spans="1:10">
      <c r="A2229" s="60" t="s">
        <v>791</v>
      </c>
      <c r="B2229" s="60" t="s">
        <v>959</v>
      </c>
      <c r="C2229" s="60" t="s">
        <v>484</v>
      </c>
      <c r="D2229" s="37" t="s">
        <v>99</v>
      </c>
      <c r="E2229" s="33">
        <v>2</v>
      </c>
      <c r="F2229" s="33">
        <v>2</v>
      </c>
      <c r="G2229" s="33">
        <v>0</v>
      </c>
      <c r="H2229" s="34">
        <v>17332</v>
      </c>
      <c r="I2229" s="34">
        <v>17576</v>
      </c>
      <c r="J2229" s="67">
        <v>244</v>
      </c>
    </row>
    <row r="2230" spans="1:10">
      <c r="A2230" s="60" t="s">
        <v>791</v>
      </c>
      <c r="B2230" s="60" t="s">
        <v>959</v>
      </c>
      <c r="C2230" s="60" t="s">
        <v>487</v>
      </c>
      <c r="D2230" s="37" t="s">
        <v>79</v>
      </c>
      <c r="E2230" s="33">
        <v>2</v>
      </c>
      <c r="F2230" s="33">
        <v>0</v>
      </c>
      <c r="G2230" s="33">
        <v>-2</v>
      </c>
      <c r="H2230" s="34">
        <v>17332</v>
      </c>
      <c r="I2230" s="34">
        <v>0</v>
      </c>
      <c r="J2230" s="67">
        <v>-17332</v>
      </c>
    </row>
    <row r="2231" spans="1:10">
      <c r="A2231" s="60" t="s">
        <v>791</v>
      </c>
      <c r="B2231" s="60" t="s">
        <v>959</v>
      </c>
      <c r="C2231" s="60" t="s">
        <v>488</v>
      </c>
      <c r="D2231" s="37" t="s">
        <v>43</v>
      </c>
      <c r="E2231" s="33">
        <v>11.74</v>
      </c>
      <c r="F2231" s="33">
        <v>17.000000000000004</v>
      </c>
      <c r="G2231" s="33">
        <v>5.2600000000000033</v>
      </c>
      <c r="H2231" s="34">
        <v>109663</v>
      </c>
      <c r="I2231" s="34">
        <v>178497</v>
      </c>
      <c r="J2231" s="67">
        <v>68834</v>
      </c>
    </row>
    <row r="2232" spans="1:10">
      <c r="A2232" s="60" t="s">
        <v>791</v>
      </c>
      <c r="B2232" s="60" t="s">
        <v>959</v>
      </c>
      <c r="C2232" s="60" t="s">
        <v>489</v>
      </c>
      <c r="D2232" s="37" t="s">
        <v>123</v>
      </c>
      <c r="E2232" s="33">
        <v>0</v>
      </c>
      <c r="F2232" s="33">
        <v>0.31</v>
      </c>
      <c r="G2232" s="33">
        <v>0.31</v>
      </c>
      <c r="H2232" s="34">
        <v>0</v>
      </c>
      <c r="I2232" s="34">
        <v>5151</v>
      </c>
      <c r="J2232" s="67">
        <v>5151</v>
      </c>
    </row>
    <row r="2233" spans="1:10">
      <c r="A2233" s="60" t="s">
        <v>791</v>
      </c>
      <c r="B2233" s="60" t="s">
        <v>959</v>
      </c>
      <c r="C2233" s="60" t="s">
        <v>490</v>
      </c>
      <c r="D2233" s="37" t="s">
        <v>80</v>
      </c>
      <c r="E2233" s="33">
        <v>0</v>
      </c>
      <c r="F2233" s="33">
        <v>0.27</v>
      </c>
      <c r="G2233" s="33">
        <v>0.27</v>
      </c>
      <c r="H2233" s="34">
        <v>0</v>
      </c>
      <c r="I2233" s="34">
        <v>2373</v>
      </c>
      <c r="J2233" s="67">
        <v>2373</v>
      </c>
    </row>
    <row r="2234" spans="1:10">
      <c r="A2234" s="60" t="s">
        <v>791</v>
      </c>
      <c r="B2234" s="60" t="s">
        <v>959</v>
      </c>
      <c r="C2234" s="60" t="s">
        <v>492</v>
      </c>
      <c r="D2234" s="37" t="s">
        <v>200</v>
      </c>
      <c r="E2234" s="33">
        <v>0</v>
      </c>
      <c r="F2234" s="33">
        <v>3.8</v>
      </c>
      <c r="G2234" s="33">
        <v>3.8</v>
      </c>
      <c r="H2234" s="34">
        <v>0</v>
      </c>
      <c r="I2234" s="34">
        <v>33394</v>
      </c>
      <c r="J2234" s="67">
        <v>33394</v>
      </c>
    </row>
    <row r="2235" spans="1:10">
      <c r="A2235" s="60" t="s">
        <v>791</v>
      </c>
      <c r="B2235" s="60" t="s">
        <v>959</v>
      </c>
      <c r="C2235" s="60" t="s">
        <v>495</v>
      </c>
      <c r="D2235" s="37" t="s">
        <v>148</v>
      </c>
      <c r="E2235" s="33">
        <v>1</v>
      </c>
      <c r="F2235" s="33">
        <v>0.37</v>
      </c>
      <c r="G2235" s="33">
        <v>-0.63</v>
      </c>
      <c r="H2235" s="34">
        <v>8666</v>
      </c>
      <c r="I2235" s="34">
        <v>3252</v>
      </c>
      <c r="J2235" s="67">
        <v>-5414</v>
      </c>
    </row>
    <row r="2236" spans="1:10">
      <c r="A2236" s="60" t="s">
        <v>791</v>
      </c>
      <c r="B2236" s="60" t="s">
        <v>959</v>
      </c>
      <c r="C2236" s="60" t="s">
        <v>500</v>
      </c>
      <c r="D2236" s="37" t="s">
        <v>216</v>
      </c>
      <c r="E2236" s="33">
        <v>7.8900000000000006</v>
      </c>
      <c r="F2236" s="33">
        <v>12.35</v>
      </c>
      <c r="G2236" s="33">
        <v>4.4599999999999991</v>
      </c>
      <c r="H2236" s="34">
        <v>70238</v>
      </c>
      <c r="I2236" s="34">
        <v>108706</v>
      </c>
      <c r="J2236" s="67">
        <v>38468</v>
      </c>
    </row>
    <row r="2237" spans="1:10">
      <c r="A2237" s="60" t="s">
        <v>791</v>
      </c>
      <c r="B2237" s="60" t="s">
        <v>959</v>
      </c>
      <c r="C2237" s="60" t="s">
        <v>501</v>
      </c>
      <c r="D2237" s="37" t="s">
        <v>257</v>
      </c>
      <c r="E2237" s="33">
        <v>1.1100000000000001</v>
      </c>
      <c r="F2237" s="33">
        <v>1</v>
      </c>
      <c r="G2237" s="33">
        <v>-0.1100000000000001</v>
      </c>
      <c r="H2237" s="34">
        <v>9619</v>
      </c>
      <c r="I2237" s="34">
        <v>8788</v>
      </c>
      <c r="J2237" s="67">
        <v>-831</v>
      </c>
    </row>
    <row r="2238" spans="1:10">
      <c r="A2238" s="60" t="s">
        <v>791</v>
      </c>
      <c r="B2238" s="60" t="s">
        <v>959</v>
      </c>
      <c r="C2238" s="60" t="s">
        <v>502</v>
      </c>
      <c r="D2238" s="37" t="s">
        <v>91</v>
      </c>
      <c r="E2238" s="33">
        <v>0.7</v>
      </c>
      <c r="F2238" s="33">
        <v>1.27</v>
      </c>
      <c r="G2238" s="33">
        <v>0.57000000000000006</v>
      </c>
      <c r="H2238" s="34">
        <v>6066</v>
      </c>
      <c r="I2238" s="34">
        <v>11161</v>
      </c>
      <c r="J2238" s="67">
        <v>5095</v>
      </c>
    </row>
    <row r="2239" spans="1:10">
      <c r="A2239" s="60" t="s">
        <v>791</v>
      </c>
      <c r="B2239" s="60" t="s">
        <v>959</v>
      </c>
      <c r="C2239" s="60" t="s">
        <v>503</v>
      </c>
      <c r="D2239" s="37" t="s">
        <v>258</v>
      </c>
      <c r="E2239" s="33">
        <v>0</v>
      </c>
      <c r="F2239" s="33">
        <v>0.56000000000000005</v>
      </c>
      <c r="G2239" s="33">
        <v>0.56000000000000005</v>
      </c>
      <c r="H2239" s="34">
        <v>0</v>
      </c>
      <c r="I2239" s="34">
        <v>4921</v>
      </c>
      <c r="J2239" s="67">
        <v>4921</v>
      </c>
    </row>
    <row r="2240" spans="1:10">
      <c r="A2240" s="60" t="s">
        <v>791</v>
      </c>
      <c r="B2240" s="60" t="s">
        <v>959</v>
      </c>
      <c r="C2240" s="60" t="s">
        <v>504</v>
      </c>
      <c r="D2240" s="37" t="s">
        <v>201</v>
      </c>
      <c r="E2240" s="33">
        <v>7.8500000000000005</v>
      </c>
      <c r="F2240" s="33">
        <v>7.49</v>
      </c>
      <c r="G2240" s="33">
        <v>-0.36000000000000032</v>
      </c>
      <c r="H2240" s="34">
        <v>70259</v>
      </c>
      <c r="I2240" s="34">
        <v>73722</v>
      </c>
      <c r="J2240" s="67">
        <v>3463</v>
      </c>
    </row>
    <row r="2241" spans="1:10">
      <c r="A2241" s="60" t="s">
        <v>791</v>
      </c>
      <c r="B2241" s="60" t="s">
        <v>959</v>
      </c>
      <c r="C2241" s="60" t="s">
        <v>506</v>
      </c>
      <c r="D2241" s="37" t="s">
        <v>331</v>
      </c>
      <c r="E2241" s="33">
        <v>2</v>
      </c>
      <c r="F2241" s="33">
        <v>2.2999999999999998</v>
      </c>
      <c r="G2241" s="33">
        <v>0.29999999999999982</v>
      </c>
      <c r="H2241" s="34">
        <v>17332</v>
      </c>
      <c r="I2241" s="34">
        <v>20212</v>
      </c>
      <c r="J2241" s="67">
        <v>2880</v>
      </c>
    </row>
    <row r="2242" spans="1:10">
      <c r="A2242" s="60" t="s">
        <v>791</v>
      </c>
      <c r="B2242" s="60" t="s">
        <v>959</v>
      </c>
      <c r="C2242" s="60" t="s">
        <v>509</v>
      </c>
      <c r="D2242" s="37" t="s">
        <v>202</v>
      </c>
      <c r="E2242" s="33">
        <v>2.23</v>
      </c>
      <c r="F2242" s="33">
        <v>3</v>
      </c>
      <c r="G2242" s="33">
        <v>0.77</v>
      </c>
      <c r="H2242" s="34">
        <v>19326</v>
      </c>
      <c r="I2242" s="34">
        <v>26364</v>
      </c>
      <c r="J2242" s="67">
        <v>7038</v>
      </c>
    </row>
    <row r="2243" spans="1:10">
      <c r="A2243" s="60" t="s">
        <v>791</v>
      </c>
      <c r="B2243" s="60" t="s">
        <v>959</v>
      </c>
      <c r="C2243" s="60" t="s">
        <v>510</v>
      </c>
      <c r="D2243" s="37" t="s">
        <v>44</v>
      </c>
      <c r="E2243" s="33">
        <v>0</v>
      </c>
      <c r="F2243" s="33">
        <v>2.1800000000000002</v>
      </c>
      <c r="G2243" s="33">
        <v>2.1800000000000002</v>
      </c>
      <c r="H2243" s="34">
        <v>0</v>
      </c>
      <c r="I2243" s="34">
        <v>20347</v>
      </c>
      <c r="J2243" s="67">
        <v>20347</v>
      </c>
    </row>
    <row r="2244" spans="1:10">
      <c r="A2244" s="60" t="s">
        <v>791</v>
      </c>
      <c r="B2244" s="60" t="s">
        <v>959</v>
      </c>
      <c r="C2244" s="60" t="s">
        <v>511</v>
      </c>
      <c r="D2244" s="37" t="s">
        <v>180</v>
      </c>
      <c r="E2244" s="33">
        <v>9.81</v>
      </c>
      <c r="F2244" s="33">
        <v>12.879999999999999</v>
      </c>
      <c r="G2244" s="33">
        <v>3.0699999999999985</v>
      </c>
      <c r="H2244" s="34">
        <v>85014</v>
      </c>
      <c r="I2244" s="34">
        <v>126041</v>
      </c>
      <c r="J2244" s="67">
        <v>41027</v>
      </c>
    </row>
    <row r="2245" spans="1:10">
      <c r="A2245" s="60" t="s">
        <v>791</v>
      </c>
      <c r="B2245" s="60" t="s">
        <v>959</v>
      </c>
      <c r="C2245" s="60" t="s">
        <v>512</v>
      </c>
      <c r="D2245" s="37" t="s">
        <v>45</v>
      </c>
      <c r="E2245" s="33">
        <v>1.27</v>
      </c>
      <c r="F2245" s="33">
        <v>6.33</v>
      </c>
      <c r="G2245" s="33">
        <v>5.0600000000000005</v>
      </c>
      <c r="H2245" s="34">
        <v>11942</v>
      </c>
      <c r="I2245" s="34">
        <v>60251</v>
      </c>
      <c r="J2245" s="67">
        <v>48309</v>
      </c>
    </row>
    <row r="2246" spans="1:10">
      <c r="A2246" s="60" t="s">
        <v>791</v>
      </c>
      <c r="B2246" s="60" t="s">
        <v>959</v>
      </c>
      <c r="C2246" s="60" t="s">
        <v>513</v>
      </c>
      <c r="D2246" s="37" t="s">
        <v>203</v>
      </c>
      <c r="E2246" s="33">
        <v>5</v>
      </c>
      <c r="F2246" s="33">
        <v>2.16</v>
      </c>
      <c r="G2246" s="33">
        <v>-2.84</v>
      </c>
      <c r="H2246" s="34">
        <v>43330</v>
      </c>
      <c r="I2246" s="34">
        <v>18983</v>
      </c>
      <c r="J2246" s="67">
        <v>-24347</v>
      </c>
    </row>
    <row r="2247" spans="1:10">
      <c r="A2247" s="60" t="s">
        <v>791</v>
      </c>
      <c r="B2247" s="60" t="s">
        <v>959</v>
      </c>
      <c r="C2247" s="60" t="s">
        <v>514</v>
      </c>
      <c r="D2247" s="37" t="s">
        <v>149</v>
      </c>
      <c r="E2247" s="33">
        <v>15.43</v>
      </c>
      <c r="F2247" s="33">
        <v>9.8599999999999977</v>
      </c>
      <c r="G2247" s="33">
        <v>-5.5700000000000021</v>
      </c>
      <c r="H2247" s="34">
        <v>152845</v>
      </c>
      <c r="I2247" s="34">
        <v>105217</v>
      </c>
      <c r="J2247" s="67">
        <v>-47628</v>
      </c>
    </row>
    <row r="2248" spans="1:10">
      <c r="A2248" s="60" t="s">
        <v>791</v>
      </c>
      <c r="B2248" s="60" t="s">
        <v>959</v>
      </c>
      <c r="C2248" s="60" t="s">
        <v>515</v>
      </c>
      <c r="D2248" s="37" t="s">
        <v>292</v>
      </c>
      <c r="E2248" s="33">
        <v>1</v>
      </c>
      <c r="F2248" s="33">
        <v>1.24</v>
      </c>
      <c r="G2248" s="33">
        <v>0.24</v>
      </c>
      <c r="H2248" s="34">
        <v>8666</v>
      </c>
      <c r="I2248" s="34">
        <v>10897</v>
      </c>
      <c r="J2248" s="67">
        <v>2231</v>
      </c>
    </row>
    <row r="2249" spans="1:10">
      <c r="A2249" s="60" t="s">
        <v>791</v>
      </c>
      <c r="B2249" s="60" t="s">
        <v>959</v>
      </c>
      <c r="C2249" s="60" t="s">
        <v>516</v>
      </c>
      <c r="D2249" s="37" t="s">
        <v>276</v>
      </c>
      <c r="E2249" s="33">
        <v>0.04</v>
      </c>
      <c r="F2249" s="33">
        <v>2.66</v>
      </c>
      <c r="G2249" s="33">
        <v>2.62</v>
      </c>
      <c r="H2249" s="34">
        <v>347</v>
      </c>
      <c r="I2249" s="34">
        <v>24679</v>
      </c>
      <c r="J2249" s="67">
        <v>24332</v>
      </c>
    </row>
    <row r="2250" spans="1:10">
      <c r="A2250" s="60" t="s">
        <v>791</v>
      </c>
      <c r="B2250" s="60" t="s">
        <v>959</v>
      </c>
      <c r="C2250" s="60" t="s">
        <v>518</v>
      </c>
      <c r="D2250" s="37" t="s">
        <v>124</v>
      </c>
      <c r="E2250" s="33">
        <v>3</v>
      </c>
      <c r="F2250" s="33">
        <v>2.34</v>
      </c>
      <c r="G2250" s="33">
        <v>-0.66000000000000014</v>
      </c>
      <c r="H2250" s="34">
        <v>30526</v>
      </c>
      <c r="I2250" s="34">
        <v>21705</v>
      </c>
      <c r="J2250" s="67">
        <v>-8821</v>
      </c>
    </row>
    <row r="2251" spans="1:10">
      <c r="A2251" s="60" t="s">
        <v>791</v>
      </c>
      <c r="B2251" s="60" t="s">
        <v>959</v>
      </c>
      <c r="C2251" s="60" t="s">
        <v>519</v>
      </c>
      <c r="D2251" s="37" t="s">
        <v>150</v>
      </c>
      <c r="E2251" s="33">
        <v>4</v>
      </c>
      <c r="F2251" s="33">
        <v>0.25</v>
      </c>
      <c r="G2251" s="33">
        <v>-3.75</v>
      </c>
      <c r="H2251" s="34">
        <v>41854</v>
      </c>
      <c r="I2251" s="34">
        <v>2197</v>
      </c>
      <c r="J2251" s="67">
        <v>-39657</v>
      </c>
    </row>
    <row r="2252" spans="1:10">
      <c r="A2252" s="60" t="s">
        <v>791</v>
      </c>
      <c r="B2252" s="60" t="s">
        <v>959</v>
      </c>
      <c r="C2252" s="60" t="s">
        <v>520</v>
      </c>
      <c r="D2252" s="37" t="s">
        <v>290</v>
      </c>
      <c r="E2252" s="33">
        <v>0</v>
      </c>
      <c r="F2252" s="33">
        <v>2</v>
      </c>
      <c r="G2252" s="33">
        <v>2</v>
      </c>
      <c r="H2252" s="34">
        <v>0</v>
      </c>
      <c r="I2252" s="34">
        <v>17576</v>
      </c>
      <c r="J2252" s="67">
        <v>17576</v>
      </c>
    </row>
    <row r="2253" spans="1:10">
      <c r="A2253" s="60" t="s">
        <v>791</v>
      </c>
      <c r="B2253" s="60" t="s">
        <v>959</v>
      </c>
      <c r="C2253" s="60" t="s">
        <v>521</v>
      </c>
      <c r="D2253" s="37" t="s">
        <v>81</v>
      </c>
      <c r="E2253" s="33">
        <v>2.95</v>
      </c>
      <c r="F2253" s="33">
        <v>8.5299999999999994</v>
      </c>
      <c r="G2253" s="33">
        <v>5.5799999999999992</v>
      </c>
      <c r="H2253" s="34">
        <v>27601</v>
      </c>
      <c r="I2253" s="34">
        <v>87501</v>
      </c>
      <c r="J2253" s="67">
        <v>59900</v>
      </c>
    </row>
    <row r="2254" spans="1:10">
      <c r="A2254" s="60" t="s">
        <v>791</v>
      </c>
      <c r="B2254" s="60" t="s">
        <v>959</v>
      </c>
      <c r="C2254" s="60" t="s">
        <v>522</v>
      </c>
      <c r="D2254" s="37" t="s">
        <v>267</v>
      </c>
      <c r="E2254" s="33">
        <v>1</v>
      </c>
      <c r="F2254" s="33">
        <v>3</v>
      </c>
      <c r="G2254" s="33">
        <v>2</v>
      </c>
      <c r="H2254" s="34">
        <v>9562</v>
      </c>
      <c r="I2254" s="34">
        <v>29068</v>
      </c>
      <c r="J2254" s="67">
        <v>19506</v>
      </c>
    </row>
    <row r="2255" spans="1:10">
      <c r="A2255" s="60" t="s">
        <v>791</v>
      </c>
      <c r="B2255" s="60" t="s">
        <v>959</v>
      </c>
      <c r="C2255" s="60" t="s">
        <v>523</v>
      </c>
      <c r="D2255" s="37" t="s">
        <v>109</v>
      </c>
      <c r="E2255" s="33">
        <v>4.7300000000000004</v>
      </c>
      <c r="F2255" s="33">
        <v>3.63</v>
      </c>
      <c r="G2255" s="33">
        <v>-1.1000000000000005</v>
      </c>
      <c r="H2255" s="34">
        <v>41148</v>
      </c>
      <c r="I2255" s="34">
        <v>31917</v>
      </c>
      <c r="J2255" s="67">
        <v>-9231</v>
      </c>
    </row>
    <row r="2256" spans="1:10">
      <c r="A2256" s="60" t="s">
        <v>791</v>
      </c>
      <c r="B2256" s="60" t="s">
        <v>959</v>
      </c>
      <c r="C2256" s="60" t="s">
        <v>525</v>
      </c>
      <c r="D2256" s="37" t="s">
        <v>233</v>
      </c>
      <c r="E2256" s="33">
        <v>4.3900000000000006</v>
      </c>
      <c r="F2256" s="33">
        <v>3.8099999999999996</v>
      </c>
      <c r="G2256" s="33">
        <v>-0.58000000000000096</v>
      </c>
      <c r="H2256" s="34">
        <v>55184</v>
      </c>
      <c r="I2256" s="34">
        <v>52037</v>
      </c>
      <c r="J2256" s="67">
        <v>-3147</v>
      </c>
    </row>
    <row r="2257" spans="1:10">
      <c r="A2257" s="60" t="s">
        <v>791</v>
      </c>
      <c r="B2257" s="60" t="s">
        <v>959</v>
      </c>
      <c r="C2257" s="60" t="s">
        <v>526</v>
      </c>
      <c r="D2257" s="37" t="s">
        <v>271</v>
      </c>
      <c r="E2257" s="33">
        <v>0</v>
      </c>
      <c r="F2257" s="33">
        <v>0.74</v>
      </c>
      <c r="G2257" s="33">
        <v>0.74</v>
      </c>
      <c r="H2257" s="34">
        <v>0</v>
      </c>
      <c r="I2257" s="34">
        <v>6504</v>
      </c>
      <c r="J2257" s="67">
        <v>6504</v>
      </c>
    </row>
    <row r="2258" spans="1:10">
      <c r="A2258" s="60" t="s">
        <v>791</v>
      </c>
      <c r="B2258" s="60" t="s">
        <v>959</v>
      </c>
      <c r="C2258" s="60" t="s">
        <v>527</v>
      </c>
      <c r="D2258" s="37" t="s">
        <v>181</v>
      </c>
      <c r="E2258" s="33">
        <v>1.49</v>
      </c>
      <c r="F2258" s="33">
        <v>8.74</v>
      </c>
      <c r="G2258" s="33">
        <v>7.25</v>
      </c>
      <c r="H2258" s="34">
        <v>12912</v>
      </c>
      <c r="I2258" s="34">
        <v>94418</v>
      </c>
      <c r="J2258" s="67">
        <v>81506</v>
      </c>
    </row>
    <row r="2259" spans="1:10">
      <c r="A2259" s="60" t="s">
        <v>791</v>
      </c>
      <c r="B2259" s="60" t="s">
        <v>959</v>
      </c>
      <c r="C2259" s="60" t="s">
        <v>528</v>
      </c>
      <c r="D2259" s="37" t="s">
        <v>204</v>
      </c>
      <c r="E2259" s="33">
        <v>0.81</v>
      </c>
      <c r="F2259" s="33">
        <v>4.4000000000000004</v>
      </c>
      <c r="G2259" s="33">
        <v>3.5900000000000003</v>
      </c>
      <c r="H2259" s="34">
        <v>7020</v>
      </c>
      <c r="I2259" s="34">
        <v>38668</v>
      </c>
      <c r="J2259" s="67">
        <v>31648</v>
      </c>
    </row>
    <row r="2260" spans="1:10">
      <c r="A2260" s="60" t="s">
        <v>791</v>
      </c>
      <c r="B2260" s="60" t="s">
        <v>959</v>
      </c>
      <c r="C2260" s="60" t="s">
        <v>529</v>
      </c>
      <c r="D2260" s="37" t="s">
        <v>274</v>
      </c>
      <c r="E2260" s="33">
        <v>4</v>
      </c>
      <c r="F2260" s="33">
        <v>4.42</v>
      </c>
      <c r="G2260" s="33">
        <v>0.41999999999999993</v>
      </c>
      <c r="H2260" s="34">
        <v>34664</v>
      </c>
      <c r="I2260" s="34">
        <v>38843</v>
      </c>
      <c r="J2260" s="67">
        <v>4179</v>
      </c>
    </row>
    <row r="2261" spans="1:10">
      <c r="A2261" s="60" t="s">
        <v>791</v>
      </c>
      <c r="B2261" s="60" t="s">
        <v>959</v>
      </c>
      <c r="C2261" s="60" t="s">
        <v>532</v>
      </c>
      <c r="D2261" s="37" t="s">
        <v>53</v>
      </c>
      <c r="E2261" s="33">
        <v>4.53</v>
      </c>
      <c r="F2261" s="33">
        <v>7.2</v>
      </c>
      <c r="G2261" s="33">
        <v>2.67</v>
      </c>
      <c r="H2261" s="34">
        <v>42783</v>
      </c>
      <c r="I2261" s="34">
        <v>63650</v>
      </c>
      <c r="J2261" s="67">
        <v>20867</v>
      </c>
    </row>
    <row r="2262" spans="1:10">
      <c r="A2262" s="60" t="s">
        <v>791</v>
      </c>
      <c r="B2262" s="60" t="s">
        <v>959</v>
      </c>
      <c r="C2262" s="60" t="s">
        <v>533</v>
      </c>
      <c r="D2262" s="37" t="s">
        <v>162</v>
      </c>
      <c r="E2262" s="33">
        <v>0.79</v>
      </c>
      <c r="F2262" s="33">
        <v>2.74</v>
      </c>
      <c r="G2262" s="33">
        <v>1.9500000000000002</v>
      </c>
      <c r="H2262" s="34">
        <v>6846</v>
      </c>
      <c r="I2262" s="34">
        <v>31543</v>
      </c>
      <c r="J2262" s="67">
        <v>24697</v>
      </c>
    </row>
    <row r="2263" spans="1:10">
      <c r="A2263" s="60" t="s">
        <v>791</v>
      </c>
      <c r="B2263" s="60" t="s">
        <v>959</v>
      </c>
      <c r="C2263" s="60" t="s">
        <v>536</v>
      </c>
      <c r="D2263" s="37" t="s">
        <v>82</v>
      </c>
      <c r="E2263" s="33">
        <v>2.2800000000000002</v>
      </c>
      <c r="F2263" s="33">
        <v>5.74</v>
      </c>
      <c r="G2263" s="33">
        <v>3.46</v>
      </c>
      <c r="H2263" s="34">
        <v>19758</v>
      </c>
      <c r="I2263" s="34">
        <v>53266</v>
      </c>
      <c r="J2263" s="67">
        <v>33508</v>
      </c>
    </row>
    <row r="2264" spans="1:10">
      <c r="A2264" s="60" t="s">
        <v>791</v>
      </c>
      <c r="B2264" s="60" t="s">
        <v>959</v>
      </c>
      <c r="C2264" s="60" t="s">
        <v>537</v>
      </c>
      <c r="D2264" s="37" t="s">
        <v>214</v>
      </c>
      <c r="E2264" s="33">
        <v>5</v>
      </c>
      <c r="F2264" s="33">
        <v>4.3599999999999994</v>
      </c>
      <c r="G2264" s="33">
        <v>-0.64000000000000057</v>
      </c>
      <c r="H2264" s="34">
        <v>46466</v>
      </c>
      <c r="I2264" s="34">
        <v>42509</v>
      </c>
      <c r="J2264" s="67">
        <v>-3957</v>
      </c>
    </row>
    <row r="2265" spans="1:10">
      <c r="A2265" s="60" t="s">
        <v>791</v>
      </c>
      <c r="B2265" s="60" t="s">
        <v>959</v>
      </c>
      <c r="C2265" s="60" t="s">
        <v>538</v>
      </c>
      <c r="D2265" s="37" t="s">
        <v>83</v>
      </c>
      <c r="E2265" s="33">
        <v>0</v>
      </c>
      <c r="F2265" s="33">
        <v>0.74</v>
      </c>
      <c r="G2265" s="33">
        <v>0.74</v>
      </c>
      <c r="H2265" s="34">
        <v>0</v>
      </c>
      <c r="I2265" s="34">
        <v>6504</v>
      </c>
      <c r="J2265" s="67">
        <v>6504</v>
      </c>
    </row>
    <row r="2266" spans="1:10">
      <c r="A2266" s="60" t="s">
        <v>791</v>
      </c>
      <c r="B2266" s="60" t="s">
        <v>959</v>
      </c>
      <c r="C2266" s="60" t="s">
        <v>540</v>
      </c>
      <c r="D2266" s="37" t="s">
        <v>333</v>
      </c>
      <c r="E2266" s="33">
        <v>0.14000000000000001</v>
      </c>
      <c r="F2266" s="33">
        <v>0</v>
      </c>
      <c r="G2266" s="33">
        <v>-0.14000000000000001</v>
      </c>
      <c r="H2266" s="34">
        <v>1213</v>
      </c>
      <c r="I2266" s="34">
        <v>0</v>
      </c>
      <c r="J2266" s="67">
        <v>-1213</v>
      </c>
    </row>
    <row r="2267" spans="1:10">
      <c r="A2267" s="60" t="s">
        <v>791</v>
      </c>
      <c r="B2267" s="60" t="s">
        <v>959</v>
      </c>
      <c r="C2267" s="60" t="s">
        <v>542</v>
      </c>
      <c r="D2267" s="37" t="s">
        <v>116</v>
      </c>
      <c r="E2267" s="33">
        <v>0.71</v>
      </c>
      <c r="F2267" s="33">
        <v>0.31</v>
      </c>
      <c r="G2267" s="33">
        <v>-0.39999999999999997</v>
      </c>
      <c r="H2267" s="34">
        <v>6153</v>
      </c>
      <c r="I2267" s="34">
        <v>4244</v>
      </c>
      <c r="J2267" s="67">
        <v>-1909</v>
      </c>
    </row>
    <row r="2268" spans="1:10">
      <c r="A2268" s="60" t="s">
        <v>791</v>
      </c>
      <c r="B2268" s="60" t="s">
        <v>959</v>
      </c>
      <c r="C2268" s="60" t="s">
        <v>547</v>
      </c>
      <c r="D2268" s="37" t="s">
        <v>334</v>
      </c>
      <c r="E2268" s="33">
        <v>1</v>
      </c>
      <c r="F2268" s="33">
        <v>1</v>
      </c>
      <c r="G2268" s="33">
        <v>0</v>
      </c>
      <c r="H2268" s="34">
        <v>12166</v>
      </c>
      <c r="I2268" s="34">
        <v>12197</v>
      </c>
      <c r="J2268" s="67">
        <v>31</v>
      </c>
    </row>
    <row r="2269" spans="1:10">
      <c r="A2269" s="60" t="s">
        <v>791</v>
      </c>
      <c r="B2269" s="60" t="s">
        <v>959</v>
      </c>
      <c r="C2269" s="60" t="s">
        <v>548</v>
      </c>
      <c r="D2269" s="37" t="s">
        <v>335</v>
      </c>
      <c r="E2269" s="33">
        <v>1</v>
      </c>
      <c r="F2269" s="33">
        <v>0</v>
      </c>
      <c r="G2269" s="33">
        <v>-1</v>
      </c>
      <c r="H2269" s="34">
        <v>8666</v>
      </c>
      <c r="I2269" s="34">
        <v>0</v>
      </c>
      <c r="J2269" s="67">
        <v>-8666</v>
      </c>
    </row>
    <row r="2270" spans="1:10">
      <c r="A2270" s="60" t="s">
        <v>791</v>
      </c>
      <c r="B2270" s="60" t="s">
        <v>959</v>
      </c>
      <c r="C2270" s="60" t="s">
        <v>549</v>
      </c>
      <c r="D2270" s="37" t="s">
        <v>84</v>
      </c>
      <c r="E2270" s="33">
        <v>3</v>
      </c>
      <c r="F2270" s="33">
        <v>4.3600000000000003</v>
      </c>
      <c r="G2270" s="33">
        <v>1.3600000000000003</v>
      </c>
      <c r="H2270" s="34">
        <v>25998</v>
      </c>
      <c r="I2270" s="34">
        <v>40317</v>
      </c>
      <c r="J2270" s="67">
        <v>14319</v>
      </c>
    </row>
    <row r="2271" spans="1:10">
      <c r="A2271" s="60" t="s">
        <v>791</v>
      </c>
      <c r="B2271" s="60" t="s">
        <v>959</v>
      </c>
      <c r="C2271" s="60" t="s">
        <v>552</v>
      </c>
      <c r="D2271" s="37" t="s">
        <v>133</v>
      </c>
      <c r="E2271" s="33">
        <v>17.79</v>
      </c>
      <c r="F2271" s="33">
        <v>19.43</v>
      </c>
      <c r="G2271" s="33">
        <v>1.6400000000000006</v>
      </c>
      <c r="H2271" s="34">
        <v>170291</v>
      </c>
      <c r="I2271" s="34">
        <v>177712</v>
      </c>
      <c r="J2271" s="67">
        <v>7421</v>
      </c>
    </row>
    <row r="2272" spans="1:10">
      <c r="A2272" s="60" t="s">
        <v>791</v>
      </c>
      <c r="B2272" s="60" t="s">
        <v>959</v>
      </c>
      <c r="C2272" s="60" t="s">
        <v>555</v>
      </c>
      <c r="D2272" s="37" t="s">
        <v>54</v>
      </c>
      <c r="E2272" s="33">
        <v>0</v>
      </c>
      <c r="F2272" s="33">
        <v>1</v>
      </c>
      <c r="G2272" s="33">
        <v>1</v>
      </c>
      <c r="H2272" s="34">
        <v>0</v>
      </c>
      <c r="I2272" s="34">
        <v>8788</v>
      </c>
      <c r="J2272" s="67">
        <v>8788</v>
      </c>
    </row>
    <row r="2273" spans="1:10">
      <c r="A2273" s="60" t="s">
        <v>791</v>
      </c>
      <c r="B2273" s="60" t="s">
        <v>959</v>
      </c>
      <c r="C2273" s="60" t="s">
        <v>558</v>
      </c>
      <c r="D2273" s="37" t="s">
        <v>343</v>
      </c>
      <c r="E2273" s="33">
        <v>0</v>
      </c>
      <c r="F2273" s="33">
        <v>3.95</v>
      </c>
      <c r="G2273" s="33">
        <v>3.95</v>
      </c>
      <c r="H2273" s="34">
        <v>0</v>
      </c>
      <c r="I2273" s="34">
        <v>37412</v>
      </c>
      <c r="J2273" s="67">
        <v>37412</v>
      </c>
    </row>
    <row r="2274" spans="1:10">
      <c r="A2274" s="60" t="s">
        <v>791</v>
      </c>
      <c r="B2274" s="60" t="s">
        <v>959</v>
      </c>
      <c r="C2274" s="60" t="s">
        <v>560</v>
      </c>
      <c r="D2274" s="37" t="s">
        <v>193</v>
      </c>
      <c r="E2274" s="33">
        <v>4.63</v>
      </c>
      <c r="F2274" s="33">
        <v>5.55</v>
      </c>
      <c r="G2274" s="33">
        <v>0.91999999999999993</v>
      </c>
      <c r="H2274" s="34">
        <v>40124</v>
      </c>
      <c r="I2274" s="34">
        <v>58131</v>
      </c>
      <c r="J2274" s="67">
        <v>18007</v>
      </c>
    </row>
    <row r="2275" spans="1:10">
      <c r="A2275" s="60" t="s">
        <v>791</v>
      </c>
      <c r="B2275" s="60" t="s">
        <v>959</v>
      </c>
      <c r="C2275" s="60" t="s">
        <v>561</v>
      </c>
      <c r="D2275" s="37" t="s">
        <v>64</v>
      </c>
      <c r="E2275" s="33">
        <v>6.53</v>
      </c>
      <c r="F2275" s="33">
        <v>7.49</v>
      </c>
      <c r="G2275" s="33">
        <v>0.96</v>
      </c>
      <c r="H2275" s="34">
        <v>63466</v>
      </c>
      <c r="I2275" s="34">
        <v>70127</v>
      </c>
      <c r="J2275" s="67">
        <v>6661</v>
      </c>
    </row>
    <row r="2276" spans="1:10">
      <c r="A2276" s="60" t="s">
        <v>791</v>
      </c>
      <c r="B2276" s="60" t="s">
        <v>959</v>
      </c>
      <c r="C2276" s="60" t="s">
        <v>562</v>
      </c>
      <c r="D2276" s="37" t="s">
        <v>151</v>
      </c>
      <c r="E2276" s="33">
        <v>3</v>
      </c>
      <c r="F2276" s="33">
        <v>2.38</v>
      </c>
      <c r="G2276" s="33">
        <v>-0.62000000000000011</v>
      </c>
      <c r="H2276" s="34">
        <v>31305</v>
      </c>
      <c r="I2276" s="34">
        <v>24219</v>
      </c>
      <c r="J2276" s="67">
        <v>-7086</v>
      </c>
    </row>
    <row r="2277" spans="1:10">
      <c r="A2277" s="60" t="s">
        <v>791</v>
      </c>
      <c r="B2277" s="60" t="s">
        <v>959</v>
      </c>
      <c r="C2277" s="60" t="s">
        <v>563</v>
      </c>
      <c r="D2277" s="37" t="s">
        <v>125</v>
      </c>
      <c r="E2277" s="33">
        <v>6</v>
      </c>
      <c r="F2277" s="33">
        <v>4</v>
      </c>
      <c r="G2277" s="33">
        <v>-2</v>
      </c>
      <c r="H2277" s="34">
        <v>58704</v>
      </c>
      <c r="I2277" s="34">
        <v>38680</v>
      </c>
      <c r="J2277" s="67">
        <v>-20024</v>
      </c>
    </row>
    <row r="2278" spans="1:10">
      <c r="A2278" s="60" t="s">
        <v>791</v>
      </c>
      <c r="B2278" s="60" t="s">
        <v>959</v>
      </c>
      <c r="C2278" s="60" t="s">
        <v>564</v>
      </c>
      <c r="D2278" s="37" t="s">
        <v>254</v>
      </c>
      <c r="E2278" s="33">
        <v>1</v>
      </c>
      <c r="F2278" s="33">
        <v>1</v>
      </c>
      <c r="G2278" s="33">
        <v>0</v>
      </c>
      <c r="H2278" s="34">
        <v>8666</v>
      </c>
      <c r="I2278" s="34">
        <v>11126</v>
      </c>
      <c r="J2278" s="67">
        <v>2460</v>
      </c>
    </row>
    <row r="2279" spans="1:10">
      <c r="A2279" s="60" t="s">
        <v>791</v>
      </c>
      <c r="B2279" s="60" t="s">
        <v>959</v>
      </c>
      <c r="C2279" s="60" t="s">
        <v>565</v>
      </c>
      <c r="D2279" s="37" t="s">
        <v>126</v>
      </c>
      <c r="E2279" s="33">
        <v>1.85</v>
      </c>
      <c r="F2279" s="33">
        <v>3.93</v>
      </c>
      <c r="G2279" s="33">
        <v>2.08</v>
      </c>
      <c r="H2279" s="34">
        <v>20744</v>
      </c>
      <c r="I2279" s="34">
        <v>40647</v>
      </c>
      <c r="J2279" s="67">
        <v>19903</v>
      </c>
    </row>
    <row r="2280" spans="1:10">
      <c r="A2280" s="60" t="s">
        <v>791</v>
      </c>
      <c r="B2280" s="60" t="s">
        <v>959</v>
      </c>
      <c r="C2280" s="60" t="s">
        <v>566</v>
      </c>
      <c r="D2280" s="37" t="s">
        <v>174</v>
      </c>
      <c r="E2280" s="33">
        <v>7.8100000000000005</v>
      </c>
      <c r="F2280" s="33">
        <v>3</v>
      </c>
      <c r="G2280" s="33">
        <v>-4.8100000000000005</v>
      </c>
      <c r="H2280" s="34">
        <v>74528</v>
      </c>
      <c r="I2280" s="34">
        <v>26364</v>
      </c>
      <c r="J2280" s="67">
        <v>-48164</v>
      </c>
    </row>
    <row r="2281" spans="1:10">
      <c r="A2281" s="60" t="s">
        <v>791</v>
      </c>
      <c r="B2281" s="60" t="s">
        <v>959</v>
      </c>
      <c r="C2281" s="60" t="s">
        <v>569</v>
      </c>
      <c r="D2281" s="37" t="s">
        <v>100</v>
      </c>
      <c r="E2281" s="33">
        <v>4.93</v>
      </c>
      <c r="F2281" s="33">
        <v>1.37</v>
      </c>
      <c r="G2281" s="33">
        <v>-3.5599999999999996</v>
      </c>
      <c r="H2281" s="34">
        <v>42724</v>
      </c>
      <c r="I2281" s="34">
        <v>12040</v>
      </c>
      <c r="J2281" s="67">
        <v>-30684</v>
      </c>
    </row>
    <row r="2282" spans="1:10">
      <c r="A2282" s="60" t="s">
        <v>791</v>
      </c>
      <c r="B2282" s="60" t="s">
        <v>959</v>
      </c>
      <c r="C2282" s="60" t="s">
        <v>570</v>
      </c>
      <c r="D2282" s="37" t="s">
        <v>344</v>
      </c>
      <c r="E2282" s="33">
        <v>0</v>
      </c>
      <c r="F2282" s="33">
        <v>1.83</v>
      </c>
      <c r="G2282" s="33">
        <v>1.83</v>
      </c>
      <c r="H2282" s="34">
        <v>0</v>
      </c>
      <c r="I2282" s="34">
        <v>16082</v>
      </c>
      <c r="J2282" s="67">
        <v>16082</v>
      </c>
    </row>
    <row r="2283" spans="1:10">
      <c r="A2283" s="60" t="s">
        <v>791</v>
      </c>
      <c r="B2283" s="60" t="s">
        <v>959</v>
      </c>
      <c r="C2283" s="60" t="s">
        <v>571</v>
      </c>
      <c r="D2283" s="37" t="s">
        <v>282</v>
      </c>
      <c r="E2283" s="33">
        <v>1</v>
      </c>
      <c r="F2283" s="33">
        <v>2.5</v>
      </c>
      <c r="G2283" s="33">
        <v>1.5</v>
      </c>
      <c r="H2283" s="34">
        <v>8666</v>
      </c>
      <c r="I2283" s="34">
        <v>24463</v>
      </c>
      <c r="J2283" s="67">
        <v>15797</v>
      </c>
    </row>
    <row r="2284" spans="1:10">
      <c r="A2284" s="60" t="s">
        <v>791</v>
      </c>
      <c r="B2284" s="60" t="s">
        <v>959</v>
      </c>
      <c r="C2284" s="60" t="s">
        <v>574</v>
      </c>
      <c r="D2284" s="37" t="s">
        <v>212</v>
      </c>
      <c r="E2284" s="33">
        <v>4</v>
      </c>
      <c r="F2284" s="33">
        <v>2</v>
      </c>
      <c r="G2284" s="33">
        <v>-2</v>
      </c>
      <c r="H2284" s="34">
        <v>34664</v>
      </c>
      <c r="I2284" s="34">
        <v>17576</v>
      </c>
      <c r="J2284" s="67">
        <v>-17088</v>
      </c>
    </row>
    <row r="2285" spans="1:10">
      <c r="A2285" s="60" t="s">
        <v>791</v>
      </c>
      <c r="B2285" s="60" t="s">
        <v>959</v>
      </c>
      <c r="C2285" s="60" t="s">
        <v>577</v>
      </c>
      <c r="D2285" s="37" t="s">
        <v>92</v>
      </c>
      <c r="E2285" s="33">
        <v>3.8600000000000003</v>
      </c>
      <c r="F2285" s="33">
        <v>4.57</v>
      </c>
      <c r="G2285" s="33">
        <v>0.71</v>
      </c>
      <c r="H2285" s="34">
        <v>37203</v>
      </c>
      <c r="I2285" s="34">
        <v>47822</v>
      </c>
      <c r="J2285" s="67">
        <v>10619</v>
      </c>
    </row>
    <row r="2286" spans="1:10">
      <c r="A2286" s="60" t="s">
        <v>791</v>
      </c>
      <c r="B2286" s="60" t="s">
        <v>959</v>
      </c>
      <c r="C2286" s="60" t="s">
        <v>578</v>
      </c>
      <c r="D2286" s="37" t="s">
        <v>46</v>
      </c>
      <c r="E2286" s="33">
        <v>1.69</v>
      </c>
      <c r="F2286" s="33">
        <v>1.34</v>
      </c>
      <c r="G2286" s="33">
        <v>-0.34999999999999987</v>
      </c>
      <c r="H2286" s="34">
        <v>14645</v>
      </c>
      <c r="I2286" s="34">
        <v>20673</v>
      </c>
      <c r="J2286" s="67">
        <v>6028</v>
      </c>
    </row>
    <row r="2287" spans="1:10">
      <c r="A2287" s="60" t="s">
        <v>791</v>
      </c>
      <c r="B2287" s="60" t="s">
        <v>959</v>
      </c>
      <c r="C2287" s="60" t="s">
        <v>580</v>
      </c>
      <c r="D2287" s="37" t="s">
        <v>152</v>
      </c>
      <c r="E2287" s="33">
        <v>4.4800000000000004</v>
      </c>
      <c r="F2287" s="33">
        <v>3</v>
      </c>
      <c r="G2287" s="33">
        <v>-1.4800000000000004</v>
      </c>
      <c r="H2287" s="34">
        <v>38824</v>
      </c>
      <c r="I2287" s="34">
        <v>26364</v>
      </c>
      <c r="J2287" s="67">
        <v>-12460</v>
      </c>
    </row>
    <row r="2288" spans="1:10">
      <c r="A2288" s="60" t="s">
        <v>791</v>
      </c>
      <c r="B2288" s="60" t="s">
        <v>959</v>
      </c>
      <c r="C2288" s="60" t="s">
        <v>582</v>
      </c>
      <c r="D2288" s="37" t="s">
        <v>217</v>
      </c>
      <c r="E2288" s="33">
        <v>0.25</v>
      </c>
      <c r="F2288" s="33">
        <v>0</v>
      </c>
      <c r="G2288" s="33">
        <v>-0.25</v>
      </c>
      <c r="H2288" s="34">
        <v>2167</v>
      </c>
      <c r="I2288" s="34">
        <v>0</v>
      </c>
      <c r="J2288" s="67">
        <v>-2167</v>
      </c>
    </row>
    <row r="2289" spans="1:10">
      <c r="A2289" s="60" t="s">
        <v>791</v>
      </c>
      <c r="B2289" s="60" t="s">
        <v>959</v>
      </c>
      <c r="C2289" s="60" t="s">
        <v>587</v>
      </c>
      <c r="D2289" s="37" t="s">
        <v>239</v>
      </c>
      <c r="E2289" s="33">
        <v>15.249999999999998</v>
      </c>
      <c r="F2289" s="33">
        <v>9.77</v>
      </c>
      <c r="G2289" s="33">
        <v>-5.4799999999999986</v>
      </c>
      <c r="H2289" s="34">
        <v>142767</v>
      </c>
      <c r="I2289" s="34">
        <v>91543</v>
      </c>
      <c r="J2289" s="67">
        <v>-51224</v>
      </c>
    </row>
    <row r="2290" spans="1:10">
      <c r="A2290" s="60" t="s">
        <v>791</v>
      </c>
      <c r="B2290" s="60" t="s">
        <v>959</v>
      </c>
      <c r="C2290" s="60" t="s">
        <v>589</v>
      </c>
      <c r="D2290" s="37" t="s">
        <v>283</v>
      </c>
      <c r="E2290" s="33">
        <v>0</v>
      </c>
      <c r="F2290" s="33">
        <v>1</v>
      </c>
      <c r="G2290" s="33">
        <v>1</v>
      </c>
      <c r="H2290" s="34">
        <v>0</v>
      </c>
      <c r="I2290" s="34">
        <v>8788</v>
      </c>
      <c r="J2290" s="67">
        <v>8788</v>
      </c>
    </row>
    <row r="2291" spans="1:10">
      <c r="A2291" s="60" t="s">
        <v>791</v>
      </c>
      <c r="B2291" s="60" t="s">
        <v>959</v>
      </c>
      <c r="C2291" s="60" t="s">
        <v>590</v>
      </c>
      <c r="D2291" s="37" t="s">
        <v>110</v>
      </c>
      <c r="E2291" s="33">
        <v>2.95</v>
      </c>
      <c r="F2291" s="33">
        <v>3.34</v>
      </c>
      <c r="G2291" s="33">
        <v>0.38999999999999968</v>
      </c>
      <c r="H2291" s="34">
        <v>30007</v>
      </c>
      <c r="I2291" s="34">
        <v>36627</v>
      </c>
      <c r="J2291" s="67">
        <v>6620</v>
      </c>
    </row>
    <row r="2292" spans="1:10">
      <c r="A2292" s="60" t="s">
        <v>791</v>
      </c>
      <c r="B2292" s="60" t="s">
        <v>959</v>
      </c>
      <c r="C2292" s="60" t="s">
        <v>594</v>
      </c>
      <c r="D2292" s="37" t="s">
        <v>304</v>
      </c>
      <c r="E2292" s="33">
        <v>1.33</v>
      </c>
      <c r="F2292" s="33">
        <v>4.75</v>
      </c>
      <c r="G2292" s="33">
        <v>3.42</v>
      </c>
      <c r="H2292" s="34">
        <v>14199</v>
      </c>
      <c r="I2292" s="34">
        <v>46508</v>
      </c>
      <c r="J2292" s="67">
        <v>32309</v>
      </c>
    </row>
    <row r="2293" spans="1:10">
      <c r="A2293" s="60" t="s">
        <v>791</v>
      </c>
      <c r="B2293" s="60" t="s">
        <v>959</v>
      </c>
      <c r="C2293" s="60" t="s">
        <v>595</v>
      </c>
      <c r="D2293" s="37" t="s">
        <v>101</v>
      </c>
      <c r="E2293" s="33">
        <v>1.96</v>
      </c>
      <c r="F2293" s="33">
        <v>3.6599999999999997</v>
      </c>
      <c r="G2293" s="33">
        <v>1.6999999999999997</v>
      </c>
      <c r="H2293" s="34">
        <v>16985</v>
      </c>
      <c r="I2293" s="34">
        <v>32164</v>
      </c>
      <c r="J2293" s="67">
        <v>15179</v>
      </c>
    </row>
    <row r="2294" spans="1:10">
      <c r="A2294" s="60" t="s">
        <v>791</v>
      </c>
      <c r="B2294" s="60" t="s">
        <v>959</v>
      </c>
      <c r="C2294" s="60" t="s">
        <v>597</v>
      </c>
      <c r="D2294" s="37" t="s">
        <v>153</v>
      </c>
      <c r="E2294" s="33">
        <v>1</v>
      </c>
      <c r="F2294" s="33">
        <v>1</v>
      </c>
      <c r="G2294" s="33">
        <v>0</v>
      </c>
      <c r="H2294" s="34">
        <v>8666</v>
      </c>
      <c r="I2294" s="34">
        <v>8788</v>
      </c>
      <c r="J2294" s="67">
        <v>122</v>
      </c>
    </row>
    <row r="2295" spans="1:10">
      <c r="A2295" s="60" t="s">
        <v>791</v>
      </c>
      <c r="B2295" s="60" t="s">
        <v>959</v>
      </c>
      <c r="C2295" s="60" t="s">
        <v>599</v>
      </c>
      <c r="D2295" s="37" t="s">
        <v>154</v>
      </c>
      <c r="E2295" s="33">
        <v>5.93</v>
      </c>
      <c r="F2295" s="33">
        <v>6.72</v>
      </c>
      <c r="G2295" s="33">
        <v>0.79</v>
      </c>
      <c r="H2295" s="34">
        <v>51837</v>
      </c>
      <c r="I2295" s="34">
        <v>65224</v>
      </c>
      <c r="J2295" s="67">
        <v>13387</v>
      </c>
    </row>
    <row r="2296" spans="1:10">
      <c r="A2296" s="60" t="s">
        <v>791</v>
      </c>
      <c r="B2296" s="60" t="s">
        <v>959</v>
      </c>
      <c r="C2296" s="60" t="s">
        <v>600</v>
      </c>
      <c r="D2296" s="37" t="s">
        <v>261</v>
      </c>
      <c r="E2296" s="33">
        <v>1</v>
      </c>
      <c r="F2296" s="33">
        <v>1</v>
      </c>
      <c r="G2296" s="33">
        <v>0</v>
      </c>
      <c r="H2296" s="34">
        <v>8666</v>
      </c>
      <c r="I2296" s="34">
        <v>8788</v>
      </c>
      <c r="J2296" s="67">
        <v>122</v>
      </c>
    </row>
    <row r="2297" spans="1:10">
      <c r="A2297" s="60" t="s">
        <v>791</v>
      </c>
      <c r="B2297" s="60" t="s">
        <v>959</v>
      </c>
      <c r="C2297" s="60" t="s">
        <v>602</v>
      </c>
      <c r="D2297" s="37" t="s">
        <v>40</v>
      </c>
      <c r="E2297" s="33">
        <v>0.28999999999999998</v>
      </c>
      <c r="F2297" s="33">
        <v>0.37</v>
      </c>
      <c r="G2297" s="33">
        <v>8.0000000000000016E-2</v>
      </c>
      <c r="H2297" s="34">
        <v>3102</v>
      </c>
      <c r="I2297" s="34">
        <v>3252</v>
      </c>
      <c r="J2297" s="67">
        <v>150</v>
      </c>
    </row>
    <row r="2298" spans="1:10">
      <c r="A2298" s="60" t="s">
        <v>791</v>
      </c>
      <c r="B2298" s="60" t="s">
        <v>959</v>
      </c>
      <c r="C2298" s="60" t="s">
        <v>609</v>
      </c>
      <c r="D2298" s="37" t="s">
        <v>156</v>
      </c>
      <c r="E2298" s="33">
        <v>2</v>
      </c>
      <c r="F2298" s="33">
        <v>2.5500000000000003</v>
      </c>
      <c r="G2298" s="33">
        <v>0.55000000000000027</v>
      </c>
      <c r="H2298" s="34">
        <v>17332</v>
      </c>
      <c r="I2298" s="34">
        <v>22410</v>
      </c>
      <c r="J2298" s="67">
        <v>5078</v>
      </c>
    </row>
    <row r="2299" spans="1:10">
      <c r="A2299" s="60" t="s">
        <v>791</v>
      </c>
      <c r="B2299" s="60" t="s">
        <v>959</v>
      </c>
      <c r="C2299" s="60" t="s">
        <v>612</v>
      </c>
      <c r="D2299" s="37" t="s">
        <v>111</v>
      </c>
      <c r="E2299" s="33">
        <v>5.0600000000000005</v>
      </c>
      <c r="F2299" s="33">
        <v>6</v>
      </c>
      <c r="G2299" s="33">
        <v>0.9399999999999995</v>
      </c>
      <c r="H2299" s="34">
        <v>43850</v>
      </c>
      <c r="I2299" s="34">
        <v>52728</v>
      </c>
      <c r="J2299" s="67">
        <v>8878</v>
      </c>
    </row>
    <row r="2300" spans="1:10">
      <c r="A2300" s="60" t="s">
        <v>791</v>
      </c>
      <c r="B2300" s="60" t="s">
        <v>959</v>
      </c>
      <c r="C2300" s="60" t="s">
        <v>613</v>
      </c>
      <c r="D2300" s="37" t="s">
        <v>85</v>
      </c>
      <c r="E2300" s="33">
        <v>7.9</v>
      </c>
      <c r="F2300" s="33">
        <v>12.639999999999999</v>
      </c>
      <c r="G2300" s="33">
        <v>4.7399999999999984</v>
      </c>
      <c r="H2300" s="34">
        <v>69662</v>
      </c>
      <c r="I2300" s="34">
        <v>121089</v>
      </c>
      <c r="J2300" s="67">
        <v>51427</v>
      </c>
    </row>
    <row r="2301" spans="1:10">
      <c r="A2301" s="60" t="s">
        <v>791</v>
      </c>
      <c r="B2301" s="60" t="s">
        <v>959</v>
      </c>
      <c r="C2301" s="60" t="s">
        <v>615</v>
      </c>
      <c r="D2301" s="37" t="s">
        <v>346</v>
      </c>
      <c r="E2301" s="33">
        <v>0.9</v>
      </c>
      <c r="F2301" s="33">
        <v>1</v>
      </c>
      <c r="G2301" s="33">
        <v>9.9999999999999978E-2</v>
      </c>
      <c r="H2301" s="34">
        <v>7799</v>
      </c>
      <c r="I2301" s="34">
        <v>8788</v>
      </c>
      <c r="J2301" s="67">
        <v>989</v>
      </c>
    </row>
    <row r="2302" spans="1:10">
      <c r="A2302" s="60" t="s">
        <v>791</v>
      </c>
      <c r="B2302" s="60" t="s">
        <v>959</v>
      </c>
      <c r="C2302" s="60" t="s">
        <v>616</v>
      </c>
      <c r="D2302" s="37" t="s">
        <v>227</v>
      </c>
      <c r="E2302" s="33">
        <v>0</v>
      </c>
      <c r="F2302" s="33">
        <v>1.19</v>
      </c>
      <c r="G2302" s="33">
        <v>1.19</v>
      </c>
      <c r="H2302" s="34">
        <v>0</v>
      </c>
      <c r="I2302" s="34">
        <v>10457</v>
      </c>
      <c r="J2302" s="67">
        <v>10457</v>
      </c>
    </row>
    <row r="2303" spans="1:10">
      <c r="A2303" s="60" t="s">
        <v>791</v>
      </c>
      <c r="B2303" s="60" t="s">
        <v>959</v>
      </c>
      <c r="C2303" s="60" t="s">
        <v>617</v>
      </c>
      <c r="D2303" s="37" t="s">
        <v>269</v>
      </c>
      <c r="E2303" s="33">
        <v>0</v>
      </c>
      <c r="F2303" s="33">
        <v>7.0000000000000007E-2</v>
      </c>
      <c r="G2303" s="33">
        <v>7.0000000000000007E-2</v>
      </c>
      <c r="H2303" s="34">
        <v>0</v>
      </c>
      <c r="I2303" s="34">
        <v>615</v>
      </c>
      <c r="J2303" s="67">
        <v>615</v>
      </c>
    </row>
    <row r="2304" spans="1:10">
      <c r="A2304" s="60" t="s">
        <v>791</v>
      </c>
      <c r="B2304" s="60" t="s">
        <v>959</v>
      </c>
      <c r="C2304" s="60" t="s">
        <v>622</v>
      </c>
      <c r="D2304" s="37" t="s">
        <v>242</v>
      </c>
      <c r="E2304" s="33">
        <v>0.95</v>
      </c>
      <c r="F2304" s="33">
        <v>0.95</v>
      </c>
      <c r="G2304" s="33">
        <v>0</v>
      </c>
      <c r="H2304" s="34">
        <v>8233</v>
      </c>
      <c r="I2304" s="34">
        <v>8702</v>
      </c>
      <c r="J2304" s="67">
        <v>469</v>
      </c>
    </row>
    <row r="2305" spans="1:10">
      <c r="A2305" s="60" t="s">
        <v>791</v>
      </c>
      <c r="B2305" s="60" t="s">
        <v>959</v>
      </c>
      <c r="C2305" s="60" t="s">
        <v>624</v>
      </c>
      <c r="D2305" s="37" t="s">
        <v>134</v>
      </c>
      <c r="E2305" s="33">
        <v>0</v>
      </c>
      <c r="F2305" s="33">
        <v>1.91</v>
      </c>
      <c r="G2305" s="33">
        <v>1.91</v>
      </c>
      <c r="H2305" s="34">
        <v>0</v>
      </c>
      <c r="I2305" s="34">
        <v>18113</v>
      </c>
      <c r="J2305" s="67">
        <v>18113</v>
      </c>
    </row>
    <row r="2306" spans="1:10">
      <c r="A2306" s="60" t="s">
        <v>791</v>
      </c>
      <c r="B2306" s="60" t="s">
        <v>959</v>
      </c>
      <c r="C2306" s="60" t="s">
        <v>625</v>
      </c>
      <c r="D2306" s="37" t="s">
        <v>102</v>
      </c>
      <c r="E2306" s="33">
        <v>4.9000000000000004</v>
      </c>
      <c r="F2306" s="33">
        <v>1.94</v>
      </c>
      <c r="G2306" s="33">
        <v>-2.9600000000000004</v>
      </c>
      <c r="H2306" s="34">
        <v>44361</v>
      </c>
      <c r="I2306" s="34">
        <v>17049</v>
      </c>
      <c r="J2306" s="67">
        <v>-27312</v>
      </c>
    </row>
    <row r="2307" spans="1:10">
      <c r="A2307" s="60" t="s">
        <v>791</v>
      </c>
      <c r="B2307" s="60" t="s">
        <v>959</v>
      </c>
      <c r="C2307" s="60" t="s">
        <v>627</v>
      </c>
      <c r="D2307" s="37" t="s">
        <v>278</v>
      </c>
      <c r="E2307" s="33">
        <v>1.98</v>
      </c>
      <c r="F2307" s="33">
        <v>5</v>
      </c>
      <c r="G2307" s="33">
        <v>3.02</v>
      </c>
      <c r="H2307" s="34">
        <v>21095</v>
      </c>
      <c r="I2307" s="34">
        <v>43940</v>
      </c>
      <c r="J2307" s="67">
        <v>22845</v>
      </c>
    </row>
    <row r="2308" spans="1:10">
      <c r="A2308" s="60" t="s">
        <v>791</v>
      </c>
      <c r="B2308" s="60" t="s">
        <v>959</v>
      </c>
      <c r="C2308" s="60" t="s">
        <v>628</v>
      </c>
      <c r="D2308" s="37" t="s">
        <v>93</v>
      </c>
      <c r="E2308" s="33">
        <v>6.61</v>
      </c>
      <c r="F2308" s="33">
        <v>7.1</v>
      </c>
      <c r="G2308" s="33">
        <v>0.48999999999999932</v>
      </c>
      <c r="H2308" s="34">
        <v>61318</v>
      </c>
      <c r="I2308" s="34">
        <v>66267</v>
      </c>
      <c r="J2308" s="67">
        <v>4949</v>
      </c>
    </row>
    <row r="2309" spans="1:10">
      <c r="A2309" s="60" t="s">
        <v>791</v>
      </c>
      <c r="B2309" s="60" t="s">
        <v>959</v>
      </c>
      <c r="C2309" s="60" t="s">
        <v>629</v>
      </c>
      <c r="D2309" s="37" t="s">
        <v>47</v>
      </c>
      <c r="E2309" s="33">
        <v>7.5</v>
      </c>
      <c r="F2309" s="33">
        <v>4.37</v>
      </c>
      <c r="G2309" s="33">
        <v>-3.13</v>
      </c>
      <c r="H2309" s="34">
        <v>73465</v>
      </c>
      <c r="I2309" s="34">
        <v>39895</v>
      </c>
      <c r="J2309" s="67">
        <v>-33570</v>
      </c>
    </row>
    <row r="2310" spans="1:10">
      <c r="A2310" s="60" t="s">
        <v>791</v>
      </c>
      <c r="B2310" s="60" t="s">
        <v>959</v>
      </c>
      <c r="C2310" s="60" t="s">
        <v>632</v>
      </c>
      <c r="D2310" s="37" t="s">
        <v>48</v>
      </c>
      <c r="E2310" s="33">
        <v>95.169999999999973</v>
      </c>
      <c r="F2310" s="33">
        <v>86.62</v>
      </c>
      <c r="G2310" s="33">
        <v>-8.5499999999999687</v>
      </c>
      <c r="H2310" s="34">
        <v>940701</v>
      </c>
      <c r="I2310" s="34">
        <v>871724</v>
      </c>
      <c r="J2310" s="67">
        <v>-68977</v>
      </c>
    </row>
    <row r="2311" spans="1:10">
      <c r="A2311" s="60" t="s">
        <v>791</v>
      </c>
      <c r="B2311" s="60" t="s">
        <v>959</v>
      </c>
      <c r="C2311" s="60" t="s">
        <v>635</v>
      </c>
      <c r="D2311" s="37" t="s">
        <v>157</v>
      </c>
      <c r="E2311" s="33">
        <v>2.12</v>
      </c>
      <c r="F2311" s="33">
        <v>2.37</v>
      </c>
      <c r="G2311" s="33">
        <v>0.25</v>
      </c>
      <c r="H2311" s="34">
        <v>18372</v>
      </c>
      <c r="I2311" s="34">
        <v>28816</v>
      </c>
      <c r="J2311" s="67">
        <v>10444</v>
      </c>
    </row>
    <row r="2312" spans="1:10">
      <c r="A2312" s="60" t="s">
        <v>791</v>
      </c>
      <c r="B2312" s="60" t="s">
        <v>959</v>
      </c>
      <c r="C2312" s="60" t="s">
        <v>636</v>
      </c>
      <c r="D2312" s="37" t="s">
        <v>168</v>
      </c>
      <c r="E2312" s="33">
        <v>3.98</v>
      </c>
      <c r="F2312" s="33">
        <v>4.7699999999999996</v>
      </c>
      <c r="G2312" s="33">
        <v>0.78999999999999959</v>
      </c>
      <c r="H2312" s="34">
        <v>41164</v>
      </c>
      <c r="I2312" s="34">
        <v>52226</v>
      </c>
      <c r="J2312" s="67">
        <v>11062</v>
      </c>
    </row>
    <row r="2313" spans="1:10">
      <c r="A2313" s="60" t="s">
        <v>791</v>
      </c>
      <c r="B2313" s="60" t="s">
        <v>959</v>
      </c>
      <c r="C2313" s="60" t="s">
        <v>638</v>
      </c>
      <c r="D2313" s="37" t="s">
        <v>86</v>
      </c>
      <c r="E2313" s="33">
        <v>0.85</v>
      </c>
      <c r="F2313" s="33">
        <v>0</v>
      </c>
      <c r="G2313" s="33">
        <v>-0.85</v>
      </c>
      <c r="H2313" s="34">
        <v>7366</v>
      </c>
      <c r="I2313" s="34">
        <v>0</v>
      </c>
      <c r="J2313" s="67">
        <v>-7366</v>
      </c>
    </row>
    <row r="2314" spans="1:10">
      <c r="A2314" s="60" t="s">
        <v>791</v>
      </c>
      <c r="B2314" s="60" t="s">
        <v>959</v>
      </c>
      <c r="C2314" s="60" t="s">
        <v>639</v>
      </c>
      <c r="D2314" s="37" t="s">
        <v>270</v>
      </c>
      <c r="E2314" s="33">
        <v>0</v>
      </c>
      <c r="F2314" s="33">
        <v>1</v>
      </c>
      <c r="G2314" s="33">
        <v>1</v>
      </c>
      <c r="H2314" s="34">
        <v>0</v>
      </c>
      <c r="I2314" s="34">
        <v>8788</v>
      </c>
      <c r="J2314" s="67">
        <v>8788</v>
      </c>
    </row>
    <row r="2315" spans="1:10">
      <c r="A2315" s="60" t="s">
        <v>791</v>
      </c>
      <c r="B2315" s="60" t="s">
        <v>959</v>
      </c>
      <c r="C2315" s="60" t="s">
        <v>640</v>
      </c>
      <c r="D2315" s="37" t="s">
        <v>67</v>
      </c>
      <c r="E2315" s="33">
        <v>0.82</v>
      </c>
      <c r="F2315" s="33">
        <v>0</v>
      </c>
      <c r="G2315" s="33">
        <v>-0.82</v>
      </c>
      <c r="H2315" s="34">
        <v>7106</v>
      </c>
      <c r="I2315" s="34">
        <v>0</v>
      </c>
      <c r="J2315" s="67">
        <v>-7106</v>
      </c>
    </row>
    <row r="2316" spans="1:10">
      <c r="A2316" s="60" t="s">
        <v>791</v>
      </c>
      <c r="B2316" s="60" t="s">
        <v>959</v>
      </c>
      <c r="C2316" s="60" t="s">
        <v>641</v>
      </c>
      <c r="D2316" s="37" t="s">
        <v>215</v>
      </c>
      <c r="E2316" s="33">
        <v>0</v>
      </c>
      <c r="F2316" s="33">
        <v>1</v>
      </c>
      <c r="G2316" s="33">
        <v>1</v>
      </c>
      <c r="H2316" s="34">
        <v>0</v>
      </c>
      <c r="I2316" s="34">
        <v>8788</v>
      </c>
      <c r="J2316" s="67">
        <v>8788</v>
      </c>
    </row>
    <row r="2317" spans="1:10">
      <c r="A2317" s="60" t="s">
        <v>791</v>
      </c>
      <c r="B2317" s="60" t="s">
        <v>959</v>
      </c>
      <c r="C2317" s="60" t="s">
        <v>642</v>
      </c>
      <c r="D2317" s="37" t="s">
        <v>158</v>
      </c>
      <c r="E2317" s="33">
        <v>1</v>
      </c>
      <c r="F2317" s="33">
        <v>1</v>
      </c>
      <c r="G2317" s="33">
        <v>0</v>
      </c>
      <c r="H2317" s="34">
        <v>8666</v>
      </c>
      <c r="I2317" s="34">
        <v>8788</v>
      </c>
      <c r="J2317" s="67">
        <v>122</v>
      </c>
    </row>
    <row r="2318" spans="1:10">
      <c r="A2318" s="60" t="s">
        <v>791</v>
      </c>
      <c r="B2318" s="60" t="s">
        <v>959</v>
      </c>
      <c r="C2318" s="60" t="s">
        <v>643</v>
      </c>
      <c r="D2318" s="37" t="s">
        <v>135</v>
      </c>
      <c r="E2318" s="33">
        <v>1</v>
      </c>
      <c r="F2318" s="33">
        <v>1.83</v>
      </c>
      <c r="G2318" s="33">
        <v>0.83000000000000007</v>
      </c>
      <c r="H2318" s="34">
        <v>8666</v>
      </c>
      <c r="I2318" s="34">
        <v>18951</v>
      </c>
      <c r="J2318" s="67">
        <v>10285</v>
      </c>
    </row>
    <row r="2319" spans="1:10">
      <c r="A2319" s="60" t="s">
        <v>791</v>
      </c>
      <c r="B2319" s="60" t="s">
        <v>959</v>
      </c>
      <c r="C2319" s="60" t="s">
        <v>644</v>
      </c>
      <c r="D2319" s="37" t="s">
        <v>136</v>
      </c>
      <c r="E2319" s="33">
        <v>21.109999999999996</v>
      </c>
      <c r="F2319" s="33">
        <v>16.61</v>
      </c>
      <c r="G2319" s="33">
        <v>-4.4999999999999964</v>
      </c>
      <c r="H2319" s="34">
        <v>189762</v>
      </c>
      <c r="I2319" s="34">
        <v>158747</v>
      </c>
      <c r="J2319" s="67">
        <v>-31015</v>
      </c>
    </row>
    <row r="2320" spans="1:10">
      <c r="A2320" s="60" t="s">
        <v>791</v>
      </c>
      <c r="B2320" s="60" t="s">
        <v>959</v>
      </c>
      <c r="C2320" s="60" t="s">
        <v>646</v>
      </c>
      <c r="D2320" s="37" t="s">
        <v>182</v>
      </c>
      <c r="E2320" s="33">
        <v>1.77</v>
      </c>
      <c r="F2320" s="33">
        <v>2</v>
      </c>
      <c r="G2320" s="33">
        <v>0.22999999999999998</v>
      </c>
      <c r="H2320" s="34">
        <v>15339</v>
      </c>
      <c r="I2320" s="34">
        <v>17576</v>
      </c>
      <c r="J2320" s="67">
        <v>2237</v>
      </c>
    </row>
    <row r="2321" spans="1:10">
      <c r="A2321" s="60" t="s">
        <v>791</v>
      </c>
      <c r="B2321" s="60" t="s">
        <v>959</v>
      </c>
      <c r="C2321" s="60" t="s">
        <v>652</v>
      </c>
      <c r="D2321" s="37" t="s">
        <v>187</v>
      </c>
      <c r="E2321" s="33">
        <v>1</v>
      </c>
      <c r="F2321" s="33">
        <v>2</v>
      </c>
      <c r="G2321" s="33">
        <v>1</v>
      </c>
      <c r="H2321" s="34">
        <v>8666</v>
      </c>
      <c r="I2321" s="34">
        <v>17576</v>
      </c>
      <c r="J2321" s="67">
        <v>8910</v>
      </c>
    </row>
    <row r="2322" spans="1:10">
      <c r="A2322" s="60" t="s">
        <v>791</v>
      </c>
      <c r="B2322" s="60" t="s">
        <v>959</v>
      </c>
      <c r="C2322" s="60" t="s">
        <v>655</v>
      </c>
      <c r="D2322" s="37" t="s">
        <v>94</v>
      </c>
      <c r="E2322" s="33">
        <v>8.379999999999999</v>
      </c>
      <c r="F2322" s="33">
        <v>4.07</v>
      </c>
      <c r="G2322" s="33">
        <v>-4.3099999999999987</v>
      </c>
      <c r="H2322" s="34">
        <v>78537</v>
      </c>
      <c r="I2322" s="34">
        <v>35767</v>
      </c>
      <c r="J2322" s="67">
        <v>-42770</v>
      </c>
    </row>
    <row r="2323" spans="1:10">
      <c r="A2323" s="60" t="s">
        <v>791</v>
      </c>
      <c r="B2323" s="60" t="s">
        <v>959</v>
      </c>
      <c r="C2323" s="60" t="s">
        <v>656</v>
      </c>
      <c r="D2323" s="37" t="s">
        <v>277</v>
      </c>
      <c r="E2323" s="33">
        <v>0</v>
      </c>
      <c r="F2323" s="33">
        <v>1.3</v>
      </c>
      <c r="G2323" s="33">
        <v>1.3</v>
      </c>
      <c r="H2323" s="34">
        <v>0</v>
      </c>
      <c r="I2323" s="34">
        <v>13471</v>
      </c>
      <c r="J2323" s="67">
        <v>13471</v>
      </c>
    </row>
    <row r="2324" spans="1:10">
      <c r="A2324" s="60" t="s">
        <v>791</v>
      </c>
      <c r="B2324" s="60" t="s">
        <v>959</v>
      </c>
      <c r="C2324" s="60" t="s">
        <v>658</v>
      </c>
      <c r="D2324" s="37" t="s">
        <v>272</v>
      </c>
      <c r="E2324" s="33">
        <v>3.7800000000000002</v>
      </c>
      <c r="F2324" s="33">
        <v>2</v>
      </c>
      <c r="G2324" s="33">
        <v>-1.7800000000000002</v>
      </c>
      <c r="H2324" s="34">
        <v>44894</v>
      </c>
      <c r="I2324" s="34">
        <v>17576</v>
      </c>
      <c r="J2324" s="67">
        <v>-27318</v>
      </c>
    </row>
    <row r="2325" spans="1:10">
      <c r="A2325" s="60" t="s">
        <v>791</v>
      </c>
      <c r="B2325" s="60" t="s">
        <v>959</v>
      </c>
      <c r="C2325" s="60" t="s">
        <v>659</v>
      </c>
      <c r="D2325" s="37" t="s">
        <v>312</v>
      </c>
      <c r="E2325" s="33">
        <v>17.48</v>
      </c>
      <c r="F2325" s="33">
        <v>17.890000000000004</v>
      </c>
      <c r="G2325" s="33">
        <v>0.41000000000000369</v>
      </c>
      <c r="H2325" s="34">
        <v>151482</v>
      </c>
      <c r="I2325" s="34">
        <v>157219</v>
      </c>
      <c r="J2325" s="67">
        <v>5737</v>
      </c>
    </row>
    <row r="2326" spans="1:10">
      <c r="A2326" s="60" t="s">
        <v>791</v>
      </c>
      <c r="B2326" s="60" t="s">
        <v>959</v>
      </c>
      <c r="C2326" s="60" t="s">
        <v>660</v>
      </c>
      <c r="D2326" s="37" t="s">
        <v>68</v>
      </c>
      <c r="E2326" s="33">
        <v>5</v>
      </c>
      <c r="F2326" s="33">
        <v>7.37</v>
      </c>
      <c r="G2326" s="33">
        <v>2.37</v>
      </c>
      <c r="H2326" s="34">
        <v>57538</v>
      </c>
      <c r="I2326" s="34">
        <v>83012</v>
      </c>
      <c r="J2326" s="67">
        <v>25474</v>
      </c>
    </row>
    <row r="2327" spans="1:10">
      <c r="A2327" s="60" t="s">
        <v>791</v>
      </c>
      <c r="B2327" s="60" t="s">
        <v>959</v>
      </c>
      <c r="C2327" s="60" t="s">
        <v>661</v>
      </c>
      <c r="D2327" s="37" t="s">
        <v>112</v>
      </c>
      <c r="E2327" s="33">
        <v>7</v>
      </c>
      <c r="F2327" s="33">
        <v>7.01</v>
      </c>
      <c r="G2327" s="33">
        <v>9.9999999999997868E-3</v>
      </c>
      <c r="H2327" s="34">
        <v>71367</v>
      </c>
      <c r="I2327" s="34">
        <v>78800</v>
      </c>
      <c r="J2327" s="67">
        <v>7433</v>
      </c>
    </row>
    <row r="2328" spans="1:10">
      <c r="A2328" s="60" t="s">
        <v>791</v>
      </c>
      <c r="B2328" s="60" t="s">
        <v>959</v>
      </c>
      <c r="C2328" s="60" t="s">
        <v>665</v>
      </c>
      <c r="D2328" s="37" t="s">
        <v>285</v>
      </c>
      <c r="E2328" s="33">
        <v>19.290000000000003</v>
      </c>
      <c r="F2328" s="33">
        <v>15.810000000000002</v>
      </c>
      <c r="G2328" s="33">
        <v>-3.4800000000000004</v>
      </c>
      <c r="H2328" s="34">
        <v>174492</v>
      </c>
      <c r="I2328" s="34">
        <v>145187</v>
      </c>
      <c r="J2328" s="67">
        <v>-29305</v>
      </c>
    </row>
    <row r="2329" spans="1:10">
      <c r="A2329" s="60" t="s">
        <v>791</v>
      </c>
      <c r="B2329" s="60" t="s">
        <v>959</v>
      </c>
      <c r="C2329" s="60" t="s">
        <v>667</v>
      </c>
      <c r="D2329" s="37" t="s">
        <v>95</v>
      </c>
      <c r="E2329" s="33">
        <v>3.3</v>
      </c>
      <c r="F2329" s="33">
        <v>2.2999999999999998</v>
      </c>
      <c r="G2329" s="33">
        <v>-1</v>
      </c>
      <c r="H2329" s="34">
        <v>39997</v>
      </c>
      <c r="I2329" s="34">
        <v>28127</v>
      </c>
      <c r="J2329" s="67">
        <v>-11870</v>
      </c>
    </row>
    <row r="2330" spans="1:10">
      <c r="A2330" s="60" t="s">
        <v>791</v>
      </c>
      <c r="B2330" s="60" t="s">
        <v>959</v>
      </c>
      <c r="C2330" s="60" t="s">
        <v>669</v>
      </c>
      <c r="D2330" s="37" t="s">
        <v>301</v>
      </c>
      <c r="E2330" s="33">
        <v>0</v>
      </c>
      <c r="F2330" s="33">
        <v>0.39</v>
      </c>
      <c r="G2330" s="33">
        <v>0.39</v>
      </c>
      <c r="H2330" s="34">
        <v>0</v>
      </c>
      <c r="I2330" s="34">
        <v>3427</v>
      </c>
      <c r="J2330" s="67">
        <v>3427</v>
      </c>
    </row>
    <row r="2331" spans="1:10">
      <c r="A2331" s="60" t="s">
        <v>791</v>
      </c>
      <c r="B2331" s="60" t="s">
        <v>959</v>
      </c>
      <c r="C2331" s="60" t="s">
        <v>672</v>
      </c>
      <c r="D2331" s="37" t="s">
        <v>255</v>
      </c>
      <c r="E2331" s="33">
        <v>6.04</v>
      </c>
      <c r="F2331" s="33">
        <v>4.46</v>
      </c>
      <c r="G2331" s="33">
        <v>-1.58</v>
      </c>
      <c r="H2331" s="34">
        <v>59432</v>
      </c>
      <c r="I2331" s="34">
        <v>45878</v>
      </c>
      <c r="J2331" s="67">
        <v>-13554</v>
      </c>
    </row>
    <row r="2332" spans="1:10">
      <c r="A2332" s="60" t="s">
        <v>791</v>
      </c>
      <c r="B2332" s="60" t="s">
        <v>959</v>
      </c>
      <c r="C2332" s="60" t="s">
        <v>673</v>
      </c>
      <c r="D2332" s="37" t="s">
        <v>205</v>
      </c>
      <c r="E2332" s="33">
        <v>0.59</v>
      </c>
      <c r="F2332" s="33">
        <v>1.26</v>
      </c>
      <c r="G2332" s="33">
        <v>0.67</v>
      </c>
      <c r="H2332" s="34">
        <v>5113</v>
      </c>
      <c r="I2332" s="34">
        <v>11073</v>
      </c>
      <c r="J2332" s="67">
        <v>5960</v>
      </c>
    </row>
    <row r="2333" spans="1:10">
      <c r="A2333" s="60" t="s">
        <v>791</v>
      </c>
      <c r="B2333" s="60" t="s">
        <v>959</v>
      </c>
      <c r="C2333" s="60" t="s">
        <v>676</v>
      </c>
      <c r="D2333" s="37" t="s">
        <v>49</v>
      </c>
      <c r="E2333" s="33">
        <v>20.59</v>
      </c>
      <c r="F2333" s="33">
        <v>18.18</v>
      </c>
      <c r="G2333" s="33">
        <v>-2.41</v>
      </c>
      <c r="H2333" s="34">
        <v>199466</v>
      </c>
      <c r="I2333" s="34">
        <v>182028</v>
      </c>
      <c r="J2333" s="67">
        <v>-17438</v>
      </c>
    </row>
    <row r="2334" spans="1:10">
      <c r="A2334" s="60" t="s">
        <v>791</v>
      </c>
      <c r="B2334" s="60" t="s">
        <v>959</v>
      </c>
      <c r="C2334" s="60" t="s">
        <v>677</v>
      </c>
      <c r="D2334" s="37" t="s">
        <v>188</v>
      </c>
      <c r="E2334" s="33">
        <v>2</v>
      </c>
      <c r="F2334" s="33">
        <v>7.0200000000000005</v>
      </c>
      <c r="G2334" s="33">
        <v>5.0200000000000005</v>
      </c>
      <c r="H2334" s="34">
        <v>20205</v>
      </c>
      <c r="I2334" s="34">
        <v>64130</v>
      </c>
      <c r="J2334" s="67">
        <v>43925</v>
      </c>
    </row>
    <row r="2335" spans="1:10">
      <c r="A2335" s="60" t="s">
        <v>791</v>
      </c>
      <c r="B2335" s="60" t="s">
        <v>959</v>
      </c>
      <c r="C2335" s="60" t="s">
        <v>682</v>
      </c>
      <c r="D2335" s="37" t="s">
        <v>137</v>
      </c>
      <c r="E2335" s="33">
        <v>7.9600000000000009</v>
      </c>
      <c r="F2335" s="33">
        <v>5.92</v>
      </c>
      <c r="G2335" s="33">
        <v>-2.0400000000000009</v>
      </c>
      <c r="H2335" s="34">
        <v>74967</v>
      </c>
      <c r="I2335" s="34">
        <v>57714</v>
      </c>
      <c r="J2335" s="67">
        <v>-17253</v>
      </c>
    </row>
    <row r="2336" spans="1:10">
      <c r="A2336" s="60" t="s">
        <v>791</v>
      </c>
      <c r="B2336" s="60" t="s">
        <v>959</v>
      </c>
      <c r="C2336" s="60" t="s">
        <v>683</v>
      </c>
      <c r="D2336" s="37" t="s">
        <v>50</v>
      </c>
      <c r="E2336" s="33">
        <v>9</v>
      </c>
      <c r="F2336" s="33">
        <v>3.7299999999999995</v>
      </c>
      <c r="G2336" s="33">
        <v>-5.2700000000000005</v>
      </c>
      <c r="H2336" s="34">
        <v>79140</v>
      </c>
      <c r="I2336" s="34">
        <v>34911</v>
      </c>
      <c r="J2336" s="67">
        <v>-44229</v>
      </c>
    </row>
    <row r="2337" spans="1:10">
      <c r="A2337" s="60" t="s">
        <v>791</v>
      </c>
      <c r="B2337" s="60" t="s">
        <v>959</v>
      </c>
      <c r="C2337" s="60" t="s">
        <v>686</v>
      </c>
      <c r="D2337" s="37" t="s">
        <v>347</v>
      </c>
      <c r="E2337" s="33">
        <v>0</v>
      </c>
      <c r="F2337" s="33">
        <v>4</v>
      </c>
      <c r="G2337" s="33">
        <v>4</v>
      </c>
      <c r="H2337" s="34">
        <v>0</v>
      </c>
      <c r="I2337" s="34">
        <v>37320</v>
      </c>
      <c r="J2337" s="67">
        <v>37320</v>
      </c>
    </row>
    <row r="2338" spans="1:10">
      <c r="A2338" s="60" t="s">
        <v>791</v>
      </c>
      <c r="B2338" s="60" t="s">
        <v>959</v>
      </c>
      <c r="C2338" s="60" t="s">
        <v>687</v>
      </c>
      <c r="D2338" s="37" t="s">
        <v>103</v>
      </c>
      <c r="E2338" s="33">
        <v>7.66</v>
      </c>
      <c r="F2338" s="33">
        <v>3.93</v>
      </c>
      <c r="G2338" s="33">
        <v>-3.73</v>
      </c>
      <c r="H2338" s="34">
        <v>69824</v>
      </c>
      <c r="I2338" s="34">
        <v>34537</v>
      </c>
      <c r="J2338" s="67">
        <v>-35287</v>
      </c>
    </row>
    <row r="2339" spans="1:10">
      <c r="A2339" s="60" t="s">
        <v>791</v>
      </c>
      <c r="B2339" s="60" t="s">
        <v>959</v>
      </c>
      <c r="C2339" s="60" t="s">
        <v>693</v>
      </c>
      <c r="D2339" s="37" t="s">
        <v>337</v>
      </c>
      <c r="E2339" s="33">
        <v>0</v>
      </c>
      <c r="F2339" s="33">
        <v>1.5499999999999998</v>
      </c>
      <c r="G2339" s="33">
        <v>1.5499999999999998</v>
      </c>
      <c r="H2339" s="34">
        <v>0</v>
      </c>
      <c r="I2339" s="34">
        <v>17521</v>
      </c>
      <c r="J2339" s="67">
        <v>17521</v>
      </c>
    </row>
    <row r="2340" spans="1:10">
      <c r="A2340" s="60" t="s">
        <v>791</v>
      </c>
      <c r="B2340" s="60" t="s">
        <v>959</v>
      </c>
      <c r="C2340" s="60" t="s">
        <v>694</v>
      </c>
      <c r="D2340" s="37" t="s">
        <v>234</v>
      </c>
      <c r="E2340" s="33">
        <v>12.030000000000001</v>
      </c>
      <c r="F2340" s="33">
        <v>7.17</v>
      </c>
      <c r="G2340" s="33">
        <v>-4.8600000000000012</v>
      </c>
      <c r="H2340" s="34">
        <v>108768</v>
      </c>
      <c r="I2340" s="34">
        <v>70327</v>
      </c>
      <c r="J2340" s="67">
        <v>-38441</v>
      </c>
    </row>
    <row r="2341" spans="1:10">
      <c r="A2341" s="60" t="s">
        <v>791</v>
      </c>
      <c r="B2341" s="60" t="s">
        <v>959</v>
      </c>
      <c r="C2341" s="60" t="s">
        <v>695</v>
      </c>
      <c r="D2341" s="37" t="s">
        <v>348</v>
      </c>
      <c r="E2341" s="33">
        <v>0</v>
      </c>
      <c r="F2341" s="33">
        <v>2.4900000000000002</v>
      </c>
      <c r="G2341" s="33">
        <v>2.4900000000000002</v>
      </c>
      <c r="H2341" s="34">
        <v>0</v>
      </c>
      <c r="I2341" s="34">
        <v>21882</v>
      </c>
      <c r="J2341" s="67">
        <v>21882</v>
      </c>
    </row>
    <row r="2342" spans="1:10">
      <c r="A2342" s="60" t="s">
        <v>791</v>
      </c>
      <c r="B2342" s="60" t="s">
        <v>959</v>
      </c>
      <c r="C2342" s="60" t="s">
        <v>697</v>
      </c>
      <c r="D2342" s="37" t="s">
        <v>311</v>
      </c>
      <c r="E2342" s="33">
        <v>1.32</v>
      </c>
      <c r="F2342" s="33">
        <v>1</v>
      </c>
      <c r="G2342" s="33">
        <v>-0.32000000000000006</v>
      </c>
      <c r="H2342" s="34">
        <v>12503</v>
      </c>
      <c r="I2342" s="34">
        <v>9915</v>
      </c>
      <c r="J2342" s="67">
        <v>-2588</v>
      </c>
    </row>
    <row r="2343" spans="1:10">
      <c r="A2343" s="60" t="s">
        <v>791</v>
      </c>
      <c r="B2343" s="60" t="s">
        <v>959</v>
      </c>
      <c r="C2343" s="60" t="s">
        <v>698</v>
      </c>
      <c r="D2343" s="37" t="s">
        <v>183</v>
      </c>
      <c r="E2343" s="33">
        <v>2</v>
      </c>
      <c r="F2343" s="33">
        <v>3.3200000000000003</v>
      </c>
      <c r="G2343" s="33">
        <v>1.3200000000000003</v>
      </c>
      <c r="H2343" s="34">
        <v>17332</v>
      </c>
      <c r="I2343" s="34">
        <v>31619</v>
      </c>
      <c r="J2343" s="67">
        <v>14287</v>
      </c>
    </row>
    <row r="2344" spans="1:10">
      <c r="A2344" s="60" t="s">
        <v>791</v>
      </c>
      <c r="B2344" s="60" t="s">
        <v>959</v>
      </c>
      <c r="C2344" s="60" t="s">
        <v>699</v>
      </c>
      <c r="D2344" s="37" t="s">
        <v>87</v>
      </c>
      <c r="E2344" s="33">
        <v>23.54</v>
      </c>
      <c r="F2344" s="33">
        <v>34.970000000000006</v>
      </c>
      <c r="G2344" s="33">
        <v>11.430000000000007</v>
      </c>
      <c r="H2344" s="34">
        <v>214200</v>
      </c>
      <c r="I2344" s="34">
        <v>317238</v>
      </c>
      <c r="J2344" s="67">
        <v>103038</v>
      </c>
    </row>
    <row r="2345" spans="1:10">
      <c r="A2345" s="60" t="s">
        <v>791</v>
      </c>
      <c r="B2345" s="60" t="s">
        <v>959</v>
      </c>
      <c r="C2345" s="60" t="s">
        <v>701</v>
      </c>
      <c r="D2345" s="37" t="s">
        <v>273</v>
      </c>
      <c r="E2345" s="33">
        <v>0</v>
      </c>
      <c r="F2345" s="33">
        <v>0.56000000000000005</v>
      </c>
      <c r="G2345" s="33">
        <v>0.56000000000000005</v>
      </c>
      <c r="H2345" s="34">
        <v>0</v>
      </c>
      <c r="I2345" s="34">
        <v>4921</v>
      </c>
      <c r="J2345" s="67">
        <v>4921</v>
      </c>
    </row>
    <row r="2346" spans="1:10">
      <c r="A2346" s="60" t="s">
        <v>791</v>
      </c>
      <c r="B2346" s="60" t="s">
        <v>959</v>
      </c>
      <c r="C2346" s="60" t="s">
        <v>705</v>
      </c>
      <c r="D2346" s="37" t="s">
        <v>249</v>
      </c>
      <c r="E2346" s="33">
        <v>1.67</v>
      </c>
      <c r="F2346" s="33">
        <v>1.1299999999999999</v>
      </c>
      <c r="G2346" s="33">
        <v>-0.54</v>
      </c>
      <c r="H2346" s="34">
        <v>16827</v>
      </c>
      <c r="I2346" s="34">
        <v>9931</v>
      </c>
      <c r="J2346" s="67">
        <v>-6896</v>
      </c>
    </row>
    <row r="2347" spans="1:10">
      <c r="A2347" s="60" t="s">
        <v>791</v>
      </c>
      <c r="B2347" s="60" t="s">
        <v>959</v>
      </c>
      <c r="C2347" s="60" t="s">
        <v>706</v>
      </c>
      <c r="D2347" s="37" t="s">
        <v>943</v>
      </c>
      <c r="E2347" s="33">
        <v>2</v>
      </c>
      <c r="F2347" s="33">
        <v>3.08</v>
      </c>
      <c r="G2347" s="33">
        <v>1.08</v>
      </c>
      <c r="H2347" s="34">
        <v>17332</v>
      </c>
      <c r="I2347" s="34">
        <v>32237</v>
      </c>
      <c r="J2347" s="67">
        <v>14905</v>
      </c>
    </row>
    <row r="2348" spans="1:10">
      <c r="A2348" s="60" t="s">
        <v>791</v>
      </c>
      <c r="B2348" s="60" t="s">
        <v>959</v>
      </c>
      <c r="C2348" s="60" t="s">
        <v>707</v>
      </c>
      <c r="D2348" s="37" t="s">
        <v>117</v>
      </c>
      <c r="E2348" s="33">
        <v>4.6500000000000004</v>
      </c>
      <c r="F2348" s="33">
        <v>4</v>
      </c>
      <c r="G2348" s="33">
        <v>-0.65000000000000036</v>
      </c>
      <c r="H2348" s="34">
        <v>47836</v>
      </c>
      <c r="I2348" s="34">
        <v>35704</v>
      </c>
      <c r="J2348" s="67">
        <v>-12132</v>
      </c>
    </row>
    <row r="2349" spans="1:10">
      <c r="A2349" s="60" t="s">
        <v>791</v>
      </c>
      <c r="B2349" s="60" t="s">
        <v>959</v>
      </c>
      <c r="C2349" s="60" t="s">
        <v>708</v>
      </c>
      <c r="D2349" s="37" t="s">
        <v>69</v>
      </c>
      <c r="E2349" s="33">
        <v>6.67</v>
      </c>
      <c r="F2349" s="33">
        <v>7.53</v>
      </c>
      <c r="G2349" s="33">
        <v>0.86000000000000032</v>
      </c>
      <c r="H2349" s="34">
        <v>62764</v>
      </c>
      <c r="I2349" s="34">
        <v>67186</v>
      </c>
      <c r="J2349" s="67">
        <v>4422</v>
      </c>
    </row>
    <row r="2350" spans="1:10">
      <c r="A2350" s="60" t="s">
        <v>791</v>
      </c>
      <c r="B2350" s="60" t="s">
        <v>959</v>
      </c>
      <c r="C2350" s="60" t="s">
        <v>709</v>
      </c>
      <c r="D2350" s="37" t="s">
        <v>235</v>
      </c>
      <c r="E2350" s="33">
        <v>6.46</v>
      </c>
      <c r="F2350" s="33">
        <v>7.39</v>
      </c>
      <c r="G2350" s="33">
        <v>0.92999999999999972</v>
      </c>
      <c r="H2350" s="34">
        <v>58827</v>
      </c>
      <c r="I2350" s="34">
        <v>68890</v>
      </c>
      <c r="J2350" s="67">
        <v>10063</v>
      </c>
    </row>
    <row r="2351" spans="1:10">
      <c r="A2351" s="60" t="s">
        <v>791</v>
      </c>
      <c r="B2351" s="60" t="s">
        <v>959</v>
      </c>
      <c r="C2351" s="60" t="s">
        <v>710</v>
      </c>
      <c r="D2351" s="37" t="s">
        <v>945</v>
      </c>
      <c r="E2351" s="33">
        <v>5.9700000000000006</v>
      </c>
      <c r="F2351" s="33">
        <v>2.8600000000000003</v>
      </c>
      <c r="G2351" s="33">
        <v>-3.1100000000000003</v>
      </c>
      <c r="H2351" s="34">
        <v>51737</v>
      </c>
      <c r="I2351" s="34">
        <v>25133</v>
      </c>
      <c r="J2351" s="67">
        <v>-26604</v>
      </c>
    </row>
    <row r="2352" spans="1:10">
      <c r="A2352" s="60" t="s">
        <v>791</v>
      </c>
      <c r="B2352" s="60" t="s">
        <v>959</v>
      </c>
      <c r="C2352" s="60" t="s">
        <v>711</v>
      </c>
      <c r="D2352" s="37" t="s">
        <v>259</v>
      </c>
      <c r="E2352" s="33">
        <v>3.63</v>
      </c>
      <c r="F2352" s="33">
        <v>2</v>
      </c>
      <c r="G2352" s="33">
        <v>-1.63</v>
      </c>
      <c r="H2352" s="34">
        <v>31458</v>
      </c>
      <c r="I2352" s="34">
        <v>17576</v>
      </c>
      <c r="J2352" s="67">
        <v>-13882</v>
      </c>
    </row>
    <row r="2353" spans="1:10">
      <c r="A2353" s="60" t="s">
        <v>791</v>
      </c>
      <c r="B2353" s="60" t="s">
        <v>959</v>
      </c>
      <c r="C2353" s="60" t="s">
        <v>712</v>
      </c>
      <c r="D2353" s="37" t="s">
        <v>206</v>
      </c>
      <c r="E2353" s="33">
        <v>5.63</v>
      </c>
      <c r="F2353" s="33">
        <v>2.71</v>
      </c>
      <c r="G2353" s="33">
        <v>-2.92</v>
      </c>
      <c r="H2353" s="34">
        <v>52377</v>
      </c>
      <c r="I2353" s="34">
        <v>23815</v>
      </c>
      <c r="J2353" s="67">
        <v>-28562</v>
      </c>
    </row>
    <row r="2354" spans="1:10">
      <c r="A2354" s="60" t="s">
        <v>791</v>
      </c>
      <c r="B2354" s="60" t="s">
        <v>959</v>
      </c>
      <c r="C2354" s="60" t="s">
        <v>713</v>
      </c>
      <c r="D2354" s="37" t="s">
        <v>127</v>
      </c>
      <c r="E2354" s="33">
        <v>2</v>
      </c>
      <c r="F2354" s="33">
        <v>1.31</v>
      </c>
      <c r="G2354" s="33">
        <v>-0.69</v>
      </c>
      <c r="H2354" s="34">
        <v>17332</v>
      </c>
      <c r="I2354" s="34">
        <v>13338</v>
      </c>
      <c r="J2354" s="67">
        <v>-3994</v>
      </c>
    </row>
    <row r="2355" spans="1:10">
      <c r="A2355" s="60" t="s">
        <v>791</v>
      </c>
      <c r="B2355" s="60" t="s">
        <v>959</v>
      </c>
      <c r="C2355" s="60" t="s">
        <v>714</v>
      </c>
      <c r="D2355" s="37" t="s">
        <v>113</v>
      </c>
      <c r="E2355" s="33">
        <v>3.95</v>
      </c>
      <c r="F2355" s="33">
        <v>1.94</v>
      </c>
      <c r="G2355" s="33">
        <v>-2.0100000000000002</v>
      </c>
      <c r="H2355" s="34">
        <v>34231</v>
      </c>
      <c r="I2355" s="34">
        <v>17049</v>
      </c>
      <c r="J2355" s="67">
        <v>-17182</v>
      </c>
    </row>
    <row r="2356" spans="1:10">
      <c r="A2356" s="60" t="s">
        <v>791</v>
      </c>
      <c r="B2356" s="60" t="s">
        <v>959</v>
      </c>
      <c r="C2356" s="60" t="s">
        <v>715</v>
      </c>
      <c r="D2356" s="37" t="s">
        <v>250</v>
      </c>
      <c r="E2356" s="33">
        <v>0.11</v>
      </c>
      <c r="F2356" s="33">
        <v>0</v>
      </c>
      <c r="G2356" s="33">
        <v>-0.11</v>
      </c>
      <c r="H2356" s="34">
        <v>953</v>
      </c>
      <c r="I2356" s="34">
        <v>0</v>
      </c>
      <c r="J2356" s="67">
        <v>-953</v>
      </c>
    </row>
    <row r="2357" spans="1:10">
      <c r="A2357" s="60" t="s">
        <v>791</v>
      </c>
      <c r="B2357" s="60" t="s">
        <v>959</v>
      </c>
      <c r="C2357" s="60" t="s">
        <v>716</v>
      </c>
      <c r="D2357" s="37" t="s">
        <v>195</v>
      </c>
      <c r="E2357" s="33">
        <v>9.39</v>
      </c>
      <c r="F2357" s="33">
        <v>4.34</v>
      </c>
      <c r="G2357" s="33">
        <v>-5.0500000000000007</v>
      </c>
      <c r="H2357" s="34">
        <v>105284</v>
      </c>
      <c r="I2357" s="34">
        <v>39919</v>
      </c>
      <c r="J2357" s="67">
        <v>-65365</v>
      </c>
    </row>
    <row r="2358" spans="1:10">
      <c r="A2358" s="60" t="s">
        <v>791</v>
      </c>
      <c r="B2358" s="60" t="s">
        <v>959</v>
      </c>
      <c r="C2358" s="60" t="s">
        <v>718</v>
      </c>
      <c r="D2358" s="37" t="s">
        <v>114</v>
      </c>
      <c r="E2358" s="33">
        <v>3.76</v>
      </c>
      <c r="F2358" s="33">
        <v>7.38</v>
      </c>
      <c r="G2358" s="33">
        <v>3.62</v>
      </c>
      <c r="H2358" s="34">
        <v>34750</v>
      </c>
      <c r="I2358" s="34">
        <v>72320</v>
      </c>
      <c r="J2358" s="67">
        <v>37570</v>
      </c>
    </row>
    <row r="2359" spans="1:10">
      <c r="A2359" s="60" t="s">
        <v>791</v>
      </c>
      <c r="B2359" s="60" t="s">
        <v>959</v>
      </c>
      <c r="C2359" s="60" t="s">
        <v>719</v>
      </c>
      <c r="D2359" s="37" t="s">
        <v>138</v>
      </c>
      <c r="E2359" s="33">
        <v>2</v>
      </c>
      <c r="F2359" s="33">
        <v>3</v>
      </c>
      <c r="G2359" s="33">
        <v>1</v>
      </c>
      <c r="H2359" s="34">
        <v>17332</v>
      </c>
      <c r="I2359" s="34">
        <v>26364</v>
      </c>
      <c r="J2359" s="67">
        <v>9032</v>
      </c>
    </row>
    <row r="2360" spans="1:10">
      <c r="A2360" s="60" t="s">
        <v>791</v>
      </c>
      <c r="B2360" s="60" t="s">
        <v>959</v>
      </c>
      <c r="C2360" s="60" t="s">
        <v>720</v>
      </c>
      <c r="D2360" s="37" t="s">
        <v>284</v>
      </c>
      <c r="E2360" s="33">
        <v>0</v>
      </c>
      <c r="F2360" s="33">
        <v>0.61</v>
      </c>
      <c r="G2360" s="33">
        <v>0.61</v>
      </c>
      <c r="H2360" s="34">
        <v>0</v>
      </c>
      <c r="I2360" s="34">
        <v>9152</v>
      </c>
      <c r="J2360" s="67">
        <v>9152</v>
      </c>
    </row>
    <row r="2361" spans="1:10">
      <c r="A2361" s="60" t="s">
        <v>791</v>
      </c>
      <c r="B2361" s="60" t="s">
        <v>959</v>
      </c>
      <c r="C2361" s="60" t="s">
        <v>721</v>
      </c>
      <c r="D2361" s="37" t="s">
        <v>939</v>
      </c>
      <c r="E2361" s="33">
        <v>9.6199999999999992</v>
      </c>
      <c r="F2361" s="33">
        <v>6.22</v>
      </c>
      <c r="G2361" s="33">
        <v>-3.3999999999999995</v>
      </c>
      <c r="H2361" s="34">
        <v>94497</v>
      </c>
      <c r="I2361" s="34">
        <v>56433</v>
      </c>
      <c r="J2361" s="67">
        <v>-38064</v>
      </c>
    </row>
    <row r="2362" spans="1:10">
      <c r="A2362" s="60" t="s">
        <v>791</v>
      </c>
      <c r="B2362" s="60" t="s">
        <v>959</v>
      </c>
      <c r="C2362" s="60" t="s">
        <v>722</v>
      </c>
      <c r="D2362" s="37" t="s">
        <v>115</v>
      </c>
      <c r="E2362" s="33">
        <v>0.56000000000000005</v>
      </c>
      <c r="F2362" s="33">
        <v>2.25</v>
      </c>
      <c r="G2362" s="33">
        <v>1.69</v>
      </c>
      <c r="H2362" s="34">
        <v>4853</v>
      </c>
      <c r="I2362" s="34">
        <v>20821</v>
      </c>
      <c r="J2362" s="67">
        <v>15968</v>
      </c>
    </row>
    <row r="2363" spans="1:10">
      <c r="A2363" s="60" t="s">
        <v>791</v>
      </c>
      <c r="B2363" s="60" t="s">
        <v>959</v>
      </c>
      <c r="C2363" s="60" t="s">
        <v>723</v>
      </c>
      <c r="D2363" s="37" t="s">
        <v>946</v>
      </c>
      <c r="E2363" s="33">
        <v>0</v>
      </c>
      <c r="F2363" s="33">
        <v>0.84</v>
      </c>
      <c r="G2363" s="33">
        <v>0.84</v>
      </c>
      <c r="H2363" s="34">
        <v>0</v>
      </c>
      <c r="I2363" s="34">
        <v>7382</v>
      </c>
      <c r="J2363" s="67">
        <v>7382</v>
      </c>
    </row>
    <row r="2364" spans="1:10">
      <c r="A2364" s="60" t="s">
        <v>791</v>
      </c>
      <c r="B2364" s="60" t="s">
        <v>959</v>
      </c>
      <c r="C2364" s="60" t="s">
        <v>724</v>
      </c>
      <c r="D2364" s="37" t="s">
        <v>139</v>
      </c>
      <c r="E2364" s="33">
        <v>5.26</v>
      </c>
      <c r="F2364" s="33">
        <v>1.27</v>
      </c>
      <c r="G2364" s="33">
        <v>-3.9899999999999998</v>
      </c>
      <c r="H2364" s="34">
        <v>45583</v>
      </c>
      <c r="I2364" s="34">
        <v>11888</v>
      </c>
      <c r="J2364" s="67">
        <v>-33695</v>
      </c>
    </row>
    <row r="2365" spans="1:10">
      <c r="A2365" s="60" t="s">
        <v>791</v>
      </c>
      <c r="B2365" s="60" t="s">
        <v>959</v>
      </c>
      <c r="C2365" s="60" t="s">
        <v>725</v>
      </c>
      <c r="D2365" s="37" t="s">
        <v>118</v>
      </c>
      <c r="E2365" s="33">
        <v>3.5100000000000002</v>
      </c>
      <c r="F2365" s="33">
        <v>3</v>
      </c>
      <c r="G2365" s="33">
        <v>-0.51000000000000023</v>
      </c>
      <c r="H2365" s="34">
        <v>30417</v>
      </c>
      <c r="I2365" s="34">
        <v>26364</v>
      </c>
      <c r="J2365" s="67">
        <v>-4053</v>
      </c>
    </row>
    <row r="2366" spans="1:10">
      <c r="A2366" s="60" t="s">
        <v>791</v>
      </c>
      <c r="B2366" s="60" t="s">
        <v>959</v>
      </c>
      <c r="C2366" s="60" t="s">
        <v>726</v>
      </c>
      <c r="D2366" s="37" t="s">
        <v>221</v>
      </c>
      <c r="E2366" s="33">
        <v>7.19</v>
      </c>
      <c r="F2366" s="33">
        <v>5.05</v>
      </c>
      <c r="G2366" s="33">
        <v>-2.1400000000000006</v>
      </c>
      <c r="H2366" s="34">
        <v>73689</v>
      </c>
      <c r="I2366" s="34">
        <v>46547</v>
      </c>
      <c r="J2366" s="67">
        <v>-27142</v>
      </c>
    </row>
    <row r="2367" spans="1:10">
      <c r="A2367" s="60" t="s">
        <v>791</v>
      </c>
      <c r="B2367" s="60" t="s">
        <v>959</v>
      </c>
      <c r="C2367" s="60" t="s">
        <v>727</v>
      </c>
      <c r="D2367" s="37" t="s">
        <v>237</v>
      </c>
      <c r="E2367" s="33">
        <v>2.0499999999999998</v>
      </c>
      <c r="F2367" s="33">
        <v>1</v>
      </c>
      <c r="G2367" s="33">
        <v>-1.0499999999999998</v>
      </c>
      <c r="H2367" s="34">
        <v>19620</v>
      </c>
      <c r="I2367" s="34">
        <v>8788</v>
      </c>
      <c r="J2367" s="67">
        <v>-10832</v>
      </c>
    </row>
    <row r="2368" spans="1:10">
      <c r="A2368" s="60" t="s">
        <v>791</v>
      </c>
      <c r="B2368" s="60" t="s">
        <v>959</v>
      </c>
      <c r="C2368" s="60" t="s">
        <v>728</v>
      </c>
      <c r="D2368" s="37" t="s">
        <v>70</v>
      </c>
      <c r="E2368" s="33">
        <v>4.8100000000000005</v>
      </c>
      <c r="F2368" s="33">
        <v>5.62</v>
      </c>
      <c r="G2368" s="33">
        <v>0.80999999999999961</v>
      </c>
      <c r="H2368" s="34">
        <v>42858</v>
      </c>
      <c r="I2368" s="34">
        <v>62282</v>
      </c>
      <c r="J2368" s="67">
        <v>19424</v>
      </c>
    </row>
    <row r="2369" spans="1:10">
      <c r="A2369" s="60" t="s">
        <v>791</v>
      </c>
      <c r="B2369" s="60" t="s">
        <v>959</v>
      </c>
      <c r="C2369" s="60" t="s">
        <v>729</v>
      </c>
      <c r="D2369" s="37" t="s">
        <v>159</v>
      </c>
      <c r="E2369" s="33">
        <v>0</v>
      </c>
      <c r="F2369" s="33">
        <v>0.97</v>
      </c>
      <c r="G2369" s="33">
        <v>0.97</v>
      </c>
      <c r="H2369" s="34">
        <v>0</v>
      </c>
      <c r="I2369" s="34">
        <v>14910</v>
      </c>
      <c r="J2369" s="67">
        <v>14910</v>
      </c>
    </row>
    <row r="2370" spans="1:10">
      <c r="A2370" s="60" t="s">
        <v>791</v>
      </c>
      <c r="B2370" s="60" t="s">
        <v>959</v>
      </c>
      <c r="C2370" s="60" t="s">
        <v>730</v>
      </c>
      <c r="D2370" s="37" t="s">
        <v>119</v>
      </c>
      <c r="E2370" s="33">
        <v>6.85</v>
      </c>
      <c r="F2370" s="33">
        <v>5.5</v>
      </c>
      <c r="G2370" s="33">
        <v>-1.3499999999999996</v>
      </c>
      <c r="H2370" s="34">
        <v>62068</v>
      </c>
      <c r="I2370" s="34">
        <v>53841</v>
      </c>
      <c r="J2370" s="67">
        <v>-8227</v>
      </c>
    </row>
    <row r="2371" spans="1:10">
      <c r="A2371" s="60" t="s">
        <v>791</v>
      </c>
      <c r="B2371" s="60" t="s">
        <v>959</v>
      </c>
      <c r="C2371" s="60" t="s">
        <v>731</v>
      </c>
      <c r="D2371" s="37" t="s">
        <v>222</v>
      </c>
      <c r="E2371" s="33">
        <v>7.41</v>
      </c>
      <c r="F2371" s="33">
        <v>3.1799999999999997</v>
      </c>
      <c r="G2371" s="33">
        <v>-4.2300000000000004</v>
      </c>
      <c r="H2371" s="34">
        <v>64215</v>
      </c>
      <c r="I2371" s="34">
        <v>27946</v>
      </c>
      <c r="J2371" s="67">
        <v>-36269</v>
      </c>
    </row>
    <row r="2372" spans="1:10">
      <c r="A2372" s="60" t="s">
        <v>791</v>
      </c>
      <c r="B2372" s="60" t="s">
        <v>959</v>
      </c>
      <c r="C2372" s="60" t="s">
        <v>733</v>
      </c>
      <c r="D2372" s="37" t="s">
        <v>128</v>
      </c>
      <c r="E2372" s="33">
        <v>1.42</v>
      </c>
      <c r="F2372" s="33">
        <v>1.24</v>
      </c>
      <c r="G2372" s="33">
        <v>-0.17999999999999994</v>
      </c>
      <c r="H2372" s="34">
        <v>12306</v>
      </c>
      <c r="I2372" s="34">
        <v>11982</v>
      </c>
      <c r="J2372" s="67">
        <v>-324</v>
      </c>
    </row>
    <row r="2373" spans="1:10">
      <c r="A2373" s="60" t="s">
        <v>791</v>
      </c>
      <c r="B2373" s="60" t="s">
        <v>959</v>
      </c>
      <c r="C2373" s="60" t="s">
        <v>735</v>
      </c>
      <c r="D2373" s="37" t="s">
        <v>942</v>
      </c>
      <c r="E2373" s="33">
        <v>1</v>
      </c>
      <c r="F2373" s="33">
        <v>1</v>
      </c>
      <c r="G2373" s="33">
        <v>0</v>
      </c>
      <c r="H2373" s="34">
        <v>16655</v>
      </c>
      <c r="I2373" s="34">
        <v>14058</v>
      </c>
      <c r="J2373" s="67">
        <v>-2597</v>
      </c>
    </row>
    <row r="2374" spans="1:10">
      <c r="A2374" s="60" t="s">
        <v>791</v>
      </c>
      <c r="B2374" s="60" t="s">
        <v>959</v>
      </c>
      <c r="C2374" s="60" t="s">
        <v>736</v>
      </c>
      <c r="D2374" s="37" t="s">
        <v>349</v>
      </c>
      <c r="E2374" s="33">
        <v>2.31</v>
      </c>
      <c r="F2374" s="33">
        <v>1</v>
      </c>
      <c r="G2374" s="33">
        <v>-1.31</v>
      </c>
      <c r="H2374" s="34">
        <v>20018</v>
      </c>
      <c r="I2374" s="34">
        <v>8788</v>
      </c>
      <c r="J2374" s="67">
        <v>-11230</v>
      </c>
    </row>
    <row r="2375" spans="1:10">
      <c r="A2375" s="60" t="s">
        <v>791</v>
      </c>
      <c r="B2375" s="60" t="s">
        <v>959</v>
      </c>
      <c r="C2375" s="60" t="s">
        <v>737</v>
      </c>
      <c r="D2375" s="37" t="s">
        <v>160</v>
      </c>
      <c r="E2375" s="33">
        <v>1</v>
      </c>
      <c r="F2375" s="33">
        <v>1</v>
      </c>
      <c r="G2375" s="33">
        <v>0</v>
      </c>
      <c r="H2375" s="34">
        <v>11473</v>
      </c>
      <c r="I2375" s="34">
        <v>11361</v>
      </c>
      <c r="J2375" s="67">
        <v>-112</v>
      </c>
    </row>
    <row r="2376" spans="1:10">
      <c r="A2376" s="60" t="s">
        <v>791</v>
      </c>
      <c r="B2376" s="60" t="s">
        <v>959</v>
      </c>
      <c r="C2376" s="60" t="s">
        <v>738</v>
      </c>
      <c r="D2376" s="37" t="s">
        <v>88</v>
      </c>
      <c r="E2376" s="33">
        <v>2</v>
      </c>
      <c r="F2376" s="33">
        <v>1</v>
      </c>
      <c r="G2376" s="33">
        <v>-1</v>
      </c>
      <c r="H2376" s="34">
        <v>17332</v>
      </c>
      <c r="I2376" s="34">
        <v>8788</v>
      </c>
      <c r="J2376" s="67">
        <v>-8544</v>
      </c>
    </row>
    <row r="2377" spans="1:10">
      <c r="A2377" s="60" t="s">
        <v>791</v>
      </c>
      <c r="B2377" s="60" t="s">
        <v>959</v>
      </c>
      <c r="C2377" s="60" t="s">
        <v>739</v>
      </c>
      <c r="D2377" s="37" t="s">
        <v>941</v>
      </c>
      <c r="E2377" s="33">
        <v>4.7300000000000004</v>
      </c>
      <c r="F2377" s="33">
        <v>1</v>
      </c>
      <c r="G2377" s="33">
        <v>-3.7300000000000004</v>
      </c>
      <c r="H2377" s="34">
        <v>45820</v>
      </c>
      <c r="I2377" s="34">
        <v>9765</v>
      </c>
      <c r="J2377" s="67">
        <v>-36055</v>
      </c>
    </row>
    <row r="2378" spans="1:10">
      <c r="A2378" s="60" t="s">
        <v>791</v>
      </c>
      <c r="B2378" s="60" t="s">
        <v>959</v>
      </c>
      <c r="C2378" s="60" t="s">
        <v>740</v>
      </c>
      <c r="D2378" s="37" t="s">
        <v>197</v>
      </c>
      <c r="E2378" s="33">
        <v>1.9</v>
      </c>
      <c r="F2378" s="33">
        <v>5.67</v>
      </c>
      <c r="G2378" s="33">
        <v>3.77</v>
      </c>
      <c r="H2378" s="34">
        <v>23083</v>
      </c>
      <c r="I2378" s="34">
        <v>56315</v>
      </c>
      <c r="J2378" s="67">
        <v>33232</v>
      </c>
    </row>
    <row r="2379" spans="1:10">
      <c r="A2379" s="60" t="s">
        <v>791</v>
      </c>
      <c r="B2379" s="60" t="s">
        <v>959</v>
      </c>
      <c r="C2379" s="60" t="s">
        <v>741</v>
      </c>
      <c r="D2379" s="37" t="s">
        <v>198</v>
      </c>
      <c r="E2379" s="33">
        <v>5.1899999999999995</v>
      </c>
      <c r="F2379" s="33">
        <v>4.2200000000000006</v>
      </c>
      <c r="G2379" s="33">
        <v>-0.96999999999999886</v>
      </c>
      <c r="H2379" s="34">
        <v>53529</v>
      </c>
      <c r="I2379" s="34">
        <v>38283</v>
      </c>
      <c r="J2379" s="67">
        <v>-15246</v>
      </c>
    </row>
    <row r="2380" spans="1:10">
      <c r="A2380" s="60" t="s">
        <v>791</v>
      </c>
      <c r="B2380" s="60" t="s">
        <v>959</v>
      </c>
      <c r="C2380" s="60" t="s">
        <v>742</v>
      </c>
      <c r="D2380" s="37" t="s">
        <v>71</v>
      </c>
      <c r="E2380" s="33">
        <v>3.8499999999999996</v>
      </c>
      <c r="F2380" s="33">
        <v>3</v>
      </c>
      <c r="G2380" s="33">
        <v>-0.84999999999999964</v>
      </c>
      <c r="H2380" s="34">
        <v>33364</v>
      </c>
      <c r="I2380" s="34">
        <v>26364</v>
      </c>
      <c r="J2380" s="67">
        <v>-7000</v>
      </c>
    </row>
    <row r="2381" spans="1:10">
      <c r="A2381" s="60" t="s">
        <v>791</v>
      </c>
      <c r="B2381" s="60" t="s">
        <v>959</v>
      </c>
      <c r="C2381" s="60" t="s">
        <v>743</v>
      </c>
      <c r="D2381" s="37" t="s">
        <v>140</v>
      </c>
      <c r="E2381" s="33">
        <v>1.85</v>
      </c>
      <c r="F2381" s="33">
        <v>1</v>
      </c>
      <c r="G2381" s="33">
        <v>-0.85000000000000009</v>
      </c>
      <c r="H2381" s="34">
        <v>16032</v>
      </c>
      <c r="I2381" s="34">
        <v>8788</v>
      </c>
      <c r="J2381" s="67">
        <v>-7244</v>
      </c>
    </row>
    <row r="2382" spans="1:10">
      <c r="A2382" s="60" t="s">
        <v>791</v>
      </c>
      <c r="B2382" s="60" t="s">
        <v>959</v>
      </c>
      <c r="C2382" s="60" t="s">
        <v>745</v>
      </c>
      <c r="D2382" s="37" t="s">
        <v>256</v>
      </c>
      <c r="E2382" s="33">
        <v>2</v>
      </c>
      <c r="F2382" s="33">
        <v>1.53</v>
      </c>
      <c r="G2382" s="33">
        <v>-0.47</v>
      </c>
      <c r="H2382" s="34">
        <v>17332</v>
      </c>
      <c r="I2382" s="34">
        <v>13446</v>
      </c>
      <c r="J2382" s="67">
        <v>-3886</v>
      </c>
    </row>
    <row r="2383" spans="1:10">
      <c r="A2383" s="60" t="s">
        <v>791</v>
      </c>
      <c r="B2383" s="60" t="s">
        <v>959</v>
      </c>
      <c r="C2383" s="60" t="s">
        <v>746</v>
      </c>
      <c r="D2383" s="37" t="s">
        <v>189</v>
      </c>
      <c r="E2383" s="33">
        <v>1</v>
      </c>
      <c r="F2383" s="33">
        <v>0.69</v>
      </c>
      <c r="G2383" s="33">
        <v>-0.31000000000000005</v>
      </c>
      <c r="H2383" s="34">
        <v>10391</v>
      </c>
      <c r="I2383" s="34">
        <v>6064</v>
      </c>
      <c r="J2383" s="67">
        <v>-4327</v>
      </c>
    </row>
    <row r="2384" spans="1:10">
      <c r="A2384" s="60" t="s">
        <v>791</v>
      </c>
      <c r="B2384" s="60" t="s">
        <v>959</v>
      </c>
      <c r="C2384" s="60" t="s">
        <v>747</v>
      </c>
      <c r="D2384" s="37" t="s">
        <v>164</v>
      </c>
      <c r="E2384" s="33">
        <v>0.9</v>
      </c>
      <c r="F2384" s="33">
        <v>3</v>
      </c>
      <c r="G2384" s="33">
        <v>2.1</v>
      </c>
      <c r="H2384" s="34">
        <v>7799</v>
      </c>
      <c r="I2384" s="34">
        <v>27406</v>
      </c>
      <c r="J2384" s="67">
        <v>19607</v>
      </c>
    </row>
    <row r="2385" spans="1:10">
      <c r="A2385" s="60" t="s">
        <v>791</v>
      </c>
      <c r="B2385" s="60" t="s">
        <v>959</v>
      </c>
      <c r="C2385" s="60" t="s">
        <v>748</v>
      </c>
      <c r="D2385" s="37" t="s">
        <v>55</v>
      </c>
      <c r="E2385" s="33">
        <v>0.45</v>
      </c>
      <c r="F2385" s="33">
        <v>0</v>
      </c>
      <c r="G2385" s="33">
        <v>-0.45</v>
      </c>
      <c r="H2385" s="34">
        <v>3900</v>
      </c>
      <c r="I2385" s="34">
        <v>0</v>
      </c>
      <c r="J2385" s="67">
        <v>-3900</v>
      </c>
    </row>
    <row r="2386" spans="1:10">
      <c r="A2386" s="60" t="s">
        <v>791</v>
      </c>
      <c r="B2386" s="60" t="s">
        <v>959</v>
      </c>
      <c r="C2386" s="60" t="s">
        <v>749</v>
      </c>
      <c r="D2386" s="37" t="s">
        <v>213</v>
      </c>
      <c r="E2386" s="33">
        <v>4.08</v>
      </c>
      <c r="F2386" s="33">
        <v>5</v>
      </c>
      <c r="G2386" s="33">
        <v>0.91999999999999993</v>
      </c>
      <c r="H2386" s="34">
        <v>35357</v>
      </c>
      <c r="I2386" s="34">
        <v>49216</v>
      </c>
      <c r="J2386" s="67">
        <v>13859</v>
      </c>
    </row>
    <row r="2387" spans="1:10">
      <c r="A2387" s="60" t="s">
        <v>791</v>
      </c>
      <c r="B2387" s="60" t="s">
        <v>959</v>
      </c>
      <c r="C2387" s="60" t="s">
        <v>750</v>
      </c>
      <c r="D2387" s="37" t="s">
        <v>184</v>
      </c>
      <c r="E2387" s="33">
        <v>13.28</v>
      </c>
      <c r="F2387" s="33">
        <v>13.3</v>
      </c>
      <c r="G2387" s="33">
        <v>2.000000000000135E-2</v>
      </c>
      <c r="H2387" s="34">
        <v>153171</v>
      </c>
      <c r="I2387" s="34">
        <v>142056</v>
      </c>
      <c r="J2387" s="67">
        <v>-11115</v>
      </c>
    </row>
    <row r="2388" spans="1:10">
      <c r="A2388" s="60" t="s">
        <v>791</v>
      </c>
      <c r="B2388" s="60" t="s">
        <v>959</v>
      </c>
      <c r="C2388" s="60" t="s">
        <v>751</v>
      </c>
      <c r="D2388" s="37" t="s">
        <v>238</v>
      </c>
      <c r="E2388" s="33">
        <v>3.8</v>
      </c>
      <c r="F2388" s="33">
        <v>3.81</v>
      </c>
      <c r="G2388" s="33">
        <v>1.0000000000000231E-2</v>
      </c>
      <c r="H2388" s="34">
        <v>34718</v>
      </c>
      <c r="I2388" s="34">
        <v>36884</v>
      </c>
      <c r="J2388" s="67">
        <v>2166</v>
      </c>
    </row>
    <row r="2389" spans="1:10">
      <c r="A2389" s="60" t="s">
        <v>791</v>
      </c>
      <c r="B2389" s="60" t="s">
        <v>959</v>
      </c>
      <c r="C2389" s="60" t="s">
        <v>752</v>
      </c>
      <c r="D2389" s="37" t="s">
        <v>218</v>
      </c>
      <c r="E2389" s="33">
        <v>1.6800000000000002</v>
      </c>
      <c r="F2389" s="33">
        <v>0.03</v>
      </c>
      <c r="G2389" s="33">
        <v>-1.6500000000000001</v>
      </c>
      <c r="H2389" s="34">
        <v>14559</v>
      </c>
      <c r="I2389" s="34">
        <v>264</v>
      </c>
      <c r="J2389" s="67">
        <v>-14295</v>
      </c>
    </row>
    <row r="2390" spans="1:10">
      <c r="A2390" s="60" t="s">
        <v>791</v>
      </c>
      <c r="B2390" s="60" t="s">
        <v>959</v>
      </c>
      <c r="C2390" s="60" t="s">
        <v>753</v>
      </c>
      <c r="D2390" s="37" t="s">
        <v>944</v>
      </c>
      <c r="E2390" s="33">
        <v>2</v>
      </c>
      <c r="F2390" s="33">
        <v>2.1500000000000004</v>
      </c>
      <c r="G2390" s="33">
        <v>0.15000000000000036</v>
      </c>
      <c r="H2390" s="34">
        <v>17332</v>
      </c>
      <c r="I2390" s="34">
        <v>19453</v>
      </c>
      <c r="J2390" s="67">
        <v>2121</v>
      </c>
    </row>
    <row r="2391" spans="1:10">
      <c r="A2391" s="60" t="s">
        <v>791</v>
      </c>
      <c r="B2391" s="60" t="s">
        <v>959</v>
      </c>
      <c r="C2391" s="60" t="s">
        <v>754</v>
      </c>
      <c r="D2391" s="37" t="s">
        <v>260</v>
      </c>
      <c r="E2391" s="33">
        <v>1</v>
      </c>
      <c r="F2391" s="33">
        <v>1</v>
      </c>
      <c r="G2391" s="33">
        <v>0</v>
      </c>
      <c r="H2391" s="34">
        <v>11734</v>
      </c>
      <c r="I2391" s="34">
        <v>11959</v>
      </c>
      <c r="J2391" s="67">
        <v>225</v>
      </c>
    </row>
    <row r="2392" spans="1:10">
      <c r="A2392" s="60" t="s">
        <v>791</v>
      </c>
      <c r="B2392" s="60" t="s">
        <v>959</v>
      </c>
      <c r="C2392" s="60" t="s">
        <v>755</v>
      </c>
      <c r="D2392" s="37" t="s">
        <v>937</v>
      </c>
      <c r="E2392" s="33">
        <v>2.79</v>
      </c>
      <c r="F2392" s="33">
        <v>2.71</v>
      </c>
      <c r="G2392" s="33">
        <v>-8.0000000000000071E-2</v>
      </c>
      <c r="H2392" s="34">
        <v>27736</v>
      </c>
      <c r="I2392" s="34">
        <v>25474</v>
      </c>
      <c r="J2392" s="67">
        <v>-2262</v>
      </c>
    </row>
    <row r="2393" spans="1:10">
      <c r="A2393" s="60" t="s">
        <v>791</v>
      </c>
      <c r="B2393" s="60" t="s">
        <v>959</v>
      </c>
      <c r="C2393" s="60" t="s">
        <v>756</v>
      </c>
      <c r="D2393" s="37" t="s">
        <v>940</v>
      </c>
      <c r="E2393" s="33">
        <v>2.9899999999999998</v>
      </c>
      <c r="F2393" s="33">
        <v>2.3200000000000003</v>
      </c>
      <c r="G2393" s="33">
        <v>-0.66999999999999948</v>
      </c>
      <c r="H2393" s="34">
        <v>26120</v>
      </c>
      <c r="I2393" s="34">
        <v>20388</v>
      </c>
      <c r="J2393" s="67">
        <v>-5732</v>
      </c>
    </row>
    <row r="2394" spans="1:10">
      <c r="A2394" s="60" t="s">
        <v>791</v>
      </c>
      <c r="B2394" s="60" t="s">
        <v>959</v>
      </c>
      <c r="C2394" s="60" t="s">
        <v>757</v>
      </c>
      <c r="D2394" s="37" t="s">
        <v>243</v>
      </c>
      <c r="E2394" s="33">
        <v>8</v>
      </c>
      <c r="F2394" s="33">
        <v>6.55</v>
      </c>
      <c r="G2394" s="33">
        <v>-1.4500000000000002</v>
      </c>
      <c r="H2394" s="34">
        <v>116753</v>
      </c>
      <c r="I2394" s="34">
        <v>93716</v>
      </c>
      <c r="J2394" s="67">
        <v>-23037</v>
      </c>
    </row>
    <row r="2395" spans="1:10">
      <c r="A2395" s="60" t="s">
        <v>791</v>
      </c>
      <c r="B2395" s="60" t="s">
        <v>959</v>
      </c>
      <c r="C2395" s="60" t="s">
        <v>758</v>
      </c>
      <c r="D2395" s="37" t="s">
        <v>56</v>
      </c>
      <c r="E2395" s="33">
        <v>2.4500000000000002</v>
      </c>
      <c r="F2395" s="33">
        <v>2.61</v>
      </c>
      <c r="G2395" s="33">
        <v>0.1599999999999997</v>
      </c>
      <c r="H2395" s="34">
        <v>25127</v>
      </c>
      <c r="I2395" s="34">
        <v>25463</v>
      </c>
      <c r="J2395" s="67">
        <v>336</v>
      </c>
    </row>
    <row r="2396" spans="1:10">
      <c r="A2396" s="60" t="s">
        <v>791</v>
      </c>
      <c r="B2396" s="60" t="s">
        <v>959</v>
      </c>
      <c r="C2396" s="60" t="s">
        <v>760</v>
      </c>
      <c r="D2396" s="37" t="s">
        <v>96</v>
      </c>
      <c r="E2396" s="33">
        <v>6.7000000000000011</v>
      </c>
      <c r="F2396" s="33">
        <v>6.5499999999999989</v>
      </c>
      <c r="G2396" s="33">
        <v>-0.15000000000000213</v>
      </c>
      <c r="H2396" s="34">
        <v>62513</v>
      </c>
      <c r="I2396" s="34">
        <v>67586</v>
      </c>
      <c r="J2396" s="67">
        <v>5073</v>
      </c>
    </row>
    <row r="2397" spans="1:10">
      <c r="A2397" s="60" t="s">
        <v>791</v>
      </c>
      <c r="B2397" s="60" t="s">
        <v>959</v>
      </c>
      <c r="C2397" s="60" t="s">
        <v>761</v>
      </c>
      <c r="D2397" s="37" t="s">
        <v>176</v>
      </c>
      <c r="E2397" s="33">
        <v>3.1799999999999997</v>
      </c>
      <c r="F2397" s="33">
        <v>2.52</v>
      </c>
      <c r="G2397" s="33">
        <v>-0.6599999999999997</v>
      </c>
      <c r="H2397" s="34">
        <v>27558</v>
      </c>
      <c r="I2397" s="34">
        <v>23855</v>
      </c>
      <c r="J2397" s="67">
        <v>-3703</v>
      </c>
    </row>
    <row r="2398" spans="1:10">
      <c r="A2398" s="60" t="s">
        <v>791</v>
      </c>
      <c r="B2398" s="60" t="s">
        <v>959</v>
      </c>
      <c r="C2398" s="60" t="s">
        <v>762</v>
      </c>
      <c r="D2398" s="37" t="s">
        <v>170</v>
      </c>
      <c r="E2398" s="33">
        <v>1.81</v>
      </c>
      <c r="F2398" s="33">
        <v>1</v>
      </c>
      <c r="G2398" s="33">
        <v>-0.81</v>
      </c>
      <c r="H2398" s="34">
        <v>19415</v>
      </c>
      <c r="I2398" s="34">
        <v>8788</v>
      </c>
      <c r="J2398" s="67">
        <v>-10627</v>
      </c>
    </row>
    <row r="2399" spans="1:10">
      <c r="A2399" s="60" t="s">
        <v>792</v>
      </c>
      <c r="B2399" s="60" t="s">
        <v>338</v>
      </c>
      <c r="C2399" s="60" t="s">
        <v>352</v>
      </c>
      <c r="D2399" s="37" t="s">
        <v>37</v>
      </c>
      <c r="E2399" s="33">
        <v>14.11</v>
      </c>
      <c r="F2399" s="33">
        <v>13.030000000000001</v>
      </c>
      <c r="G2399" s="33">
        <v>-1.0799999999999983</v>
      </c>
      <c r="H2399" s="34">
        <v>126667</v>
      </c>
      <c r="I2399" s="34">
        <v>117902</v>
      </c>
      <c r="J2399" s="67">
        <v>-8765</v>
      </c>
    </row>
    <row r="2400" spans="1:10">
      <c r="A2400" s="60" t="s">
        <v>792</v>
      </c>
      <c r="B2400" s="60" t="s">
        <v>338</v>
      </c>
      <c r="C2400" s="60" t="s">
        <v>354</v>
      </c>
      <c r="D2400" s="37" t="s">
        <v>130</v>
      </c>
      <c r="E2400" s="33">
        <v>1</v>
      </c>
      <c r="F2400" s="33">
        <v>1.8199999999999998</v>
      </c>
      <c r="G2400" s="33">
        <v>0.81999999999999984</v>
      </c>
      <c r="H2400" s="34">
        <v>8666</v>
      </c>
      <c r="I2400" s="34">
        <v>16861</v>
      </c>
      <c r="J2400" s="67">
        <v>8195</v>
      </c>
    </row>
    <row r="2401" spans="1:10">
      <c r="A2401" s="60" t="s">
        <v>792</v>
      </c>
      <c r="B2401" s="60" t="s">
        <v>338</v>
      </c>
      <c r="C2401" s="60" t="s">
        <v>356</v>
      </c>
      <c r="D2401" s="37" t="s">
        <v>41</v>
      </c>
      <c r="E2401" s="33">
        <v>9.7899999999999991</v>
      </c>
      <c r="F2401" s="33">
        <v>20.080000000000002</v>
      </c>
      <c r="G2401" s="33">
        <v>10.290000000000003</v>
      </c>
      <c r="H2401" s="34">
        <v>96786</v>
      </c>
      <c r="I2401" s="34">
        <v>188289</v>
      </c>
      <c r="J2401" s="67">
        <v>91503</v>
      </c>
    </row>
    <row r="2402" spans="1:10">
      <c r="A2402" s="60" t="s">
        <v>792</v>
      </c>
      <c r="B2402" s="60" t="s">
        <v>338</v>
      </c>
      <c r="C2402" s="60" t="s">
        <v>358</v>
      </c>
      <c r="D2402" s="37" t="s">
        <v>51</v>
      </c>
      <c r="E2402" s="33">
        <v>13.92</v>
      </c>
      <c r="F2402" s="33">
        <v>14.01</v>
      </c>
      <c r="G2402" s="33">
        <v>8.9999999999999858E-2</v>
      </c>
      <c r="H2402" s="34">
        <v>121646</v>
      </c>
      <c r="I2402" s="34">
        <v>129336</v>
      </c>
      <c r="J2402" s="67">
        <v>7690</v>
      </c>
    </row>
    <row r="2403" spans="1:10">
      <c r="A2403" s="60" t="s">
        <v>792</v>
      </c>
      <c r="B2403" s="60" t="s">
        <v>338</v>
      </c>
      <c r="C2403" s="60" t="s">
        <v>359</v>
      </c>
      <c r="D2403" s="37" t="s">
        <v>57</v>
      </c>
      <c r="E2403" s="33">
        <v>2</v>
      </c>
      <c r="F2403" s="33">
        <v>4.5199999999999996</v>
      </c>
      <c r="G2403" s="33">
        <v>2.5199999999999996</v>
      </c>
      <c r="H2403" s="34">
        <v>17332</v>
      </c>
      <c r="I2403" s="34">
        <v>40511</v>
      </c>
      <c r="J2403" s="67">
        <v>23179</v>
      </c>
    </row>
    <row r="2404" spans="1:10">
      <c r="A2404" s="60" t="s">
        <v>792</v>
      </c>
      <c r="B2404" s="60" t="s">
        <v>338</v>
      </c>
      <c r="C2404" s="60" t="s">
        <v>360</v>
      </c>
      <c r="D2404" s="37" t="s">
        <v>319</v>
      </c>
      <c r="E2404" s="33">
        <v>9.15</v>
      </c>
      <c r="F2404" s="33">
        <v>12.959999999999999</v>
      </c>
      <c r="G2404" s="33">
        <v>3.8099999999999987</v>
      </c>
      <c r="H2404" s="34">
        <v>80890</v>
      </c>
      <c r="I2404" s="34">
        <v>122011</v>
      </c>
      <c r="J2404" s="67">
        <v>41121</v>
      </c>
    </row>
    <row r="2405" spans="1:10">
      <c r="A2405" s="60" t="s">
        <v>792</v>
      </c>
      <c r="B2405" s="60" t="s">
        <v>338</v>
      </c>
      <c r="C2405" s="60" t="s">
        <v>361</v>
      </c>
      <c r="D2405" s="37" t="s">
        <v>142</v>
      </c>
      <c r="E2405" s="33">
        <v>10.170000000000002</v>
      </c>
      <c r="F2405" s="33">
        <v>8.41</v>
      </c>
      <c r="G2405" s="33">
        <v>-1.7600000000000016</v>
      </c>
      <c r="H2405" s="34">
        <v>93778</v>
      </c>
      <c r="I2405" s="34">
        <v>75629</v>
      </c>
      <c r="J2405" s="67">
        <v>-18149</v>
      </c>
    </row>
    <row r="2406" spans="1:10">
      <c r="A2406" s="60" t="s">
        <v>792</v>
      </c>
      <c r="B2406" s="60" t="s">
        <v>338</v>
      </c>
      <c r="C2406" s="60" t="s">
        <v>365</v>
      </c>
      <c r="D2406" s="37" t="s">
        <v>73</v>
      </c>
      <c r="E2406" s="33">
        <v>3.04</v>
      </c>
      <c r="F2406" s="33">
        <v>3.99</v>
      </c>
      <c r="G2406" s="33">
        <v>0.95000000000000018</v>
      </c>
      <c r="H2406" s="34">
        <v>29178</v>
      </c>
      <c r="I2406" s="34">
        <v>39423</v>
      </c>
      <c r="J2406" s="67">
        <v>10245</v>
      </c>
    </row>
    <row r="2407" spans="1:10">
      <c r="A2407" s="60" t="s">
        <v>792</v>
      </c>
      <c r="B2407" s="60" t="s">
        <v>338</v>
      </c>
      <c r="C2407" s="60" t="s">
        <v>367</v>
      </c>
      <c r="D2407" s="37" t="s">
        <v>120</v>
      </c>
      <c r="E2407" s="33">
        <v>15.78</v>
      </c>
      <c r="F2407" s="33">
        <v>13.739999999999998</v>
      </c>
      <c r="G2407" s="33">
        <v>-2.0400000000000009</v>
      </c>
      <c r="H2407" s="34">
        <v>140922</v>
      </c>
      <c r="I2407" s="34">
        <v>131513</v>
      </c>
      <c r="J2407" s="67">
        <v>-9409</v>
      </c>
    </row>
    <row r="2408" spans="1:10">
      <c r="A2408" s="60" t="s">
        <v>792</v>
      </c>
      <c r="B2408" s="60" t="s">
        <v>338</v>
      </c>
      <c r="C2408" s="60" t="s">
        <v>368</v>
      </c>
      <c r="D2408" s="37" t="s">
        <v>89</v>
      </c>
      <c r="E2408" s="33">
        <v>8.9</v>
      </c>
      <c r="F2408" s="33">
        <v>7.3000000000000007</v>
      </c>
      <c r="G2408" s="33">
        <v>-1.5999999999999996</v>
      </c>
      <c r="H2408" s="34">
        <v>77128</v>
      </c>
      <c r="I2408" s="34">
        <v>66817</v>
      </c>
      <c r="J2408" s="67">
        <v>-10311</v>
      </c>
    </row>
    <row r="2409" spans="1:10">
      <c r="A2409" s="60" t="s">
        <v>792</v>
      </c>
      <c r="B2409" s="60" t="s">
        <v>338</v>
      </c>
      <c r="C2409" s="60" t="s">
        <v>369</v>
      </c>
      <c r="D2409" s="37" t="s">
        <v>97</v>
      </c>
      <c r="E2409" s="33">
        <v>1.34</v>
      </c>
      <c r="F2409" s="33">
        <v>2.4900000000000002</v>
      </c>
      <c r="G2409" s="33">
        <v>1.1500000000000001</v>
      </c>
      <c r="H2409" s="34">
        <v>13514</v>
      </c>
      <c r="I2409" s="34">
        <v>24312</v>
      </c>
      <c r="J2409" s="67">
        <v>10798</v>
      </c>
    </row>
    <row r="2410" spans="1:10">
      <c r="A2410" s="60" t="s">
        <v>792</v>
      </c>
      <c r="B2410" s="60" t="s">
        <v>338</v>
      </c>
      <c r="C2410" s="60" t="s">
        <v>371</v>
      </c>
      <c r="D2410" s="37" t="s">
        <v>104</v>
      </c>
      <c r="E2410" s="33">
        <v>27.979999999999997</v>
      </c>
      <c r="F2410" s="33">
        <v>29.5</v>
      </c>
      <c r="G2410" s="33">
        <v>1.5200000000000031</v>
      </c>
      <c r="H2410" s="34">
        <v>250636</v>
      </c>
      <c r="I2410" s="34">
        <v>274855</v>
      </c>
      <c r="J2410" s="67">
        <v>24219</v>
      </c>
    </row>
    <row r="2411" spans="1:10">
      <c r="A2411" s="60" t="s">
        <v>792</v>
      </c>
      <c r="B2411" s="60" t="s">
        <v>338</v>
      </c>
      <c r="C2411" s="60" t="s">
        <v>374</v>
      </c>
      <c r="D2411" s="37" t="s">
        <v>251</v>
      </c>
      <c r="E2411" s="33">
        <v>3</v>
      </c>
      <c r="F2411" s="33">
        <v>2.93</v>
      </c>
      <c r="G2411" s="33">
        <v>-6.999999999999984E-2</v>
      </c>
      <c r="H2411" s="34">
        <v>25998</v>
      </c>
      <c r="I2411" s="34">
        <v>26260</v>
      </c>
      <c r="J2411" s="67">
        <v>262</v>
      </c>
    </row>
    <row r="2412" spans="1:10">
      <c r="A2412" s="60" t="s">
        <v>792</v>
      </c>
      <c r="B2412" s="60" t="s">
        <v>338</v>
      </c>
      <c r="C2412" s="60" t="s">
        <v>375</v>
      </c>
      <c r="D2412" s="37" t="s">
        <v>58</v>
      </c>
      <c r="E2412" s="33">
        <v>16.37</v>
      </c>
      <c r="F2412" s="33">
        <v>9.31</v>
      </c>
      <c r="G2412" s="33">
        <v>-7.0600000000000005</v>
      </c>
      <c r="H2412" s="34">
        <v>145678</v>
      </c>
      <c r="I2412" s="34">
        <v>82032</v>
      </c>
      <c r="J2412" s="67">
        <v>-63646</v>
      </c>
    </row>
    <row r="2413" spans="1:10">
      <c r="A2413" s="60" t="s">
        <v>792</v>
      </c>
      <c r="B2413" s="60" t="s">
        <v>338</v>
      </c>
      <c r="C2413" s="60" t="s">
        <v>376</v>
      </c>
      <c r="D2413" s="37" t="s">
        <v>74</v>
      </c>
      <c r="E2413" s="33">
        <v>8.61</v>
      </c>
      <c r="F2413" s="33">
        <v>7.96</v>
      </c>
      <c r="G2413" s="33">
        <v>-0.64999999999999947</v>
      </c>
      <c r="H2413" s="34">
        <v>77290</v>
      </c>
      <c r="I2413" s="34">
        <v>70550</v>
      </c>
      <c r="J2413" s="67">
        <v>-6740</v>
      </c>
    </row>
    <row r="2414" spans="1:10">
      <c r="A2414" s="60" t="s">
        <v>792</v>
      </c>
      <c r="B2414" s="60" t="s">
        <v>338</v>
      </c>
      <c r="C2414" s="60" t="s">
        <v>377</v>
      </c>
      <c r="D2414" s="37" t="s">
        <v>339</v>
      </c>
      <c r="E2414" s="33">
        <v>8</v>
      </c>
      <c r="F2414" s="33">
        <v>2.1</v>
      </c>
      <c r="G2414" s="33">
        <v>-5.9</v>
      </c>
      <c r="H2414" s="34">
        <v>71523</v>
      </c>
      <c r="I2414" s="34">
        <v>21406</v>
      </c>
      <c r="J2414" s="67">
        <v>-50117</v>
      </c>
    </row>
    <row r="2415" spans="1:10">
      <c r="A2415" s="60" t="s">
        <v>792</v>
      </c>
      <c r="B2415" s="60" t="s">
        <v>338</v>
      </c>
      <c r="C2415" s="60" t="s">
        <v>378</v>
      </c>
      <c r="D2415" s="37" t="s">
        <v>129</v>
      </c>
      <c r="E2415" s="33">
        <v>1.21</v>
      </c>
      <c r="F2415" s="33">
        <v>1</v>
      </c>
      <c r="G2415" s="33">
        <v>-0.20999999999999996</v>
      </c>
      <c r="H2415" s="34">
        <v>10486</v>
      </c>
      <c r="I2415" s="34">
        <v>8788</v>
      </c>
      <c r="J2415" s="67">
        <v>-1698</v>
      </c>
    </row>
    <row r="2416" spans="1:10">
      <c r="A2416" s="60" t="s">
        <v>792</v>
      </c>
      <c r="B2416" s="60" t="s">
        <v>338</v>
      </c>
      <c r="C2416" s="60" t="s">
        <v>381</v>
      </c>
      <c r="D2416" s="37" t="s">
        <v>141</v>
      </c>
      <c r="E2416" s="33">
        <v>9.83</v>
      </c>
      <c r="F2416" s="33">
        <v>10.780000000000001</v>
      </c>
      <c r="G2416" s="33">
        <v>0.95000000000000107</v>
      </c>
      <c r="H2416" s="34">
        <v>88416</v>
      </c>
      <c r="I2416" s="34">
        <v>95767</v>
      </c>
      <c r="J2416" s="67">
        <v>7351</v>
      </c>
    </row>
    <row r="2417" spans="1:10">
      <c r="A2417" s="60" t="s">
        <v>792</v>
      </c>
      <c r="B2417" s="60" t="s">
        <v>338</v>
      </c>
      <c r="C2417" s="60" t="s">
        <v>382</v>
      </c>
      <c r="D2417" s="37" t="s">
        <v>178</v>
      </c>
      <c r="E2417" s="33">
        <v>11</v>
      </c>
      <c r="F2417" s="33">
        <v>17.47</v>
      </c>
      <c r="G2417" s="33">
        <v>6.4699999999999989</v>
      </c>
      <c r="H2417" s="34">
        <v>95326</v>
      </c>
      <c r="I2417" s="34">
        <v>161006</v>
      </c>
      <c r="J2417" s="67">
        <v>65680</v>
      </c>
    </row>
    <row r="2418" spans="1:10">
      <c r="A2418" s="60" t="s">
        <v>792</v>
      </c>
      <c r="B2418" s="60" t="s">
        <v>338</v>
      </c>
      <c r="C2418" s="60" t="s">
        <v>386</v>
      </c>
      <c r="D2418" s="37" t="s">
        <v>75</v>
      </c>
      <c r="E2418" s="33">
        <v>99.21</v>
      </c>
      <c r="F2418" s="33">
        <v>143.81000000000006</v>
      </c>
      <c r="G2418" s="33">
        <v>44.600000000000065</v>
      </c>
      <c r="H2418" s="34">
        <v>911539</v>
      </c>
      <c r="I2418" s="34">
        <v>1374495</v>
      </c>
      <c r="J2418" s="67">
        <v>462956</v>
      </c>
    </row>
    <row r="2419" spans="1:10">
      <c r="A2419" s="60" t="s">
        <v>792</v>
      </c>
      <c r="B2419" s="60" t="s">
        <v>338</v>
      </c>
      <c r="C2419" s="60" t="s">
        <v>387</v>
      </c>
      <c r="D2419" s="37" t="s">
        <v>105</v>
      </c>
      <c r="E2419" s="33">
        <v>2.4900000000000002</v>
      </c>
      <c r="F2419" s="33">
        <v>3.62</v>
      </c>
      <c r="G2419" s="33">
        <v>1.1299999999999999</v>
      </c>
      <c r="H2419" s="34">
        <v>22530</v>
      </c>
      <c r="I2419" s="34">
        <v>31813</v>
      </c>
      <c r="J2419" s="67">
        <v>9283</v>
      </c>
    </row>
    <row r="2420" spans="1:10">
      <c r="A2420" s="60" t="s">
        <v>792</v>
      </c>
      <c r="B2420" s="60" t="s">
        <v>338</v>
      </c>
      <c r="C2420" s="60" t="s">
        <v>391</v>
      </c>
      <c r="D2420" s="37" t="s">
        <v>302</v>
      </c>
      <c r="E2420" s="33">
        <v>9.4</v>
      </c>
      <c r="F2420" s="33">
        <v>8.76</v>
      </c>
      <c r="G2420" s="33">
        <v>-0.64000000000000057</v>
      </c>
      <c r="H2420" s="34">
        <v>83094</v>
      </c>
      <c r="I2420" s="34">
        <v>77117</v>
      </c>
      <c r="J2420" s="67">
        <v>-5977</v>
      </c>
    </row>
    <row r="2421" spans="1:10">
      <c r="A2421" s="60" t="s">
        <v>792</v>
      </c>
      <c r="B2421" s="60" t="s">
        <v>338</v>
      </c>
      <c r="C2421" s="60" t="s">
        <v>394</v>
      </c>
      <c r="D2421" s="37" t="s">
        <v>253</v>
      </c>
      <c r="E2421" s="33">
        <v>0</v>
      </c>
      <c r="F2421" s="33">
        <v>1</v>
      </c>
      <c r="G2421" s="33">
        <v>1</v>
      </c>
      <c r="H2421" s="34">
        <v>0</v>
      </c>
      <c r="I2421" s="34">
        <v>8788</v>
      </c>
      <c r="J2421" s="67">
        <v>8788</v>
      </c>
    </row>
    <row r="2422" spans="1:10">
      <c r="A2422" s="60" t="s">
        <v>792</v>
      </c>
      <c r="B2422" s="60" t="s">
        <v>338</v>
      </c>
      <c r="C2422" s="60" t="s">
        <v>395</v>
      </c>
      <c r="D2422" s="37" t="s">
        <v>38</v>
      </c>
      <c r="E2422" s="33">
        <v>26.91</v>
      </c>
      <c r="F2422" s="33">
        <v>27.3</v>
      </c>
      <c r="G2422" s="33">
        <v>0.39000000000000057</v>
      </c>
      <c r="H2422" s="34">
        <v>237420</v>
      </c>
      <c r="I2422" s="34">
        <v>246620</v>
      </c>
      <c r="J2422" s="67">
        <v>9200</v>
      </c>
    </row>
    <row r="2423" spans="1:10">
      <c r="A2423" s="60" t="s">
        <v>792</v>
      </c>
      <c r="B2423" s="60" t="s">
        <v>338</v>
      </c>
      <c r="C2423" s="60" t="s">
        <v>396</v>
      </c>
      <c r="D2423" s="37" t="s">
        <v>172</v>
      </c>
      <c r="E2423" s="33">
        <v>0.36</v>
      </c>
      <c r="F2423" s="33">
        <v>0</v>
      </c>
      <c r="G2423" s="33">
        <v>-0.36</v>
      </c>
      <c r="H2423" s="34">
        <v>3120</v>
      </c>
      <c r="I2423" s="34">
        <v>0</v>
      </c>
      <c r="J2423" s="67">
        <v>-3120</v>
      </c>
    </row>
    <row r="2424" spans="1:10">
      <c r="A2424" s="60" t="s">
        <v>792</v>
      </c>
      <c r="B2424" s="60" t="s">
        <v>338</v>
      </c>
      <c r="C2424" s="60" t="s">
        <v>397</v>
      </c>
      <c r="D2424" s="37" t="s">
        <v>340</v>
      </c>
      <c r="E2424" s="33">
        <v>4.49</v>
      </c>
      <c r="F2424" s="33">
        <v>7.5600000000000005</v>
      </c>
      <c r="G2424" s="33">
        <v>3.0700000000000003</v>
      </c>
      <c r="H2424" s="34">
        <v>44460</v>
      </c>
      <c r="I2424" s="34">
        <v>75094</v>
      </c>
      <c r="J2424" s="67">
        <v>30634</v>
      </c>
    </row>
    <row r="2425" spans="1:10">
      <c r="A2425" s="60" t="s">
        <v>792</v>
      </c>
      <c r="B2425" s="60" t="s">
        <v>338</v>
      </c>
      <c r="C2425" s="60" t="s">
        <v>399</v>
      </c>
      <c r="D2425" s="37" t="s">
        <v>177</v>
      </c>
      <c r="E2425" s="33">
        <v>8.4899999999999984</v>
      </c>
      <c r="F2425" s="33">
        <v>15.91</v>
      </c>
      <c r="G2425" s="33">
        <v>7.4200000000000017</v>
      </c>
      <c r="H2425" s="34">
        <v>76234</v>
      </c>
      <c r="I2425" s="34">
        <v>146579</v>
      </c>
      <c r="J2425" s="67">
        <v>70345</v>
      </c>
    </row>
    <row r="2426" spans="1:10">
      <c r="A2426" s="60" t="s">
        <v>792</v>
      </c>
      <c r="B2426" s="60" t="s">
        <v>338</v>
      </c>
      <c r="C2426" s="60" t="s">
        <v>400</v>
      </c>
      <c r="D2426" s="37" t="s">
        <v>328</v>
      </c>
      <c r="E2426" s="33">
        <v>12</v>
      </c>
      <c r="F2426" s="33">
        <v>12.29</v>
      </c>
      <c r="G2426" s="33">
        <v>0.28999999999999915</v>
      </c>
      <c r="H2426" s="34">
        <v>107944</v>
      </c>
      <c r="I2426" s="34">
        <v>116661</v>
      </c>
      <c r="J2426" s="67">
        <v>8717</v>
      </c>
    </row>
    <row r="2427" spans="1:10">
      <c r="A2427" s="60" t="s">
        <v>792</v>
      </c>
      <c r="B2427" s="60" t="s">
        <v>338</v>
      </c>
      <c r="C2427" s="60" t="s">
        <v>401</v>
      </c>
      <c r="D2427" s="37" t="s">
        <v>321</v>
      </c>
      <c r="E2427" s="33">
        <v>7.8</v>
      </c>
      <c r="F2427" s="33">
        <v>3.95</v>
      </c>
      <c r="G2427" s="33">
        <v>-3.8499999999999996</v>
      </c>
      <c r="H2427" s="34">
        <v>72130</v>
      </c>
      <c r="I2427" s="34">
        <v>40113</v>
      </c>
      <c r="J2427" s="67">
        <v>-32017</v>
      </c>
    </row>
    <row r="2428" spans="1:10">
      <c r="A2428" s="60" t="s">
        <v>792</v>
      </c>
      <c r="B2428" s="60" t="s">
        <v>338</v>
      </c>
      <c r="C2428" s="60" t="s">
        <v>403</v>
      </c>
      <c r="D2428" s="37" t="s">
        <v>106</v>
      </c>
      <c r="E2428" s="33">
        <v>1</v>
      </c>
      <c r="F2428" s="33">
        <v>0</v>
      </c>
      <c r="G2428" s="33">
        <v>-1</v>
      </c>
      <c r="H2428" s="34">
        <v>8666</v>
      </c>
      <c r="I2428" s="34">
        <v>0</v>
      </c>
      <c r="J2428" s="67">
        <v>-8666</v>
      </c>
    </row>
    <row r="2429" spans="1:10">
      <c r="A2429" s="60" t="s">
        <v>792</v>
      </c>
      <c r="B2429" s="60" t="s">
        <v>338</v>
      </c>
      <c r="C2429" s="60" t="s">
        <v>407</v>
      </c>
      <c r="D2429" s="37" t="s">
        <v>186</v>
      </c>
      <c r="E2429" s="33">
        <v>9.91</v>
      </c>
      <c r="F2429" s="33">
        <v>8.15</v>
      </c>
      <c r="G2429" s="33">
        <v>-1.7599999999999998</v>
      </c>
      <c r="H2429" s="34">
        <v>87953</v>
      </c>
      <c r="I2429" s="34">
        <v>71622</v>
      </c>
      <c r="J2429" s="67">
        <v>-16331</v>
      </c>
    </row>
    <row r="2430" spans="1:10">
      <c r="A2430" s="60" t="s">
        <v>792</v>
      </c>
      <c r="B2430" s="60" t="s">
        <v>338</v>
      </c>
      <c r="C2430" s="60" t="s">
        <v>408</v>
      </c>
      <c r="D2430" s="37" t="s">
        <v>144</v>
      </c>
      <c r="E2430" s="33">
        <v>5.3900000000000006</v>
      </c>
      <c r="F2430" s="33">
        <v>12.309999999999999</v>
      </c>
      <c r="G2430" s="33">
        <v>6.9199999999999982</v>
      </c>
      <c r="H2430" s="34">
        <v>46709</v>
      </c>
      <c r="I2430" s="34">
        <v>119762</v>
      </c>
      <c r="J2430" s="67">
        <v>73053</v>
      </c>
    </row>
    <row r="2431" spans="1:10">
      <c r="A2431" s="60" t="s">
        <v>792</v>
      </c>
      <c r="B2431" s="60" t="s">
        <v>338</v>
      </c>
      <c r="C2431" s="60" t="s">
        <v>412</v>
      </c>
      <c r="D2431" s="37" t="s">
        <v>42</v>
      </c>
      <c r="E2431" s="33">
        <v>28.25</v>
      </c>
      <c r="F2431" s="33">
        <v>41.510000000000012</v>
      </c>
      <c r="G2431" s="33">
        <v>13.260000000000012</v>
      </c>
      <c r="H2431" s="34">
        <v>267994</v>
      </c>
      <c r="I2431" s="34">
        <v>390766</v>
      </c>
      <c r="J2431" s="67">
        <v>122772</v>
      </c>
    </row>
    <row r="2432" spans="1:10">
      <c r="A2432" s="60" t="s">
        <v>792</v>
      </c>
      <c r="B2432" s="60" t="s">
        <v>338</v>
      </c>
      <c r="C2432" s="60" t="s">
        <v>415</v>
      </c>
      <c r="D2432" s="37" t="s">
        <v>76</v>
      </c>
      <c r="E2432" s="33">
        <v>4.49</v>
      </c>
      <c r="F2432" s="33">
        <v>3.31</v>
      </c>
      <c r="G2432" s="33">
        <v>-1.1800000000000002</v>
      </c>
      <c r="H2432" s="34">
        <v>38910</v>
      </c>
      <c r="I2432" s="34">
        <v>29424</v>
      </c>
      <c r="J2432" s="67">
        <v>-9486</v>
      </c>
    </row>
    <row r="2433" spans="1:10">
      <c r="A2433" s="60" t="s">
        <v>792</v>
      </c>
      <c r="B2433" s="60" t="s">
        <v>338</v>
      </c>
      <c r="C2433" s="60" t="s">
        <v>416</v>
      </c>
      <c r="D2433" s="37" t="s">
        <v>329</v>
      </c>
      <c r="E2433" s="33">
        <v>4.3499999999999996</v>
      </c>
      <c r="F2433" s="33">
        <v>5</v>
      </c>
      <c r="G2433" s="33">
        <v>0.65000000000000036</v>
      </c>
      <c r="H2433" s="34">
        <v>44689</v>
      </c>
      <c r="I2433" s="34">
        <v>45378</v>
      </c>
      <c r="J2433" s="67">
        <v>689</v>
      </c>
    </row>
    <row r="2434" spans="1:10">
      <c r="A2434" s="60" t="s">
        <v>792</v>
      </c>
      <c r="B2434" s="60" t="s">
        <v>338</v>
      </c>
      <c r="C2434" s="60" t="s">
        <v>418</v>
      </c>
      <c r="D2434" s="37" t="s">
        <v>265</v>
      </c>
      <c r="E2434" s="33">
        <v>1</v>
      </c>
      <c r="F2434" s="33">
        <v>0</v>
      </c>
      <c r="G2434" s="33">
        <v>-1</v>
      </c>
      <c r="H2434" s="34">
        <v>8666</v>
      </c>
      <c r="I2434" s="34">
        <v>0</v>
      </c>
      <c r="J2434" s="67">
        <v>-8666</v>
      </c>
    </row>
    <row r="2435" spans="1:10">
      <c r="A2435" s="60" t="s">
        <v>792</v>
      </c>
      <c r="B2435" s="60" t="s">
        <v>338</v>
      </c>
      <c r="C2435" s="60" t="s">
        <v>422</v>
      </c>
      <c r="D2435" s="37" t="s">
        <v>145</v>
      </c>
      <c r="E2435" s="33">
        <v>6.4</v>
      </c>
      <c r="F2435" s="33">
        <v>8.4299999999999979</v>
      </c>
      <c r="G2435" s="33">
        <v>2.0299999999999976</v>
      </c>
      <c r="H2435" s="34">
        <v>57483</v>
      </c>
      <c r="I2435" s="34">
        <v>76333</v>
      </c>
      <c r="J2435" s="67">
        <v>18850</v>
      </c>
    </row>
    <row r="2436" spans="1:10">
      <c r="A2436" s="60" t="s">
        <v>792</v>
      </c>
      <c r="B2436" s="60" t="s">
        <v>338</v>
      </c>
      <c r="C2436" s="60" t="s">
        <v>423</v>
      </c>
      <c r="D2436" s="37" t="s">
        <v>131</v>
      </c>
      <c r="E2436" s="33">
        <v>7.17</v>
      </c>
      <c r="F2436" s="33">
        <v>16.490000000000002</v>
      </c>
      <c r="G2436" s="33">
        <v>9.3200000000000021</v>
      </c>
      <c r="H2436" s="34">
        <v>62464</v>
      </c>
      <c r="I2436" s="34">
        <v>152760</v>
      </c>
      <c r="J2436" s="67">
        <v>90296</v>
      </c>
    </row>
    <row r="2437" spans="1:10">
      <c r="A2437" s="60" t="s">
        <v>792</v>
      </c>
      <c r="B2437" s="60" t="s">
        <v>338</v>
      </c>
      <c r="C2437" s="60" t="s">
        <v>424</v>
      </c>
      <c r="D2437" s="37" t="s">
        <v>165</v>
      </c>
      <c r="E2437" s="33">
        <v>3.1399999999999997</v>
      </c>
      <c r="F2437" s="33">
        <v>4.8</v>
      </c>
      <c r="G2437" s="33">
        <v>1.6600000000000001</v>
      </c>
      <c r="H2437" s="34">
        <v>29291</v>
      </c>
      <c r="I2437" s="34">
        <v>43349</v>
      </c>
      <c r="J2437" s="67">
        <v>14058</v>
      </c>
    </row>
    <row r="2438" spans="1:10">
      <c r="A2438" s="60" t="s">
        <v>792</v>
      </c>
      <c r="B2438" s="60" t="s">
        <v>338</v>
      </c>
      <c r="C2438" s="60" t="s">
        <v>428</v>
      </c>
      <c r="D2438" s="37" t="s">
        <v>121</v>
      </c>
      <c r="E2438" s="33">
        <v>8.1000000000000014</v>
      </c>
      <c r="F2438" s="33">
        <v>6.95</v>
      </c>
      <c r="G2438" s="33">
        <v>-1.1500000000000012</v>
      </c>
      <c r="H2438" s="34">
        <v>80447</v>
      </c>
      <c r="I2438" s="34">
        <v>62905</v>
      </c>
      <c r="J2438" s="67">
        <v>-17542</v>
      </c>
    </row>
    <row r="2439" spans="1:10">
      <c r="A2439" s="60" t="s">
        <v>792</v>
      </c>
      <c r="B2439" s="60" t="s">
        <v>338</v>
      </c>
      <c r="C2439" s="60" t="s">
        <v>430</v>
      </c>
      <c r="D2439" s="37" t="s">
        <v>179</v>
      </c>
      <c r="E2439" s="33">
        <v>6.0600000000000005</v>
      </c>
      <c r="F2439" s="33">
        <v>12.24</v>
      </c>
      <c r="G2439" s="33">
        <v>6.18</v>
      </c>
      <c r="H2439" s="34">
        <v>57249</v>
      </c>
      <c r="I2439" s="34">
        <v>115782</v>
      </c>
      <c r="J2439" s="67">
        <v>58533</v>
      </c>
    </row>
    <row r="2440" spans="1:10">
      <c r="A2440" s="60" t="s">
        <v>792</v>
      </c>
      <c r="B2440" s="60" t="s">
        <v>338</v>
      </c>
      <c r="C2440" s="60" t="s">
        <v>433</v>
      </c>
      <c r="D2440" s="37" t="s">
        <v>303</v>
      </c>
      <c r="E2440" s="33">
        <v>5</v>
      </c>
      <c r="F2440" s="33">
        <v>3</v>
      </c>
      <c r="G2440" s="33">
        <v>-2</v>
      </c>
      <c r="H2440" s="34">
        <v>49587</v>
      </c>
      <c r="I2440" s="34">
        <v>27454</v>
      </c>
      <c r="J2440" s="67">
        <v>-22133</v>
      </c>
    </row>
    <row r="2441" spans="1:10">
      <c r="A2441" s="60" t="s">
        <v>792</v>
      </c>
      <c r="B2441" s="60" t="s">
        <v>338</v>
      </c>
      <c r="C2441" s="60" t="s">
        <v>434</v>
      </c>
      <c r="D2441" s="37" t="s">
        <v>166</v>
      </c>
      <c r="E2441" s="33">
        <v>14.460000000000003</v>
      </c>
      <c r="F2441" s="33">
        <v>9.6999999999999993</v>
      </c>
      <c r="G2441" s="33">
        <v>-4.7600000000000033</v>
      </c>
      <c r="H2441" s="34">
        <v>131125</v>
      </c>
      <c r="I2441" s="34">
        <v>85244</v>
      </c>
      <c r="J2441" s="67">
        <v>-45881</v>
      </c>
    </row>
    <row r="2442" spans="1:10">
      <c r="A2442" s="60" t="s">
        <v>792</v>
      </c>
      <c r="B2442" s="60" t="s">
        <v>338</v>
      </c>
      <c r="C2442" s="60" t="s">
        <v>437</v>
      </c>
      <c r="D2442" s="37" t="s">
        <v>211</v>
      </c>
      <c r="E2442" s="33">
        <v>6.99</v>
      </c>
      <c r="F2442" s="33">
        <v>6.3</v>
      </c>
      <c r="G2442" s="33">
        <v>-0.69000000000000039</v>
      </c>
      <c r="H2442" s="34">
        <v>62461</v>
      </c>
      <c r="I2442" s="34">
        <v>63903</v>
      </c>
      <c r="J2442" s="67">
        <v>1442</v>
      </c>
    </row>
    <row r="2443" spans="1:10">
      <c r="A2443" s="60" t="s">
        <v>792</v>
      </c>
      <c r="B2443" s="60" t="s">
        <v>338</v>
      </c>
      <c r="C2443" s="60" t="s">
        <v>438</v>
      </c>
      <c r="D2443" s="37" t="s">
        <v>190</v>
      </c>
      <c r="E2443" s="33">
        <v>5.83</v>
      </c>
      <c r="F2443" s="33">
        <v>11.9</v>
      </c>
      <c r="G2443" s="33">
        <v>6.07</v>
      </c>
      <c r="H2443" s="34">
        <v>52427</v>
      </c>
      <c r="I2443" s="34">
        <v>109167</v>
      </c>
      <c r="J2443" s="67">
        <v>56740</v>
      </c>
    </row>
    <row r="2444" spans="1:10">
      <c r="A2444" s="60" t="s">
        <v>792</v>
      </c>
      <c r="B2444" s="60" t="s">
        <v>338</v>
      </c>
      <c r="C2444" s="60" t="s">
        <v>439</v>
      </c>
      <c r="D2444" s="37" t="s">
        <v>167</v>
      </c>
      <c r="E2444" s="33">
        <v>7.76</v>
      </c>
      <c r="F2444" s="33">
        <v>9.2200000000000006</v>
      </c>
      <c r="G2444" s="33">
        <v>1.4600000000000009</v>
      </c>
      <c r="H2444" s="34">
        <v>69361</v>
      </c>
      <c r="I2444" s="34">
        <v>84150</v>
      </c>
      <c r="J2444" s="67">
        <v>14789</v>
      </c>
    </row>
    <row r="2445" spans="1:10">
      <c r="A2445" s="60" t="s">
        <v>792</v>
      </c>
      <c r="B2445" s="60" t="s">
        <v>338</v>
      </c>
      <c r="C2445" s="60" t="s">
        <v>442</v>
      </c>
      <c r="D2445" s="37" t="s">
        <v>244</v>
      </c>
      <c r="E2445" s="33">
        <v>1</v>
      </c>
      <c r="F2445" s="33">
        <v>1</v>
      </c>
      <c r="G2445" s="33">
        <v>0</v>
      </c>
      <c r="H2445" s="34">
        <v>8666</v>
      </c>
      <c r="I2445" s="34">
        <v>8788</v>
      </c>
      <c r="J2445" s="67">
        <v>122</v>
      </c>
    </row>
    <row r="2446" spans="1:10">
      <c r="A2446" s="60" t="s">
        <v>792</v>
      </c>
      <c r="B2446" s="60" t="s">
        <v>338</v>
      </c>
      <c r="C2446" s="60" t="s">
        <v>444</v>
      </c>
      <c r="D2446" s="37" t="s">
        <v>275</v>
      </c>
      <c r="E2446" s="33">
        <v>12.34</v>
      </c>
      <c r="F2446" s="33">
        <v>23.389999999999997</v>
      </c>
      <c r="G2446" s="33">
        <v>11.049999999999997</v>
      </c>
      <c r="H2446" s="34">
        <v>111374</v>
      </c>
      <c r="I2446" s="34">
        <v>222788</v>
      </c>
      <c r="J2446" s="67">
        <v>111414</v>
      </c>
    </row>
    <row r="2447" spans="1:10">
      <c r="A2447" s="60" t="s">
        <v>792</v>
      </c>
      <c r="B2447" s="60" t="s">
        <v>338</v>
      </c>
      <c r="C2447" s="60" t="s">
        <v>445</v>
      </c>
      <c r="D2447" s="37" t="s">
        <v>132</v>
      </c>
      <c r="E2447" s="33">
        <v>12.450000000000001</v>
      </c>
      <c r="F2447" s="33">
        <v>12.08</v>
      </c>
      <c r="G2447" s="33">
        <v>-0.37000000000000099</v>
      </c>
      <c r="H2447" s="34">
        <v>112838</v>
      </c>
      <c r="I2447" s="34">
        <v>111975</v>
      </c>
      <c r="J2447" s="67">
        <v>-863</v>
      </c>
    </row>
    <row r="2448" spans="1:10">
      <c r="A2448" s="60" t="s">
        <v>792</v>
      </c>
      <c r="B2448" s="60" t="s">
        <v>338</v>
      </c>
      <c r="C2448" s="60" t="s">
        <v>446</v>
      </c>
      <c r="D2448" s="37" t="s">
        <v>98</v>
      </c>
      <c r="E2448" s="33">
        <v>49.440000000000005</v>
      </c>
      <c r="F2448" s="33">
        <v>50.54</v>
      </c>
      <c r="G2448" s="33">
        <v>1.0999999999999943</v>
      </c>
      <c r="H2448" s="34">
        <v>453259</v>
      </c>
      <c r="I2448" s="34">
        <v>470311</v>
      </c>
      <c r="J2448" s="67">
        <v>17052</v>
      </c>
    </row>
    <row r="2449" spans="1:10">
      <c r="A2449" s="60" t="s">
        <v>792</v>
      </c>
      <c r="B2449" s="60" t="s">
        <v>338</v>
      </c>
      <c r="C2449" s="60" t="s">
        <v>447</v>
      </c>
      <c r="D2449" s="37" t="s">
        <v>107</v>
      </c>
      <c r="E2449" s="33">
        <v>16.04</v>
      </c>
      <c r="F2449" s="33">
        <v>7.7799999999999994</v>
      </c>
      <c r="G2449" s="33">
        <v>-8.26</v>
      </c>
      <c r="H2449" s="34">
        <v>143164</v>
      </c>
      <c r="I2449" s="34">
        <v>70939</v>
      </c>
      <c r="J2449" s="67">
        <v>-72225</v>
      </c>
    </row>
    <row r="2450" spans="1:10">
      <c r="A2450" s="60" t="s">
        <v>792</v>
      </c>
      <c r="B2450" s="60" t="s">
        <v>338</v>
      </c>
      <c r="C2450" s="60" t="s">
        <v>448</v>
      </c>
      <c r="D2450" s="37" t="s">
        <v>77</v>
      </c>
      <c r="E2450" s="33">
        <v>29.25</v>
      </c>
      <c r="F2450" s="33">
        <v>38.39</v>
      </c>
      <c r="G2450" s="33">
        <v>9.14</v>
      </c>
      <c r="H2450" s="34">
        <v>262531</v>
      </c>
      <c r="I2450" s="34">
        <v>363215</v>
      </c>
      <c r="J2450" s="67">
        <v>100684</v>
      </c>
    </row>
    <row r="2451" spans="1:10">
      <c r="A2451" s="60" t="s">
        <v>792</v>
      </c>
      <c r="B2451" s="60" t="s">
        <v>338</v>
      </c>
      <c r="C2451" s="60" t="s">
        <v>450</v>
      </c>
      <c r="D2451" s="37" t="s">
        <v>280</v>
      </c>
      <c r="E2451" s="33">
        <v>5.09</v>
      </c>
      <c r="F2451" s="33">
        <v>8.7800000000000011</v>
      </c>
      <c r="G2451" s="33">
        <v>3.6900000000000013</v>
      </c>
      <c r="H2451" s="34">
        <v>48375</v>
      </c>
      <c r="I2451" s="34">
        <v>77907</v>
      </c>
      <c r="J2451" s="67">
        <v>29532</v>
      </c>
    </row>
    <row r="2452" spans="1:10">
      <c r="A2452" s="60" t="s">
        <v>792</v>
      </c>
      <c r="B2452" s="60" t="s">
        <v>338</v>
      </c>
      <c r="C2452" s="60" t="s">
        <v>451</v>
      </c>
      <c r="D2452" s="37" t="s">
        <v>78</v>
      </c>
      <c r="E2452" s="33">
        <v>26.459999999999997</v>
      </c>
      <c r="F2452" s="33">
        <v>28.61</v>
      </c>
      <c r="G2452" s="33">
        <v>2.1500000000000021</v>
      </c>
      <c r="H2452" s="34">
        <v>242623</v>
      </c>
      <c r="I2452" s="34">
        <v>266271</v>
      </c>
      <c r="J2452" s="67">
        <v>23648</v>
      </c>
    </row>
    <row r="2453" spans="1:10">
      <c r="A2453" s="60" t="s">
        <v>792</v>
      </c>
      <c r="B2453" s="60" t="s">
        <v>338</v>
      </c>
      <c r="C2453" s="60" t="s">
        <v>452</v>
      </c>
      <c r="D2453" s="37" t="s">
        <v>122</v>
      </c>
      <c r="E2453" s="33">
        <v>19.46</v>
      </c>
      <c r="F2453" s="33">
        <v>24.61</v>
      </c>
      <c r="G2453" s="33">
        <v>5.1499999999999986</v>
      </c>
      <c r="H2453" s="34">
        <v>179125</v>
      </c>
      <c r="I2453" s="34">
        <v>230293</v>
      </c>
      <c r="J2453" s="67">
        <v>51168</v>
      </c>
    </row>
    <row r="2454" spans="1:10">
      <c r="A2454" s="60" t="s">
        <v>792</v>
      </c>
      <c r="B2454" s="60" t="s">
        <v>338</v>
      </c>
      <c r="C2454" s="60" t="s">
        <v>454</v>
      </c>
      <c r="D2454" s="37" t="s">
        <v>199</v>
      </c>
      <c r="E2454" s="33">
        <v>16.75</v>
      </c>
      <c r="F2454" s="33">
        <v>20.5</v>
      </c>
      <c r="G2454" s="33">
        <v>3.75</v>
      </c>
      <c r="H2454" s="34">
        <v>156551</v>
      </c>
      <c r="I2454" s="34">
        <v>194810</v>
      </c>
      <c r="J2454" s="67">
        <v>38259</v>
      </c>
    </row>
    <row r="2455" spans="1:10">
      <c r="A2455" s="60" t="s">
        <v>792</v>
      </c>
      <c r="B2455" s="60" t="s">
        <v>338</v>
      </c>
      <c r="C2455" s="60" t="s">
        <v>456</v>
      </c>
      <c r="D2455" s="37" t="s">
        <v>146</v>
      </c>
      <c r="E2455" s="33">
        <v>6</v>
      </c>
      <c r="F2455" s="33">
        <v>7.19</v>
      </c>
      <c r="G2455" s="33">
        <v>1.1900000000000004</v>
      </c>
      <c r="H2455" s="34">
        <v>51996</v>
      </c>
      <c r="I2455" s="34">
        <v>63186</v>
      </c>
      <c r="J2455" s="67">
        <v>11190</v>
      </c>
    </row>
    <row r="2456" spans="1:10">
      <c r="A2456" s="60" t="s">
        <v>792</v>
      </c>
      <c r="B2456" s="60" t="s">
        <v>338</v>
      </c>
      <c r="C2456" s="60" t="s">
        <v>458</v>
      </c>
      <c r="D2456" s="37" t="s">
        <v>147</v>
      </c>
      <c r="E2456" s="33">
        <v>6.17</v>
      </c>
      <c r="F2456" s="33">
        <v>8.65</v>
      </c>
      <c r="G2456" s="33">
        <v>2.4800000000000004</v>
      </c>
      <c r="H2456" s="34">
        <v>56457</v>
      </c>
      <c r="I2456" s="34">
        <v>78927</v>
      </c>
      <c r="J2456" s="67">
        <v>22470</v>
      </c>
    </row>
    <row r="2457" spans="1:10">
      <c r="A2457" s="60" t="s">
        <v>792</v>
      </c>
      <c r="B2457" s="60" t="s">
        <v>338</v>
      </c>
      <c r="C2457" s="60" t="s">
        <v>461</v>
      </c>
      <c r="D2457" s="37" t="s">
        <v>90</v>
      </c>
      <c r="E2457" s="33">
        <v>18.900000000000002</v>
      </c>
      <c r="F2457" s="33">
        <v>15.27</v>
      </c>
      <c r="G2457" s="33">
        <v>-3.6300000000000026</v>
      </c>
      <c r="H2457" s="34">
        <v>177547</v>
      </c>
      <c r="I2457" s="34">
        <v>143205</v>
      </c>
      <c r="J2457" s="67">
        <v>-34342</v>
      </c>
    </row>
    <row r="2458" spans="1:10">
      <c r="A2458" s="60" t="s">
        <v>792</v>
      </c>
      <c r="B2458" s="60" t="s">
        <v>338</v>
      </c>
      <c r="C2458" s="60" t="s">
        <v>462</v>
      </c>
      <c r="D2458" s="37" t="s">
        <v>60</v>
      </c>
      <c r="E2458" s="33">
        <v>4.63</v>
      </c>
      <c r="F2458" s="33">
        <v>1.08</v>
      </c>
      <c r="G2458" s="33">
        <v>-3.55</v>
      </c>
      <c r="H2458" s="34">
        <v>45332</v>
      </c>
      <c r="I2458" s="34">
        <v>13160</v>
      </c>
      <c r="J2458" s="67">
        <v>-32172</v>
      </c>
    </row>
    <row r="2459" spans="1:10">
      <c r="A2459" s="60" t="s">
        <v>792</v>
      </c>
      <c r="B2459" s="60" t="s">
        <v>338</v>
      </c>
      <c r="C2459" s="60" t="s">
        <v>465</v>
      </c>
      <c r="D2459" s="37" t="s">
        <v>61</v>
      </c>
      <c r="E2459" s="33">
        <v>5.92</v>
      </c>
      <c r="F2459" s="33">
        <v>3.39</v>
      </c>
      <c r="G2459" s="33">
        <v>-2.5299999999999998</v>
      </c>
      <c r="H2459" s="34">
        <v>53498</v>
      </c>
      <c r="I2459" s="34">
        <v>29792</v>
      </c>
      <c r="J2459" s="67">
        <v>-23706</v>
      </c>
    </row>
    <row r="2460" spans="1:10">
      <c r="A2460" s="60" t="s">
        <v>792</v>
      </c>
      <c r="B2460" s="60" t="s">
        <v>338</v>
      </c>
      <c r="C2460" s="60" t="s">
        <v>468</v>
      </c>
      <c r="D2460" s="37" t="s">
        <v>62</v>
      </c>
      <c r="E2460" s="33">
        <v>2.2400000000000002</v>
      </c>
      <c r="F2460" s="33">
        <v>3</v>
      </c>
      <c r="G2460" s="33">
        <v>0.75999999999999979</v>
      </c>
      <c r="H2460" s="34">
        <v>31286</v>
      </c>
      <c r="I2460" s="34">
        <v>33265</v>
      </c>
      <c r="J2460" s="67">
        <v>1979</v>
      </c>
    </row>
    <row r="2461" spans="1:10">
      <c r="A2461" s="60" t="s">
        <v>792</v>
      </c>
      <c r="B2461" s="60" t="s">
        <v>338</v>
      </c>
      <c r="C2461" s="60" t="s">
        <v>469</v>
      </c>
      <c r="D2461" s="37" t="s">
        <v>161</v>
      </c>
      <c r="E2461" s="33">
        <v>1</v>
      </c>
      <c r="F2461" s="33">
        <v>1</v>
      </c>
      <c r="G2461" s="33">
        <v>0</v>
      </c>
      <c r="H2461" s="34">
        <v>10861</v>
      </c>
      <c r="I2461" s="34">
        <v>10229</v>
      </c>
      <c r="J2461" s="67">
        <v>-632</v>
      </c>
    </row>
    <row r="2462" spans="1:10">
      <c r="A2462" s="60" t="s">
        <v>792</v>
      </c>
      <c r="B2462" s="60" t="s">
        <v>338</v>
      </c>
      <c r="C2462" s="60" t="s">
        <v>473</v>
      </c>
      <c r="D2462" s="37" t="s">
        <v>39</v>
      </c>
      <c r="E2462" s="33">
        <v>0</v>
      </c>
      <c r="F2462" s="33">
        <v>1.76</v>
      </c>
      <c r="G2462" s="33">
        <v>1.76</v>
      </c>
      <c r="H2462" s="34">
        <v>0</v>
      </c>
      <c r="I2462" s="34">
        <v>15467</v>
      </c>
      <c r="J2462" s="67">
        <v>15467</v>
      </c>
    </row>
    <row r="2463" spans="1:10">
      <c r="A2463" s="60" t="s">
        <v>792</v>
      </c>
      <c r="B2463" s="60" t="s">
        <v>338</v>
      </c>
      <c r="C2463" s="60" t="s">
        <v>479</v>
      </c>
      <c r="D2463" s="37" t="s">
        <v>52</v>
      </c>
      <c r="E2463" s="33">
        <v>28.889999999999997</v>
      </c>
      <c r="F2463" s="33">
        <v>38.119999999999997</v>
      </c>
      <c r="G2463" s="33">
        <v>9.23</v>
      </c>
      <c r="H2463" s="34">
        <v>267602</v>
      </c>
      <c r="I2463" s="34">
        <v>350963</v>
      </c>
      <c r="J2463" s="67">
        <v>83361</v>
      </c>
    </row>
    <row r="2464" spans="1:10">
      <c r="A2464" s="60" t="s">
        <v>792</v>
      </c>
      <c r="B2464" s="60" t="s">
        <v>338</v>
      </c>
      <c r="C2464" s="60" t="s">
        <v>482</v>
      </c>
      <c r="D2464" s="37" t="s">
        <v>330</v>
      </c>
      <c r="E2464" s="33">
        <v>2</v>
      </c>
      <c r="F2464" s="33">
        <v>1.26</v>
      </c>
      <c r="G2464" s="33">
        <v>-0.74</v>
      </c>
      <c r="H2464" s="34">
        <v>17332</v>
      </c>
      <c r="I2464" s="34">
        <v>11073</v>
      </c>
      <c r="J2464" s="67">
        <v>-6259</v>
      </c>
    </row>
    <row r="2465" spans="1:10">
      <c r="A2465" s="60" t="s">
        <v>792</v>
      </c>
      <c r="B2465" s="60" t="s">
        <v>338</v>
      </c>
      <c r="C2465" s="60" t="s">
        <v>484</v>
      </c>
      <c r="D2465" s="37" t="s">
        <v>99</v>
      </c>
      <c r="E2465" s="33">
        <v>5.51</v>
      </c>
      <c r="F2465" s="33">
        <v>8.86</v>
      </c>
      <c r="G2465" s="33">
        <v>3.3499999999999996</v>
      </c>
      <c r="H2465" s="34">
        <v>48412</v>
      </c>
      <c r="I2465" s="34">
        <v>79543</v>
      </c>
      <c r="J2465" s="67">
        <v>31131</v>
      </c>
    </row>
    <row r="2466" spans="1:10">
      <c r="A2466" s="60" t="s">
        <v>792</v>
      </c>
      <c r="B2466" s="60" t="s">
        <v>338</v>
      </c>
      <c r="C2466" s="60" t="s">
        <v>486</v>
      </c>
      <c r="D2466" s="37" t="s">
        <v>173</v>
      </c>
      <c r="E2466" s="33">
        <v>1</v>
      </c>
      <c r="F2466" s="33">
        <v>1</v>
      </c>
      <c r="G2466" s="33">
        <v>0</v>
      </c>
      <c r="H2466" s="34">
        <v>8666</v>
      </c>
      <c r="I2466" s="34">
        <v>8788</v>
      </c>
      <c r="J2466" s="67">
        <v>122</v>
      </c>
    </row>
    <row r="2467" spans="1:10">
      <c r="A2467" s="60" t="s">
        <v>792</v>
      </c>
      <c r="B2467" s="60" t="s">
        <v>338</v>
      </c>
      <c r="C2467" s="60" t="s">
        <v>487</v>
      </c>
      <c r="D2467" s="37" t="s">
        <v>79</v>
      </c>
      <c r="E2467" s="33">
        <v>8.24</v>
      </c>
      <c r="F2467" s="33">
        <v>9.4700000000000006</v>
      </c>
      <c r="G2467" s="33">
        <v>1.2300000000000004</v>
      </c>
      <c r="H2467" s="34">
        <v>76171</v>
      </c>
      <c r="I2467" s="34">
        <v>89466</v>
      </c>
      <c r="J2467" s="67">
        <v>13295</v>
      </c>
    </row>
    <row r="2468" spans="1:10">
      <c r="A2468" s="60" t="s">
        <v>792</v>
      </c>
      <c r="B2468" s="60" t="s">
        <v>338</v>
      </c>
      <c r="C2468" s="60" t="s">
        <v>488</v>
      </c>
      <c r="D2468" s="37" t="s">
        <v>43</v>
      </c>
      <c r="E2468" s="33">
        <v>19.669999999999998</v>
      </c>
      <c r="F2468" s="33">
        <v>26.009999999999998</v>
      </c>
      <c r="G2468" s="33">
        <v>6.34</v>
      </c>
      <c r="H2468" s="34">
        <v>188441</v>
      </c>
      <c r="I2468" s="34">
        <v>255067</v>
      </c>
      <c r="J2468" s="67">
        <v>66626</v>
      </c>
    </row>
    <row r="2469" spans="1:10">
      <c r="A2469" s="60" t="s">
        <v>792</v>
      </c>
      <c r="B2469" s="60" t="s">
        <v>338</v>
      </c>
      <c r="C2469" s="60" t="s">
        <v>489</v>
      </c>
      <c r="D2469" s="37" t="s">
        <v>123</v>
      </c>
      <c r="E2469" s="33">
        <v>5.41</v>
      </c>
      <c r="F2469" s="33">
        <v>3</v>
      </c>
      <c r="G2469" s="33">
        <v>-2.41</v>
      </c>
      <c r="H2469" s="34">
        <v>46883</v>
      </c>
      <c r="I2469" s="34">
        <v>26364</v>
      </c>
      <c r="J2469" s="67">
        <v>-20519</v>
      </c>
    </row>
    <row r="2470" spans="1:10">
      <c r="A2470" s="60" t="s">
        <v>792</v>
      </c>
      <c r="B2470" s="60" t="s">
        <v>338</v>
      </c>
      <c r="C2470" s="60" t="s">
        <v>490</v>
      </c>
      <c r="D2470" s="37" t="s">
        <v>80</v>
      </c>
      <c r="E2470" s="33">
        <v>1</v>
      </c>
      <c r="F2470" s="33">
        <v>0.44</v>
      </c>
      <c r="G2470" s="33">
        <v>-0.56000000000000005</v>
      </c>
      <c r="H2470" s="34">
        <v>8666</v>
      </c>
      <c r="I2470" s="34">
        <v>5016</v>
      </c>
      <c r="J2470" s="67">
        <v>-3650</v>
      </c>
    </row>
    <row r="2471" spans="1:10">
      <c r="A2471" s="60" t="s">
        <v>792</v>
      </c>
      <c r="B2471" s="60" t="s">
        <v>338</v>
      </c>
      <c r="C2471" s="60" t="s">
        <v>492</v>
      </c>
      <c r="D2471" s="37" t="s">
        <v>200</v>
      </c>
      <c r="E2471" s="33">
        <v>8.27</v>
      </c>
      <c r="F2471" s="33">
        <v>8.76</v>
      </c>
      <c r="G2471" s="33">
        <v>0.49000000000000021</v>
      </c>
      <c r="H2471" s="34">
        <v>72086</v>
      </c>
      <c r="I2471" s="34">
        <v>78675</v>
      </c>
      <c r="J2471" s="67">
        <v>6589</v>
      </c>
    </row>
    <row r="2472" spans="1:10">
      <c r="A2472" s="60" t="s">
        <v>792</v>
      </c>
      <c r="B2472" s="60" t="s">
        <v>338</v>
      </c>
      <c r="C2472" s="60" t="s">
        <v>493</v>
      </c>
      <c r="D2472" s="37" t="s">
        <v>341</v>
      </c>
      <c r="E2472" s="33">
        <v>4</v>
      </c>
      <c r="F2472" s="33">
        <v>3</v>
      </c>
      <c r="G2472" s="33">
        <v>-1</v>
      </c>
      <c r="H2472" s="34">
        <v>37729</v>
      </c>
      <c r="I2472" s="34">
        <v>30563</v>
      </c>
      <c r="J2472" s="67">
        <v>-7166</v>
      </c>
    </row>
    <row r="2473" spans="1:10">
      <c r="A2473" s="60" t="s">
        <v>792</v>
      </c>
      <c r="B2473" s="60" t="s">
        <v>338</v>
      </c>
      <c r="C2473" s="60" t="s">
        <v>495</v>
      </c>
      <c r="D2473" s="37" t="s">
        <v>148</v>
      </c>
      <c r="E2473" s="33">
        <v>5.63</v>
      </c>
      <c r="F2473" s="33">
        <v>2</v>
      </c>
      <c r="G2473" s="33">
        <v>-3.63</v>
      </c>
      <c r="H2473" s="34">
        <v>51854</v>
      </c>
      <c r="I2473" s="34">
        <v>18840</v>
      </c>
      <c r="J2473" s="67">
        <v>-33014</v>
      </c>
    </row>
    <row r="2474" spans="1:10">
      <c r="A2474" s="60" t="s">
        <v>792</v>
      </c>
      <c r="B2474" s="60" t="s">
        <v>338</v>
      </c>
      <c r="C2474" s="60" t="s">
        <v>496</v>
      </c>
      <c r="D2474" s="37" t="s">
        <v>108</v>
      </c>
      <c r="E2474" s="33">
        <v>3</v>
      </c>
      <c r="F2474" s="33">
        <v>4.13</v>
      </c>
      <c r="G2474" s="33">
        <v>1.1299999999999999</v>
      </c>
      <c r="H2474" s="34">
        <v>25998</v>
      </c>
      <c r="I2474" s="34">
        <v>36294</v>
      </c>
      <c r="J2474" s="67">
        <v>10296</v>
      </c>
    </row>
    <row r="2475" spans="1:10">
      <c r="A2475" s="60" t="s">
        <v>792</v>
      </c>
      <c r="B2475" s="60" t="s">
        <v>338</v>
      </c>
      <c r="C2475" s="60" t="s">
        <v>500</v>
      </c>
      <c r="D2475" s="37" t="s">
        <v>216</v>
      </c>
      <c r="E2475" s="33">
        <v>32.1</v>
      </c>
      <c r="F2475" s="33">
        <v>40.310000000000009</v>
      </c>
      <c r="G2475" s="33">
        <v>8.210000000000008</v>
      </c>
      <c r="H2475" s="34">
        <v>291226</v>
      </c>
      <c r="I2475" s="34">
        <v>381537</v>
      </c>
      <c r="J2475" s="67">
        <v>90311</v>
      </c>
    </row>
    <row r="2476" spans="1:10">
      <c r="A2476" s="60" t="s">
        <v>792</v>
      </c>
      <c r="B2476" s="60" t="s">
        <v>338</v>
      </c>
      <c r="C2476" s="60" t="s">
        <v>501</v>
      </c>
      <c r="D2476" s="37" t="s">
        <v>257</v>
      </c>
      <c r="E2476" s="33">
        <v>3</v>
      </c>
      <c r="F2476" s="33">
        <v>3</v>
      </c>
      <c r="G2476" s="33">
        <v>0</v>
      </c>
      <c r="H2476" s="34">
        <v>25998</v>
      </c>
      <c r="I2476" s="34">
        <v>26364</v>
      </c>
      <c r="J2476" s="67">
        <v>366</v>
      </c>
    </row>
    <row r="2477" spans="1:10">
      <c r="A2477" s="60" t="s">
        <v>792</v>
      </c>
      <c r="B2477" s="60" t="s">
        <v>338</v>
      </c>
      <c r="C2477" s="60" t="s">
        <v>502</v>
      </c>
      <c r="D2477" s="37" t="s">
        <v>91</v>
      </c>
      <c r="E2477" s="33">
        <v>4.33</v>
      </c>
      <c r="F2477" s="33">
        <v>7.88</v>
      </c>
      <c r="G2477" s="33">
        <v>3.55</v>
      </c>
      <c r="H2477" s="34">
        <v>40570</v>
      </c>
      <c r="I2477" s="34">
        <v>72634</v>
      </c>
      <c r="J2477" s="67">
        <v>32064</v>
      </c>
    </row>
    <row r="2478" spans="1:10">
      <c r="A2478" s="60" t="s">
        <v>792</v>
      </c>
      <c r="B2478" s="60" t="s">
        <v>338</v>
      </c>
      <c r="C2478" s="60" t="s">
        <v>503</v>
      </c>
      <c r="D2478" s="37" t="s">
        <v>258</v>
      </c>
      <c r="E2478" s="33">
        <v>1</v>
      </c>
      <c r="F2478" s="33">
        <v>0.9</v>
      </c>
      <c r="G2478" s="33">
        <v>-9.9999999999999978E-2</v>
      </c>
      <c r="H2478" s="34">
        <v>8666</v>
      </c>
      <c r="I2478" s="34">
        <v>7909</v>
      </c>
      <c r="J2478" s="67">
        <v>-757</v>
      </c>
    </row>
    <row r="2479" spans="1:10">
      <c r="A2479" s="60" t="s">
        <v>792</v>
      </c>
      <c r="B2479" s="60" t="s">
        <v>338</v>
      </c>
      <c r="C2479" s="60" t="s">
        <v>504</v>
      </c>
      <c r="D2479" s="37" t="s">
        <v>201</v>
      </c>
      <c r="E2479" s="33">
        <v>18.899999999999999</v>
      </c>
      <c r="F2479" s="33">
        <v>18.29</v>
      </c>
      <c r="G2479" s="33">
        <v>-0.60999999999999943</v>
      </c>
      <c r="H2479" s="34">
        <v>180584</v>
      </c>
      <c r="I2479" s="34">
        <v>166443</v>
      </c>
      <c r="J2479" s="67">
        <v>-14141</v>
      </c>
    </row>
    <row r="2480" spans="1:10">
      <c r="A2480" s="60" t="s">
        <v>792</v>
      </c>
      <c r="B2480" s="60" t="s">
        <v>338</v>
      </c>
      <c r="C2480" s="60" t="s">
        <v>506</v>
      </c>
      <c r="D2480" s="37" t="s">
        <v>331</v>
      </c>
      <c r="E2480" s="33">
        <v>5.16</v>
      </c>
      <c r="F2480" s="33">
        <v>8.76</v>
      </c>
      <c r="G2480" s="33">
        <v>3.5999999999999996</v>
      </c>
      <c r="H2480" s="34">
        <v>53625</v>
      </c>
      <c r="I2480" s="34">
        <v>79326</v>
      </c>
      <c r="J2480" s="67">
        <v>25701</v>
      </c>
    </row>
    <row r="2481" spans="1:10">
      <c r="A2481" s="60" t="s">
        <v>792</v>
      </c>
      <c r="B2481" s="60" t="s">
        <v>338</v>
      </c>
      <c r="C2481" s="60" t="s">
        <v>509</v>
      </c>
      <c r="D2481" s="37" t="s">
        <v>202</v>
      </c>
      <c r="E2481" s="33">
        <v>5.2199999999999989</v>
      </c>
      <c r="F2481" s="33">
        <v>6.35</v>
      </c>
      <c r="G2481" s="33">
        <v>1.1300000000000008</v>
      </c>
      <c r="H2481" s="34">
        <v>45647</v>
      </c>
      <c r="I2481" s="34">
        <v>55803</v>
      </c>
      <c r="J2481" s="67">
        <v>10156</v>
      </c>
    </row>
    <row r="2482" spans="1:10">
      <c r="A2482" s="60" t="s">
        <v>792</v>
      </c>
      <c r="B2482" s="60" t="s">
        <v>338</v>
      </c>
      <c r="C2482" s="60" t="s">
        <v>510</v>
      </c>
      <c r="D2482" s="37" t="s">
        <v>44</v>
      </c>
      <c r="E2482" s="33">
        <v>7</v>
      </c>
      <c r="F2482" s="33">
        <v>2.9799999999999995</v>
      </c>
      <c r="G2482" s="33">
        <v>-4.0200000000000005</v>
      </c>
      <c r="H2482" s="34">
        <v>63800</v>
      </c>
      <c r="I2482" s="34">
        <v>30047</v>
      </c>
      <c r="J2482" s="67">
        <v>-33753</v>
      </c>
    </row>
    <row r="2483" spans="1:10">
      <c r="A2483" s="60" t="s">
        <v>792</v>
      </c>
      <c r="B2483" s="60" t="s">
        <v>338</v>
      </c>
      <c r="C2483" s="60" t="s">
        <v>511</v>
      </c>
      <c r="D2483" s="37" t="s">
        <v>180</v>
      </c>
      <c r="E2483" s="33">
        <v>36.959999999999994</v>
      </c>
      <c r="F2483" s="33">
        <v>36.199999999999996</v>
      </c>
      <c r="G2483" s="33">
        <v>-0.75999999999999801</v>
      </c>
      <c r="H2483" s="34">
        <v>342844</v>
      </c>
      <c r="I2483" s="34">
        <v>340685</v>
      </c>
      <c r="J2483" s="67">
        <v>-2159</v>
      </c>
    </row>
    <row r="2484" spans="1:10">
      <c r="A2484" s="60" t="s">
        <v>792</v>
      </c>
      <c r="B2484" s="60" t="s">
        <v>338</v>
      </c>
      <c r="C2484" s="60" t="s">
        <v>512</v>
      </c>
      <c r="D2484" s="37" t="s">
        <v>45</v>
      </c>
      <c r="E2484" s="33">
        <v>18.690000000000001</v>
      </c>
      <c r="F2484" s="33">
        <v>21.949999999999996</v>
      </c>
      <c r="G2484" s="33">
        <v>3.2599999999999945</v>
      </c>
      <c r="H2484" s="34">
        <v>167355</v>
      </c>
      <c r="I2484" s="34">
        <v>200594</v>
      </c>
      <c r="J2484" s="67">
        <v>33239</v>
      </c>
    </row>
    <row r="2485" spans="1:10">
      <c r="A2485" s="60" t="s">
        <v>792</v>
      </c>
      <c r="B2485" s="60" t="s">
        <v>338</v>
      </c>
      <c r="C2485" s="60" t="s">
        <v>513</v>
      </c>
      <c r="D2485" s="37" t="s">
        <v>203</v>
      </c>
      <c r="E2485" s="33">
        <v>7.8699999999999992</v>
      </c>
      <c r="F2485" s="33">
        <v>9.02</v>
      </c>
      <c r="G2485" s="33">
        <v>1.1500000000000004</v>
      </c>
      <c r="H2485" s="34">
        <v>70971</v>
      </c>
      <c r="I2485" s="34">
        <v>82237</v>
      </c>
      <c r="J2485" s="67">
        <v>11266</v>
      </c>
    </row>
    <row r="2486" spans="1:10">
      <c r="A2486" s="60" t="s">
        <v>792</v>
      </c>
      <c r="B2486" s="60" t="s">
        <v>338</v>
      </c>
      <c r="C2486" s="60" t="s">
        <v>514</v>
      </c>
      <c r="D2486" s="37" t="s">
        <v>149</v>
      </c>
      <c r="E2486" s="33">
        <v>33.1</v>
      </c>
      <c r="F2486" s="33">
        <v>49.78</v>
      </c>
      <c r="G2486" s="33">
        <v>16.68</v>
      </c>
      <c r="H2486" s="34">
        <v>304739</v>
      </c>
      <c r="I2486" s="34">
        <v>458013</v>
      </c>
      <c r="J2486" s="67">
        <v>153274</v>
      </c>
    </row>
    <row r="2487" spans="1:10">
      <c r="A2487" s="60" t="s">
        <v>792</v>
      </c>
      <c r="B2487" s="60" t="s">
        <v>338</v>
      </c>
      <c r="C2487" s="60" t="s">
        <v>515</v>
      </c>
      <c r="D2487" s="37" t="s">
        <v>292</v>
      </c>
      <c r="E2487" s="33">
        <v>1.07</v>
      </c>
      <c r="F2487" s="33">
        <v>6.9399999999999995</v>
      </c>
      <c r="G2487" s="33">
        <v>5.8699999999999992</v>
      </c>
      <c r="H2487" s="34">
        <v>9273</v>
      </c>
      <c r="I2487" s="34">
        <v>66107</v>
      </c>
      <c r="J2487" s="67">
        <v>56834</v>
      </c>
    </row>
    <row r="2488" spans="1:10">
      <c r="A2488" s="60" t="s">
        <v>792</v>
      </c>
      <c r="B2488" s="60" t="s">
        <v>338</v>
      </c>
      <c r="C2488" s="60" t="s">
        <v>516</v>
      </c>
      <c r="D2488" s="37" t="s">
        <v>276</v>
      </c>
      <c r="E2488" s="33">
        <v>12.16</v>
      </c>
      <c r="F2488" s="33">
        <v>15.34</v>
      </c>
      <c r="G2488" s="33">
        <v>3.1799999999999997</v>
      </c>
      <c r="H2488" s="34">
        <v>114106</v>
      </c>
      <c r="I2488" s="34">
        <v>139531</v>
      </c>
      <c r="J2488" s="67">
        <v>25425</v>
      </c>
    </row>
    <row r="2489" spans="1:10">
      <c r="A2489" s="60" t="s">
        <v>792</v>
      </c>
      <c r="B2489" s="60" t="s">
        <v>338</v>
      </c>
      <c r="C2489" s="60" t="s">
        <v>518</v>
      </c>
      <c r="D2489" s="37" t="s">
        <v>124</v>
      </c>
      <c r="E2489" s="33">
        <v>5.31</v>
      </c>
      <c r="F2489" s="33">
        <v>8.2600000000000016</v>
      </c>
      <c r="G2489" s="33">
        <v>2.950000000000002</v>
      </c>
      <c r="H2489" s="34">
        <v>46959</v>
      </c>
      <c r="I2489" s="34">
        <v>80021</v>
      </c>
      <c r="J2489" s="67">
        <v>33062</v>
      </c>
    </row>
    <row r="2490" spans="1:10">
      <c r="A2490" s="60" t="s">
        <v>792</v>
      </c>
      <c r="B2490" s="60" t="s">
        <v>338</v>
      </c>
      <c r="C2490" s="60" t="s">
        <v>519</v>
      </c>
      <c r="D2490" s="37" t="s">
        <v>150</v>
      </c>
      <c r="E2490" s="33">
        <v>4.3199999999999994</v>
      </c>
      <c r="F2490" s="33">
        <v>3.36</v>
      </c>
      <c r="G2490" s="33">
        <v>-0.95999999999999952</v>
      </c>
      <c r="H2490" s="34">
        <v>39269</v>
      </c>
      <c r="I2490" s="34">
        <v>30663</v>
      </c>
      <c r="J2490" s="67">
        <v>-8606</v>
      </c>
    </row>
    <row r="2491" spans="1:10">
      <c r="A2491" s="60" t="s">
        <v>792</v>
      </c>
      <c r="B2491" s="60" t="s">
        <v>338</v>
      </c>
      <c r="C2491" s="60" t="s">
        <v>521</v>
      </c>
      <c r="D2491" s="37" t="s">
        <v>81</v>
      </c>
      <c r="E2491" s="33">
        <v>12.71</v>
      </c>
      <c r="F2491" s="33">
        <v>13.789999999999997</v>
      </c>
      <c r="G2491" s="33">
        <v>1.0799999999999965</v>
      </c>
      <c r="H2491" s="34">
        <v>115862</v>
      </c>
      <c r="I2491" s="34">
        <v>125427</v>
      </c>
      <c r="J2491" s="67">
        <v>9565</v>
      </c>
    </row>
    <row r="2492" spans="1:10">
      <c r="A2492" s="60" t="s">
        <v>792</v>
      </c>
      <c r="B2492" s="60" t="s">
        <v>338</v>
      </c>
      <c r="C2492" s="60" t="s">
        <v>522</v>
      </c>
      <c r="D2492" s="37" t="s">
        <v>267</v>
      </c>
      <c r="E2492" s="33">
        <v>6.0299999999999994</v>
      </c>
      <c r="F2492" s="33">
        <v>4.8100000000000005</v>
      </c>
      <c r="G2492" s="33">
        <v>-1.2199999999999989</v>
      </c>
      <c r="H2492" s="34">
        <v>62147</v>
      </c>
      <c r="I2492" s="34">
        <v>53365</v>
      </c>
      <c r="J2492" s="67">
        <v>-8782</v>
      </c>
    </row>
    <row r="2493" spans="1:10">
      <c r="A2493" s="60" t="s">
        <v>792</v>
      </c>
      <c r="B2493" s="60" t="s">
        <v>338</v>
      </c>
      <c r="C2493" s="60" t="s">
        <v>523</v>
      </c>
      <c r="D2493" s="37" t="s">
        <v>109</v>
      </c>
      <c r="E2493" s="33">
        <v>4.7300000000000004</v>
      </c>
      <c r="F2493" s="33">
        <v>4.58</v>
      </c>
      <c r="G2493" s="33">
        <v>-0.15000000000000036</v>
      </c>
      <c r="H2493" s="34">
        <v>48222</v>
      </c>
      <c r="I2493" s="34">
        <v>43618</v>
      </c>
      <c r="J2493" s="67">
        <v>-4604</v>
      </c>
    </row>
    <row r="2494" spans="1:10">
      <c r="A2494" s="60" t="s">
        <v>792</v>
      </c>
      <c r="B2494" s="60" t="s">
        <v>338</v>
      </c>
      <c r="C2494" s="60" t="s">
        <v>525</v>
      </c>
      <c r="D2494" s="37" t="s">
        <v>233</v>
      </c>
      <c r="E2494" s="33">
        <v>6.09</v>
      </c>
      <c r="F2494" s="33">
        <v>8.18</v>
      </c>
      <c r="G2494" s="33">
        <v>2.09</v>
      </c>
      <c r="H2494" s="34">
        <v>52776</v>
      </c>
      <c r="I2494" s="34">
        <v>76825</v>
      </c>
      <c r="J2494" s="67">
        <v>24049</v>
      </c>
    </row>
    <row r="2495" spans="1:10">
      <c r="A2495" s="60" t="s">
        <v>792</v>
      </c>
      <c r="B2495" s="60" t="s">
        <v>338</v>
      </c>
      <c r="C2495" s="60" t="s">
        <v>526</v>
      </c>
      <c r="D2495" s="37" t="s">
        <v>271</v>
      </c>
      <c r="E2495" s="33">
        <v>0.98</v>
      </c>
      <c r="F2495" s="33">
        <v>1</v>
      </c>
      <c r="G2495" s="33">
        <v>2.0000000000000018E-2</v>
      </c>
      <c r="H2495" s="34">
        <v>8493</v>
      </c>
      <c r="I2495" s="34">
        <v>8788</v>
      </c>
      <c r="J2495" s="67">
        <v>295</v>
      </c>
    </row>
    <row r="2496" spans="1:10">
      <c r="A2496" s="60" t="s">
        <v>792</v>
      </c>
      <c r="B2496" s="60" t="s">
        <v>338</v>
      </c>
      <c r="C2496" s="60" t="s">
        <v>527</v>
      </c>
      <c r="D2496" s="37" t="s">
        <v>181</v>
      </c>
      <c r="E2496" s="33">
        <v>16.71</v>
      </c>
      <c r="F2496" s="33">
        <v>16.159999999999997</v>
      </c>
      <c r="G2496" s="33">
        <v>-0.55000000000000426</v>
      </c>
      <c r="H2496" s="34">
        <v>154101</v>
      </c>
      <c r="I2496" s="34">
        <v>155494</v>
      </c>
      <c r="J2496" s="67">
        <v>1393</v>
      </c>
    </row>
    <row r="2497" spans="1:10">
      <c r="A2497" s="60" t="s">
        <v>792</v>
      </c>
      <c r="B2497" s="60" t="s">
        <v>338</v>
      </c>
      <c r="C2497" s="60" t="s">
        <v>528</v>
      </c>
      <c r="D2497" s="37" t="s">
        <v>204</v>
      </c>
      <c r="E2497" s="33">
        <v>2.15</v>
      </c>
      <c r="F2497" s="33">
        <v>2.99</v>
      </c>
      <c r="G2497" s="33">
        <v>0.8400000000000003</v>
      </c>
      <c r="H2497" s="34">
        <v>18632</v>
      </c>
      <c r="I2497" s="34">
        <v>26276</v>
      </c>
      <c r="J2497" s="67">
        <v>7644</v>
      </c>
    </row>
    <row r="2498" spans="1:10">
      <c r="A2498" s="60" t="s">
        <v>792</v>
      </c>
      <c r="B2498" s="60" t="s">
        <v>338</v>
      </c>
      <c r="C2498" s="60" t="s">
        <v>529</v>
      </c>
      <c r="D2498" s="37" t="s">
        <v>274</v>
      </c>
      <c r="E2498" s="33">
        <v>5</v>
      </c>
      <c r="F2498" s="33">
        <v>12.03</v>
      </c>
      <c r="G2498" s="33">
        <v>7.0299999999999994</v>
      </c>
      <c r="H2498" s="34">
        <v>44200</v>
      </c>
      <c r="I2498" s="34">
        <v>107380</v>
      </c>
      <c r="J2498" s="67">
        <v>63180</v>
      </c>
    </row>
    <row r="2499" spans="1:10">
      <c r="A2499" s="60" t="s">
        <v>792</v>
      </c>
      <c r="B2499" s="60" t="s">
        <v>338</v>
      </c>
      <c r="C2499" s="60" t="s">
        <v>532</v>
      </c>
      <c r="D2499" s="37" t="s">
        <v>53</v>
      </c>
      <c r="E2499" s="33">
        <v>23.849999999999998</v>
      </c>
      <c r="F2499" s="33">
        <v>23.83</v>
      </c>
      <c r="G2499" s="33">
        <v>-1.9999999999999574E-2</v>
      </c>
      <c r="H2499" s="34">
        <v>212468</v>
      </c>
      <c r="I2499" s="34">
        <v>214967</v>
      </c>
      <c r="J2499" s="67">
        <v>2499</v>
      </c>
    </row>
    <row r="2500" spans="1:10">
      <c r="A2500" s="60" t="s">
        <v>792</v>
      </c>
      <c r="B2500" s="60" t="s">
        <v>338</v>
      </c>
      <c r="C2500" s="60" t="s">
        <v>533</v>
      </c>
      <c r="D2500" s="37" t="s">
        <v>162</v>
      </c>
      <c r="E2500" s="33">
        <v>20.8</v>
      </c>
      <c r="F2500" s="33">
        <v>21.970000000000002</v>
      </c>
      <c r="G2500" s="33">
        <v>1.1700000000000017</v>
      </c>
      <c r="H2500" s="34">
        <v>185880</v>
      </c>
      <c r="I2500" s="34">
        <v>198713</v>
      </c>
      <c r="J2500" s="67">
        <v>12833</v>
      </c>
    </row>
    <row r="2501" spans="1:10">
      <c r="A2501" s="60" t="s">
        <v>792</v>
      </c>
      <c r="B2501" s="60" t="s">
        <v>338</v>
      </c>
      <c r="C2501" s="60" t="s">
        <v>535</v>
      </c>
      <c r="D2501" s="37" t="s">
        <v>293</v>
      </c>
      <c r="E2501" s="33">
        <v>0.05</v>
      </c>
      <c r="F2501" s="33">
        <v>0</v>
      </c>
      <c r="G2501" s="33">
        <v>-0.05</v>
      </c>
      <c r="H2501" s="34">
        <v>433</v>
      </c>
      <c r="I2501" s="34">
        <v>0</v>
      </c>
      <c r="J2501" s="67">
        <v>-433</v>
      </c>
    </row>
    <row r="2502" spans="1:10">
      <c r="A2502" s="60" t="s">
        <v>792</v>
      </c>
      <c r="B2502" s="60" t="s">
        <v>338</v>
      </c>
      <c r="C2502" s="60" t="s">
        <v>536</v>
      </c>
      <c r="D2502" s="37" t="s">
        <v>82</v>
      </c>
      <c r="E2502" s="33">
        <v>10.23</v>
      </c>
      <c r="F2502" s="33">
        <v>10.32</v>
      </c>
      <c r="G2502" s="33">
        <v>8.9999999999999858E-2</v>
      </c>
      <c r="H2502" s="34">
        <v>96645</v>
      </c>
      <c r="I2502" s="34">
        <v>97904</v>
      </c>
      <c r="J2502" s="67">
        <v>1259</v>
      </c>
    </row>
    <row r="2503" spans="1:10">
      <c r="A2503" s="60" t="s">
        <v>792</v>
      </c>
      <c r="B2503" s="60" t="s">
        <v>338</v>
      </c>
      <c r="C2503" s="60" t="s">
        <v>537</v>
      </c>
      <c r="D2503" s="37" t="s">
        <v>214</v>
      </c>
      <c r="E2503" s="33">
        <v>9.35</v>
      </c>
      <c r="F2503" s="33">
        <v>8.49</v>
      </c>
      <c r="G2503" s="33">
        <v>-0.85999999999999943</v>
      </c>
      <c r="H2503" s="34">
        <v>81027</v>
      </c>
      <c r="I2503" s="34">
        <v>74610</v>
      </c>
      <c r="J2503" s="67">
        <v>-6417</v>
      </c>
    </row>
    <row r="2504" spans="1:10">
      <c r="A2504" s="60" t="s">
        <v>792</v>
      </c>
      <c r="B2504" s="60" t="s">
        <v>338</v>
      </c>
      <c r="C2504" s="60" t="s">
        <v>538</v>
      </c>
      <c r="D2504" s="37" t="s">
        <v>83</v>
      </c>
      <c r="E2504" s="33">
        <v>2</v>
      </c>
      <c r="F2504" s="33">
        <v>2.64</v>
      </c>
      <c r="G2504" s="33">
        <v>0.64000000000000012</v>
      </c>
      <c r="H2504" s="34">
        <v>19527</v>
      </c>
      <c r="I2504" s="34">
        <v>24050</v>
      </c>
      <c r="J2504" s="67">
        <v>4523</v>
      </c>
    </row>
    <row r="2505" spans="1:10">
      <c r="A2505" s="60" t="s">
        <v>792</v>
      </c>
      <c r="B2505" s="60" t="s">
        <v>338</v>
      </c>
      <c r="C2505" s="60" t="s">
        <v>540</v>
      </c>
      <c r="D2505" s="37" t="s">
        <v>333</v>
      </c>
      <c r="E2505" s="33">
        <v>2.4</v>
      </c>
      <c r="F2505" s="33">
        <v>4.7700000000000005</v>
      </c>
      <c r="G2505" s="33">
        <v>2.3700000000000006</v>
      </c>
      <c r="H2505" s="34">
        <v>24436</v>
      </c>
      <c r="I2505" s="34">
        <v>42521</v>
      </c>
      <c r="J2505" s="67">
        <v>18085</v>
      </c>
    </row>
    <row r="2506" spans="1:10">
      <c r="A2506" s="60" t="s">
        <v>792</v>
      </c>
      <c r="B2506" s="60" t="s">
        <v>338</v>
      </c>
      <c r="C2506" s="60" t="s">
        <v>542</v>
      </c>
      <c r="D2506" s="37" t="s">
        <v>116</v>
      </c>
      <c r="E2506" s="33">
        <v>2</v>
      </c>
      <c r="F2506" s="33">
        <v>5</v>
      </c>
      <c r="G2506" s="33">
        <v>3</v>
      </c>
      <c r="H2506" s="34">
        <v>17332</v>
      </c>
      <c r="I2506" s="34">
        <v>46654</v>
      </c>
      <c r="J2506" s="67">
        <v>29322</v>
      </c>
    </row>
    <row r="2507" spans="1:10">
      <c r="A2507" s="60" t="s">
        <v>792</v>
      </c>
      <c r="B2507" s="60" t="s">
        <v>338</v>
      </c>
      <c r="C2507" s="60" t="s">
        <v>548</v>
      </c>
      <c r="D2507" s="37" t="s">
        <v>335</v>
      </c>
      <c r="E2507" s="33">
        <v>7</v>
      </c>
      <c r="F2507" s="33">
        <v>3</v>
      </c>
      <c r="G2507" s="33">
        <v>-4</v>
      </c>
      <c r="H2507" s="34">
        <v>64174</v>
      </c>
      <c r="I2507" s="34">
        <v>28800</v>
      </c>
      <c r="J2507" s="67">
        <v>-35374</v>
      </c>
    </row>
    <row r="2508" spans="1:10">
      <c r="A2508" s="60" t="s">
        <v>792</v>
      </c>
      <c r="B2508" s="60" t="s">
        <v>338</v>
      </c>
      <c r="C2508" s="60" t="s">
        <v>549</v>
      </c>
      <c r="D2508" s="37" t="s">
        <v>84</v>
      </c>
      <c r="E2508" s="33">
        <v>8.629999999999999</v>
      </c>
      <c r="F2508" s="33">
        <v>8</v>
      </c>
      <c r="G2508" s="33">
        <v>-0.62999999999999901</v>
      </c>
      <c r="H2508" s="34">
        <v>78963</v>
      </c>
      <c r="I2508" s="34">
        <v>79794</v>
      </c>
      <c r="J2508" s="67">
        <v>831</v>
      </c>
    </row>
    <row r="2509" spans="1:10">
      <c r="A2509" s="60" t="s">
        <v>792</v>
      </c>
      <c r="B2509" s="60" t="s">
        <v>338</v>
      </c>
      <c r="C2509" s="60" t="s">
        <v>550</v>
      </c>
      <c r="D2509" s="37" t="s">
        <v>342</v>
      </c>
      <c r="E2509" s="33">
        <v>8</v>
      </c>
      <c r="F2509" s="33">
        <v>7.71</v>
      </c>
      <c r="G2509" s="33">
        <v>-0.29000000000000004</v>
      </c>
      <c r="H2509" s="34">
        <v>70653</v>
      </c>
      <c r="I2509" s="34">
        <v>67916</v>
      </c>
      <c r="J2509" s="67">
        <v>-2737</v>
      </c>
    </row>
    <row r="2510" spans="1:10">
      <c r="A2510" s="60" t="s">
        <v>792</v>
      </c>
      <c r="B2510" s="60" t="s">
        <v>338</v>
      </c>
      <c r="C2510" s="60" t="s">
        <v>552</v>
      </c>
      <c r="D2510" s="37" t="s">
        <v>133</v>
      </c>
      <c r="E2510" s="33">
        <v>59.269999999999996</v>
      </c>
      <c r="F2510" s="33">
        <v>77.89</v>
      </c>
      <c r="G2510" s="33">
        <v>18.620000000000005</v>
      </c>
      <c r="H2510" s="34">
        <v>546659</v>
      </c>
      <c r="I2510" s="34">
        <v>723737</v>
      </c>
      <c r="J2510" s="67">
        <v>177078</v>
      </c>
    </row>
    <row r="2511" spans="1:10">
      <c r="A2511" s="60" t="s">
        <v>792</v>
      </c>
      <c r="B2511" s="60" t="s">
        <v>338</v>
      </c>
      <c r="C2511" s="60" t="s">
        <v>555</v>
      </c>
      <c r="D2511" s="37" t="s">
        <v>54</v>
      </c>
      <c r="E2511" s="33">
        <v>7.26</v>
      </c>
      <c r="F2511" s="33">
        <v>7.45</v>
      </c>
      <c r="G2511" s="33">
        <v>0.19000000000000039</v>
      </c>
      <c r="H2511" s="34">
        <v>62915</v>
      </c>
      <c r="I2511" s="34">
        <v>65471</v>
      </c>
      <c r="J2511" s="67">
        <v>2556</v>
      </c>
    </row>
    <row r="2512" spans="1:10">
      <c r="A2512" s="60" t="s">
        <v>792</v>
      </c>
      <c r="B2512" s="60" t="s">
        <v>338</v>
      </c>
      <c r="C2512" s="60" t="s">
        <v>558</v>
      </c>
      <c r="D2512" s="37" t="s">
        <v>343</v>
      </c>
      <c r="E2512" s="33">
        <v>22.25</v>
      </c>
      <c r="F2512" s="33">
        <v>13.590000000000002</v>
      </c>
      <c r="G2512" s="33">
        <v>-8.6599999999999984</v>
      </c>
      <c r="H2512" s="34">
        <v>201678</v>
      </c>
      <c r="I2512" s="34">
        <v>123215</v>
      </c>
      <c r="J2512" s="67">
        <v>-78463</v>
      </c>
    </row>
    <row r="2513" spans="1:10">
      <c r="A2513" s="60" t="s">
        <v>792</v>
      </c>
      <c r="B2513" s="60" t="s">
        <v>338</v>
      </c>
      <c r="C2513" s="60" t="s">
        <v>559</v>
      </c>
      <c r="D2513" s="37" t="s">
        <v>281</v>
      </c>
      <c r="E2513" s="33">
        <v>1</v>
      </c>
      <c r="F2513" s="33">
        <v>1.3599999999999999</v>
      </c>
      <c r="G2513" s="33">
        <v>0.35999999999999988</v>
      </c>
      <c r="H2513" s="34">
        <v>10571</v>
      </c>
      <c r="I2513" s="34">
        <v>16351</v>
      </c>
      <c r="J2513" s="67">
        <v>5780</v>
      </c>
    </row>
    <row r="2514" spans="1:10">
      <c r="A2514" s="60" t="s">
        <v>792</v>
      </c>
      <c r="B2514" s="60" t="s">
        <v>338</v>
      </c>
      <c r="C2514" s="60" t="s">
        <v>560</v>
      </c>
      <c r="D2514" s="37" t="s">
        <v>193</v>
      </c>
      <c r="E2514" s="33">
        <v>6.29</v>
      </c>
      <c r="F2514" s="33">
        <v>12.799999999999999</v>
      </c>
      <c r="G2514" s="33">
        <v>6.5099999999999989</v>
      </c>
      <c r="H2514" s="34">
        <v>56727</v>
      </c>
      <c r="I2514" s="34">
        <v>123964</v>
      </c>
      <c r="J2514" s="67">
        <v>67237</v>
      </c>
    </row>
    <row r="2515" spans="1:10">
      <c r="A2515" s="60" t="s">
        <v>792</v>
      </c>
      <c r="B2515" s="60" t="s">
        <v>338</v>
      </c>
      <c r="C2515" s="60" t="s">
        <v>561</v>
      </c>
      <c r="D2515" s="37" t="s">
        <v>64</v>
      </c>
      <c r="E2515" s="33">
        <v>8.8000000000000007</v>
      </c>
      <c r="F2515" s="33">
        <v>10.370000000000001</v>
      </c>
      <c r="G2515" s="33">
        <v>1.5700000000000003</v>
      </c>
      <c r="H2515" s="34">
        <v>83242</v>
      </c>
      <c r="I2515" s="34">
        <v>97737</v>
      </c>
      <c r="J2515" s="67">
        <v>14495</v>
      </c>
    </row>
    <row r="2516" spans="1:10">
      <c r="A2516" s="60" t="s">
        <v>792</v>
      </c>
      <c r="B2516" s="60" t="s">
        <v>338</v>
      </c>
      <c r="C2516" s="60" t="s">
        <v>562</v>
      </c>
      <c r="D2516" s="37" t="s">
        <v>151</v>
      </c>
      <c r="E2516" s="33">
        <v>7.09</v>
      </c>
      <c r="F2516" s="33">
        <v>6.37</v>
      </c>
      <c r="G2516" s="33">
        <v>-0.71999999999999975</v>
      </c>
      <c r="H2516" s="34">
        <v>64652</v>
      </c>
      <c r="I2516" s="34">
        <v>62041</v>
      </c>
      <c r="J2516" s="67">
        <v>-2611</v>
      </c>
    </row>
    <row r="2517" spans="1:10">
      <c r="A2517" s="60" t="s">
        <v>792</v>
      </c>
      <c r="B2517" s="60" t="s">
        <v>338</v>
      </c>
      <c r="C2517" s="60" t="s">
        <v>563</v>
      </c>
      <c r="D2517" s="37" t="s">
        <v>125</v>
      </c>
      <c r="E2517" s="33">
        <v>25.82</v>
      </c>
      <c r="F2517" s="33">
        <v>25.12</v>
      </c>
      <c r="G2517" s="33">
        <v>-0.69999999999999929</v>
      </c>
      <c r="H2517" s="34">
        <v>235253</v>
      </c>
      <c r="I2517" s="34">
        <v>229481</v>
      </c>
      <c r="J2517" s="67">
        <v>-5772</v>
      </c>
    </row>
    <row r="2518" spans="1:10">
      <c r="A2518" s="60" t="s">
        <v>792</v>
      </c>
      <c r="B2518" s="60" t="s">
        <v>338</v>
      </c>
      <c r="C2518" s="60" t="s">
        <v>564</v>
      </c>
      <c r="D2518" s="37" t="s">
        <v>254</v>
      </c>
      <c r="E2518" s="33">
        <v>0</v>
      </c>
      <c r="F2518" s="33">
        <v>1.98</v>
      </c>
      <c r="G2518" s="33">
        <v>1.98</v>
      </c>
      <c r="H2518" s="34">
        <v>0</v>
      </c>
      <c r="I2518" s="34">
        <v>17400</v>
      </c>
      <c r="J2518" s="67">
        <v>17400</v>
      </c>
    </row>
    <row r="2519" spans="1:10">
      <c r="A2519" s="60" t="s">
        <v>792</v>
      </c>
      <c r="B2519" s="60" t="s">
        <v>338</v>
      </c>
      <c r="C2519" s="60" t="s">
        <v>565</v>
      </c>
      <c r="D2519" s="37" t="s">
        <v>126</v>
      </c>
      <c r="E2519" s="33">
        <v>10.450000000000001</v>
      </c>
      <c r="F2519" s="33">
        <v>13.29</v>
      </c>
      <c r="G2519" s="33">
        <v>2.8399999999999981</v>
      </c>
      <c r="H2519" s="34">
        <v>95656</v>
      </c>
      <c r="I2519" s="34">
        <v>119302</v>
      </c>
      <c r="J2519" s="67">
        <v>23646</v>
      </c>
    </row>
    <row r="2520" spans="1:10">
      <c r="A2520" s="60" t="s">
        <v>792</v>
      </c>
      <c r="B2520" s="60" t="s">
        <v>338</v>
      </c>
      <c r="C2520" s="60" t="s">
        <v>566</v>
      </c>
      <c r="D2520" s="37" t="s">
        <v>174</v>
      </c>
      <c r="E2520" s="33">
        <v>2.5700000000000003</v>
      </c>
      <c r="F2520" s="33">
        <v>3.31</v>
      </c>
      <c r="G2520" s="33">
        <v>0.73999999999999977</v>
      </c>
      <c r="H2520" s="34">
        <v>22271</v>
      </c>
      <c r="I2520" s="34">
        <v>29553</v>
      </c>
      <c r="J2520" s="67">
        <v>7282</v>
      </c>
    </row>
    <row r="2521" spans="1:10">
      <c r="A2521" s="60" t="s">
        <v>792</v>
      </c>
      <c r="B2521" s="60" t="s">
        <v>338</v>
      </c>
      <c r="C2521" s="60" t="s">
        <v>568</v>
      </c>
      <c r="D2521" s="37" t="s">
        <v>336</v>
      </c>
      <c r="E2521" s="33">
        <v>2</v>
      </c>
      <c r="F2521" s="33">
        <v>3.29</v>
      </c>
      <c r="G2521" s="33">
        <v>1.29</v>
      </c>
      <c r="H2521" s="34">
        <v>17332</v>
      </c>
      <c r="I2521" s="34">
        <v>31691</v>
      </c>
      <c r="J2521" s="67">
        <v>14359</v>
      </c>
    </row>
    <row r="2522" spans="1:10">
      <c r="A2522" s="60" t="s">
        <v>792</v>
      </c>
      <c r="B2522" s="60" t="s">
        <v>338</v>
      </c>
      <c r="C2522" s="60" t="s">
        <v>569</v>
      </c>
      <c r="D2522" s="37" t="s">
        <v>100</v>
      </c>
      <c r="E2522" s="33">
        <v>8.0299999999999994</v>
      </c>
      <c r="F2522" s="33">
        <v>5.86</v>
      </c>
      <c r="G2522" s="33">
        <v>-2.169999999999999</v>
      </c>
      <c r="H2522" s="34">
        <v>75233</v>
      </c>
      <c r="I2522" s="34">
        <v>55291</v>
      </c>
      <c r="J2522" s="67">
        <v>-19942</v>
      </c>
    </row>
    <row r="2523" spans="1:10">
      <c r="A2523" s="60" t="s">
        <v>792</v>
      </c>
      <c r="B2523" s="60" t="s">
        <v>338</v>
      </c>
      <c r="C2523" s="60" t="s">
        <v>570</v>
      </c>
      <c r="D2523" s="37" t="s">
        <v>344</v>
      </c>
      <c r="E2523" s="33">
        <v>3.79</v>
      </c>
      <c r="F2523" s="33">
        <v>2.44</v>
      </c>
      <c r="G2523" s="33">
        <v>-1.35</v>
      </c>
      <c r="H2523" s="34">
        <v>33753</v>
      </c>
      <c r="I2523" s="34">
        <v>23298</v>
      </c>
      <c r="J2523" s="67">
        <v>-10455</v>
      </c>
    </row>
    <row r="2524" spans="1:10">
      <c r="A2524" s="60" t="s">
        <v>792</v>
      </c>
      <c r="B2524" s="60" t="s">
        <v>338</v>
      </c>
      <c r="C2524" s="60" t="s">
        <v>571</v>
      </c>
      <c r="D2524" s="37" t="s">
        <v>282</v>
      </c>
      <c r="E2524" s="33">
        <v>10.88</v>
      </c>
      <c r="F2524" s="33">
        <v>10.900000000000002</v>
      </c>
      <c r="G2524" s="33">
        <v>2.000000000000135E-2</v>
      </c>
      <c r="H2524" s="34">
        <v>95176</v>
      </c>
      <c r="I2524" s="34">
        <v>99341</v>
      </c>
      <c r="J2524" s="67">
        <v>4165</v>
      </c>
    </row>
    <row r="2525" spans="1:10">
      <c r="A2525" s="60" t="s">
        <v>792</v>
      </c>
      <c r="B2525" s="60" t="s">
        <v>338</v>
      </c>
      <c r="C2525" s="60" t="s">
        <v>574</v>
      </c>
      <c r="D2525" s="37" t="s">
        <v>212</v>
      </c>
      <c r="E2525" s="33">
        <v>1</v>
      </c>
      <c r="F2525" s="33">
        <v>1</v>
      </c>
      <c r="G2525" s="33">
        <v>0</v>
      </c>
      <c r="H2525" s="34">
        <v>8666</v>
      </c>
      <c r="I2525" s="34">
        <v>8788</v>
      </c>
      <c r="J2525" s="67">
        <v>122</v>
      </c>
    </row>
    <row r="2526" spans="1:10">
      <c r="A2526" s="60" t="s">
        <v>792</v>
      </c>
      <c r="B2526" s="60" t="s">
        <v>338</v>
      </c>
      <c r="C2526" s="60" t="s">
        <v>577</v>
      </c>
      <c r="D2526" s="37" t="s">
        <v>92</v>
      </c>
      <c r="E2526" s="33">
        <v>4.8800000000000008</v>
      </c>
      <c r="F2526" s="33">
        <v>4.75</v>
      </c>
      <c r="G2526" s="33">
        <v>-0.13000000000000078</v>
      </c>
      <c r="H2526" s="34">
        <v>42880</v>
      </c>
      <c r="I2526" s="34">
        <v>44384</v>
      </c>
      <c r="J2526" s="67">
        <v>1504</v>
      </c>
    </row>
    <row r="2527" spans="1:10">
      <c r="A2527" s="60" t="s">
        <v>792</v>
      </c>
      <c r="B2527" s="60" t="s">
        <v>338</v>
      </c>
      <c r="C2527" s="60" t="s">
        <v>578</v>
      </c>
      <c r="D2527" s="37" t="s">
        <v>46</v>
      </c>
      <c r="E2527" s="33">
        <v>8.34</v>
      </c>
      <c r="F2527" s="33">
        <v>8.07</v>
      </c>
      <c r="G2527" s="33">
        <v>-0.26999999999999957</v>
      </c>
      <c r="H2527" s="34">
        <v>74614</v>
      </c>
      <c r="I2527" s="34">
        <v>72686</v>
      </c>
      <c r="J2527" s="67">
        <v>-1928</v>
      </c>
    </row>
    <row r="2528" spans="1:10">
      <c r="A2528" s="60" t="s">
        <v>792</v>
      </c>
      <c r="B2528" s="60" t="s">
        <v>338</v>
      </c>
      <c r="C2528" s="60" t="s">
        <v>580</v>
      </c>
      <c r="D2528" s="37" t="s">
        <v>152</v>
      </c>
      <c r="E2528" s="33">
        <v>12.479999999999999</v>
      </c>
      <c r="F2528" s="33">
        <v>10.17</v>
      </c>
      <c r="G2528" s="33">
        <v>-2.3099999999999987</v>
      </c>
      <c r="H2528" s="34">
        <v>112142</v>
      </c>
      <c r="I2528" s="34">
        <v>93774</v>
      </c>
      <c r="J2528" s="67">
        <v>-18368</v>
      </c>
    </row>
    <row r="2529" spans="1:10">
      <c r="A2529" s="60" t="s">
        <v>792</v>
      </c>
      <c r="B2529" s="60" t="s">
        <v>338</v>
      </c>
      <c r="C2529" s="60" t="s">
        <v>582</v>
      </c>
      <c r="D2529" s="37" t="s">
        <v>217</v>
      </c>
      <c r="E2529" s="33">
        <v>6.05</v>
      </c>
      <c r="F2529" s="33">
        <v>9.8000000000000007</v>
      </c>
      <c r="G2529" s="33">
        <v>3.7500000000000009</v>
      </c>
      <c r="H2529" s="34">
        <v>55330</v>
      </c>
      <c r="I2529" s="34">
        <v>92232</v>
      </c>
      <c r="J2529" s="67">
        <v>36902</v>
      </c>
    </row>
    <row r="2530" spans="1:10">
      <c r="A2530" s="60" t="s">
        <v>792</v>
      </c>
      <c r="B2530" s="60" t="s">
        <v>338</v>
      </c>
      <c r="C2530" s="60" t="s">
        <v>587</v>
      </c>
      <c r="D2530" s="37" t="s">
        <v>239</v>
      </c>
      <c r="E2530" s="33">
        <v>28.14</v>
      </c>
      <c r="F2530" s="33">
        <v>27.77</v>
      </c>
      <c r="G2530" s="33">
        <v>-0.37000000000000099</v>
      </c>
      <c r="H2530" s="34">
        <v>247070</v>
      </c>
      <c r="I2530" s="34">
        <v>248158</v>
      </c>
      <c r="J2530" s="67">
        <v>1088</v>
      </c>
    </row>
    <row r="2531" spans="1:10">
      <c r="A2531" s="60" t="s">
        <v>792</v>
      </c>
      <c r="B2531" s="60" t="s">
        <v>338</v>
      </c>
      <c r="C2531" s="60" t="s">
        <v>590</v>
      </c>
      <c r="D2531" s="37" t="s">
        <v>110</v>
      </c>
      <c r="E2531" s="33">
        <v>21.46</v>
      </c>
      <c r="F2531" s="33">
        <v>35.49</v>
      </c>
      <c r="G2531" s="33">
        <v>14.030000000000001</v>
      </c>
      <c r="H2531" s="34">
        <v>201757</v>
      </c>
      <c r="I2531" s="34">
        <v>333431</v>
      </c>
      <c r="J2531" s="67">
        <v>131674</v>
      </c>
    </row>
    <row r="2532" spans="1:10">
      <c r="A2532" s="60" t="s">
        <v>792</v>
      </c>
      <c r="B2532" s="60" t="s">
        <v>338</v>
      </c>
      <c r="C2532" s="60" t="s">
        <v>594</v>
      </c>
      <c r="D2532" s="37" t="s">
        <v>304</v>
      </c>
      <c r="E2532" s="33">
        <v>12.950000000000001</v>
      </c>
      <c r="F2532" s="33">
        <v>12.020000000000001</v>
      </c>
      <c r="G2532" s="33">
        <v>-0.92999999999999972</v>
      </c>
      <c r="H2532" s="34">
        <v>118499</v>
      </c>
      <c r="I2532" s="34">
        <v>114901</v>
      </c>
      <c r="J2532" s="67">
        <v>-3598</v>
      </c>
    </row>
    <row r="2533" spans="1:10">
      <c r="A2533" s="60" t="s">
        <v>792</v>
      </c>
      <c r="B2533" s="60" t="s">
        <v>338</v>
      </c>
      <c r="C2533" s="60" t="s">
        <v>595</v>
      </c>
      <c r="D2533" s="37" t="s">
        <v>101</v>
      </c>
      <c r="E2533" s="33">
        <v>19.54</v>
      </c>
      <c r="F2533" s="33">
        <v>17.03</v>
      </c>
      <c r="G2533" s="33">
        <v>-2.509999999999998</v>
      </c>
      <c r="H2533" s="34">
        <v>182178</v>
      </c>
      <c r="I2533" s="34">
        <v>165279</v>
      </c>
      <c r="J2533" s="67">
        <v>-16899</v>
      </c>
    </row>
    <row r="2534" spans="1:10">
      <c r="A2534" s="60" t="s">
        <v>792</v>
      </c>
      <c r="B2534" s="60" t="s">
        <v>338</v>
      </c>
      <c r="C2534" s="60" t="s">
        <v>597</v>
      </c>
      <c r="D2534" s="37" t="s">
        <v>153</v>
      </c>
      <c r="E2534" s="33">
        <v>7.1999999999999993</v>
      </c>
      <c r="F2534" s="33">
        <v>8.3500000000000014</v>
      </c>
      <c r="G2534" s="33">
        <v>1.1500000000000021</v>
      </c>
      <c r="H2534" s="34">
        <v>64246</v>
      </c>
      <c r="I2534" s="34">
        <v>76325</v>
      </c>
      <c r="J2534" s="67">
        <v>12079</v>
      </c>
    </row>
    <row r="2535" spans="1:10">
      <c r="A2535" s="60" t="s">
        <v>792</v>
      </c>
      <c r="B2535" s="60" t="s">
        <v>338</v>
      </c>
      <c r="C2535" s="60" t="s">
        <v>599</v>
      </c>
      <c r="D2535" s="37" t="s">
        <v>154</v>
      </c>
      <c r="E2535" s="33">
        <v>20.85</v>
      </c>
      <c r="F2535" s="33">
        <v>23.469999999999995</v>
      </c>
      <c r="G2535" s="33">
        <v>2.6199999999999939</v>
      </c>
      <c r="H2535" s="34">
        <v>186688</v>
      </c>
      <c r="I2535" s="34">
        <v>212338</v>
      </c>
      <c r="J2535" s="67">
        <v>25650</v>
      </c>
    </row>
    <row r="2536" spans="1:10">
      <c r="A2536" s="60" t="s">
        <v>792</v>
      </c>
      <c r="B2536" s="60" t="s">
        <v>338</v>
      </c>
      <c r="C2536" s="60" t="s">
        <v>600</v>
      </c>
      <c r="D2536" s="37" t="s">
        <v>261</v>
      </c>
      <c r="E2536" s="33">
        <v>2</v>
      </c>
      <c r="F2536" s="33">
        <v>2</v>
      </c>
      <c r="G2536" s="33">
        <v>0</v>
      </c>
      <c r="H2536" s="34">
        <v>17332</v>
      </c>
      <c r="I2536" s="34">
        <v>17576</v>
      </c>
      <c r="J2536" s="67">
        <v>244</v>
      </c>
    </row>
    <row r="2537" spans="1:10">
      <c r="A2537" s="60" t="s">
        <v>792</v>
      </c>
      <c r="B2537" s="60" t="s">
        <v>338</v>
      </c>
      <c r="C2537" s="60" t="s">
        <v>602</v>
      </c>
      <c r="D2537" s="37" t="s">
        <v>40</v>
      </c>
      <c r="E2537" s="33">
        <v>15</v>
      </c>
      <c r="F2537" s="33">
        <v>6.83</v>
      </c>
      <c r="G2537" s="33">
        <v>-8.17</v>
      </c>
      <c r="H2537" s="34">
        <v>131150</v>
      </c>
      <c r="I2537" s="34">
        <v>61583</v>
      </c>
      <c r="J2537" s="67">
        <v>-69567</v>
      </c>
    </row>
    <row r="2538" spans="1:10">
      <c r="A2538" s="60" t="s">
        <v>792</v>
      </c>
      <c r="B2538" s="60" t="s">
        <v>338</v>
      </c>
      <c r="C2538" s="60" t="s">
        <v>603</v>
      </c>
      <c r="D2538" s="37" t="s">
        <v>155</v>
      </c>
      <c r="E2538" s="33">
        <v>0.08</v>
      </c>
      <c r="F2538" s="33">
        <v>0</v>
      </c>
      <c r="G2538" s="33">
        <v>-0.08</v>
      </c>
      <c r="H2538" s="34">
        <v>693</v>
      </c>
      <c r="I2538" s="34">
        <v>0</v>
      </c>
      <c r="J2538" s="67">
        <v>-693</v>
      </c>
    </row>
    <row r="2539" spans="1:10">
      <c r="A2539" s="60" t="s">
        <v>792</v>
      </c>
      <c r="B2539" s="60" t="s">
        <v>338</v>
      </c>
      <c r="C2539" s="60" t="s">
        <v>609</v>
      </c>
      <c r="D2539" s="37" t="s">
        <v>156</v>
      </c>
      <c r="E2539" s="33">
        <v>12.1</v>
      </c>
      <c r="F2539" s="33">
        <v>11.22</v>
      </c>
      <c r="G2539" s="33">
        <v>-0.87999999999999901</v>
      </c>
      <c r="H2539" s="34">
        <v>107904</v>
      </c>
      <c r="I2539" s="34">
        <v>104859</v>
      </c>
      <c r="J2539" s="67">
        <v>-3045</v>
      </c>
    </row>
    <row r="2540" spans="1:10">
      <c r="A2540" s="60" t="s">
        <v>792</v>
      </c>
      <c r="B2540" s="60" t="s">
        <v>338</v>
      </c>
      <c r="C2540" s="60" t="s">
        <v>612</v>
      </c>
      <c r="D2540" s="37" t="s">
        <v>111</v>
      </c>
      <c r="E2540" s="33">
        <v>4.78</v>
      </c>
      <c r="F2540" s="33">
        <v>8.73</v>
      </c>
      <c r="G2540" s="33">
        <v>3.95</v>
      </c>
      <c r="H2540" s="34">
        <v>44488</v>
      </c>
      <c r="I2540" s="34">
        <v>79008</v>
      </c>
      <c r="J2540" s="67">
        <v>34520</v>
      </c>
    </row>
    <row r="2541" spans="1:10">
      <c r="A2541" s="60" t="s">
        <v>792</v>
      </c>
      <c r="B2541" s="60" t="s">
        <v>338</v>
      </c>
      <c r="C2541" s="60" t="s">
        <v>613</v>
      </c>
      <c r="D2541" s="37" t="s">
        <v>85</v>
      </c>
      <c r="E2541" s="33">
        <v>14</v>
      </c>
      <c r="F2541" s="33">
        <v>20.43</v>
      </c>
      <c r="G2541" s="33">
        <v>6.43</v>
      </c>
      <c r="H2541" s="34">
        <v>124215</v>
      </c>
      <c r="I2541" s="34">
        <v>190649</v>
      </c>
      <c r="J2541" s="67">
        <v>66434</v>
      </c>
    </row>
    <row r="2542" spans="1:10">
      <c r="A2542" s="60" t="s">
        <v>792</v>
      </c>
      <c r="B2542" s="60" t="s">
        <v>338</v>
      </c>
      <c r="C2542" s="60" t="s">
        <v>615</v>
      </c>
      <c r="D2542" s="37" t="s">
        <v>346</v>
      </c>
      <c r="E2542" s="33">
        <v>0.49</v>
      </c>
      <c r="F2542" s="33">
        <v>3.42</v>
      </c>
      <c r="G2542" s="33">
        <v>2.9299999999999997</v>
      </c>
      <c r="H2542" s="34">
        <v>5189</v>
      </c>
      <c r="I2542" s="34">
        <v>34175</v>
      </c>
      <c r="J2542" s="67">
        <v>28986</v>
      </c>
    </row>
    <row r="2543" spans="1:10">
      <c r="A2543" s="60" t="s">
        <v>792</v>
      </c>
      <c r="B2543" s="60" t="s">
        <v>338</v>
      </c>
      <c r="C2543" s="60" t="s">
        <v>616</v>
      </c>
      <c r="D2543" s="37" t="s">
        <v>227</v>
      </c>
      <c r="E2543" s="33">
        <v>4</v>
      </c>
      <c r="F2543" s="33">
        <v>6.57</v>
      </c>
      <c r="G2543" s="33">
        <v>2.5700000000000003</v>
      </c>
      <c r="H2543" s="34">
        <v>35679</v>
      </c>
      <c r="I2543" s="34">
        <v>59807</v>
      </c>
      <c r="J2543" s="67">
        <v>24128</v>
      </c>
    </row>
    <row r="2544" spans="1:10">
      <c r="A2544" s="60" t="s">
        <v>792</v>
      </c>
      <c r="B2544" s="60" t="s">
        <v>338</v>
      </c>
      <c r="C2544" s="60" t="s">
        <v>617</v>
      </c>
      <c r="D2544" s="37" t="s">
        <v>269</v>
      </c>
      <c r="E2544" s="33">
        <v>11.889999999999999</v>
      </c>
      <c r="F2544" s="33">
        <v>10.89</v>
      </c>
      <c r="G2544" s="33">
        <v>-0.99999999999999822</v>
      </c>
      <c r="H2544" s="34">
        <v>104799</v>
      </c>
      <c r="I2544" s="34">
        <v>100257</v>
      </c>
      <c r="J2544" s="67">
        <v>-4542</v>
      </c>
    </row>
    <row r="2545" spans="1:10">
      <c r="A2545" s="60" t="s">
        <v>792</v>
      </c>
      <c r="B2545" s="60" t="s">
        <v>338</v>
      </c>
      <c r="C2545" s="60" t="s">
        <v>620</v>
      </c>
      <c r="D2545" s="37" t="s">
        <v>895</v>
      </c>
      <c r="E2545" s="33">
        <v>1</v>
      </c>
      <c r="F2545" s="33">
        <v>0</v>
      </c>
      <c r="G2545" s="33">
        <v>-1</v>
      </c>
      <c r="H2545" s="34">
        <v>8666</v>
      </c>
      <c r="I2545" s="34">
        <v>0</v>
      </c>
      <c r="J2545" s="67">
        <v>-8666</v>
      </c>
    </row>
    <row r="2546" spans="1:10">
      <c r="A2546" s="60" t="s">
        <v>792</v>
      </c>
      <c r="B2546" s="60" t="s">
        <v>338</v>
      </c>
      <c r="C2546" s="60" t="s">
        <v>622</v>
      </c>
      <c r="D2546" s="37" t="s">
        <v>242</v>
      </c>
      <c r="E2546" s="33">
        <v>21.83</v>
      </c>
      <c r="F2546" s="33">
        <v>25.849999999999998</v>
      </c>
      <c r="G2546" s="33">
        <v>4.0199999999999996</v>
      </c>
      <c r="H2546" s="34">
        <v>190757</v>
      </c>
      <c r="I2546" s="34">
        <v>230677</v>
      </c>
      <c r="J2546" s="67">
        <v>39920</v>
      </c>
    </row>
    <row r="2547" spans="1:10">
      <c r="A2547" s="60" t="s">
        <v>792</v>
      </c>
      <c r="B2547" s="60" t="s">
        <v>338</v>
      </c>
      <c r="C2547" s="60" t="s">
        <v>624</v>
      </c>
      <c r="D2547" s="37" t="s">
        <v>134</v>
      </c>
      <c r="E2547" s="33">
        <v>1</v>
      </c>
      <c r="F2547" s="33">
        <v>2.4</v>
      </c>
      <c r="G2547" s="33">
        <v>1.4</v>
      </c>
      <c r="H2547" s="34">
        <v>9058</v>
      </c>
      <c r="I2547" s="34">
        <v>23223</v>
      </c>
      <c r="J2547" s="67">
        <v>14165</v>
      </c>
    </row>
    <row r="2548" spans="1:10">
      <c r="A2548" s="60" t="s">
        <v>792</v>
      </c>
      <c r="B2548" s="60" t="s">
        <v>338</v>
      </c>
      <c r="C2548" s="60" t="s">
        <v>625</v>
      </c>
      <c r="D2548" s="37" t="s">
        <v>102</v>
      </c>
      <c r="E2548" s="33">
        <v>7</v>
      </c>
      <c r="F2548" s="33">
        <v>9.09</v>
      </c>
      <c r="G2548" s="33">
        <v>2.09</v>
      </c>
      <c r="H2548" s="34">
        <v>60662</v>
      </c>
      <c r="I2548" s="34">
        <v>81568</v>
      </c>
      <c r="J2548" s="67">
        <v>20906</v>
      </c>
    </row>
    <row r="2549" spans="1:10">
      <c r="A2549" s="60" t="s">
        <v>792</v>
      </c>
      <c r="B2549" s="60" t="s">
        <v>338</v>
      </c>
      <c r="C2549" s="60" t="s">
        <v>627</v>
      </c>
      <c r="D2549" s="37" t="s">
        <v>278</v>
      </c>
      <c r="E2549" s="33">
        <v>2.56</v>
      </c>
      <c r="F2549" s="33">
        <v>2</v>
      </c>
      <c r="G2549" s="33">
        <v>-0.56000000000000005</v>
      </c>
      <c r="H2549" s="34">
        <v>24670</v>
      </c>
      <c r="I2549" s="34">
        <v>17576</v>
      </c>
      <c r="J2549" s="67">
        <v>-7094</v>
      </c>
    </row>
    <row r="2550" spans="1:10">
      <c r="A2550" s="60" t="s">
        <v>792</v>
      </c>
      <c r="B2550" s="60" t="s">
        <v>338</v>
      </c>
      <c r="C2550" s="60" t="s">
        <v>628</v>
      </c>
      <c r="D2550" s="37" t="s">
        <v>93</v>
      </c>
      <c r="E2550" s="33">
        <v>14.86</v>
      </c>
      <c r="F2550" s="33">
        <v>13.3</v>
      </c>
      <c r="G2550" s="33">
        <v>-1.5599999999999987</v>
      </c>
      <c r="H2550" s="34">
        <v>148651</v>
      </c>
      <c r="I2550" s="34">
        <v>133132</v>
      </c>
      <c r="J2550" s="67">
        <v>-15519</v>
      </c>
    </row>
    <row r="2551" spans="1:10">
      <c r="A2551" s="60" t="s">
        <v>792</v>
      </c>
      <c r="B2551" s="60" t="s">
        <v>338</v>
      </c>
      <c r="C2551" s="60" t="s">
        <v>629</v>
      </c>
      <c r="D2551" s="37" t="s">
        <v>47</v>
      </c>
      <c r="E2551" s="33">
        <v>10.09</v>
      </c>
      <c r="F2551" s="33">
        <v>9.370000000000001</v>
      </c>
      <c r="G2551" s="33">
        <v>-0.71999999999999886</v>
      </c>
      <c r="H2551" s="34">
        <v>102818</v>
      </c>
      <c r="I2551" s="34">
        <v>85953</v>
      </c>
      <c r="J2551" s="67">
        <v>-16865</v>
      </c>
    </row>
    <row r="2552" spans="1:10">
      <c r="A2552" s="60" t="s">
        <v>792</v>
      </c>
      <c r="B2552" s="60" t="s">
        <v>338</v>
      </c>
      <c r="C2552" s="60" t="s">
        <v>632</v>
      </c>
      <c r="D2552" s="37" t="s">
        <v>48</v>
      </c>
      <c r="E2552" s="33">
        <v>121.56999999999996</v>
      </c>
      <c r="F2552" s="33">
        <v>121.74</v>
      </c>
      <c r="G2552" s="33">
        <v>0.17000000000003013</v>
      </c>
      <c r="H2552" s="34">
        <v>1117636</v>
      </c>
      <c r="I2552" s="34">
        <v>1134286</v>
      </c>
      <c r="J2552" s="67">
        <v>16650</v>
      </c>
    </row>
    <row r="2553" spans="1:10">
      <c r="A2553" s="60" t="s">
        <v>792</v>
      </c>
      <c r="B2553" s="60" t="s">
        <v>338</v>
      </c>
      <c r="C2553" s="60" t="s">
        <v>635</v>
      </c>
      <c r="D2553" s="37" t="s">
        <v>157</v>
      </c>
      <c r="E2553" s="33">
        <v>3.5199999999999996</v>
      </c>
      <c r="F2553" s="33">
        <v>5.9399999999999995</v>
      </c>
      <c r="G2553" s="33">
        <v>2.42</v>
      </c>
      <c r="H2553" s="34">
        <v>31469</v>
      </c>
      <c r="I2553" s="34">
        <v>52201</v>
      </c>
      <c r="J2553" s="67">
        <v>20732</v>
      </c>
    </row>
    <row r="2554" spans="1:10">
      <c r="A2554" s="60" t="s">
        <v>792</v>
      </c>
      <c r="B2554" s="60" t="s">
        <v>338</v>
      </c>
      <c r="C2554" s="60" t="s">
        <v>636</v>
      </c>
      <c r="D2554" s="37" t="s">
        <v>168</v>
      </c>
      <c r="E2554" s="33">
        <v>7.52</v>
      </c>
      <c r="F2554" s="33">
        <v>9.7899999999999991</v>
      </c>
      <c r="G2554" s="33">
        <v>2.2699999999999996</v>
      </c>
      <c r="H2554" s="34">
        <v>67014</v>
      </c>
      <c r="I2554" s="34">
        <v>88756</v>
      </c>
      <c r="J2554" s="67">
        <v>21742</v>
      </c>
    </row>
    <row r="2555" spans="1:10">
      <c r="A2555" s="60" t="s">
        <v>792</v>
      </c>
      <c r="B2555" s="60" t="s">
        <v>338</v>
      </c>
      <c r="C2555" s="60" t="s">
        <v>638</v>
      </c>
      <c r="D2555" s="37" t="s">
        <v>86</v>
      </c>
      <c r="E2555" s="33">
        <v>5.18</v>
      </c>
      <c r="F2555" s="33">
        <v>2.73</v>
      </c>
      <c r="G2555" s="33">
        <v>-2.4499999999999997</v>
      </c>
      <c r="H2555" s="34">
        <v>44891</v>
      </c>
      <c r="I2555" s="34">
        <v>23991</v>
      </c>
      <c r="J2555" s="67">
        <v>-20900</v>
      </c>
    </row>
    <row r="2556" spans="1:10">
      <c r="A2556" s="60" t="s">
        <v>792</v>
      </c>
      <c r="B2556" s="60" t="s">
        <v>338</v>
      </c>
      <c r="C2556" s="60" t="s">
        <v>639</v>
      </c>
      <c r="D2556" s="37" t="s">
        <v>270</v>
      </c>
      <c r="E2556" s="33">
        <v>1.05</v>
      </c>
      <c r="F2556" s="33">
        <v>0</v>
      </c>
      <c r="G2556" s="33">
        <v>-1.05</v>
      </c>
      <c r="H2556" s="34">
        <v>9099</v>
      </c>
      <c r="I2556" s="34">
        <v>0</v>
      </c>
      <c r="J2556" s="67">
        <v>-9099</v>
      </c>
    </row>
    <row r="2557" spans="1:10">
      <c r="A2557" s="60" t="s">
        <v>792</v>
      </c>
      <c r="B2557" s="60" t="s">
        <v>338</v>
      </c>
      <c r="C2557" s="60" t="s">
        <v>641</v>
      </c>
      <c r="D2557" s="37" t="s">
        <v>215</v>
      </c>
      <c r="E2557" s="33">
        <v>4.0999999999999996</v>
      </c>
      <c r="F2557" s="33">
        <v>1.95</v>
      </c>
      <c r="G2557" s="33">
        <v>-2.1499999999999995</v>
      </c>
      <c r="H2557" s="34">
        <v>38306</v>
      </c>
      <c r="I2557" s="34">
        <v>17137</v>
      </c>
      <c r="J2557" s="67">
        <v>-21169</v>
      </c>
    </row>
    <row r="2558" spans="1:10">
      <c r="A2558" s="60" t="s">
        <v>792</v>
      </c>
      <c r="B2558" s="60" t="s">
        <v>338</v>
      </c>
      <c r="C2558" s="60" t="s">
        <v>642</v>
      </c>
      <c r="D2558" s="37" t="s">
        <v>158</v>
      </c>
      <c r="E2558" s="33">
        <v>6.25</v>
      </c>
      <c r="F2558" s="33">
        <v>7.03</v>
      </c>
      <c r="G2558" s="33">
        <v>0.78000000000000025</v>
      </c>
      <c r="H2558" s="34">
        <v>56588</v>
      </c>
      <c r="I2558" s="34">
        <v>68459</v>
      </c>
      <c r="J2558" s="67">
        <v>11871</v>
      </c>
    </row>
    <row r="2559" spans="1:10">
      <c r="A2559" s="60" t="s">
        <v>792</v>
      </c>
      <c r="B2559" s="60" t="s">
        <v>338</v>
      </c>
      <c r="C2559" s="60" t="s">
        <v>643</v>
      </c>
      <c r="D2559" s="37" t="s">
        <v>135</v>
      </c>
      <c r="E2559" s="33">
        <v>6.8900000000000006</v>
      </c>
      <c r="F2559" s="33">
        <v>10.15</v>
      </c>
      <c r="G2559" s="33">
        <v>3.26</v>
      </c>
      <c r="H2559" s="34">
        <v>60819</v>
      </c>
      <c r="I2559" s="34">
        <v>93508</v>
      </c>
      <c r="J2559" s="67">
        <v>32689</v>
      </c>
    </row>
    <row r="2560" spans="1:10">
      <c r="A2560" s="60" t="s">
        <v>792</v>
      </c>
      <c r="B2560" s="60" t="s">
        <v>338</v>
      </c>
      <c r="C2560" s="60" t="s">
        <v>644</v>
      </c>
      <c r="D2560" s="37" t="s">
        <v>136</v>
      </c>
      <c r="E2560" s="33">
        <v>26.86</v>
      </c>
      <c r="F2560" s="33">
        <v>22.68</v>
      </c>
      <c r="G2560" s="33">
        <v>-4.18</v>
      </c>
      <c r="H2560" s="34">
        <v>240500</v>
      </c>
      <c r="I2560" s="34">
        <v>204319</v>
      </c>
      <c r="J2560" s="67">
        <v>-36181</v>
      </c>
    </row>
    <row r="2561" spans="1:10">
      <c r="A2561" s="60" t="s">
        <v>792</v>
      </c>
      <c r="B2561" s="60" t="s">
        <v>338</v>
      </c>
      <c r="C2561" s="60" t="s">
        <v>646</v>
      </c>
      <c r="D2561" s="37" t="s">
        <v>182</v>
      </c>
      <c r="E2561" s="33">
        <v>21.26</v>
      </c>
      <c r="F2561" s="33">
        <v>16.89</v>
      </c>
      <c r="G2561" s="33">
        <v>-4.370000000000001</v>
      </c>
      <c r="H2561" s="34">
        <v>202302</v>
      </c>
      <c r="I2561" s="34">
        <v>159486</v>
      </c>
      <c r="J2561" s="67">
        <v>-42816</v>
      </c>
    </row>
    <row r="2562" spans="1:10">
      <c r="A2562" s="60" t="s">
        <v>792</v>
      </c>
      <c r="B2562" s="60" t="s">
        <v>338</v>
      </c>
      <c r="C2562" s="60" t="s">
        <v>649</v>
      </c>
      <c r="D2562" s="37" t="s">
        <v>320</v>
      </c>
      <c r="E2562" s="33">
        <v>0</v>
      </c>
      <c r="F2562" s="33">
        <v>2.4900000000000002</v>
      </c>
      <c r="G2562" s="33">
        <v>2.4900000000000002</v>
      </c>
      <c r="H2562" s="34">
        <v>0</v>
      </c>
      <c r="I2562" s="34">
        <v>23050</v>
      </c>
      <c r="J2562" s="67">
        <v>23050</v>
      </c>
    </row>
    <row r="2563" spans="1:10">
      <c r="A2563" s="60" t="s">
        <v>792</v>
      </c>
      <c r="B2563" s="60" t="s">
        <v>338</v>
      </c>
      <c r="C2563" s="60" t="s">
        <v>652</v>
      </c>
      <c r="D2563" s="37" t="s">
        <v>187</v>
      </c>
      <c r="E2563" s="33">
        <v>6</v>
      </c>
      <c r="F2563" s="33">
        <v>10</v>
      </c>
      <c r="G2563" s="33">
        <v>4</v>
      </c>
      <c r="H2563" s="34">
        <v>51996</v>
      </c>
      <c r="I2563" s="34">
        <v>94914</v>
      </c>
      <c r="J2563" s="67">
        <v>42918</v>
      </c>
    </row>
    <row r="2564" spans="1:10">
      <c r="A2564" s="60" t="s">
        <v>792</v>
      </c>
      <c r="B2564" s="60" t="s">
        <v>338</v>
      </c>
      <c r="C2564" s="60" t="s">
        <v>655</v>
      </c>
      <c r="D2564" s="37" t="s">
        <v>94</v>
      </c>
      <c r="E2564" s="33">
        <v>5.77</v>
      </c>
      <c r="F2564" s="33">
        <v>7.3599999999999994</v>
      </c>
      <c r="G2564" s="33">
        <v>1.5899999999999999</v>
      </c>
      <c r="H2564" s="34">
        <v>56443</v>
      </c>
      <c r="I2564" s="34">
        <v>69108</v>
      </c>
      <c r="J2564" s="67">
        <v>12665</v>
      </c>
    </row>
    <row r="2565" spans="1:10">
      <c r="A2565" s="60" t="s">
        <v>792</v>
      </c>
      <c r="B2565" s="60" t="s">
        <v>338</v>
      </c>
      <c r="C2565" s="60" t="s">
        <v>656</v>
      </c>
      <c r="D2565" s="37" t="s">
        <v>277</v>
      </c>
      <c r="E2565" s="33">
        <v>4</v>
      </c>
      <c r="F2565" s="33">
        <v>3.48</v>
      </c>
      <c r="G2565" s="33">
        <v>-0.52</v>
      </c>
      <c r="H2565" s="34">
        <v>36550</v>
      </c>
      <c r="I2565" s="34">
        <v>32901</v>
      </c>
      <c r="J2565" s="67">
        <v>-3649</v>
      </c>
    </row>
    <row r="2566" spans="1:10">
      <c r="A2566" s="60" t="s">
        <v>792</v>
      </c>
      <c r="B2566" s="60" t="s">
        <v>338</v>
      </c>
      <c r="C2566" s="60" t="s">
        <v>657</v>
      </c>
      <c r="D2566" s="37" t="s">
        <v>175</v>
      </c>
      <c r="E2566" s="33">
        <v>1</v>
      </c>
      <c r="F2566" s="33">
        <v>0</v>
      </c>
      <c r="G2566" s="33">
        <v>-1</v>
      </c>
      <c r="H2566" s="34">
        <v>8666</v>
      </c>
      <c r="I2566" s="34">
        <v>0</v>
      </c>
      <c r="J2566" s="67">
        <v>-8666</v>
      </c>
    </row>
    <row r="2567" spans="1:10">
      <c r="A2567" s="60" t="s">
        <v>792</v>
      </c>
      <c r="B2567" s="60" t="s">
        <v>338</v>
      </c>
      <c r="C2567" s="60" t="s">
        <v>658</v>
      </c>
      <c r="D2567" s="37" t="s">
        <v>272</v>
      </c>
      <c r="E2567" s="33">
        <v>12.55</v>
      </c>
      <c r="F2567" s="33">
        <v>11.95</v>
      </c>
      <c r="G2567" s="33">
        <v>-0.60000000000000142</v>
      </c>
      <c r="H2567" s="34">
        <v>111159</v>
      </c>
      <c r="I2567" s="34">
        <v>113999</v>
      </c>
      <c r="J2567" s="67">
        <v>2840</v>
      </c>
    </row>
    <row r="2568" spans="1:10">
      <c r="A2568" s="60" t="s">
        <v>792</v>
      </c>
      <c r="B2568" s="60" t="s">
        <v>338</v>
      </c>
      <c r="C2568" s="60" t="s">
        <v>659</v>
      </c>
      <c r="D2568" s="37" t="s">
        <v>312</v>
      </c>
      <c r="E2568" s="33">
        <v>4.29</v>
      </c>
      <c r="F2568" s="33">
        <v>3.49</v>
      </c>
      <c r="G2568" s="33">
        <v>-0.79999999999999982</v>
      </c>
      <c r="H2568" s="34">
        <v>37177</v>
      </c>
      <c r="I2568" s="34">
        <v>30670</v>
      </c>
      <c r="J2568" s="67">
        <v>-6507</v>
      </c>
    </row>
    <row r="2569" spans="1:10">
      <c r="A2569" s="60" t="s">
        <v>792</v>
      </c>
      <c r="B2569" s="60" t="s">
        <v>338</v>
      </c>
      <c r="C2569" s="60" t="s">
        <v>660</v>
      </c>
      <c r="D2569" s="37" t="s">
        <v>68</v>
      </c>
      <c r="E2569" s="33">
        <v>5.05</v>
      </c>
      <c r="F2569" s="33">
        <v>3</v>
      </c>
      <c r="G2569" s="33">
        <v>-2.0499999999999998</v>
      </c>
      <c r="H2569" s="34">
        <v>55337</v>
      </c>
      <c r="I2569" s="34">
        <v>32489</v>
      </c>
      <c r="J2569" s="67">
        <v>-22848</v>
      </c>
    </row>
    <row r="2570" spans="1:10">
      <c r="A2570" s="60" t="s">
        <v>792</v>
      </c>
      <c r="B2570" s="60" t="s">
        <v>338</v>
      </c>
      <c r="C2570" s="60" t="s">
        <v>661</v>
      </c>
      <c r="D2570" s="37" t="s">
        <v>112</v>
      </c>
      <c r="E2570" s="33">
        <v>17.39</v>
      </c>
      <c r="F2570" s="33">
        <v>7.51</v>
      </c>
      <c r="G2570" s="33">
        <v>-9.8800000000000008</v>
      </c>
      <c r="H2570" s="34">
        <v>157117</v>
      </c>
      <c r="I2570" s="34">
        <v>67594</v>
      </c>
      <c r="J2570" s="67">
        <v>-89523</v>
      </c>
    </row>
    <row r="2571" spans="1:10">
      <c r="A2571" s="60" t="s">
        <v>792</v>
      </c>
      <c r="B2571" s="60" t="s">
        <v>338</v>
      </c>
      <c r="C2571" s="60" t="s">
        <v>665</v>
      </c>
      <c r="D2571" s="37" t="s">
        <v>285</v>
      </c>
      <c r="E2571" s="33">
        <v>3.39</v>
      </c>
      <c r="F2571" s="33">
        <v>7.93</v>
      </c>
      <c r="G2571" s="33">
        <v>4.5399999999999991</v>
      </c>
      <c r="H2571" s="34">
        <v>34928</v>
      </c>
      <c r="I2571" s="34">
        <v>77983</v>
      </c>
      <c r="J2571" s="67">
        <v>43055</v>
      </c>
    </row>
    <row r="2572" spans="1:10">
      <c r="A2572" s="60" t="s">
        <v>792</v>
      </c>
      <c r="B2572" s="60" t="s">
        <v>338</v>
      </c>
      <c r="C2572" s="60" t="s">
        <v>666</v>
      </c>
      <c r="D2572" s="37" t="s">
        <v>286</v>
      </c>
      <c r="E2572" s="33">
        <v>0</v>
      </c>
      <c r="F2572" s="33">
        <v>1</v>
      </c>
      <c r="G2572" s="33">
        <v>1</v>
      </c>
      <c r="H2572" s="34">
        <v>0</v>
      </c>
      <c r="I2572" s="34">
        <v>8788</v>
      </c>
      <c r="J2572" s="67">
        <v>8788</v>
      </c>
    </row>
    <row r="2573" spans="1:10">
      <c r="A2573" s="60" t="s">
        <v>792</v>
      </c>
      <c r="B2573" s="60" t="s">
        <v>338</v>
      </c>
      <c r="C2573" s="60" t="s">
        <v>667</v>
      </c>
      <c r="D2573" s="37" t="s">
        <v>95</v>
      </c>
      <c r="E2573" s="33">
        <v>10.67</v>
      </c>
      <c r="F2573" s="33">
        <v>16.279999999999998</v>
      </c>
      <c r="G2573" s="33">
        <v>5.6099999999999977</v>
      </c>
      <c r="H2573" s="34">
        <v>96070</v>
      </c>
      <c r="I2573" s="34">
        <v>149169</v>
      </c>
      <c r="J2573" s="67">
        <v>53099</v>
      </c>
    </row>
    <row r="2574" spans="1:10">
      <c r="A2574" s="60" t="s">
        <v>792</v>
      </c>
      <c r="B2574" s="60" t="s">
        <v>338</v>
      </c>
      <c r="C2574" s="60" t="s">
        <v>668</v>
      </c>
      <c r="D2574" s="37" t="s">
        <v>287</v>
      </c>
      <c r="E2574" s="33">
        <v>2</v>
      </c>
      <c r="F2574" s="33">
        <v>3.9</v>
      </c>
      <c r="G2574" s="33">
        <v>1.9</v>
      </c>
      <c r="H2574" s="34">
        <v>19798</v>
      </c>
      <c r="I2574" s="34">
        <v>36888</v>
      </c>
      <c r="J2574" s="67">
        <v>17090</v>
      </c>
    </row>
    <row r="2575" spans="1:10">
      <c r="A2575" s="60" t="s">
        <v>792</v>
      </c>
      <c r="B2575" s="60" t="s">
        <v>338</v>
      </c>
      <c r="C2575" s="60" t="s">
        <v>672</v>
      </c>
      <c r="D2575" s="37" t="s">
        <v>255</v>
      </c>
      <c r="E2575" s="33">
        <v>2</v>
      </c>
      <c r="F2575" s="33">
        <v>5.1099999999999994</v>
      </c>
      <c r="G2575" s="33">
        <v>3.1099999999999994</v>
      </c>
      <c r="H2575" s="34">
        <v>19237</v>
      </c>
      <c r="I2575" s="34">
        <v>45469</v>
      </c>
      <c r="J2575" s="67">
        <v>26232</v>
      </c>
    </row>
    <row r="2576" spans="1:10">
      <c r="A2576" s="60" t="s">
        <v>792</v>
      </c>
      <c r="B2576" s="60" t="s">
        <v>338</v>
      </c>
      <c r="C2576" s="60" t="s">
        <v>673</v>
      </c>
      <c r="D2576" s="37" t="s">
        <v>205</v>
      </c>
      <c r="E2576" s="33">
        <v>5.78</v>
      </c>
      <c r="F2576" s="33">
        <v>9.7799999999999994</v>
      </c>
      <c r="G2576" s="33">
        <v>3.9999999999999991</v>
      </c>
      <c r="H2576" s="34">
        <v>50089</v>
      </c>
      <c r="I2576" s="34">
        <v>87280</v>
      </c>
      <c r="J2576" s="67">
        <v>37191</v>
      </c>
    </row>
    <row r="2577" spans="1:10">
      <c r="A2577" s="60" t="s">
        <v>792</v>
      </c>
      <c r="B2577" s="60" t="s">
        <v>338</v>
      </c>
      <c r="C2577" s="60" t="s">
        <v>674</v>
      </c>
      <c r="D2577" s="37" t="s">
        <v>169</v>
      </c>
      <c r="E2577" s="33">
        <v>4.3499999999999996</v>
      </c>
      <c r="F2577" s="33">
        <v>3.33</v>
      </c>
      <c r="G2577" s="33">
        <v>-1.0199999999999996</v>
      </c>
      <c r="H2577" s="34">
        <v>37697</v>
      </c>
      <c r="I2577" s="34">
        <v>30876</v>
      </c>
      <c r="J2577" s="67">
        <v>-6821</v>
      </c>
    </row>
    <row r="2578" spans="1:10">
      <c r="A2578" s="60" t="s">
        <v>792</v>
      </c>
      <c r="B2578" s="60" t="s">
        <v>338</v>
      </c>
      <c r="C2578" s="60" t="s">
        <v>676</v>
      </c>
      <c r="D2578" s="37" t="s">
        <v>49</v>
      </c>
      <c r="E2578" s="33">
        <v>23.9</v>
      </c>
      <c r="F2578" s="33">
        <v>19.310000000000006</v>
      </c>
      <c r="G2578" s="33">
        <v>-4.5899999999999928</v>
      </c>
      <c r="H2578" s="34">
        <v>211657</v>
      </c>
      <c r="I2578" s="34">
        <v>173879</v>
      </c>
      <c r="J2578" s="67">
        <v>-37778</v>
      </c>
    </row>
    <row r="2579" spans="1:10">
      <c r="A2579" s="60" t="s">
        <v>792</v>
      </c>
      <c r="B2579" s="60" t="s">
        <v>338</v>
      </c>
      <c r="C2579" s="60" t="s">
        <v>677</v>
      </c>
      <c r="D2579" s="37" t="s">
        <v>188</v>
      </c>
      <c r="E2579" s="33">
        <v>13.17</v>
      </c>
      <c r="F2579" s="33">
        <v>8.07</v>
      </c>
      <c r="G2579" s="33">
        <v>-5.0999999999999996</v>
      </c>
      <c r="H2579" s="34">
        <v>119228</v>
      </c>
      <c r="I2579" s="34">
        <v>83495</v>
      </c>
      <c r="J2579" s="67">
        <v>-35733</v>
      </c>
    </row>
    <row r="2580" spans="1:10">
      <c r="A2580" s="60" t="s">
        <v>792</v>
      </c>
      <c r="B2580" s="60" t="s">
        <v>338</v>
      </c>
      <c r="C2580" s="60" t="s">
        <v>681</v>
      </c>
      <c r="D2580" s="37" t="s">
        <v>288</v>
      </c>
      <c r="E2580" s="33">
        <v>3</v>
      </c>
      <c r="F2580" s="33">
        <v>1.21</v>
      </c>
      <c r="G2580" s="33">
        <v>-1.79</v>
      </c>
      <c r="H2580" s="34">
        <v>27903</v>
      </c>
      <c r="I2580" s="34">
        <v>10633</v>
      </c>
      <c r="J2580" s="67">
        <v>-17270</v>
      </c>
    </row>
    <row r="2581" spans="1:10">
      <c r="A2581" s="60" t="s">
        <v>792</v>
      </c>
      <c r="B2581" s="60" t="s">
        <v>338</v>
      </c>
      <c r="C2581" s="60" t="s">
        <v>682</v>
      </c>
      <c r="D2581" s="37" t="s">
        <v>137</v>
      </c>
      <c r="E2581" s="33">
        <v>10.530000000000001</v>
      </c>
      <c r="F2581" s="33">
        <v>10.1</v>
      </c>
      <c r="G2581" s="33">
        <v>-0.43000000000000149</v>
      </c>
      <c r="H2581" s="34">
        <v>91253</v>
      </c>
      <c r="I2581" s="34">
        <v>90866</v>
      </c>
      <c r="J2581" s="67">
        <v>-387</v>
      </c>
    </row>
    <row r="2582" spans="1:10">
      <c r="A2582" s="60" t="s">
        <v>792</v>
      </c>
      <c r="B2582" s="60" t="s">
        <v>338</v>
      </c>
      <c r="C2582" s="60" t="s">
        <v>683</v>
      </c>
      <c r="D2582" s="37" t="s">
        <v>50</v>
      </c>
      <c r="E2582" s="33">
        <v>9.7000000000000011</v>
      </c>
      <c r="F2582" s="33">
        <v>6.5699999999999994</v>
      </c>
      <c r="G2582" s="33">
        <v>-3.1300000000000017</v>
      </c>
      <c r="H2582" s="34">
        <v>89435</v>
      </c>
      <c r="I2582" s="34">
        <v>59313</v>
      </c>
      <c r="J2582" s="67">
        <v>-30122</v>
      </c>
    </row>
    <row r="2583" spans="1:10">
      <c r="A2583" s="60" t="s">
        <v>792</v>
      </c>
      <c r="B2583" s="60" t="s">
        <v>338</v>
      </c>
      <c r="C2583" s="60" t="s">
        <v>686</v>
      </c>
      <c r="D2583" s="37" t="s">
        <v>347</v>
      </c>
      <c r="E2583" s="33">
        <v>1.97</v>
      </c>
      <c r="F2583" s="33">
        <v>8.34</v>
      </c>
      <c r="G2583" s="33">
        <v>6.37</v>
      </c>
      <c r="H2583" s="34">
        <v>17072</v>
      </c>
      <c r="I2583" s="34">
        <v>86386</v>
      </c>
      <c r="J2583" s="67">
        <v>69314</v>
      </c>
    </row>
    <row r="2584" spans="1:10">
      <c r="A2584" s="60" t="s">
        <v>792</v>
      </c>
      <c r="B2584" s="60" t="s">
        <v>338</v>
      </c>
      <c r="C2584" s="60" t="s">
        <v>687</v>
      </c>
      <c r="D2584" s="37" t="s">
        <v>103</v>
      </c>
      <c r="E2584" s="33">
        <v>12.799999999999999</v>
      </c>
      <c r="F2584" s="33">
        <v>15.1</v>
      </c>
      <c r="G2584" s="33">
        <v>2.3000000000000007</v>
      </c>
      <c r="H2584" s="34">
        <v>115617</v>
      </c>
      <c r="I2584" s="34">
        <v>146392</v>
      </c>
      <c r="J2584" s="67">
        <v>30775</v>
      </c>
    </row>
    <row r="2585" spans="1:10">
      <c r="A2585" s="60" t="s">
        <v>792</v>
      </c>
      <c r="B2585" s="60" t="s">
        <v>338</v>
      </c>
      <c r="C2585" s="60" t="s">
        <v>693</v>
      </c>
      <c r="D2585" s="37" t="s">
        <v>337</v>
      </c>
      <c r="E2585" s="33">
        <v>7</v>
      </c>
      <c r="F2585" s="33">
        <v>2.9</v>
      </c>
      <c r="G2585" s="33">
        <v>-4.0999999999999996</v>
      </c>
      <c r="H2585" s="34">
        <v>61822</v>
      </c>
      <c r="I2585" s="34">
        <v>25485</v>
      </c>
      <c r="J2585" s="67">
        <v>-36337</v>
      </c>
    </row>
    <row r="2586" spans="1:10">
      <c r="A2586" s="60" t="s">
        <v>792</v>
      </c>
      <c r="B2586" s="60" t="s">
        <v>338</v>
      </c>
      <c r="C2586" s="60" t="s">
        <v>694</v>
      </c>
      <c r="D2586" s="37" t="s">
        <v>234</v>
      </c>
      <c r="E2586" s="33">
        <v>11.49</v>
      </c>
      <c r="F2586" s="33">
        <v>9.9499999999999993</v>
      </c>
      <c r="G2586" s="33">
        <v>-1.5400000000000009</v>
      </c>
      <c r="H2586" s="34">
        <v>108417</v>
      </c>
      <c r="I2586" s="34">
        <v>93477</v>
      </c>
      <c r="J2586" s="67">
        <v>-14940</v>
      </c>
    </row>
    <row r="2587" spans="1:10">
      <c r="A2587" s="60" t="s">
        <v>792</v>
      </c>
      <c r="B2587" s="60" t="s">
        <v>338</v>
      </c>
      <c r="C2587" s="60" t="s">
        <v>695</v>
      </c>
      <c r="D2587" s="37" t="s">
        <v>348</v>
      </c>
      <c r="E2587" s="33">
        <v>3</v>
      </c>
      <c r="F2587" s="33">
        <v>7.7700000000000005</v>
      </c>
      <c r="G2587" s="33">
        <v>4.7700000000000005</v>
      </c>
      <c r="H2587" s="34">
        <v>25998</v>
      </c>
      <c r="I2587" s="34">
        <v>68283</v>
      </c>
      <c r="J2587" s="67">
        <v>42285</v>
      </c>
    </row>
    <row r="2588" spans="1:10">
      <c r="A2588" s="60" t="s">
        <v>792</v>
      </c>
      <c r="B2588" s="60" t="s">
        <v>338</v>
      </c>
      <c r="C2588" s="60" t="s">
        <v>697</v>
      </c>
      <c r="D2588" s="37" t="s">
        <v>311</v>
      </c>
      <c r="E2588" s="33">
        <v>5.7800000000000011</v>
      </c>
      <c r="F2588" s="33">
        <v>2.27</v>
      </c>
      <c r="G2588" s="33">
        <v>-3.5100000000000011</v>
      </c>
      <c r="H2588" s="34">
        <v>50089</v>
      </c>
      <c r="I2588" s="34">
        <v>19949</v>
      </c>
      <c r="J2588" s="67">
        <v>-30140</v>
      </c>
    </row>
    <row r="2589" spans="1:10">
      <c r="A2589" s="60" t="s">
        <v>792</v>
      </c>
      <c r="B2589" s="60" t="s">
        <v>338</v>
      </c>
      <c r="C2589" s="60" t="s">
        <v>698</v>
      </c>
      <c r="D2589" s="37" t="s">
        <v>183</v>
      </c>
      <c r="E2589" s="33">
        <v>10.63</v>
      </c>
      <c r="F2589" s="33">
        <v>10.440000000000001</v>
      </c>
      <c r="G2589" s="33">
        <v>-0.1899999999999995</v>
      </c>
      <c r="H2589" s="34">
        <v>95230</v>
      </c>
      <c r="I2589" s="34">
        <v>94735</v>
      </c>
      <c r="J2589" s="67">
        <v>-495</v>
      </c>
    </row>
    <row r="2590" spans="1:10">
      <c r="A2590" s="60" t="s">
        <v>792</v>
      </c>
      <c r="B2590" s="34" t="s">
        <v>338</v>
      </c>
      <c r="C2590" s="60" t="s">
        <v>699</v>
      </c>
      <c r="D2590" s="37" t="s">
        <v>87</v>
      </c>
      <c r="E2590" s="33">
        <v>115.29999999999998</v>
      </c>
      <c r="F2590" s="33">
        <v>114.32000000000001</v>
      </c>
      <c r="G2590" s="33">
        <v>-0.97999999999997556</v>
      </c>
      <c r="H2590" s="34">
        <v>1061453</v>
      </c>
      <c r="I2590" s="34">
        <v>1089404</v>
      </c>
      <c r="J2590" s="67">
        <v>27951</v>
      </c>
    </row>
    <row r="2591" spans="1:10">
      <c r="A2591" t="s">
        <v>792</v>
      </c>
      <c r="B2591" t="s">
        <v>338</v>
      </c>
      <c r="C2591" t="s">
        <v>700</v>
      </c>
      <c r="D2591" t="s">
        <v>220</v>
      </c>
      <c r="E2591" s="68">
        <v>1</v>
      </c>
      <c r="F2591" s="68">
        <v>0</v>
      </c>
      <c r="G2591" s="68">
        <v>-1</v>
      </c>
      <c r="H2591" s="67">
        <v>8666</v>
      </c>
      <c r="I2591" s="67">
        <v>0</v>
      </c>
      <c r="J2591" s="67">
        <v>-8666</v>
      </c>
    </row>
    <row r="2592" spans="1:10">
      <c r="A2592" t="s">
        <v>792</v>
      </c>
      <c r="B2592" t="s">
        <v>338</v>
      </c>
      <c r="C2592" t="s">
        <v>701</v>
      </c>
      <c r="D2592" t="s">
        <v>273</v>
      </c>
      <c r="E2592" s="68">
        <v>0.06</v>
      </c>
      <c r="F2592" s="68">
        <v>1</v>
      </c>
      <c r="G2592" s="68">
        <v>0.94</v>
      </c>
      <c r="H2592" s="67">
        <v>520</v>
      </c>
      <c r="I2592" s="67">
        <v>8788</v>
      </c>
      <c r="J2592" s="67">
        <v>8268</v>
      </c>
    </row>
    <row r="2593" spans="1:10">
      <c r="A2593" t="s">
        <v>792</v>
      </c>
      <c r="B2593" t="s">
        <v>338</v>
      </c>
      <c r="C2593" t="s">
        <v>705</v>
      </c>
      <c r="D2593" t="s">
        <v>249</v>
      </c>
      <c r="E2593" s="68">
        <v>4.55</v>
      </c>
      <c r="F2593" s="68">
        <v>4.1899999999999995</v>
      </c>
      <c r="G2593" s="68">
        <v>-0.36000000000000032</v>
      </c>
      <c r="H2593" s="67">
        <v>40523</v>
      </c>
      <c r="I2593" s="67">
        <v>37467</v>
      </c>
      <c r="J2593" s="67">
        <v>-3056</v>
      </c>
    </row>
    <row r="2594" spans="1:10">
      <c r="A2594" t="s">
        <v>792</v>
      </c>
      <c r="B2594" t="s">
        <v>338</v>
      </c>
      <c r="C2594" t="s">
        <v>706</v>
      </c>
      <c r="D2594" t="s">
        <v>943</v>
      </c>
      <c r="E2594" s="68">
        <v>4.05</v>
      </c>
      <c r="F2594" s="68">
        <v>5.97</v>
      </c>
      <c r="G2594" s="68">
        <v>1.92</v>
      </c>
      <c r="H2594" s="67">
        <v>41972</v>
      </c>
      <c r="I2594" s="67">
        <v>68613</v>
      </c>
      <c r="J2594" s="67">
        <v>26641</v>
      </c>
    </row>
    <row r="2595" spans="1:10">
      <c r="A2595" t="s">
        <v>792</v>
      </c>
      <c r="B2595" t="s">
        <v>338</v>
      </c>
      <c r="C2595" t="s">
        <v>707</v>
      </c>
      <c r="D2595" t="s">
        <v>117</v>
      </c>
      <c r="E2595" s="68">
        <v>4</v>
      </c>
      <c r="F2595" s="68">
        <v>3.9699999999999998</v>
      </c>
      <c r="G2595" s="68">
        <v>-3.0000000000000249E-2</v>
      </c>
      <c r="H2595" s="67">
        <v>34664</v>
      </c>
      <c r="I2595" s="67">
        <v>34947</v>
      </c>
      <c r="J2595" s="67">
        <v>283</v>
      </c>
    </row>
    <row r="2596" spans="1:10">
      <c r="A2596" t="s">
        <v>792</v>
      </c>
      <c r="B2596" t="s">
        <v>338</v>
      </c>
      <c r="C2596" t="s">
        <v>708</v>
      </c>
      <c r="D2596" t="s">
        <v>69</v>
      </c>
      <c r="E2596" s="68">
        <v>15.33</v>
      </c>
      <c r="F2596" s="68">
        <v>12.67</v>
      </c>
      <c r="G2596" s="68">
        <v>-2.66</v>
      </c>
      <c r="H2596" s="67">
        <v>142927</v>
      </c>
      <c r="I2596" s="67">
        <v>122925</v>
      </c>
      <c r="J2596" s="67">
        <v>-20002</v>
      </c>
    </row>
    <row r="2597" spans="1:10">
      <c r="A2597" t="s">
        <v>792</v>
      </c>
      <c r="B2597" t="s">
        <v>338</v>
      </c>
      <c r="C2597" t="s">
        <v>709</v>
      </c>
      <c r="D2597" t="s">
        <v>235</v>
      </c>
      <c r="E2597" s="68">
        <v>7.2799999999999994</v>
      </c>
      <c r="F2597" s="68">
        <v>4.66</v>
      </c>
      <c r="G2597" s="68">
        <v>-2.6199999999999992</v>
      </c>
      <c r="H2597" s="67">
        <v>65865</v>
      </c>
      <c r="I2597" s="67">
        <v>47697</v>
      </c>
      <c r="J2597" s="67">
        <v>-18168</v>
      </c>
    </row>
    <row r="2598" spans="1:10">
      <c r="A2598" t="s">
        <v>792</v>
      </c>
      <c r="B2598" t="s">
        <v>338</v>
      </c>
      <c r="C2598" t="s">
        <v>710</v>
      </c>
      <c r="D2598" t="s">
        <v>945</v>
      </c>
      <c r="E2598" s="68">
        <v>9.5</v>
      </c>
      <c r="F2598" s="68">
        <v>9.4700000000000006</v>
      </c>
      <c r="G2598" s="68">
        <v>-2.9999999999999361E-2</v>
      </c>
      <c r="H2598" s="67">
        <v>83569</v>
      </c>
      <c r="I2598" s="67">
        <v>85477</v>
      </c>
      <c r="J2598" s="67">
        <v>1908</v>
      </c>
    </row>
    <row r="2599" spans="1:10">
      <c r="A2599" t="s">
        <v>792</v>
      </c>
      <c r="B2599" t="s">
        <v>338</v>
      </c>
      <c r="C2599" t="s">
        <v>711</v>
      </c>
      <c r="D2599" t="s">
        <v>259</v>
      </c>
      <c r="E2599" s="68">
        <v>1.99</v>
      </c>
      <c r="F2599" s="68">
        <v>3.2800000000000002</v>
      </c>
      <c r="G2599" s="68">
        <v>1.2900000000000003</v>
      </c>
      <c r="H2599" s="67">
        <v>17245</v>
      </c>
      <c r="I2599" s="67">
        <v>36864</v>
      </c>
      <c r="J2599" s="67">
        <v>19619</v>
      </c>
    </row>
    <row r="2600" spans="1:10">
      <c r="A2600" t="s">
        <v>792</v>
      </c>
      <c r="B2600" t="s">
        <v>338</v>
      </c>
      <c r="C2600" t="s">
        <v>712</v>
      </c>
      <c r="D2600" t="s">
        <v>206</v>
      </c>
      <c r="E2600" s="68">
        <v>5.8100000000000005</v>
      </c>
      <c r="F2600" s="68">
        <v>2.8899999999999997</v>
      </c>
      <c r="G2600" s="68">
        <v>-2.9200000000000008</v>
      </c>
      <c r="H2600" s="67">
        <v>52090</v>
      </c>
      <c r="I2600" s="67">
        <v>26850</v>
      </c>
      <c r="J2600" s="67">
        <v>-25240</v>
      </c>
    </row>
    <row r="2601" spans="1:10">
      <c r="A2601" t="s">
        <v>792</v>
      </c>
      <c r="B2601" t="s">
        <v>338</v>
      </c>
      <c r="C2601" t="s">
        <v>713</v>
      </c>
      <c r="D2601" t="s">
        <v>127</v>
      </c>
      <c r="E2601" s="68">
        <v>8.2199999999999989</v>
      </c>
      <c r="F2601" s="68">
        <v>8.0500000000000007</v>
      </c>
      <c r="G2601" s="68">
        <v>-0.16999999999999815</v>
      </c>
      <c r="H2601" s="67">
        <v>74669</v>
      </c>
      <c r="I2601" s="67">
        <v>74721</v>
      </c>
      <c r="J2601" s="67">
        <v>52</v>
      </c>
    </row>
    <row r="2602" spans="1:10">
      <c r="A2602" t="s">
        <v>792</v>
      </c>
      <c r="B2602" t="s">
        <v>338</v>
      </c>
      <c r="C2602" t="s">
        <v>714</v>
      </c>
      <c r="D2602" t="s">
        <v>113</v>
      </c>
      <c r="E2602" s="68">
        <v>31.53</v>
      </c>
      <c r="F2602" s="68">
        <v>21.29</v>
      </c>
      <c r="G2602" s="68">
        <v>-10.240000000000002</v>
      </c>
      <c r="H2602" s="67">
        <v>279856</v>
      </c>
      <c r="I2602" s="67">
        <v>191948</v>
      </c>
      <c r="J2602" s="67">
        <v>-87908</v>
      </c>
    </row>
    <row r="2603" spans="1:10">
      <c r="A2603" t="s">
        <v>792</v>
      </c>
      <c r="B2603" t="s">
        <v>338</v>
      </c>
      <c r="C2603" t="s">
        <v>716</v>
      </c>
      <c r="D2603" t="s">
        <v>195</v>
      </c>
      <c r="E2603" s="68">
        <v>8.1399999999999988</v>
      </c>
      <c r="F2603" s="68">
        <v>9.23</v>
      </c>
      <c r="G2603" s="68">
        <v>1.0900000000000016</v>
      </c>
      <c r="H2603" s="67">
        <v>70540</v>
      </c>
      <c r="I2603" s="67">
        <v>85018</v>
      </c>
      <c r="J2603" s="67">
        <v>14478</v>
      </c>
    </row>
    <row r="2604" spans="1:10">
      <c r="A2604" t="s">
        <v>792</v>
      </c>
      <c r="B2604" t="s">
        <v>338</v>
      </c>
      <c r="C2604" t="s">
        <v>717</v>
      </c>
      <c r="D2604" t="s">
        <v>236</v>
      </c>
      <c r="E2604" s="68">
        <v>0</v>
      </c>
      <c r="F2604" s="68">
        <v>1</v>
      </c>
      <c r="G2604" s="68">
        <v>1</v>
      </c>
      <c r="H2604" s="67">
        <v>0</v>
      </c>
      <c r="I2604" s="67">
        <v>8788</v>
      </c>
      <c r="J2604" s="67">
        <v>8788</v>
      </c>
    </row>
    <row r="2605" spans="1:10">
      <c r="A2605" t="s">
        <v>792</v>
      </c>
      <c r="B2605" t="s">
        <v>338</v>
      </c>
      <c r="C2605" t="s">
        <v>718</v>
      </c>
      <c r="D2605" t="s">
        <v>114</v>
      </c>
      <c r="E2605" s="68">
        <v>13.850000000000001</v>
      </c>
      <c r="F2605" s="68">
        <v>15.82</v>
      </c>
      <c r="G2605" s="68">
        <v>1.9699999999999989</v>
      </c>
      <c r="H2605" s="67">
        <v>124974</v>
      </c>
      <c r="I2605" s="67">
        <v>149183</v>
      </c>
      <c r="J2605" s="67">
        <v>24209</v>
      </c>
    </row>
    <row r="2606" spans="1:10">
      <c r="A2606" t="s">
        <v>792</v>
      </c>
      <c r="B2606" t="s">
        <v>338</v>
      </c>
      <c r="C2606" t="s">
        <v>719</v>
      </c>
      <c r="D2606" t="s">
        <v>138</v>
      </c>
      <c r="E2606" s="68">
        <v>22.43</v>
      </c>
      <c r="F2606" s="68">
        <v>13.12</v>
      </c>
      <c r="G2606" s="68">
        <v>-9.31</v>
      </c>
      <c r="H2606" s="67">
        <v>196902</v>
      </c>
      <c r="I2606" s="67">
        <v>117399</v>
      </c>
      <c r="J2606" s="67">
        <v>-79503</v>
      </c>
    </row>
    <row r="2607" spans="1:10">
      <c r="A2607" t="s">
        <v>792</v>
      </c>
      <c r="B2607" t="s">
        <v>338</v>
      </c>
      <c r="C2607" t="s">
        <v>720</v>
      </c>
      <c r="D2607" t="s">
        <v>284</v>
      </c>
      <c r="E2607" s="68">
        <v>1</v>
      </c>
      <c r="F2607" s="68">
        <v>0</v>
      </c>
      <c r="G2607" s="68">
        <v>-1</v>
      </c>
      <c r="H2607" s="67">
        <v>8666</v>
      </c>
      <c r="I2607" s="67">
        <v>0</v>
      </c>
      <c r="J2607" s="67">
        <v>-8666</v>
      </c>
    </row>
    <row r="2608" spans="1:10">
      <c r="A2608" t="s">
        <v>792</v>
      </c>
      <c r="B2608" t="s">
        <v>338</v>
      </c>
      <c r="C2608" t="s">
        <v>721</v>
      </c>
      <c r="D2608" t="s">
        <v>939</v>
      </c>
      <c r="E2608" s="68">
        <v>10.32</v>
      </c>
      <c r="F2608" s="68">
        <v>11.2</v>
      </c>
      <c r="G2608" s="68">
        <v>0.87999999999999901</v>
      </c>
      <c r="H2608" s="67">
        <v>90535</v>
      </c>
      <c r="I2608" s="67">
        <v>109597</v>
      </c>
      <c r="J2608" s="67">
        <v>19062</v>
      </c>
    </row>
    <row r="2609" spans="1:10">
      <c r="A2609" t="s">
        <v>792</v>
      </c>
      <c r="B2609" t="s">
        <v>338</v>
      </c>
      <c r="C2609" t="s">
        <v>722</v>
      </c>
      <c r="D2609" t="s">
        <v>115</v>
      </c>
      <c r="E2609" s="68">
        <v>7.28</v>
      </c>
      <c r="F2609" s="68">
        <v>6</v>
      </c>
      <c r="G2609" s="68">
        <v>-1.2800000000000002</v>
      </c>
      <c r="H2609" s="67">
        <v>64391</v>
      </c>
      <c r="I2609" s="67">
        <v>54481</v>
      </c>
      <c r="J2609" s="67">
        <v>-9910</v>
      </c>
    </row>
    <row r="2610" spans="1:10">
      <c r="A2610" t="s">
        <v>792</v>
      </c>
      <c r="B2610" t="s">
        <v>338</v>
      </c>
      <c r="C2610" t="s">
        <v>723</v>
      </c>
      <c r="D2610" t="s">
        <v>946</v>
      </c>
      <c r="E2610" s="68">
        <v>1</v>
      </c>
      <c r="F2610" s="68">
        <v>1</v>
      </c>
      <c r="G2610" s="68">
        <v>0</v>
      </c>
      <c r="H2610" s="67">
        <v>8666</v>
      </c>
      <c r="I2610" s="67">
        <v>8788</v>
      </c>
      <c r="J2610" s="67">
        <v>122</v>
      </c>
    </row>
    <row r="2611" spans="1:10">
      <c r="A2611" t="s">
        <v>792</v>
      </c>
      <c r="B2611" t="s">
        <v>338</v>
      </c>
      <c r="C2611" t="s">
        <v>724</v>
      </c>
      <c r="D2611" t="s">
        <v>139</v>
      </c>
      <c r="E2611" s="68">
        <v>17.850000000000001</v>
      </c>
      <c r="F2611" s="68">
        <v>22.04</v>
      </c>
      <c r="G2611" s="68">
        <v>4.1899999999999977</v>
      </c>
      <c r="H2611" s="67">
        <v>159659</v>
      </c>
      <c r="I2611" s="67">
        <v>198529</v>
      </c>
      <c r="J2611" s="67">
        <v>38870</v>
      </c>
    </row>
    <row r="2612" spans="1:10">
      <c r="A2612" t="s">
        <v>792</v>
      </c>
      <c r="B2612" t="s">
        <v>338</v>
      </c>
      <c r="C2612" t="s">
        <v>725</v>
      </c>
      <c r="D2612" t="s">
        <v>118</v>
      </c>
      <c r="E2612" s="68">
        <v>1</v>
      </c>
      <c r="F2612" s="68">
        <v>1.47</v>
      </c>
      <c r="G2612" s="68">
        <v>0.47</v>
      </c>
      <c r="H2612" s="67">
        <v>10552</v>
      </c>
      <c r="I2612" s="67">
        <v>13440</v>
      </c>
      <c r="J2612" s="67">
        <v>2888</v>
      </c>
    </row>
    <row r="2613" spans="1:10">
      <c r="A2613" t="s">
        <v>792</v>
      </c>
      <c r="B2613" t="s">
        <v>338</v>
      </c>
      <c r="C2613" t="s">
        <v>726</v>
      </c>
      <c r="D2613" t="s">
        <v>221</v>
      </c>
      <c r="E2613" s="68">
        <v>2.95</v>
      </c>
      <c r="F2613" s="68">
        <v>3</v>
      </c>
      <c r="G2613" s="68">
        <v>4.9999999999999822E-2</v>
      </c>
      <c r="H2613" s="67">
        <v>25565</v>
      </c>
      <c r="I2613" s="67">
        <v>26364</v>
      </c>
      <c r="J2613" s="67">
        <v>799</v>
      </c>
    </row>
    <row r="2614" spans="1:10">
      <c r="A2614" t="s">
        <v>792</v>
      </c>
      <c r="B2614" t="s">
        <v>338</v>
      </c>
      <c r="C2614" t="s">
        <v>727</v>
      </c>
      <c r="D2614" t="s">
        <v>237</v>
      </c>
      <c r="E2614" s="68">
        <v>7</v>
      </c>
      <c r="F2614" s="68">
        <v>8.26</v>
      </c>
      <c r="G2614" s="68">
        <v>1.2599999999999998</v>
      </c>
      <c r="H2614" s="67">
        <v>60662</v>
      </c>
      <c r="I2614" s="67">
        <v>72589</v>
      </c>
      <c r="J2614" s="67">
        <v>11927</v>
      </c>
    </row>
    <row r="2615" spans="1:10">
      <c r="A2615" t="s">
        <v>792</v>
      </c>
      <c r="B2615" t="s">
        <v>338</v>
      </c>
      <c r="C2615" t="s">
        <v>728</v>
      </c>
      <c r="D2615" t="s">
        <v>70</v>
      </c>
      <c r="E2615" s="68">
        <v>2.2599999999999998</v>
      </c>
      <c r="F2615" s="68">
        <v>5.8599999999999994</v>
      </c>
      <c r="G2615" s="68">
        <v>3.5999999999999996</v>
      </c>
      <c r="H2615" s="67">
        <v>20365</v>
      </c>
      <c r="I2615" s="67">
        <v>55225</v>
      </c>
      <c r="J2615" s="67">
        <v>34860</v>
      </c>
    </row>
    <row r="2616" spans="1:10">
      <c r="A2616" t="s">
        <v>792</v>
      </c>
      <c r="B2616" t="s">
        <v>338</v>
      </c>
      <c r="C2616" t="s">
        <v>729</v>
      </c>
      <c r="D2616" t="s">
        <v>159</v>
      </c>
      <c r="E2616" s="68">
        <v>6.82</v>
      </c>
      <c r="F2616" s="68">
        <v>6.59</v>
      </c>
      <c r="G2616" s="68">
        <v>-0.23000000000000043</v>
      </c>
      <c r="H2616" s="67">
        <v>59103</v>
      </c>
      <c r="I2616" s="67">
        <v>60436</v>
      </c>
      <c r="J2616" s="67">
        <v>1333</v>
      </c>
    </row>
    <row r="2617" spans="1:10">
      <c r="A2617" t="s">
        <v>792</v>
      </c>
      <c r="B2617" t="s">
        <v>338</v>
      </c>
      <c r="C2617" t="s">
        <v>730</v>
      </c>
      <c r="D2617" t="s">
        <v>119</v>
      </c>
      <c r="E2617" s="68">
        <v>17.88</v>
      </c>
      <c r="F2617" s="68">
        <v>16.39</v>
      </c>
      <c r="G2617" s="68">
        <v>-1.4899999999999984</v>
      </c>
      <c r="H2617" s="67">
        <v>168944</v>
      </c>
      <c r="I2617" s="67">
        <v>159209</v>
      </c>
      <c r="J2617" s="67">
        <v>-9735</v>
      </c>
    </row>
    <row r="2618" spans="1:10">
      <c r="A2618" t="s">
        <v>792</v>
      </c>
      <c r="B2618" t="s">
        <v>338</v>
      </c>
      <c r="C2618" t="s">
        <v>731</v>
      </c>
      <c r="D2618" t="s">
        <v>222</v>
      </c>
      <c r="E2618" s="68">
        <v>2.5100000000000002</v>
      </c>
      <c r="F2618" s="68">
        <v>2.35</v>
      </c>
      <c r="G2618" s="68">
        <v>-0.16000000000000014</v>
      </c>
      <c r="H2618" s="67">
        <v>23656</v>
      </c>
      <c r="I2618" s="67">
        <v>20652</v>
      </c>
      <c r="J2618" s="67">
        <v>-3004</v>
      </c>
    </row>
    <row r="2619" spans="1:10">
      <c r="A2619" t="s">
        <v>792</v>
      </c>
      <c r="B2619" t="s">
        <v>338</v>
      </c>
      <c r="C2619" t="s">
        <v>732</v>
      </c>
      <c r="D2619" t="s">
        <v>196</v>
      </c>
      <c r="E2619" s="68">
        <v>1</v>
      </c>
      <c r="F2619" s="68">
        <v>0</v>
      </c>
      <c r="G2619" s="68">
        <v>-1</v>
      </c>
      <c r="H2619" s="67">
        <v>11895</v>
      </c>
      <c r="I2619" s="67">
        <v>0</v>
      </c>
      <c r="J2619" s="67">
        <v>-11895</v>
      </c>
    </row>
    <row r="2620" spans="1:10">
      <c r="A2620" t="s">
        <v>792</v>
      </c>
      <c r="B2620" t="s">
        <v>338</v>
      </c>
      <c r="C2620" t="s">
        <v>733</v>
      </c>
      <c r="D2620" t="s">
        <v>128</v>
      </c>
      <c r="E2620" s="68">
        <v>6.55</v>
      </c>
      <c r="F2620" s="68">
        <v>5</v>
      </c>
      <c r="G2620" s="68">
        <v>-1.5499999999999998</v>
      </c>
      <c r="H2620" s="67">
        <v>61425</v>
      </c>
      <c r="I2620" s="67">
        <v>44759</v>
      </c>
      <c r="J2620" s="67">
        <v>-16666</v>
      </c>
    </row>
    <row r="2621" spans="1:10">
      <c r="A2621" t="s">
        <v>792</v>
      </c>
      <c r="B2621" t="s">
        <v>338</v>
      </c>
      <c r="C2621" t="s">
        <v>734</v>
      </c>
      <c r="D2621" t="s">
        <v>289</v>
      </c>
      <c r="E2621" s="68">
        <v>3.97</v>
      </c>
      <c r="F2621" s="68">
        <v>3</v>
      </c>
      <c r="G2621" s="68">
        <v>-0.9700000000000002</v>
      </c>
      <c r="H2621" s="67">
        <v>36145</v>
      </c>
      <c r="I2621" s="67">
        <v>27266</v>
      </c>
      <c r="J2621" s="67">
        <v>-8879</v>
      </c>
    </row>
    <row r="2622" spans="1:10">
      <c r="A2622" t="s">
        <v>792</v>
      </c>
      <c r="B2622" t="s">
        <v>338</v>
      </c>
      <c r="C2622" t="s">
        <v>735</v>
      </c>
      <c r="D2622" t="s">
        <v>942</v>
      </c>
      <c r="E2622" s="68">
        <v>2</v>
      </c>
      <c r="F2622" s="68">
        <v>0.31</v>
      </c>
      <c r="G2622" s="68">
        <v>-1.69</v>
      </c>
      <c r="H2622" s="67">
        <v>17332</v>
      </c>
      <c r="I2622" s="67">
        <v>2724</v>
      </c>
      <c r="J2622" s="67">
        <v>-14608</v>
      </c>
    </row>
    <row r="2623" spans="1:10">
      <c r="A2623" t="s">
        <v>792</v>
      </c>
      <c r="B2623" t="s">
        <v>338</v>
      </c>
      <c r="C2623" t="s">
        <v>736</v>
      </c>
      <c r="D2623" t="s">
        <v>349</v>
      </c>
      <c r="E2623" s="68">
        <v>3</v>
      </c>
      <c r="F2623" s="68">
        <v>2</v>
      </c>
      <c r="G2623" s="68">
        <v>-1</v>
      </c>
      <c r="H2623" s="67">
        <v>25998</v>
      </c>
      <c r="I2623" s="67">
        <v>17576</v>
      </c>
      <c r="J2623" s="67">
        <v>-8422</v>
      </c>
    </row>
    <row r="2624" spans="1:10">
      <c r="A2624" t="s">
        <v>792</v>
      </c>
      <c r="B2624" t="s">
        <v>338</v>
      </c>
      <c r="C2624" t="s">
        <v>737</v>
      </c>
      <c r="D2624" t="s">
        <v>160</v>
      </c>
      <c r="E2624" s="68">
        <v>7.74</v>
      </c>
      <c r="F2624" s="68">
        <v>6.4700000000000006</v>
      </c>
      <c r="G2624" s="68">
        <v>-1.2699999999999996</v>
      </c>
      <c r="H2624" s="67">
        <v>71885</v>
      </c>
      <c r="I2624" s="67">
        <v>61487</v>
      </c>
      <c r="J2624" s="67">
        <v>-10398</v>
      </c>
    </row>
    <row r="2625" spans="1:10">
      <c r="A2625" t="s">
        <v>792</v>
      </c>
      <c r="B2625" t="s">
        <v>338</v>
      </c>
      <c r="C2625" t="s">
        <v>738</v>
      </c>
      <c r="D2625" t="s">
        <v>88</v>
      </c>
      <c r="E2625" s="68">
        <v>5.0999999999999996</v>
      </c>
      <c r="F2625" s="68">
        <v>5.12</v>
      </c>
      <c r="G2625" s="68">
        <v>2.0000000000000462E-2</v>
      </c>
      <c r="H2625" s="67">
        <v>44197</v>
      </c>
      <c r="I2625" s="67">
        <v>46325</v>
      </c>
      <c r="J2625" s="67">
        <v>2128</v>
      </c>
    </row>
    <row r="2626" spans="1:10">
      <c r="A2626" t="s">
        <v>792</v>
      </c>
      <c r="B2626" t="s">
        <v>338</v>
      </c>
      <c r="C2626" t="s">
        <v>739</v>
      </c>
      <c r="D2626" t="s">
        <v>941</v>
      </c>
      <c r="E2626" s="68">
        <v>9.85</v>
      </c>
      <c r="F2626" s="68">
        <v>9.4599999999999991</v>
      </c>
      <c r="G2626" s="68">
        <v>-0.39000000000000057</v>
      </c>
      <c r="H2626" s="67">
        <v>92400</v>
      </c>
      <c r="I2626" s="67">
        <v>92611</v>
      </c>
      <c r="J2626" s="67">
        <v>211</v>
      </c>
    </row>
    <row r="2627" spans="1:10">
      <c r="A2627" t="s">
        <v>792</v>
      </c>
      <c r="B2627" t="s">
        <v>338</v>
      </c>
      <c r="C2627" t="s">
        <v>740</v>
      </c>
      <c r="D2627" t="s">
        <v>197</v>
      </c>
      <c r="E2627" s="68">
        <v>3.87</v>
      </c>
      <c r="F2627" s="68">
        <v>2.36</v>
      </c>
      <c r="G2627" s="68">
        <v>-1.5100000000000002</v>
      </c>
      <c r="H2627" s="67">
        <v>35424</v>
      </c>
      <c r="I2627" s="67">
        <v>22907</v>
      </c>
      <c r="J2627" s="67">
        <v>-12517</v>
      </c>
    </row>
    <row r="2628" spans="1:10">
      <c r="A2628" t="s">
        <v>792</v>
      </c>
      <c r="B2628" t="s">
        <v>338</v>
      </c>
      <c r="C2628" t="s">
        <v>741</v>
      </c>
      <c r="D2628" t="s">
        <v>198</v>
      </c>
      <c r="E2628" s="68">
        <v>1.03</v>
      </c>
      <c r="F2628" s="68">
        <v>0</v>
      </c>
      <c r="G2628" s="68">
        <v>-1.03</v>
      </c>
      <c r="H2628" s="67">
        <v>8971</v>
      </c>
      <c r="I2628" s="67">
        <v>0</v>
      </c>
      <c r="J2628" s="67">
        <v>-8971</v>
      </c>
    </row>
    <row r="2629" spans="1:10">
      <c r="A2629" t="s">
        <v>792</v>
      </c>
      <c r="B2629" t="s">
        <v>338</v>
      </c>
      <c r="C2629" t="s">
        <v>742</v>
      </c>
      <c r="D2629" t="s">
        <v>71</v>
      </c>
      <c r="E2629" s="68">
        <v>6.99</v>
      </c>
      <c r="F2629" s="68">
        <v>3.35</v>
      </c>
      <c r="G2629" s="68">
        <v>-3.64</v>
      </c>
      <c r="H2629" s="67">
        <v>60575</v>
      </c>
      <c r="I2629" s="67">
        <v>30265</v>
      </c>
      <c r="J2629" s="67">
        <v>-30310</v>
      </c>
    </row>
    <row r="2630" spans="1:10">
      <c r="A2630" t="s">
        <v>792</v>
      </c>
      <c r="B2630" t="s">
        <v>338</v>
      </c>
      <c r="C2630" t="s">
        <v>743</v>
      </c>
      <c r="D2630" t="s">
        <v>140</v>
      </c>
      <c r="E2630" s="68">
        <v>10</v>
      </c>
      <c r="F2630" s="68">
        <v>8.4700000000000006</v>
      </c>
      <c r="G2630" s="68">
        <v>-1.5299999999999994</v>
      </c>
      <c r="H2630" s="67">
        <v>92418</v>
      </c>
      <c r="I2630" s="67">
        <v>75585</v>
      </c>
      <c r="J2630" s="67">
        <v>-16833</v>
      </c>
    </row>
    <row r="2631" spans="1:10">
      <c r="A2631" t="s">
        <v>792</v>
      </c>
      <c r="B2631" t="s">
        <v>338</v>
      </c>
      <c r="C2631" t="s">
        <v>744</v>
      </c>
      <c r="D2631" t="s">
        <v>72</v>
      </c>
      <c r="E2631" s="68">
        <v>1.94</v>
      </c>
      <c r="F2631" s="68">
        <v>0.14000000000000001</v>
      </c>
      <c r="G2631" s="68">
        <v>-1.7999999999999998</v>
      </c>
      <c r="H2631" s="67">
        <v>17523</v>
      </c>
      <c r="I2631" s="67">
        <v>1230</v>
      </c>
      <c r="J2631" s="67">
        <v>-16293</v>
      </c>
    </row>
    <row r="2632" spans="1:10">
      <c r="A2632" t="s">
        <v>792</v>
      </c>
      <c r="B2632" t="s">
        <v>338</v>
      </c>
      <c r="C2632" t="s">
        <v>745</v>
      </c>
      <c r="D2632" t="s">
        <v>256</v>
      </c>
      <c r="E2632" s="68">
        <v>5</v>
      </c>
      <c r="F2632" s="68">
        <v>7.12</v>
      </c>
      <c r="G2632" s="68">
        <v>2.12</v>
      </c>
      <c r="H2632" s="67">
        <v>45235</v>
      </c>
      <c r="I2632" s="67">
        <v>64669</v>
      </c>
      <c r="J2632" s="67">
        <v>19434</v>
      </c>
    </row>
    <row r="2633" spans="1:10">
      <c r="A2633" t="s">
        <v>792</v>
      </c>
      <c r="B2633" t="s">
        <v>338</v>
      </c>
      <c r="C2633" t="s">
        <v>746</v>
      </c>
      <c r="D2633" t="s">
        <v>189</v>
      </c>
      <c r="E2633" s="68">
        <v>9</v>
      </c>
      <c r="F2633" s="68">
        <v>11.64</v>
      </c>
      <c r="G2633" s="68">
        <v>2.6400000000000006</v>
      </c>
      <c r="H2633" s="67">
        <v>83311</v>
      </c>
      <c r="I2633" s="67">
        <v>104433</v>
      </c>
      <c r="J2633" s="67">
        <v>21122</v>
      </c>
    </row>
    <row r="2634" spans="1:10">
      <c r="A2634" t="s">
        <v>792</v>
      </c>
      <c r="B2634" t="s">
        <v>338</v>
      </c>
      <c r="C2634" t="s">
        <v>747</v>
      </c>
      <c r="D2634" t="s">
        <v>164</v>
      </c>
      <c r="E2634" s="68">
        <v>3.5300000000000002</v>
      </c>
      <c r="F2634" s="68">
        <v>4.6399999999999997</v>
      </c>
      <c r="G2634" s="68">
        <v>1.1099999999999994</v>
      </c>
      <c r="H2634" s="67">
        <v>32793</v>
      </c>
      <c r="I2634" s="67">
        <v>43628</v>
      </c>
      <c r="J2634" s="67">
        <v>10835</v>
      </c>
    </row>
    <row r="2635" spans="1:10">
      <c r="A2635" t="s">
        <v>792</v>
      </c>
      <c r="B2635" t="s">
        <v>338</v>
      </c>
      <c r="C2635" t="s">
        <v>748</v>
      </c>
      <c r="D2635" t="s">
        <v>55</v>
      </c>
      <c r="E2635" s="68">
        <v>8.1300000000000008</v>
      </c>
      <c r="F2635" s="68">
        <v>5.22</v>
      </c>
      <c r="G2635" s="68">
        <v>-2.910000000000001</v>
      </c>
      <c r="H2635" s="67">
        <v>77786</v>
      </c>
      <c r="I2635" s="67">
        <v>53073</v>
      </c>
      <c r="J2635" s="67">
        <v>-24713</v>
      </c>
    </row>
    <row r="2636" spans="1:10">
      <c r="A2636" t="s">
        <v>792</v>
      </c>
      <c r="B2636" t="s">
        <v>338</v>
      </c>
      <c r="C2636" t="s">
        <v>749</v>
      </c>
      <c r="D2636" t="s">
        <v>213</v>
      </c>
      <c r="E2636" s="68">
        <v>1</v>
      </c>
      <c r="F2636" s="68">
        <v>1.1599999999999999</v>
      </c>
      <c r="G2636" s="68">
        <v>0.15999999999999992</v>
      </c>
      <c r="H2636" s="67">
        <v>8666</v>
      </c>
      <c r="I2636" s="67">
        <v>10841</v>
      </c>
      <c r="J2636" s="67">
        <v>2175</v>
      </c>
    </row>
    <row r="2637" spans="1:10">
      <c r="A2637" t="s">
        <v>792</v>
      </c>
      <c r="B2637" t="s">
        <v>338</v>
      </c>
      <c r="C2637" t="s">
        <v>750</v>
      </c>
      <c r="D2637" t="s">
        <v>184</v>
      </c>
      <c r="E2637" s="68">
        <v>11.7</v>
      </c>
      <c r="F2637" s="68">
        <v>2.44</v>
      </c>
      <c r="G2637" s="68">
        <v>-9.26</v>
      </c>
      <c r="H2637" s="67">
        <v>104041</v>
      </c>
      <c r="I2637" s="67">
        <v>21443</v>
      </c>
      <c r="J2637" s="67">
        <v>-82598</v>
      </c>
    </row>
    <row r="2638" spans="1:10">
      <c r="A2638" t="s">
        <v>792</v>
      </c>
      <c r="B2638" t="s">
        <v>338</v>
      </c>
      <c r="C2638" t="s">
        <v>751</v>
      </c>
      <c r="D2638" t="s">
        <v>238</v>
      </c>
      <c r="E2638" s="68">
        <v>3.83</v>
      </c>
      <c r="F2638" s="68">
        <v>5.23</v>
      </c>
      <c r="G2638" s="68">
        <v>1.4000000000000004</v>
      </c>
      <c r="H2638" s="67">
        <v>36401</v>
      </c>
      <c r="I2638" s="67">
        <v>49258</v>
      </c>
      <c r="J2638" s="67">
        <v>12857</v>
      </c>
    </row>
    <row r="2639" spans="1:10">
      <c r="A2639" t="s">
        <v>792</v>
      </c>
      <c r="B2639" t="s">
        <v>338</v>
      </c>
      <c r="C2639" t="s">
        <v>752</v>
      </c>
      <c r="D2639" t="s">
        <v>218</v>
      </c>
      <c r="E2639" s="68">
        <v>4.49</v>
      </c>
      <c r="F2639" s="68">
        <v>4</v>
      </c>
      <c r="G2639" s="68">
        <v>-0.49000000000000021</v>
      </c>
      <c r="H2639" s="67">
        <v>38910</v>
      </c>
      <c r="I2639" s="67">
        <v>36017</v>
      </c>
      <c r="J2639" s="67">
        <v>-2893</v>
      </c>
    </row>
    <row r="2640" spans="1:10">
      <c r="A2640" t="s">
        <v>792</v>
      </c>
      <c r="B2640" t="s">
        <v>338</v>
      </c>
      <c r="C2640" t="s">
        <v>753</v>
      </c>
      <c r="D2640" t="s">
        <v>944</v>
      </c>
      <c r="E2640" s="68">
        <v>5.25</v>
      </c>
      <c r="F2640" s="68">
        <v>4.43</v>
      </c>
      <c r="G2640" s="68">
        <v>-0.82000000000000028</v>
      </c>
      <c r="H2640" s="67">
        <v>52579</v>
      </c>
      <c r="I2640" s="67">
        <v>44104</v>
      </c>
      <c r="J2640" s="67">
        <v>-8475</v>
      </c>
    </row>
    <row r="2641" spans="1:10">
      <c r="A2641" t="s">
        <v>792</v>
      </c>
      <c r="B2641" t="s">
        <v>338</v>
      </c>
      <c r="C2641" t="s">
        <v>754</v>
      </c>
      <c r="D2641" t="s">
        <v>260</v>
      </c>
      <c r="E2641" s="68">
        <v>3.6</v>
      </c>
      <c r="F2641" s="68">
        <v>6.17</v>
      </c>
      <c r="G2641" s="68">
        <v>2.57</v>
      </c>
      <c r="H2641" s="67">
        <v>31198</v>
      </c>
      <c r="I2641" s="67">
        <v>55196</v>
      </c>
      <c r="J2641" s="67">
        <v>23998</v>
      </c>
    </row>
    <row r="2642" spans="1:10">
      <c r="A2642" t="s">
        <v>792</v>
      </c>
      <c r="B2642" t="s">
        <v>338</v>
      </c>
      <c r="C2642" t="s">
        <v>755</v>
      </c>
      <c r="D2642" t="s">
        <v>937</v>
      </c>
      <c r="E2642" s="68">
        <v>4.9499999999999993</v>
      </c>
      <c r="F2642" s="68">
        <v>3.74</v>
      </c>
      <c r="G2642" s="68">
        <v>-1.2099999999999991</v>
      </c>
      <c r="H2642" s="67">
        <v>46316</v>
      </c>
      <c r="I2642" s="67">
        <v>41259</v>
      </c>
      <c r="J2642" s="67">
        <v>-5057</v>
      </c>
    </row>
    <row r="2643" spans="1:10">
      <c r="A2643" t="s">
        <v>792</v>
      </c>
      <c r="B2643" t="s">
        <v>338</v>
      </c>
      <c r="C2643" t="s">
        <v>756</v>
      </c>
      <c r="D2643" t="s">
        <v>940</v>
      </c>
      <c r="E2643" s="68">
        <v>10</v>
      </c>
      <c r="F2643" s="68">
        <v>5</v>
      </c>
      <c r="G2643" s="68">
        <v>-5</v>
      </c>
      <c r="H2643" s="67">
        <v>91485</v>
      </c>
      <c r="I2643" s="67">
        <v>49538</v>
      </c>
      <c r="J2643" s="67">
        <v>-41947</v>
      </c>
    </row>
    <row r="2644" spans="1:10">
      <c r="A2644" t="s">
        <v>792</v>
      </c>
      <c r="B2644" t="s">
        <v>338</v>
      </c>
      <c r="C2644" t="s">
        <v>757</v>
      </c>
      <c r="D2644" t="s">
        <v>243</v>
      </c>
      <c r="E2644" s="68">
        <v>13.98</v>
      </c>
      <c r="F2644" s="68">
        <v>12.32</v>
      </c>
      <c r="G2644" s="68">
        <v>-1.6600000000000001</v>
      </c>
      <c r="H2644" s="67">
        <v>126990</v>
      </c>
      <c r="I2644" s="67">
        <v>112358</v>
      </c>
      <c r="J2644" s="67">
        <v>-14632</v>
      </c>
    </row>
    <row r="2645" spans="1:10">
      <c r="A2645" t="s">
        <v>792</v>
      </c>
      <c r="B2645" t="s">
        <v>338</v>
      </c>
      <c r="C2645" t="s">
        <v>758</v>
      </c>
      <c r="D2645" t="s">
        <v>56</v>
      </c>
      <c r="E2645" s="68">
        <v>5.66</v>
      </c>
      <c r="F2645" s="68">
        <v>9.379999999999999</v>
      </c>
      <c r="G2645" s="68">
        <v>3.7199999999999989</v>
      </c>
      <c r="H2645" s="67">
        <v>52386</v>
      </c>
      <c r="I2645" s="67">
        <v>85837</v>
      </c>
      <c r="J2645" s="67">
        <v>33451</v>
      </c>
    </row>
    <row r="2646" spans="1:10">
      <c r="A2646" t="s">
        <v>792</v>
      </c>
      <c r="B2646" t="s">
        <v>338</v>
      </c>
      <c r="C2646" t="s">
        <v>760</v>
      </c>
      <c r="D2646" t="s">
        <v>96</v>
      </c>
      <c r="E2646" s="68">
        <v>44.4</v>
      </c>
      <c r="F2646" s="68">
        <v>24.669999999999998</v>
      </c>
      <c r="G2646" s="68">
        <v>-19.73</v>
      </c>
      <c r="H2646" s="67">
        <v>402877</v>
      </c>
      <c r="I2646" s="67">
        <v>229363</v>
      </c>
      <c r="J2646" s="67">
        <v>-173514</v>
      </c>
    </row>
    <row r="2647" spans="1:10">
      <c r="A2647" t="s">
        <v>792</v>
      </c>
      <c r="B2647" t="s">
        <v>338</v>
      </c>
      <c r="C2647" t="s">
        <v>761</v>
      </c>
      <c r="D2647" t="s">
        <v>176</v>
      </c>
      <c r="E2647" s="68">
        <v>6.4300000000000006</v>
      </c>
      <c r="F2647" s="68">
        <v>6.94</v>
      </c>
      <c r="G2647" s="68">
        <v>0.50999999999999979</v>
      </c>
      <c r="H2647" s="67">
        <v>56882</v>
      </c>
      <c r="I2647" s="67">
        <v>63485</v>
      </c>
      <c r="J2647" s="67">
        <v>6603</v>
      </c>
    </row>
    <row r="2648" spans="1:10" ht="15.75" customHeight="1">
      <c r="A2648" t="s">
        <v>792</v>
      </c>
      <c r="B2648" t="s">
        <v>338</v>
      </c>
      <c r="C2648" t="s">
        <v>762</v>
      </c>
      <c r="D2648" t="s">
        <v>170</v>
      </c>
      <c r="E2648" s="68">
        <v>11.1</v>
      </c>
      <c r="F2648" s="68">
        <v>10.66</v>
      </c>
      <c r="G2648" s="68">
        <v>-0.4399999999999995</v>
      </c>
      <c r="H2648" s="67">
        <v>106703</v>
      </c>
      <c r="I2648" s="67">
        <v>106192</v>
      </c>
      <c r="J2648" s="67">
        <v>-511</v>
      </c>
    </row>
    <row r="2649" spans="1:10">
      <c r="D2649" s="17" t="s">
        <v>960</v>
      </c>
      <c r="E2649" s="42">
        <v>17469.149999999987</v>
      </c>
      <c r="F2649" s="42">
        <v>17414.159999999989</v>
      </c>
      <c r="G2649" s="69">
        <v>-54.989999999999696</v>
      </c>
      <c r="H2649" s="43">
        <v>118815112</v>
      </c>
      <c r="I2649" s="43">
        <v>122079330</v>
      </c>
      <c r="J2649" s="43">
        <v>3264218</v>
      </c>
    </row>
  </sheetData>
  <autoFilter ref="A9:D2429" xr:uid="{00000000-0009-0000-0000-000002000000}"/>
  <mergeCells count="3">
    <mergeCell ref="A2:J2"/>
    <mergeCell ref="A3:J3"/>
    <mergeCell ref="A5:J5"/>
  </mergeCells>
  <pageMargins left="0.7" right="0.7" top="0.75" bottom="0.75" header="0.3" footer="0.3"/>
  <pageSetup scale="64" orientation="portrait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>
    <pageSetUpPr fitToPage="1"/>
  </sheetPr>
  <dimension ref="A1:Q50"/>
  <sheetViews>
    <sheetView showGridLines="0" topLeftCell="E2" zoomScaleNormal="100" workbookViewId="0">
      <selection activeCell="E4" sqref="E4"/>
    </sheetView>
  </sheetViews>
  <sheetFormatPr defaultColWidth="9" defaultRowHeight="14.45" customHeight="1"/>
  <cols>
    <col min="1" max="1" width="6.42578125" style="22" customWidth="1"/>
    <col min="2" max="2" width="9.85546875" style="22" customWidth="1"/>
    <col min="3" max="3" width="8.7109375" style="22" customWidth="1"/>
    <col min="4" max="4" width="5.7109375" style="22" customWidth="1"/>
    <col min="5" max="5" width="40.28515625" style="22" bestFit="1" customWidth="1"/>
    <col min="6" max="9" width="9" style="22" customWidth="1"/>
    <col min="10" max="16384" width="9" style="22"/>
  </cols>
  <sheetData>
    <row r="1" spans="2:17" ht="18.75">
      <c r="B1" s="44"/>
      <c r="C1" s="44"/>
      <c r="D1" s="44"/>
      <c r="E1" s="72" t="s">
        <v>11</v>
      </c>
      <c r="F1" s="72"/>
      <c r="G1" s="72"/>
      <c r="H1" s="72"/>
      <c r="I1" s="72"/>
      <c r="J1" s="72"/>
      <c r="K1" s="72"/>
      <c r="L1" s="72"/>
      <c r="M1" s="72"/>
    </row>
    <row r="2" spans="2:17" ht="18.75">
      <c r="B2" s="44"/>
      <c r="C2" s="44"/>
      <c r="D2" s="44"/>
      <c r="E2" s="72" t="s">
        <v>34</v>
      </c>
      <c r="F2" s="72"/>
      <c r="G2" s="72"/>
      <c r="H2" s="72"/>
      <c r="I2" s="72"/>
      <c r="J2" s="72"/>
      <c r="K2" s="72"/>
      <c r="L2" s="72"/>
      <c r="M2" s="72"/>
    </row>
    <row r="3" spans="2:17" ht="14.45" customHeight="1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2:17" ht="15.75">
      <c r="E4" s="27" t="s">
        <v>33</v>
      </c>
      <c r="F4" s="23"/>
      <c r="G4" s="23"/>
      <c r="O4" s="46" t="str">
        <f>IF(ISNA(VLOOKUP(E4,alpha,2,FALSE)),"",VLOOKUP(E4,alpha,2,FALSE))</f>
        <v/>
      </c>
      <c r="P4" s="46" t="str">
        <f>IF(ISNA(VLOOKUP(E4,alpha,3,FALSE)),"",VLOOKUP(E4,alpha,3,FALSE))</f>
        <v/>
      </c>
      <c r="Q4" s="47" t="str">
        <f>PROPER(P4)&amp;" school choice enrollment trends"</f>
        <v xml:space="preserve"> school choice enrollment trends</v>
      </c>
    </row>
    <row r="5" spans="2:17" ht="14.45" customHeight="1">
      <c r="E5" s="24"/>
      <c r="F5" s="74"/>
      <c r="G5" s="74"/>
      <c r="H5" s="74"/>
    </row>
    <row r="6" spans="2:17" ht="14.45" customHeight="1">
      <c r="E6" s="74"/>
      <c r="F6" s="74"/>
      <c r="G6" s="74"/>
      <c r="H6" s="74"/>
    </row>
    <row r="7" spans="2:17" ht="14.45" customHeight="1">
      <c r="E7" s="74"/>
      <c r="F7" s="74"/>
      <c r="G7" s="74"/>
      <c r="H7" s="74"/>
    </row>
    <row r="8" spans="2:17" ht="14.45" customHeight="1">
      <c r="E8" s="74"/>
      <c r="F8" s="74"/>
      <c r="G8" s="74"/>
      <c r="H8" s="74"/>
    </row>
    <row r="9" spans="2:17" ht="14.45" customHeight="1">
      <c r="E9" s="17"/>
      <c r="F9" s="17"/>
    </row>
    <row r="10" spans="2:17" ht="14.45" customHeight="1">
      <c r="F10" s="17"/>
    </row>
    <row r="30" spans="1:12" ht="14.45" customHeight="1">
      <c r="A30" s="54"/>
      <c r="B30" s="54"/>
      <c r="C30" s="54"/>
      <c r="D30" s="54"/>
      <c r="E30" s="54"/>
      <c r="F30" s="55" t="s">
        <v>3</v>
      </c>
      <c r="G30" s="55" t="s">
        <v>4</v>
      </c>
    </row>
    <row r="31" spans="1:12" ht="14.45" customHeight="1">
      <c r="A31" s="64">
        <v>13</v>
      </c>
      <c r="B31" s="64">
        <v>11</v>
      </c>
      <c r="C31" s="64">
        <v>30</v>
      </c>
      <c r="D31" s="64"/>
      <c r="E31" s="54" t="str">
        <f>IF(A31&gt;=10, "FY"&amp;A31, "FY"&amp;"0"&amp;A31)</f>
        <v>FY13</v>
      </c>
      <c r="F31" s="65" t="str">
        <f>IF(ISNA(VLOOKUP($O$4,fte10yr,B31)),"",VLOOKUP($O$4,fte10yr,B31))</f>
        <v/>
      </c>
      <c r="G31" s="65" t="str">
        <f>IF(ISNA(VLOOKUP($O$4,fte10yr,C31)),"",VLOOKUP($O$4,fte10yr,C31))</f>
        <v/>
      </c>
      <c r="H31" s="60"/>
      <c r="I31" s="60"/>
      <c r="J31" s="60"/>
      <c r="K31" s="60"/>
      <c r="L31" s="60"/>
    </row>
    <row r="32" spans="1:12" ht="14.45" customHeight="1">
      <c r="A32" s="64">
        <f>A31+1</f>
        <v>14</v>
      </c>
      <c r="B32" s="64">
        <f>B31+1</f>
        <v>12</v>
      </c>
      <c r="C32" s="64">
        <v>31</v>
      </c>
      <c r="D32" s="64"/>
      <c r="E32" s="54" t="str">
        <f t="shared" ref="E32:E40" si="0">IF(A32&gt;=10, "FY"&amp;A32, "FY"&amp;"0"&amp;A32)</f>
        <v>FY14</v>
      </c>
      <c r="F32" s="65" t="str">
        <f t="shared" ref="F32:F40" si="1">IF(ISNA(VLOOKUP($O$4,fte10yr,B32)),"",VLOOKUP($O$4,fte10yr,B32))</f>
        <v/>
      </c>
      <c r="G32" s="65" t="str">
        <f t="shared" ref="G32:G40" si="2">IF(ISNA(VLOOKUP($O$4,fte10yr,C32)),"",VLOOKUP($O$4,fte10yr,C32))</f>
        <v/>
      </c>
      <c r="H32" s="60"/>
      <c r="I32" s="60"/>
      <c r="J32" s="60"/>
      <c r="K32" s="60"/>
      <c r="L32" s="60"/>
    </row>
    <row r="33" spans="1:12" ht="14.45" customHeight="1">
      <c r="A33" s="64">
        <f t="shared" ref="A33:A40" si="3">A32+1</f>
        <v>15</v>
      </c>
      <c r="B33" s="64">
        <f t="shared" ref="B33:B40" si="4">B32+1</f>
        <v>13</v>
      </c>
      <c r="C33" s="64">
        <v>32</v>
      </c>
      <c r="D33" s="64"/>
      <c r="E33" s="54" t="str">
        <f t="shared" si="0"/>
        <v>FY15</v>
      </c>
      <c r="F33" s="65" t="str">
        <f t="shared" si="1"/>
        <v/>
      </c>
      <c r="G33" s="65" t="str">
        <f t="shared" si="2"/>
        <v/>
      </c>
      <c r="H33" s="60"/>
      <c r="I33" s="60"/>
      <c r="J33" s="60"/>
      <c r="K33" s="60"/>
      <c r="L33" s="60"/>
    </row>
    <row r="34" spans="1:12" ht="14.45" customHeight="1">
      <c r="A34" s="64">
        <f t="shared" si="3"/>
        <v>16</v>
      </c>
      <c r="B34" s="64">
        <f t="shared" si="4"/>
        <v>14</v>
      </c>
      <c r="C34" s="64">
        <v>33</v>
      </c>
      <c r="D34" s="64"/>
      <c r="E34" s="54" t="str">
        <f t="shared" si="0"/>
        <v>FY16</v>
      </c>
      <c r="F34" s="65" t="str">
        <f t="shared" si="1"/>
        <v/>
      </c>
      <c r="G34" s="65" t="str">
        <f t="shared" si="2"/>
        <v/>
      </c>
      <c r="H34" s="60"/>
      <c r="I34" s="60"/>
      <c r="J34" s="60"/>
      <c r="K34" s="60"/>
      <c r="L34" s="60"/>
    </row>
    <row r="35" spans="1:12" ht="14.45" customHeight="1">
      <c r="A35" s="64">
        <f t="shared" si="3"/>
        <v>17</v>
      </c>
      <c r="B35" s="64">
        <f t="shared" si="4"/>
        <v>15</v>
      </c>
      <c r="C35" s="64">
        <v>34</v>
      </c>
      <c r="D35" s="64"/>
      <c r="E35" s="54" t="str">
        <f t="shared" si="0"/>
        <v>FY17</v>
      </c>
      <c r="F35" s="65" t="str">
        <f t="shared" si="1"/>
        <v/>
      </c>
      <c r="G35" s="65" t="str">
        <f t="shared" si="2"/>
        <v/>
      </c>
      <c r="H35" s="60"/>
      <c r="I35" s="60"/>
      <c r="J35" s="60"/>
      <c r="K35" s="60"/>
      <c r="L35" s="60"/>
    </row>
    <row r="36" spans="1:12" ht="14.45" customHeight="1">
      <c r="A36" s="64">
        <f t="shared" si="3"/>
        <v>18</v>
      </c>
      <c r="B36" s="64">
        <f t="shared" si="4"/>
        <v>16</v>
      </c>
      <c r="C36" s="64">
        <v>35</v>
      </c>
      <c r="D36" s="64"/>
      <c r="E36" s="54" t="str">
        <f t="shared" si="0"/>
        <v>FY18</v>
      </c>
      <c r="F36" s="65" t="str">
        <f t="shared" si="1"/>
        <v/>
      </c>
      <c r="G36" s="65" t="str">
        <f t="shared" si="2"/>
        <v/>
      </c>
      <c r="H36" s="60"/>
      <c r="I36" s="60"/>
      <c r="J36" s="60"/>
      <c r="K36" s="60"/>
      <c r="L36" s="60"/>
    </row>
    <row r="37" spans="1:12" ht="14.45" customHeight="1">
      <c r="A37" s="64">
        <f t="shared" si="3"/>
        <v>19</v>
      </c>
      <c r="B37" s="64">
        <f t="shared" si="4"/>
        <v>17</v>
      </c>
      <c r="C37" s="64">
        <v>36</v>
      </c>
      <c r="D37" s="64"/>
      <c r="E37" s="54" t="str">
        <f t="shared" si="0"/>
        <v>FY19</v>
      </c>
      <c r="F37" s="65" t="str">
        <f t="shared" si="1"/>
        <v/>
      </c>
      <c r="G37" s="65" t="str">
        <f t="shared" si="2"/>
        <v/>
      </c>
      <c r="H37" s="60"/>
      <c r="I37" s="60"/>
      <c r="J37" s="60"/>
      <c r="K37" s="60"/>
      <c r="L37" s="60"/>
    </row>
    <row r="38" spans="1:12" ht="14.45" customHeight="1">
      <c r="A38" s="64">
        <f t="shared" si="3"/>
        <v>20</v>
      </c>
      <c r="B38" s="64">
        <f t="shared" si="4"/>
        <v>18</v>
      </c>
      <c r="C38" s="64">
        <v>37</v>
      </c>
      <c r="D38" s="64"/>
      <c r="E38" s="54" t="str">
        <f t="shared" si="0"/>
        <v>FY20</v>
      </c>
      <c r="F38" s="65" t="str">
        <f t="shared" si="1"/>
        <v/>
      </c>
      <c r="G38" s="65" t="str">
        <f t="shared" si="2"/>
        <v/>
      </c>
      <c r="H38" s="60"/>
      <c r="I38" s="60"/>
      <c r="J38" s="60"/>
      <c r="K38" s="60"/>
      <c r="L38" s="60"/>
    </row>
    <row r="39" spans="1:12" ht="14.45" customHeight="1">
      <c r="A39" s="64">
        <f t="shared" si="3"/>
        <v>21</v>
      </c>
      <c r="B39" s="64">
        <f t="shared" si="4"/>
        <v>19</v>
      </c>
      <c r="C39" s="64">
        <v>38</v>
      </c>
      <c r="D39" s="64"/>
      <c r="E39" s="54" t="str">
        <f t="shared" si="0"/>
        <v>FY21</v>
      </c>
      <c r="F39" s="65" t="str">
        <f t="shared" si="1"/>
        <v/>
      </c>
      <c r="G39" s="65" t="str">
        <f t="shared" si="2"/>
        <v/>
      </c>
      <c r="H39" s="60"/>
      <c r="I39" s="60"/>
      <c r="J39" s="60"/>
      <c r="K39" s="60"/>
      <c r="L39" s="60"/>
    </row>
    <row r="40" spans="1:12" ht="14.45" customHeight="1">
      <c r="A40" s="64">
        <f t="shared" si="3"/>
        <v>22</v>
      </c>
      <c r="B40" s="64">
        <f t="shared" si="4"/>
        <v>20</v>
      </c>
      <c r="C40" s="64">
        <v>39</v>
      </c>
      <c r="D40" s="64"/>
      <c r="E40" s="54" t="str">
        <f t="shared" si="0"/>
        <v>FY22</v>
      </c>
      <c r="F40" s="65" t="str">
        <f t="shared" si="1"/>
        <v/>
      </c>
      <c r="G40" s="65" t="str">
        <f t="shared" si="2"/>
        <v/>
      </c>
      <c r="H40" s="60"/>
      <c r="I40" s="60"/>
      <c r="J40" s="60"/>
      <c r="K40" s="60"/>
      <c r="L40" s="60"/>
    </row>
    <row r="41" spans="1:12" ht="14.45" customHeight="1">
      <c r="A41" s="64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1:12" ht="14.4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1:12" ht="14.4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1:12" ht="14.4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</row>
    <row r="45" spans="1:12" ht="14.4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1:12" ht="14.4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1:12" ht="14.4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2" ht="14.4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</row>
    <row r="49" spans="1:12" ht="14.4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</row>
    <row r="50" spans="1:12" ht="14.4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</row>
  </sheetData>
  <mergeCells count="6">
    <mergeCell ref="E8:H8"/>
    <mergeCell ref="F5:H5"/>
    <mergeCell ref="E1:M1"/>
    <mergeCell ref="E2:M2"/>
    <mergeCell ref="E6:H6"/>
    <mergeCell ref="E7:H7"/>
  </mergeCells>
  <phoneticPr fontId="0" type="noConversion"/>
  <dataValidations count="1">
    <dataValidation type="list" allowBlank="1" showInputMessage="1" showErrorMessage="1" sqref="E4" xr:uid="{00000000-0002-0000-0300-000000000000}">
      <formula1>distlist</formula1>
    </dataValidation>
  </dataValidations>
  <pageMargins left="0.73" right="0.43" top="0.77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9:H448"/>
  <sheetViews>
    <sheetView workbookViewId="0">
      <selection activeCell="D10" sqref="D10"/>
    </sheetView>
  </sheetViews>
  <sheetFormatPr defaultRowHeight="15"/>
  <cols>
    <col min="1" max="1" width="33.140625" bestFit="1" customWidth="1"/>
    <col min="3" max="3" width="29.7109375" bestFit="1" customWidth="1"/>
    <col min="6" max="6" width="33.140625" bestFit="1" customWidth="1"/>
    <col min="8" max="8" width="29.7109375" bestFit="1" customWidth="1"/>
  </cols>
  <sheetData>
    <row r="9" spans="1:8">
      <c r="A9" s="17" t="s">
        <v>33</v>
      </c>
      <c r="B9" s="17" t="s">
        <v>7</v>
      </c>
      <c r="C9" s="17" t="s">
        <v>26</v>
      </c>
      <c r="F9" s="17" t="s">
        <v>33</v>
      </c>
      <c r="G9" s="17" t="s">
        <v>7</v>
      </c>
      <c r="H9" s="17" t="s">
        <v>26</v>
      </c>
    </row>
    <row r="10" spans="1:8">
      <c r="A10" t="str">
        <f>C10</f>
        <v>Abington</v>
      </c>
      <c r="B10" s="19" t="s">
        <v>352</v>
      </c>
      <c r="C10" t="s">
        <v>37</v>
      </c>
      <c r="D10">
        <f t="shared" ref="D10:D73" si="0">VLOOKUP(B10,everchoice,36,FALSE)</f>
        <v>41.519999999999996</v>
      </c>
      <c r="F10" t="str">
        <f>H10</f>
        <v>Abington</v>
      </c>
      <c r="G10" t="s">
        <v>352</v>
      </c>
      <c r="H10" t="s">
        <v>37</v>
      </c>
    </row>
    <row r="11" spans="1:8">
      <c r="A11" t="str">
        <f t="shared" ref="A11:A74" si="1">C11</f>
        <v xml:space="preserve">Acton </v>
      </c>
      <c r="B11" s="19" t="s">
        <v>353</v>
      </c>
      <c r="C11" t="s">
        <v>810</v>
      </c>
      <c r="D11">
        <f t="shared" si="0"/>
        <v>0</v>
      </c>
      <c r="F11" t="str">
        <f t="shared" ref="F11:F74" si="2">H11</f>
        <v xml:space="preserve">Acton </v>
      </c>
      <c r="G11" t="s">
        <v>353</v>
      </c>
      <c r="H11" t="s">
        <v>810</v>
      </c>
    </row>
    <row r="12" spans="1:8">
      <c r="A12" t="str">
        <f t="shared" si="1"/>
        <v>Acushnet</v>
      </c>
      <c r="B12" s="19" t="s">
        <v>354</v>
      </c>
      <c r="C12" t="s">
        <v>130</v>
      </c>
      <c r="D12">
        <f t="shared" si="0"/>
        <v>26.79</v>
      </c>
      <c r="F12" t="str">
        <f t="shared" si="2"/>
        <v>Acushnet</v>
      </c>
      <c r="G12" t="s">
        <v>354</v>
      </c>
      <c r="H12" t="s">
        <v>130</v>
      </c>
    </row>
    <row r="13" spans="1:8">
      <c r="A13" t="str">
        <f t="shared" si="1"/>
        <v xml:space="preserve">Adams </v>
      </c>
      <c r="B13" s="19" t="s">
        <v>355</v>
      </c>
      <c r="C13" t="s">
        <v>811</v>
      </c>
      <c r="D13">
        <f t="shared" si="0"/>
        <v>0</v>
      </c>
      <c r="F13" t="str">
        <f t="shared" si="2"/>
        <v>Agawam</v>
      </c>
      <c r="G13" t="s">
        <v>356</v>
      </c>
      <c r="H13" t="s">
        <v>41</v>
      </c>
    </row>
    <row r="14" spans="1:8">
      <c r="A14" t="str">
        <f t="shared" si="1"/>
        <v>Agawam</v>
      </c>
      <c r="B14" s="19" t="s">
        <v>356</v>
      </c>
      <c r="C14" t="s">
        <v>41</v>
      </c>
      <c r="D14">
        <f t="shared" si="0"/>
        <v>62.71</v>
      </c>
      <c r="F14" t="str">
        <f t="shared" si="2"/>
        <v>Amesbury</v>
      </c>
      <c r="G14" t="s">
        <v>358</v>
      </c>
      <c r="H14" t="s">
        <v>51</v>
      </c>
    </row>
    <row r="15" spans="1:8">
      <c r="A15" t="str">
        <f t="shared" si="1"/>
        <v xml:space="preserve">Alford </v>
      </c>
      <c r="B15" s="19" t="s">
        <v>357</v>
      </c>
      <c r="C15" t="s">
        <v>812</v>
      </c>
      <c r="D15">
        <f t="shared" si="0"/>
        <v>0</v>
      </c>
      <c r="F15" t="str">
        <f t="shared" si="2"/>
        <v>Amherst</v>
      </c>
      <c r="G15" t="s">
        <v>359</v>
      </c>
      <c r="H15" t="s">
        <v>57</v>
      </c>
    </row>
    <row r="16" spans="1:8">
      <c r="A16" t="str">
        <f t="shared" si="1"/>
        <v>Amesbury</v>
      </c>
      <c r="B16" s="19" t="s">
        <v>358</v>
      </c>
      <c r="C16" t="s">
        <v>51</v>
      </c>
      <c r="D16">
        <f t="shared" si="0"/>
        <v>42.47</v>
      </c>
      <c r="F16" t="str">
        <f t="shared" si="2"/>
        <v>Andover</v>
      </c>
      <c r="G16" t="s">
        <v>360</v>
      </c>
      <c r="H16" t="s">
        <v>319</v>
      </c>
    </row>
    <row r="17" spans="1:8">
      <c r="A17" t="str">
        <f t="shared" si="1"/>
        <v>Amherst</v>
      </c>
      <c r="B17" s="19" t="s">
        <v>359</v>
      </c>
      <c r="C17" t="s">
        <v>57</v>
      </c>
      <c r="D17">
        <f t="shared" si="0"/>
        <v>32.539999999999992</v>
      </c>
      <c r="F17" t="str">
        <f t="shared" si="2"/>
        <v>Arlington</v>
      </c>
      <c r="G17" t="s">
        <v>361</v>
      </c>
      <c r="H17" t="s">
        <v>142</v>
      </c>
    </row>
    <row r="18" spans="1:8">
      <c r="A18" t="str">
        <f t="shared" si="1"/>
        <v>Andover</v>
      </c>
      <c r="B18" s="19" t="s">
        <v>360</v>
      </c>
      <c r="C18" t="s">
        <v>319</v>
      </c>
      <c r="D18">
        <f t="shared" si="0"/>
        <v>11.680000000000001</v>
      </c>
      <c r="F18" t="str">
        <f t="shared" si="2"/>
        <v>Ashland</v>
      </c>
      <c r="G18" t="s">
        <v>365</v>
      </c>
      <c r="H18" t="s">
        <v>73</v>
      </c>
    </row>
    <row r="19" spans="1:8">
      <c r="A19" t="str">
        <f t="shared" si="1"/>
        <v>Arlington</v>
      </c>
      <c r="B19" s="19" t="s">
        <v>361</v>
      </c>
      <c r="C19" t="s">
        <v>142</v>
      </c>
      <c r="D19">
        <f t="shared" si="0"/>
        <v>7.169999999999999</v>
      </c>
      <c r="F19" t="str">
        <f t="shared" si="2"/>
        <v>Attleboro</v>
      </c>
      <c r="G19" t="s">
        <v>367</v>
      </c>
      <c r="H19" t="s">
        <v>120</v>
      </c>
    </row>
    <row r="20" spans="1:8">
      <c r="A20" t="str">
        <f t="shared" si="1"/>
        <v xml:space="preserve">Ashburnham </v>
      </c>
      <c r="B20" s="19" t="s">
        <v>362</v>
      </c>
      <c r="C20" t="s">
        <v>813</v>
      </c>
      <c r="D20">
        <f t="shared" si="0"/>
        <v>0</v>
      </c>
      <c r="F20" t="str">
        <f t="shared" si="2"/>
        <v>Auburn</v>
      </c>
      <c r="G20" t="s">
        <v>368</v>
      </c>
      <c r="H20" t="s">
        <v>89</v>
      </c>
    </row>
    <row r="21" spans="1:8">
      <c r="A21" t="str">
        <f t="shared" si="1"/>
        <v xml:space="preserve">Ashby </v>
      </c>
      <c r="B21" s="19" t="s">
        <v>363</v>
      </c>
      <c r="C21" t="s">
        <v>814</v>
      </c>
      <c r="D21">
        <f t="shared" si="0"/>
        <v>0</v>
      </c>
      <c r="F21" t="str">
        <f t="shared" si="2"/>
        <v>Avon</v>
      </c>
      <c r="G21" t="s">
        <v>369</v>
      </c>
      <c r="H21" t="s">
        <v>97</v>
      </c>
    </row>
    <row r="22" spans="1:8">
      <c r="A22" t="str">
        <f t="shared" si="1"/>
        <v xml:space="preserve">Ashfield </v>
      </c>
      <c r="B22" s="19" t="s">
        <v>364</v>
      </c>
      <c r="C22" t="s">
        <v>815</v>
      </c>
      <c r="D22">
        <f t="shared" si="0"/>
        <v>0</v>
      </c>
      <c r="F22" t="str">
        <f t="shared" si="2"/>
        <v xml:space="preserve">Ayer </v>
      </c>
      <c r="G22" t="s">
        <v>370</v>
      </c>
      <c r="H22" t="s">
        <v>817</v>
      </c>
    </row>
    <row r="23" spans="1:8">
      <c r="A23" t="str">
        <f t="shared" si="1"/>
        <v>Ashland</v>
      </c>
      <c r="B23" s="19" t="s">
        <v>365</v>
      </c>
      <c r="C23" t="s">
        <v>73</v>
      </c>
      <c r="D23">
        <f t="shared" si="0"/>
        <v>12</v>
      </c>
      <c r="F23" t="str">
        <f t="shared" si="2"/>
        <v>Barnstable</v>
      </c>
      <c r="G23" t="s">
        <v>371</v>
      </c>
      <c r="H23" t="s">
        <v>104</v>
      </c>
    </row>
    <row r="24" spans="1:8">
      <c r="A24" t="str">
        <f t="shared" si="1"/>
        <v xml:space="preserve">Athol </v>
      </c>
      <c r="B24" s="19" t="s">
        <v>366</v>
      </c>
      <c r="C24" t="s">
        <v>816</v>
      </c>
      <c r="D24">
        <f t="shared" si="0"/>
        <v>0</v>
      </c>
      <c r="F24" t="str">
        <f t="shared" si="2"/>
        <v xml:space="preserve">Becket </v>
      </c>
      <c r="G24" t="s">
        <v>373</v>
      </c>
      <c r="H24" t="s">
        <v>295</v>
      </c>
    </row>
    <row r="25" spans="1:8">
      <c r="A25" t="str">
        <f t="shared" si="1"/>
        <v>Attleboro</v>
      </c>
      <c r="B25" s="19" t="s">
        <v>367</v>
      </c>
      <c r="C25" t="s">
        <v>120</v>
      </c>
      <c r="D25">
        <f t="shared" si="0"/>
        <v>62.04</v>
      </c>
      <c r="F25" t="str">
        <f t="shared" si="2"/>
        <v>Bedford</v>
      </c>
      <c r="G25" t="s">
        <v>374</v>
      </c>
      <c r="H25" t="s">
        <v>251</v>
      </c>
    </row>
    <row r="26" spans="1:8">
      <c r="A26" t="str">
        <f t="shared" si="1"/>
        <v>Auburn</v>
      </c>
      <c r="B26" s="19" t="s">
        <v>368</v>
      </c>
      <c r="C26" t="s">
        <v>89</v>
      </c>
      <c r="D26">
        <f t="shared" si="0"/>
        <v>22.449999999999996</v>
      </c>
      <c r="F26" t="str">
        <f t="shared" si="2"/>
        <v>Belchertown</v>
      </c>
      <c r="G26" t="s">
        <v>375</v>
      </c>
      <c r="H26" t="s">
        <v>58</v>
      </c>
    </row>
    <row r="27" spans="1:8">
      <c r="A27" t="str">
        <f t="shared" si="1"/>
        <v>Avon</v>
      </c>
      <c r="B27" s="19" t="s">
        <v>369</v>
      </c>
      <c r="C27" t="s">
        <v>97</v>
      </c>
      <c r="D27">
        <f t="shared" si="0"/>
        <v>3.8</v>
      </c>
      <c r="F27" t="str">
        <f t="shared" si="2"/>
        <v>Bellingham</v>
      </c>
      <c r="G27" t="s">
        <v>376</v>
      </c>
      <c r="H27" t="s">
        <v>74</v>
      </c>
    </row>
    <row r="28" spans="1:8">
      <c r="A28" t="str">
        <f t="shared" si="1"/>
        <v xml:space="preserve">Ayer </v>
      </c>
      <c r="B28" s="19" t="s">
        <v>370</v>
      </c>
      <c r="C28" t="s">
        <v>817</v>
      </c>
      <c r="D28">
        <f t="shared" si="0"/>
        <v>0</v>
      </c>
      <c r="F28" t="str">
        <f t="shared" si="2"/>
        <v>Belmont</v>
      </c>
      <c r="G28" t="s">
        <v>377</v>
      </c>
      <c r="H28" t="s">
        <v>339</v>
      </c>
    </row>
    <row r="29" spans="1:8">
      <c r="A29" t="str">
        <f t="shared" si="1"/>
        <v>Barnstable</v>
      </c>
      <c r="B29" s="19" t="s">
        <v>371</v>
      </c>
      <c r="C29" t="s">
        <v>104</v>
      </c>
      <c r="D29">
        <f t="shared" si="0"/>
        <v>222.61999999999995</v>
      </c>
      <c r="F29" t="str">
        <f t="shared" si="2"/>
        <v>Berkley</v>
      </c>
      <c r="G29" t="s">
        <v>378</v>
      </c>
      <c r="H29" t="s">
        <v>129</v>
      </c>
    </row>
    <row r="30" spans="1:8">
      <c r="A30" t="str">
        <f t="shared" si="1"/>
        <v xml:space="preserve">Barre </v>
      </c>
      <c r="B30" s="19" t="s">
        <v>372</v>
      </c>
      <c r="C30" t="s">
        <v>818</v>
      </c>
      <c r="D30">
        <f t="shared" si="0"/>
        <v>0</v>
      </c>
      <c r="F30" t="str">
        <f t="shared" si="2"/>
        <v xml:space="preserve">Berlin </v>
      </c>
      <c r="G30" t="s">
        <v>379</v>
      </c>
      <c r="H30" t="s">
        <v>798</v>
      </c>
    </row>
    <row r="31" spans="1:8">
      <c r="A31" t="str">
        <f t="shared" si="1"/>
        <v xml:space="preserve">Becket </v>
      </c>
      <c r="B31" s="19" t="s">
        <v>373</v>
      </c>
      <c r="C31" t="s">
        <v>295</v>
      </c>
      <c r="D31">
        <f t="shared" si="0"/>
        <v>1</v>
      </c>
      <c r="F31" t="str">
        <f t="shared" si="2"/>
        <v>Beverly</v>
      </c>
      <c r="G31" t="s">
        <v>381</v>
      </c>
      <c r="H31" t="s">
        <v>141</v>
      </c>
    </row>
    <row r="32" spans="1:8">
      <c r="A32" t="str">
        <f t="shared" si="1"/>
        <v>Bedford</v>
      </c>
      <c r="B32" s="19" t="s">
        <v>374</v>
      </c>
      <c r="C32" t="s">
        <v>251</v>
      </c>
      <c r="D32">
        <f t="shared" si="0"/>
        <v>7.05</v>
      </c>
      <c r="F32" t="str">
        <f t="shared" si="2"/>
        <v>Billerica</v>
      </c>
      <c r="G32" t="s">
        <v>382</v>
      </c>
      <c r="H32" t="s">
        <v>178</v>
      </c>
    </row>
    <row r="33" spans="1:8">
      <c r="A33" t="str">
        <f t="shared" si="1"/>
        <v>Belchertown</v>
      </c>
      <c r="B33" s="19" t="s">
        <v>375</v>
      </c>
      <c r="C33" t="s">
        <v>58</v>
      </c>
      <c r="D33">
        <f t="shared" si="0"/>
        <v>117.49</v>
      </c>
      <c r="F33" t="str">
        <f t="shared" si="2"/>
        <v xml:space="preserve">Blandford </v>
      </c>
      <c r="G33" t="s">
        <v>384</v>
      </c>
      <c r="H33" t="s">
        <v>821</v>
      </c>
    </row>
    <row r="34" spans="1:8">
      <c r="A34" t="str">
        <f t="shared" si="1"/>
        <v>Bellingham</v>
      </c>
      <c r="B34" s="19" t="s">
        <v>376</v>
      </c>
      <c r="C34" t="s">
        <v>74</v>
      </c>
      <c r="D34">
        <f t="shared" si="0"/>
        <v>116.84999999999998</v>
      </c>
      <c r="F34" t="str">
        <f t="shared" si="2"/>
        <v>Boston</v>
      </c>
      <c r="G34" t="s">
        <v>386</v>
      </c>
      <c r="H34" t="s">
        <v>75</v>
      </c>
    </row>
    <row r="35" spans="1:8">
      <c r="A35" t="str">
        <f t="shared" si="1"/>
        <v>Belmont</v>
      </c>
      <c r="B35" s="19" t="s">
        <v>377</v>
      </c>
      <c r="C35" t="s">
        <v>339</v>
      </c>
      <c r="D35">
        <f t="shared" si="0"/>
        <v>5.84</v>
      </c>
      <c r="F35" t="str">
        <f t="shared" si="2"/>
        <v>Bourne</v>
      </c>
      <c r="G35" t="s">
        <v>387</v>
      </c>
      <c r="H35" t="s">
        <v>105</v>
      </c>
    </row>
    <row r="36" spans="1:8">
      <c r="A36" t="str">
        <f t="shared" si="1"/>
        <v>Berkley</v>
      </c>
      <c r="B36" s="19" t="s">
        <v>378</v>
      </c>
      <c r="C36" t="s">
        <v>129</v>
      </c>
      <c r="D36">
        <f t="shared" si="0"/>
        <v>7.879999999999999</v>
      </c>
      <c r="F36" t="str">
        <f t="shared" si="2"/>
        <v xml:space="preserve">Boxborough </v>
      </c>
      <c r="G36" t="s">
        <v>388</v>
      </c>
      <c r="H36" t="s">
        <v>823</v>
      </c>
    </row>
    <row r="37" spans="1:8">
      <c r="A37" t="str">
        <f t="shared" si="1"/>
        <v xml:space="preserve">Berlin </v>
      </c>
      <c r="B37" s="19" t="s">
        <v>379</v>
      </c>
      <c r="C37" t="s">
        <v>798</v>
      </c>
      <c r="D37">
        <f t="shared" si="0"/>
        <v>0</v>
      </c>
      <c r="F37" t="str">
        <f t="shared" si="2"/>
        <v>Boxford</v>
      </c>
      <c r="G37" t="s">
        <v>389</v>
      </c>
      <c r="H37" t="s">
        <v>143</v>
      </c>
    </row>
    <row r="38" spans="1:8">
      <c r="A38" t="str">
        <f t="shared" si="1"/>
        <v xml:space="preserve">Bernardston </v>
      </c>
      <c r="B38" s="19" t="s">
        <v>380</v>
      </c>
      <c r="C38" t="s">
        <v>819</v>
      </c>
      <c r="D38">
        <f t="shared" si="0"/>
        <v>0</v>
      </c>
      <c r="F38" t="str">
        <f t="shared" si="2"/>
        <v xml:space="preserve">Boylston </v>
      </c>
      <c r="G38" t="s">
        <v>390</v>
      </c>
      <c r="H38" t="s">
        <v>799</v>
      </c>
    </row>
    <row r="39" spans="1:8">
      <c r="A39" t="str">
        <f t="shared" si="1"/>
        <v>Beverly</v>
      </c>
      <c r="B39" s="19" t="s">
        <v>381</v>
      </c>
      <c r="C39" t="s">
        <v>141</v>
      </c>
      <c r="D39">
        <f t="shared" si="0"/>
        <v>61.930000000000007</v>
      </c>
      <c r="F39" t="str">
        <f t="shared" si="2"/>
        <v>Braintree</v>
      </c>
      <c r="G39" t="s">
        <v>391</v>
      </c>
      <c r="H39" t="s">
        <v>302</v>
      </c>
    </row>
    <row r="40" spans="1:8">
      <c r="A40" t="str">
        <f t="shared" si="1"/>
        <v>Billerica</v>
      </c>
      <c r="B40" s="19" t="s">
        <v>382</v>
      </c>
      <c r="C40" t="s">
        <v>178</v>
      </c>
      <c r="D40">
        <f t="shared" si="0"/>
        <v>24.459999999999997</v>
      </c>
      <c r="F40" t="str">
        <f t="shared" si="2"/>
        <v>Brewster</v>
      </c>
      <c r="G40" t="s">
        <v>392</v>
      </c>
      <c r="H40" t="s">
        <v>298</v>
      </c>
    </row>
    <row r="41" spans="1:8">
      <c r="A41" t="str">
        <f t="shared" si="1"/>
        <v xml:space="preserve">Blackstone </v>
      </c>
      <c r="B41" s="19" t="s">
        <v>383</v>
      </c>
      <c r="C41" t="s">
        <v>820</v>
      </c>
      <c r="D41">
        <f t="shared" si="0"/>
        <v>0</v>
      </c>
      <c r="F41" t="str">
        <f t="shared" si="2"/>
        <v>Brimfield</v>
      </c>
      <c r="G41" t="s">
        <v>394</v>
      </c>
      <c r="H41" t="s">
        <v>253</v>
      </c>
    </row>
    <row r="42" spans="1:8">
      <c r="A42" t="str">
        <f t="shared" si="1"/>
        <v xml:space="preserve">Blandford </v>
      </c>
      <c r="B42" s="19" t="s">
        <v>384</v>
      </c>
      <c r="C42" t="s">
        <v>821</v>
      </c>
      <c r="D42">
        <f t="shared" si="0"/>
        <v>0</v>
      </c>
      <c r="F42" t="str">
        <f t="shared" si="2"/>
        <v>Brockton</v>
      </c>
      <c r="G42" t="s">
        <v>395</v>
      </c>
      <c r="H42" t="s">
        <v>38</v>
      </c>
    </row>
    <row r="43" spans="1:8">
      <c r="A43" t="str">
        <f t="shared" si="1"/>
        <v xml:space="preserve">Bolton </v>
      </c>
      <c r="B43" s="19" t="s">
        <v>385</v>
      </c>
      <c r="C43" t="s">
        <v>822</v>
      </c>
      <c r="D43">
        <f t="shared" si="0"/>
        <v>0</v>
      </c>
      <c r="F43" t="str">
        <f t="shared" si="2"/>
        <v>Brookfield</v>
      </c>
      <c r="G43" t="s">
        <v>396</v>
      </c>
      <c r="H43" t="s">
        <v>172</v>
      </c>
    </row>
    <row r="44" spans="1:8">
      <c r="A44" t="str">
        <f t="shared" si="1"/>
        <v>Boston</v>
      </c>
      <c r="B44" s="19" t="s">
        <v>386</v>
      </c>
      <c r="C44" t="s">
        <v>75</v>
      </c>
      <c r="D44">
        <f t="shared" si="0"/>
        <v>173.57999999999998</v>
      </c>
      <c r="F44" t="str">
        <f t="shared" si="2"/>
        <v>Brookline</v>
      </c>
      <c r="G44" t="s">
        <v>397</v>
      </c>
      <c r="H44" t="s">
        <v>340</v>
      </c>
    </row>
    <row r="45" spans="1:8">
      <c r="A45" t="str">
        <f t="shared" si="1"/>
        <v>Bourne</v>
      </c>
      <c r="B45" s="19" t="s">
        <v>387</v>
      </c>
      <c r="C45" t="s">
        <v>105</v>
      </c>
      <c r="D45">
        <f t="shared" si="0"/>
        <v>142.99</v>
      </c>
      <c r="F45" t="str">
        <f t="shared" si="2"/>
        <v>Burlington</v>
      </c>
      <c r="G45" t="s">
        <v>399</v>
      </c>
      <c r="H45" t="s">
        <v>177</v>
      </c>
    </row>
    <row r="46" spans="1:8">
      <c r="A46" t="str">
        <f t="shared" si="1"/>
        <v xml:space="preserve">Boxborough </v>
      </c>
      <c r="B46" s="19" t="s">
        <v>388</v>
      </c>
      <c r="C46" t="s">
        <v>823</v>
      </c>
      <c r="D46">
        <f t="shared" si="0"/>
        <v>0</v>
      </c>
      <c r="F46" t="str">
        <f t="shared" si="2"/>
        <v>Cambridge</v>
      </c>
      <c r="G46" t="s">
        <v>400</v>
      </c>
      <c r="H46" t="s">
        <v>328</v>
      </c>
    </row>
    <row r="47" spans="1:8">
      <c r="A47" t="str">
        <f t="shared" si="1"/>
        <v>Boxford</v>
      </c>
      <c r="B47" s="19" t="s">
        <v>389</v>
      </c>
      <c r="C47" t="s">
        <v>143</v>
      </c>
      <c r="D47">
        <f t="shared" si="0"/>
        <v>3</v>
      </c>
      <c r="F47" t="str">
        <f t="shared" si="2"/>
        <v>Canton</v>
      </c>
      <c r="G47" t="s">
        <v>401</v>
      </c>
      <c r="H47" t="s">
        <v>321</v>
      </c>
    </row>
    <row r="48" spans="1:8">
      <c r="A48" t="str">
        <f t="shared" si="1"/>
        <v xml:space="preserve">Boylston </v>
      </c>
      <c r="B48" s="19" t="s">
        <v>390</v>
      </c>
      <c r="C48" t="s">
        <v>799</v>
      </c>
      <c r="D48">
        <f t="shared" si="0"/>
        <v>5</v>
      </c>
      <c r="F48" t="str">
        <f t="shared" si="2"/>
        <v>Carlisle</v>
      </c>
      <c r="G48" t="s">
        <v>402</v>
      </c>
      <c r="H48" t="s">
        <v>806</v>
      </c>
    </row>
    <row r="49" spans="1:8">
      <c r="A49" t="str">
        <f t="shared" si="1"/>
        <v>Braintree</v>
      </c>
      <c r="B49" s="19" t="s">
        <v>391</v>
      </c>
      <c r="C49" t="s">
        <v>302</v>
      </c>
      <c r="D49">
        <f t="shared" si="0"/>
        <v>10.060000000000002</v>
      </c>
      <c r="F49" t="str">
        <f t="shared" si="2"/>
        <v>Carver</v>
      </c>
      <c r="G49" t="s">
        <v>403</v>
      </c>
      <c r="H49" t="s">
        <v>106</v>
      </c>
    </row>
    <row r="50" spans="1:8">
      <c r="A50" t="str">
        <f t="shared" si="1"/>
        <v>Brewster</v>
      </c>
      <c r="B50" s="19" t="s">
        <v>392</v>
      </c>
      <c r="C50" t="s">
        <v>298</v>
      </c>
      <c r="D50">
        <f t="shared" si="0"/>
        <v>24.35</v>
      </c>
      <c r="F50" t="str">
        <f t="shared" si="2"/>
        <v xml:space="preserve">Chatham </v>
      </c>
      <c r="G50" t="s">
        <v>406</v>
      </c>
      <c r="H50" t="s">
        <v>828</v>
      </c>
    </row>
    <row r="51" spans="1:8">
      <c r="A51" t="str">
        <f t="shared" si="1"/>
        <v xml:space="preserve">Bridgewater </v>
      </c>
      <c r="B51" s="19" t="s">
        <v>393</v>
      </c>
      <c r="C51" t="s">
        <v>824</v>
      </c>
      <c r="D51">
        <f t="shared" si="0"/>
        <v>0</v>
      </c>
      <c r="F51" t="str">
        <f t="shared" si="2"/>
        <v>Chelmsford</v>
      </c>
      <c r="G51" t="s">
        <v>407</v>
      </c>
      <c r="H51" t="s">
        <v>186</v>
      </c>
    </row>
    <row r="52" spans="1:8">
      <c r="A52" t="str">
        <f t="shared" si="1"/>
        <v>Brimfield</v>
      </c>
      <c r="B52" s="19" t="s">
        <v>394</v>
      </c>
      <c r="C52" t="s">
        <v>253</v>
      </c>
      <c r="D52">
        <f t="shared" si="0"/>
        <v>5.7700000000000005</v>
      </c>
      <c r="F52" t="str">
        <f t="shared" si="2"/>
        <v>Chelsea</v>
      </c>
      <c r="G52" t="s">
        <v>408</v>
      </c>
      <c r="H52" t="s">
        <v>144</v>
      </c>
    </row>
    <row r="53" spans="1:8">
      <c r="A53" t="str">
        <f t="shared" si="1"/>
        <v>Brockton</v>
      </c>
      <c r="B53" s="19" t="s">
        <v>395</v>
      </c>
      <c r="C53" t="s">
        <v>38</v>
      </c>
      <c r="D53">
        <f t="shared" si="0"/>
        <v>315.85000000000014</v>
      </c>
      <c r="F53" t="str">
        <f t="shared" si="2"/>
        <v>Chicopee</v>
      </c>
      <c r="G53" t="s">
        <v>412</v>
      </c>
      <c r="H53" t="s">
        <v>42</v>
      </c>
    </row>
    <row r="54" spans="1:8">
      <c r="A54" t="str">
        <f t="shared" si="1"/>
        <v>Brookfield</v>
      </c>
      <c r="B54" s="19" t="s">
        <v>396</v>
      </c>
      <c r="C54" t="s">
        <v>172</v>
      </c>
      <c r="D54">
        <f t="shared" si="0"/>
        <v>5.5900000000000007</v>
      </c>
      <c r="F54" t="str">
        <f t="shared" si="2"/>
        <v>Clarksburg</v>
      </c>
      <c r="G54" t="s">
        <v>414</v>
      </c>
      <c r="H54" t="s">
        <v>191</v>
      </c>
    </row>
    <row r="55" spans="1:8">
      <c r="A55" t="str">
        <f t="shared" si="1"/>
        <v>Brookline</v>
      </c>
      <c r="B55" s="19" t="s">
        <v>397</v>
      </c>
      <c r="C55" t="s">
        <v>340</v>
      </c>
      <c r="D55">
        <f t="shared" si="0"/>
        <v>6.5400000000000009</v>
      </c>
      <c r="F55" t="str">
        <f t="shared" si="2"/>
        <v>Clinton</v>
      </c>
      <c r="G55" t="s">
        <v>415</v>
      </c>
      <c r="H55" t="s">
        <v>76</v>
      </c>
    </row>
    <row r="56" spans="1:8">
      <c r="A56" t="str">
        <f t="shared" si="1"/>
        <v xml:space="preserve">Buckland </v>
      </c>
      <c r="B56" s="19" t="s">
        <v>398</v>
      </c>
      <c r="C56" t="s">
        <v>825</v>
      </c>
      <c r="D56">
        <f t="shared" si="0"/>
        <v>0</v>
      </c>
      <c r="F56" t="str">
        <f t="shared" si="2"/>
        <v>Cohasset</v>
      </c>
      <c r="G56" t="s">
        <v>416</v>
      </c>
      <c r="H56" t="s">
        <v>329</v>
      </c>
    </row>
    <row r="57" spans="1:8">
      <c r="A57" t="str">
        <f t="shared" si="1"/>
        <v>Burlington</v>
      </c>
      <c r="B57" s="19" t="s">
        <v>399</v>
      </c>
      <c r="C57" t="s">
        <v>177</v>
      </c>
      <c r="D57">
        <f t="shared" si="0"/>
        <v>8.2499999999999982</v>
      </c>
      <c r="F57" t="str">
        <f t="shared" si="2"/>
        <v>Concord</v>
      </c>
      <c r="G57" t="s">
        <v>418</v>
      </c>
      <c r="H57" t="s">
        <v>265</v>
      </c>
    </row>
    <row r="58" spans="1:8">
      <c r="A58" t="str">
        <f t="shared" si="1"/>
        <v>Cambridge</v>
      </c>
      <c r="B58" s="19" t="s">
        <v>400</v>
      </c>
      <c r="C58" t="s">
        <v>328</v>
      </c>
      <c r="D58">
        <f t="shared" si="0"/>
        <v>13.070000000000002</v>
      </c>
      <c r="F58" t="str">
        <f t="shared" si="2"/>
        <v>Conway</v>
      </c>
      <c r="G58" t="s">
        <v>419</v>
      </c>
      <c r="H58" t="s">
        <v>207</v>
      </c>
    </row>
    <row r="59" spans="1:8">
      <c r="A59" t="str">
        <f t="shared" si="1"/>
        <v>Canton</v>
      </c>
      <c r="B59" s="19" t="s">
        <v>401</v>
      </c>
      <c r="C59" t="s">
        <v>321</v>
      </c>
      <c r="D59">
        <f t="shared" si="0"/>
        <v>6.41</v>
      </c>
      <c r="F59" t="str">
        <f t="shared" si="2"/>
        <v xml:space="preserve">Dalton </v>
      </c>
      <c r="G59" t="s">
        <v>421</v>
      </c>
      <c r="H59" t="s">
        <v>835</v>
      </c>
    </row>
    <row r="60" spans="1:8">
      <c r="A60" t="str">
        <f t="shared" si="1"/>
        <v>Carlisle</v>
      </c>
      <c r="B60" s="19" t="s">
        <v>402</v>
      </c>
      <c r="C60" t="s">
        <v>806</v>
      </c>
      <c r="D60">
        <f t="shared" si="0"/>
        <v>0</v>
      </c>
      <c r="F60" t="str">
        <f t="shared" si="2"/>
        <v>Danvers</v>
      </c>
      <c r="G60" t="s">
        <v>422</v>
      </c>
      <c r="H60" t="s">
        <v>145</v>
      </c>
    </row>
    <row r="61" spans="1:8">
      <c r="A61" t="str">
        <f t="shared" si="1"/>
        <v>Carver</v>
      </c>
      <c r="B61" s="19" t="s">
        <v>403</v>
      </c>
      <c r="C61" t="s">
        <v>106</v>
      </c>
      <c r="D61">
        <f t="shared" si="0"/>
        <v>18.800000000000004</v>
      </c>
      <c r="F61" t="str">
        <f t="shared" si="2"/>
        <v>Dartmouth</v>
      </c>
      <c r="G61" t="s">
        <v>423</v>
      </c>
      <c r="H61" t="s">
        <v>131</v>
      </c>
    </row>
    <row r="62" spans="1:8">
      <c r="A62" t="str">
        <f t="shared" si="1"/>
        <v xml:space="preserve">Charlemont </v>
      </c>
      <c r="B62" s="19" t="s">
        <v>404</v>
      </c>
      <c r="C62" t="s">
        <v>826</v>
      </c>
      <c r="D62">
        <f t="shared" si="0"/>
        <v>0</v>
      </c>
      <c r="F62" t="str">
        <f t="shared" si="2"/>
        <v>Dedham</v>
      </c>
      <c r="G62" t="s">
        <v>424</v>
      </c>
      <c r="H62" t="s">
        <v>165</v>
      </c>
    </row>
    <row r="63" spans="1:8">
      <c r="A63" t="str">
        <f t="shared" si="1"/>
        <v xml:space="preserve">Charlton </v>
      </c>
      <c r="B63" s="19" t="s">
        <v>405</v>
      </c>
      <c r="C63" t="s">
        <v>827</v>
      </c>
      <c r="D63">
        <f t="shared" si="0"/>
        <v>0</v>
      </c>
      <c r="F63" t="str">
        <f t="shared" si="2"/>
        <v>Deerfield</v>
      </c>
      <c r="G63" t="s">
        <v>425</v>
      </c>
      <c r="H63" t="s">
        <v>59</v>
      </c>
    </row>
    <row r="64" spans="1:8">
      <c r="A64" t="str">
        <f t="shared" si="1"/>
        <v xml:space="preserve">Chatham </v>
      </c>
      <c r="B64" s="19" t="s">
        <v>406</v>
      </c>
      <c r="C64" t="s">
        <v>828</v>
      </c>
      <c r="D64">
        <f t="shared" si="0"/>
        <v>0</v>
      </c>
      <c r="F64" t="str">
        <f t="shared" si="2"/>
        <v>Douglas</v>
      </c>
      <c r="G64" t="s">
        <v>428</v>
      </c>
      <c r="H64" t="s">
        <v>121</v>
      </c>
    </row>
    <row r="65" spans="1:8">
      <c r="A65" t="str">
        <f t="shared" si="1"/>
        <v>Chelmsford</v>
      </c>
      <c r="B65" s="19" t="s">
        <v>407</v>
      </c>
      <c r="C65" t="s">
        <v>186</v>
      </c>
      <c r="D65">
        <f t="shared" si="0"/>
        <v>34.909999999999997</v>
      </c>
      <c r="F65" t="str">
        <f t="shared" si="2"/>
        <v>Dracut</v>
      </c>
      <c r="G65" t="s">
        <v>430</v>
      </c>
      <c r="H65" t="s">
        <v>179</v>
      </c>
    </row>
    <row r="66" spans="1:8">
      <c r="A66" t="str">
        <f t="shared" si="1"/>
        <v>Chelsea</v>
      </c>
      <c r="B66" s="19" t="s">
        <v>408</v>
      </c>
      <c r="C66" t="s">
        <v>144</v>
      </c>
      <c r="D66">
        <f t="shared" si="0"/>
        <v>15.04</v>
      </c>
      <c r="F66" t="str">
        <f t="shared" si="2"/>
        <v>Duxbury</v>
      </c>
      <c r="G66" t="s">
        <v>433</v>
      </c>
      <c r="H66" t="s">
        <v>303</v>
      </c>
    </row>
    <row r="67" spans="1:8">
      <c r="A67" t="str">
        <f t="shared" si="1"/>
        <v xml:space="preserve">Cheshire </v>
      </c>
      <c r="B67" s="19" t="s">
        <v>409</v>
      </c>
      <c r="C67" t="s">
        <v>829</v>
      </c>
      <c r="D67">
        <f t="shared" si="0"/>
        <v>0</v>
      </c>
      <c r="F67" t="str">
        <f t="shared" si="2"/>
        <v>East Bridgewater</v>
      </c>
      <c r="G67" t="s">
        <v>434</v>
      </c>
      <c r="H67" t="s">
        <v>166</v>
      </c>
    </row>
    <row r="68" spans="1:8">
      <c r="A68" t="str">
        <f t="shared" si="1"/>
        <v xml:space="preserve">Chester </v>
      </c>
      <c r="B68" s="19" t="s">
        <v>410</v>
      </c>
      <c r="C68" t="s">
        <v>830</v>
      </c>
      <c r="D68">
        <f t="shared" si="0"/>
        <v>0</v>
      </c>
      <c r="F68" t="str">
        <f t="shared" si="2"/>
        <v xml:space="preserve">East Brookfield </v>
      </c>
      <c r="G68" t="s">
        <v>435</v>
      </c>
      <c r="H68" t="s">
        <v>317</v>
      </c>
    </row>
    <row r="69" spans="1:8">
      <c r="A69" t="str">
        <f t="shared" si="1"/>
        <v xml:space="preserve">Chesterfield </v>
      </c>
      <c r="B69" s="19" t="s">
        <v>411</v>
      </c>
      <c r="C69" t="s">
        <v>831</v>
      </c>
      <c r="D69">
        <f t="shared" si="0"/>
        <v>0</v>
      </c>
      <c r="F69" t="str">
        <f t="shared" si="2"/>
        <v>Eastham</v>
      </c>
      <c r="G69" t="s">
        <v>436</v>
      </c>
      <c r="H69" t="s">
        <v>299</v>
      </c>
    </row>
    <row r="70" spans="1:8">
      <c r="A70" t="str">
        <f t="shared" si="1"/>
        <v>Chicopee</v>
      </c>
      <c r="B70" s="19" t="s">
        <v>412</v>
      </c>
      <c r="C70" t="s">
        <v>42</v>
      </c>
      <c r="D70">
        <f t="shared" si="0"/>
        <v>217.33</v>
      </c>
      <c r="F70" t="str">
        <f t="shared" si="2"/>
        <v>Easthampton</v>
      </c>
      <c r="G70" t="s">
        <v>437</v>
      </c>
      <c r="H70" t="s">
        <v>211</v>
      </c>
    </row>
    <row r="71" spans="1:8">
      <c r="A71" t="str">
        <f t="shared" si="1"/>
        <v xml:space="preserve">Chilmark </v>
      </c>
      <c r="B71" s="19" t="s">
        <v>413</v>
      </c>
      <c r="C71" t="s">
        <v>832</v>
      </c>
      <c r="D71">
        <f t="shared" si="0"/>
        <v>0</v>
      </c>
      <c r="F71" t="str">
        <f t="shared" si="2"/>
        <v>East Longmeadow</v>
      </c>
      <c r="G71" t="s">
        <v>438</v>
      </c>
      <c r="H71" t="s">
        <v>190</v>
      </c>
    </row>
    <row r="72" spans="1:8">
      <c r="A72" t="str">
        <f t="shared" si="1"/>
        <v>Clarksburg</v>
      </c>
      <c r="B72" s="19" t="s">
        <v>414</v>
      </c>
      <c r="C72" t="s">
        <v>191</v>
      </c>
      <c r="D72">
        <f t="shared" si="0"/>
        <v>26.95</v>
      </c>
      <c r="F72" t="str">
        <f t="shared" si="2"/>
        <v>Easton</v>
      </c>
      <c r="G72" t="s">
        <v>439</v>
      </c>
      <c r="H72" t="s">
        <v>167</v>
      </c>
    </row>
    <row r="73" spans="1:8">
      <c r="A73" t="str">
        <f t="shared" si="1"/>
        <v>Clinton</v>
      </c>
      <c r="B73" s="19" t="s">
        <v>415</v>
      </c>
      <c r="C73" t="s">
        <v>76</v>
      </c>
      <c r="D73">
        <f t="shared" si="0"/>
        <v>93.679999999999993</v>
      </c>
      <c r="F73" t="str">
        <f t="shared" si="2"/>
        <v>Edgartown</v>
      </c>
      <c r="G73" t="s">
        <v>440</v>
      </c>
      <c r="H73" t="s">
        <v>223</v>
      </c>
    </row>
    <row r="74" spans="1:8">
      <c r="A74" t="str">
        <f t="shared" si="1"/>
        <v>Cohasset</v>
      </c>
      <c r="B74" s="19" t="s">
        <v>416</v>
      </c>
      <c r="C74" t="s">
        <v>329</v>
      </c>
      <c r="D74">
        <f t="shared" ref="D74:D137" si="3">VLOOKUP(B74,everchoice,36,FALSE)</f>
        <v>3.4699999999999998</v>
      </c>
      <c r="F74" t="str">
        <f t="shared" si="2"/>
        <v>Erving</v>
      </c>
      <c r="G74" t="s">
        <v>442</v>
      </c>
      <c r="H74" t="s">
        <v>244</v>
      </c>
    </row>
    <row r="75" spans="1:8">
      <c r="A75" t="str">
        <f t="shared" ref="A75:A138" si="4">C75</f>
        <v xml:space="preserve">Colrain </v>
      </c>
      <c r="B75" s="19" t="s">
        <v>417</v>
      </c>
      <c r="C75" t="s">
        <v>833</v>
      </c>
      <c r="D75">
        <f t="shared" si="3"/>
        <v>0</v>
      </c>
      <c r="F75" t="str">
        <f t="shared" ref="F75:F138" si="5">H75</f>
        <v>Everett</v>
      </c>
      <c r="G75" t="s">
        <v>444</v>
      </c>
      <c r="H75" t="s">
        <v>275</v>
      </c>
    </row>
    <row r="76" spans="1:8">
      <c r="A76" t="str">
        <f t="shared" si="4"/>
        <v>Concord</v>
      </c>
      <c r="B76" s="19" t="s">
        <v>418</v>
      </c>
      <c r="C76" t="s">
        <v>265</v>
      </c>
      <c r="D76">
        <f t="shared" si="3"/>
        <v>2.4699999999999998</v>
      </c>
      <c r="F76" t="str">
        <f t="shared" si="5"/>
        <v>Fairhaven</v>
      </c>
      <c r="G76" t="s">
        <v>445</v>
      </c>
      <c r="H76" t="s">
        <v>132</v>
      </c>
    </row>
    <row r="77" spans="1:8">
      <c r="A77" t="str">
        <f t="shared" si="4"/>
        <v>Conway</v>
      </c>
      <c r="B77" s="19" t="s">
        <v>419</v>
      </c>
      <c r="C77" t="s">
        <v>207</v>
      </c>
      <c r="D77">
        <f t="shared" si="3"/>
        <v>6.27</v>
      </c>
      <c r="F77" t="str">
        <f t="shared" si="5"/>
        <v>Fall River</v>
      </c>
      <c r="G77" t="s">
        <v>446</v>
      </c>
      <c r="H77" t="s">
        <v>98</v>
      </c>
    </row>
    <row r="78" spans="1:8">
      <c r="A78" t="str">
        <f t="shared" si="4"/>
        <v xml:space="preserve">Cummington </v>
      </c>
      <c r="B78" s="19" t="s">
        <v>420</v>
      </c>
      <c r="C78" t="s">
        <v>834</v>
      </c>
      <c r="D78">
        <f t="shared" si="3"/>
        <v>0</v>
      </c>
      <c r="F78" t="str">
        <f t="shared" si="5"/>
        <v>Falmouth</v>
      </c>
      <c r="G78" t="s">
        <v>447</v>
      </c>
      <c r="H78" t="s">
        <v>107</v>
      </c>
    </row>
    <row r="79" spans="1:8">
      <c r="A79" t="str">
        <f t="shared" si="4"/>
        <v xml:space="preserve">Dalton </v>
      </c>
      <c r="B79" s="19" t="s">
        <v>421</v>
      </c>
      <c r="C79" t="s">
        <v>835</v>
      </c>
      <c r="D79">
        <f t="shared" si="3"/>
        <v>0</v>
      </c>
      <c r="F79" t="str">
        <f t="shared" si="5"/>
        <v>Fitchburg</v>
      </c>
      <c r="G79" t="s">
        <v>448</v>
      </c>
      <c r="H79" t="s">
        <v>77</v>
      </c>
    </row>
    <row r="80" spans="1:8">
      <c r="A80" t="str">
        <f t="shared" si="4"/>
        <v>Danvers</v>
      </c>
      <c r="B80" s="19" t="s">
        <v>422</v>
      </c>
      <c r="C80" t="s">
        <v>145</v>
      </c>
      <c r="D80">
        <f t="shared" si="3"/>
        <v>54.29</v>
      </c>
      <c r="F80" t="str">
        <f t="shared" si="5"/>
        <v>Florida</v>
      </c>
      <c r="G80" t="s">
        <v>449</v>
      </c>
      <c r="H80" t="s">
        <v>192</v>
      </c>
    </row>
    <row r="81" spans="1:8">
      <c r="A81" t="str">
        <f t="shared" si="4"/>
        <v>Dartmouth</v>
      </c>
      <c r="B81" s="19" t="s">
        <v>423</v>
      </c>
      <c r="C81" t="s">
        <v>131</v>
      </c>
      <c r="D81">
        <f t="shared" si="3"/>
        <v>20.34</v>
      </c>
      <c r="F81" t="str">
        <f t="shared" si="5"/>
        <v>Foxborough</v>
      </c>
      <c r="G81" t="s">
        <v>450</v>
      </c>
      <c r="H81" t="s">
        <v>280</v>
      </c>
    </row>
    <row r="82" spans="1:8">
      <c r="A82" t="str">
        <f t="shared" si="4"/>
        <v>Dedham</v>
      </c>
      <c r="B82" s="19" t="s">
        <v>424</v>
      </c>
      <c r="C82" t="s">
        <v>165</v>
      </c>
      <c r="D82">
        <f t="shared" si="3"/>
        <v>3.8200000000000003</v>
      </c>
      <c r="F82" t="str">
        <f t="shared" si="5"/>
        <v>Framingham</v>
      </c>
      <c r="G82" t="s">
        <v>451</v>
      </c>
      <c r="H82" t="s">
        <v>78</v>
      </c>
    </row>
    <row r="83" spans="1:8">
      <c r="A83" t="str">
        <f t="shared" si="4"/>
        <v>Deerfield</v>
      </c>
      <c r="B83" s="19" t="s">
        <v>425</v>
      </c>
      <c r="C83" t="s">
        <v>59</v>
      </c>
      <c r="D83">
        <f t="shared" si="3"/>
        <v>23.9</v>
      </c>
      <c r="F83" t="str">
        <f t="shared" si="5"/>
        <v>Franklin</v>
      </c>
      <c r="G83" t="s">
        <v>452</v>
      </c>
      <c r="H83" t="s">
        <v>122</v>
      </c>
    </row>
    <row r="84" spans="1:8">
      <c r="A84" t="str">
        <f t="shared" si="4"/>
        <v xml:space="preserve">Dennis </v>
      </c>
      <c r="B84" s="19" t="s">
        <v>426</v>
      </c>
      <c r="C84" t="s">
        <v>836</v>
      </c>
      <c r="D84">
        <f t="shared" si="3"/>
        <v>0</v>
      </c>
      <c r="F84" t="str">
        <f t="shared" si="5"/>
        <v xml:space="preserve">Freetown </v>
      </c>
      <c r="G84" t="s">
        <v>453</v>
      </c>
      <c r="H84" t="s">
        <v>306</v>
      </c>
    </row>
    <row r="85" spans="1:8">
      <c r="A85" t="str">
        <f t="shared" si="4"/>
        <v xml:space="preserve">Dighton </v>
      </c>
      <c r="B85" s="19" t="s">
        <v>427</v>
      </c>
      <c r="C85" t="s">
        <v>837</v>
      </c>
      <c r="D85">
        <f t="shared" si="3"/>
        <v>0</v>
      </c>
      <c r="F85" t="str">
        <f t="shared" si="5"/>
        <v>Gardner</v>
      </c>
      <c r="G85" t="s">
        <v>454</v>
      </c>
      <c r="H85" t="s">
        <v>199</v>
      </c>
    </row>
    <row r="86" spans="1:8">
      <c r="A86" t="str">
        <f t="shared" si="4"/>
        <v>Douglas</v>
      </c>
      <c r="B86" s="19" t="s">
        <v>428</v>
      </c>
      <c r="C86" t="s">
        <v>121</v>
      </c>
      <c r="D86">
        <f t="shared" si="3"/>
        <v>62.370000000000005</v>
      </c>
      <c r="F86" t="str">
        <f t="shared" si="5"/>
        <v>Georgetown</v>
      </c>
      <c r="G86" t="s">
        <v>456</v>
      </c>
      <c r="H86" t="s">
        <v>146</v>
      </c>
    </row>
    <row r="87" spans="1:8">
      <c r="A87" t="str">
        <f t="shared" si="4"/>
        <v>Dover</v>
      </c>
      <c r="B87" s="19" t="s">
        <v>429</v>
      </c>
      <c r="C87" t="s">
        <v>838</v>
      </c>
      <c r="D87">
        <f t="shared" si="3"/>
        <v>0</v>
      </c>
      <c r="F87" t="str">
        <f t="shared" si="5"/>
        <v>Gloucester</v>
      </c>
      <c r="G87" t="s">
        <v>458</v>
      </c>
      <c r="H87" t="s">
        <v>147</v>
      </c>
    </row>
    <row r="88" spans="1:8">
      <c r="A88" t="str">
        <f t="shared" si="4"/>
        <v>Dracut</v>
      </c>
      <c r="B88" s="19" t="s">
        <v>430</v>
      </c>
      <c r="C88" t="s">
        <v>179</v>
      </c>
      <c r="D88">
        <f t="shared" si="3"/>
        <v>48.76</v>
      </c>
      <c r="F88" t="str">
        <f t="shared" si="5"/>
        <v>Grafton</v>
      </c>
      <c r="G88" t="s">
        <v>461</v>
      </c>
      <c r="H88" t="s">
        <v>90</v>
      </c>
    </row>
    <row r="89" spans="1:8">
      <c r="A89" t="str">
        <f t="shared" si="4"/>
        <v xml:space="preserve">Dudley </v>
      </c>
      <c r="B89" s="19" t="s">
        <v>431</v>
      </c>
      <c r="C89" t="s">
        <v>839</v>
      </c>
      <c r="D89">
        <f t="shared" si="3"/>
        <v>0</v>
      </c>
      <c r="F89" t="str">
        <f t="shared" si="5"/>
        <v>Granby</v>
      </c>
      <c r="G89" t="s">
        <v>462</v>
      </c>
      <c r="H89" t="s">
        <v>60</v>
      </c>
    </row>
    <row r="90" spans="1:8">
      <c r="A90" t="str">
        <f t="shared" si="4"/>
        <v xml:space="preserve">Dunstable </v>
      </c>
      <c r="B90" s="19" t="s">
        <v>432</v>
      </c>
      <c r="C90" t="s">
        <v>840</v>
      </c>
      <c r="D90">
        <f t="shared" si="3"/>
        <v>0</v>
      </c>
      <c r="F90" t="str">
        <f t="shared" si="5"/>
        <v xml:space="preserve">Granville </v>
      </c>
      <c r="G90" t="s">
        <v>463</v>
      </c>
      <c r="H90" t="s">
        <v>847</v>
      </c>
    </row>
    <row r="91" spans="1:8">
      <c r="A91" t="str">
        <f t="shared" si="4"/>
        <v>Duxbury</v>
      </c>
      <c r="B91" s="19" t="s">
        <v>433</v>
      </c>
      <c r="C91" t="s">
        <v>303</v>
      </c>
      <c r="D91">
        <f t="shared" si="3"/>
        <v>2</v>
      </c>
      <c r="F91" t="str">
        <f t="shared" si="5"/>
        <v>Greenfield</v>
      </c>
      <c r="G91" t="s">
        <v>465</v>
      </c>
      <c r="H91" t="s">
        <v>61</v>
      </c>
    </row>
    <row r="92" spans="1:8">
      <c r="A92" t="str">
        <f t="shared" si="4"/>
        <v>East Bridgewater</v>
      </c>
      <c r="B92" s="19" t="s">
        <v>434</v>
      </c>
      <c r="C92" t="s">
        <v>166</v>
      </c>
      <c r="D92">
        <f t="shared" si="3"/>
        <v>44.41</v>
      </c>
      <c r="F92" t="str">
        <f t="shared" si="5"/>
        <v>Hadley</v>
      </c>
      <c r="G92" t="s">
        <v>468</v>
      </c>
      <c r="H92" t="s">
        <v>62</v>
      </c>
    </row>
    <row r="93" spans="1:8">
      <c r="A93" t="str">
        <f t="shared" si="4"/>
        <v xml:space="preserve">East Brookfield </v>
      </c>
      <c r="B93" s="19" t="s">
        <v>435</v>
      </c>
      <c r="C93" t="s">
        <v>317</v>
      </c>
      <c r="D93">
        <f t="shared" si="3"/>
        <v>9</v>
      </c>
      <c r="F93" t="str">
        <f t="shared" si="5"/>
        <v>Halifax</v>
      </c>
      <c r="G93" t="s">
        <v>469</v>
      </c>
      <c r="H93" t="s">
        <v>161</v>
      </c>
    </row>
    <row r="94" spans="1:8">
      <c r="A94" t="str">
        <f t="shared" si="4"/>
        <v>Eastham</v>
      </c>
      <c r="B94" s="19" t="s">
        <v>436</v>
      </c>
      <c r="C94" t="s">
        <v>299</v>
      </c>
      <c r="D94">
        <f t="shared" si="3"/>
        <v>10.71</v>
      </c>
      <c r="F94" t="str">
        <f t="shared" si="5"/>
        <v>Hancock</v>
      </c>
      <c r="G94" t="s">
        <v>472</v>
      </c>
      <c r="H94" t="s">
        <v>246</v>
      </c>
    </row>
    <row r="95" spans="1:8">
      <c r="A95" t="str">
        <f t="shared" si="4"/>
        <v>Easthampton</v>
      </c>
      <c r="B95" s="19" t="s">
        <v>437</v>
      </c>
      <c r="C95" t="s">
        <v>211</v>
      </c>
      <c r="D95">
        <f t="shared" si="3"/>
        <v>154.34</v>
      </c>
      <c r="F95" t="str">
        <f t="shared" si="5"/>
        <v>Hanover</v>
      </c>
      <c r="G95" t="s">
        <v>473</v>
      </c>
      <c r="H95" t="s">
        <v>39</v>
      </c>
    </row>
    <row r="96" spans="1:8">
      <c r="A96" t="str">
        <f t="shared" si="4"/>
        <v>East Longmeadow</v>
      </c>
      <c r="B96" s="19" t="s">
        <v>438</v>
      </c>
      <c r="C96" t="s">
        <v>190</v>
      </c>
      <c r="D96">
        <f t="shared" si="3"/>
        <v>13.61</v>
      </c>
      <c r="F96" t="str">
        <f t="shared" si="5"/>
        <v>Harvard</v>
      </c>
      <c r="G96" t="s">
        <v>476</v>
      </c>
      <c r="H96" t="s">
        <v>248</v>
      </c>
    </row>
    <row r="97" spans="1:8">
      <c r="A97" t="str">
        <f t="shared" si="4"/>
        <v>Easton</v>
      </c>
      <c r="B97" s="19" t="s">
        <v>439</v>
      </c>
      <c r="C97" t="s">
        <v>167</v>
      </c>
      <c r="D97">
        <f t="shared" si="3"/>
        <v>20.889999999999997</v>
      </c>
      <c r="F97" t="str">
        <f t="shared" si="5"/>
        <v xml:space="preserve">Harwich </v>
      </c>
      <c r="G97" t="s">
        <v>477</v>
      </c>
      <c r="H97" t="s">
        <v>855</v>
      </c>
    </row>
    <row r="98" spans="1:8">
      <c r="A98" t="str">
        <f t="shared" si="4"/>
        <v>Edgartown</v>
      </c>
      <c r="B98" s="19" t="s">
        <v>440</v>
      </c>
      <c r="C98" t="s">
        <v>223</v>
      </c>
      <c r="D98">
        <f t="shared" si="3"/>
        <v>34.230000000000004</v>
      </c>
      <c r="F98" t="str">
        <f t="shared" si="5"/>
        <v>Hatfield</v>
      </c>
      <c r="G98" t="s">
        <v>478</v>
      </c>
      <c r="H98" t="s">
        <v>208</v>
      </c>
    </row>
    <row r="99" spans="1:8">
      <c r="A99" t="str">
        <f t="shared" si="4"/>
        <v xml:space="preserve">Egremont </v>
      </c>
      <c r="B99" s="19" t="s">
        <v>441</v>
      </c>
      <c r="C99" t="s">
        <v>841</v>
      </c>
      <c r="D99">
        <f t="shared" si="3"/>
        <v>0</v>
      </c>
      <c r="F99" t="str">
        <f t="shared" si="5"/>
        <v>Haverhill</v>
      </c>
      <c r="G99" t="s">
        <v>479</v>
      </c>
      <c r="H99" t="s">
        <v>52</v>
      </c>
    </row>
    <row r="100" spans="1:8">
      <c r="A100" t="str">
        <f t="shared" si="4"/>
        <v>Erving</v>
      </c>
      <c r="B100" s="19" t="s">
        <v>442</v>
      </c>
      <c r="C100" t="s">
        <v>244</v>
      </c>
      <c r="D100">
        <f t="shared" si="3"/>
        <v>30.400000000000002</v>
      </c>
      <c r="F100" t="str">
        <f t="shared" si="5"/>
        <v>Hingham</v>
      </c>
      <c r="G100" t="s">
        <v>482</v>
      </c>
      <c r="H100" t="s">
        <v>330</v>
      </c>
    </row>
    <row r="101" spans="1:8">
      <c r="A101" t="str">
        <f t="shared" si="4"/>
        <v xml:space="preserve">Essex </v>
      </c>
      <c r="B101" s="19" t="s">
        <v>443</v>
      </c>
      <c r="C101" t="s">
        <v>842</v>
      </c>
      <c r="D101">
        <f t="shared" si="3"/>
        <v>0</v>
      </c>
      <c r="F101" t="str">
        <f t="shared" si="5"/>
        <v xml:space="preserve">Hinsdale </v>
      </c>
      <c r="G101" t="s">
        <v>483</v>
      </c>
      <c r="H101" t="s">
        <v>858</v>
      </c>
    </row>
    <row r="102" spans="1:8">
      <c r="A102" t="str">
        <f t="shared" si="4"/>
        <v>Everett</v>
      </c>
      <c r="B102" s="19" t="s">
        <v>444</v>
      </c>
      <c r="C102" t="s">
        <v>275</v>
      </c>
      <c r="D102">
        <f t="shared" si="3"/>
        <v>9.1100000000000012</v>
      </c>
      <c r="F102" t="str">
        <f t="shared" si="5"/>
        <v>Holbrook</v>
      </c>
      <c r="G102" t="s">
        <v>484</v>
      </c>
      <c r="H102" t="s">
        <v>99</v>
      </c>
    </row>
    <row r="103" spans="1:8">
      <c r="A103" t="str">
        <f t="shared" si="4"/>
        <v>Fairhaven</v>
      </c>
      <c r="B103" s="19" t="s">
        <v>445</v>
      </c>
      <c r="C103" t="s">
        <v>132</v>
      </c>
      <c r="D103">
        <f t="shared" si="3"/>
        <v>26.57</v>
      </c>
      <c r="F103" t="str">
        <f t="shared" si="5"/>
        <v>Holland</v>
      </c>
      <c r="G103" t="s">
        <v>486</v>
      </c>
      <c r="H103" t="s">
        <v>173</v>
      </c>
    </row>
    <row r="104" spans="1:8">
      <c r="A104" t="str">
        <f t="shared" si="4"/>
        <v>Fall River</v>
      </c>
      <c r="B104" s="19" t="s">
        <v>446</v>
      </c>
      <c r="C104" t="s">
        <v>98</v>
      </c>
      <c r="D104">
        <f t="shared" si="3"/>
        <v>166.54999999999995</v>
      </c>
      <c r="F104" t="str">
        <f t="shared" si="5"/>
        <v>Holliston</v>
      </c>
      <c r="G104" t="s">
        <v>487</v>
      </c>
      <c r="H104" t="s">
        <v>79</v>
      </c>
    </row>
    <row r="105" spans="1:8">
      <c r="A105" t="str">
        <f t="shared" si="4"/>
        <v>Falmouth</v>
      </c>
      <c r="B105" s="19" t="s">
        <v>447</v>
      </c>
      <c r="C105" t="s">
        <v>107</v>
      </c>
      <c r="D105">
        <f t="shared" si="3"/>
        <v>63.709999999999994</v>
      </c>
      <c r="F105" t="str">
        <f t="shared" si="5"/>
        <v>Holyoke</v>
      </c>
      <c r="G105" t="s">
        <v>488</v>
      </c>
      <c r="H105" t="s">
        <v>43</v>
      </c>
    </row>
    <row r="106" spans="1:8">
      <c r="A106" t="str">
        <f t="shared" si="4"/>
        <v>Fitchburg</v>
      </c>
      <c r="B106" s="19" t="s">
        <v>448</v>
      </c>
      <c r="C106" t="s">
        <v>77</v>
      </c>
      <c r="D106">
        <f t="shared" si="3"/>
        <v>382.02000000000004</v>
      </c>
      <c r="F106" t="str">
        <f t="shared" si="5"/>
        <v>Hopedale</v>
      </c>
      <c r="G106" t="s">
        <v>489</v>
      </c>
      <c r="H106" t="s">
        <v>123</v>
      </c>
    </row>
    <row r="107" spans="1:8">
      <c r="A107" t="str">
        <f t="shared" si="4"/>
        <v>Florida</v>
      </c>
      <c r="B107" s="19" t="s">
        <v>449</v>
      </c>
      <c r="C107" t="s">
        <v>192</v>
      </c>
      <c r="D107">
        <f t="shared" si="3"/>
        <v>8.1</v>
      </c>
      <c r="F107" t="str">
        <f t="shared" si="5"/>
        <v>Hopkinton</v>
      </c>
      <c r="G107" t="s">
        <v>490</v>
      </c>
      <c r="H107" t="s">
        <v>80</v>
      </c>
    </row>
    <row r="108" spans="1:8">
      <c r="A108" t="str">
        <f t="shared" si="4"/>
        <v>Foxborough</v>
      </c>
      <c r="B108" s="19" t="s">
        <v>450</v>
      </c>
      <c r="C108" t="s">
        <v>280</v>
      </c>
      <c r="D108">
        <f t="shared" si="3"/>
        <v>4.78</v>
      </c>
      <c r="F108" t="str">
        <f t="shared" si="5"/>
        <v>Hudson</v>
      </c>
      <c r="G108" t="s">
        <v>492</v>
      </c>
      <c r="H108" t="s">
        <v>200</v>
      </c>
    </row>
    <row r="109" spans="1:8">
      <c r="A109" t="str">
        <f t="shared" si="4"/>
        <v>Framingham</v>
      </c>
      <c r="B109" s="19" t="s">
        <v>451</v>
      </c>
      <c r="C109" t="s">
        <v>78</v>
      </c>
      <c r="D109">
        <f t="shared" si="3"/>
        <v>83.47</v>
      </c>
      <c r="F109" t="str">
        <f t="shared" si="5"/>
        <v>Hull</v>
      </c>
      <c r="G109" t="s">
        <v>493</v>
      </c>
      <c r="H109" t="s">
        <v>341</v>
      </c>
    </row>
    <row r="110" spans="1:8">
      <c r="A110" t="str">
        <f t="shared" si="4"/>
        <v>Franklin</v>
      </c>
      <c r="B110" s="19" t="s">
        <v>452</v>
      </c>
      <c r="C110" t="s">
        <v>122</v>
      </c>
      <c r="D110">
        <f t="shared" si="3"/>
        <v>50.059999999999988</v>
      </c>
      <c r="F110" t="str">
        <f t="shared" si="5"/>
        <v>Ipswich</v>
      </c>
      <c r="G110" t="s">
        <v>495</v>
      </c>
      <c r="H110" t="s">
        <v>148</v>
      </c>
    </row>
    <row r="111" spans="1:8">
      <c r="A111" t="str">
        <f t="shared" si="4"/>
        <v xml:space="preserve">Freetown </v>
      </c>
      <c r="B111" s="20" t="s">
        <v>453</v>
      </c>
      <c r="C111" t="s">
        <v>306</v>
      </c>
      <c r="D111">
        <f t="shared" si="3"/>
        <v>2</v>
      </c>
      <c r="F111" t="str">
        <f t="shared" si="5"/>
        <v>Kingston</v>
      </c>
      <c r="G111" t="s">
        <v>496</v>
      </c>
      <c r="H111" t="s">
        <v>108</v>
      </c>
    </row>
    <row r="112" spans="1:8">
      <c r="A112" t="str">
        <f t="shared" si="4"/>
        <v>Gardner</v>
      </c>
      <c r="B112" s="19" t="s">
        <v>454</v>
      </c>
      <c r="C112" t="s">
        <v>199</v>
      </c>
      <c r="D112">
        <f t="shared" si="3"/>
        <v>292.99000000000012</v>
      </c>
      <c r="F112" t="str">
        <f t="shared" si="5"/>
        <v xml:space="preserve">Lakeville </v>
      </c>
      <c r="G112" t="s">
        <v>497</v>
      </c>
      <c r="H112" t="s">
        <v>862</v>
      </c>
    </row>
    <row r="113" spans="1:8">
      <c r="A113" t="str">
        <f t="shared" si="4"/>
        <v xml:space="preserve">Aquinnah </v>
      </c>
      <c r="B113" s="19" t="s">
        <v>455</v>
      </c>
      <c r="C113" t="s">
        <v>843</v>
      </c>
      <c r="D113">
        <f t="shared" si="3"/>
        <v>0</v>
      </c>
      <c r="F113" t="str">
        <f t="shared" si="5"/>
        <v xml:space="preserve">Lanesborough </v>
      </c>
      <c r="G113" t="s">
        <v>499</v>
      </c>
      <c r="H113" t="s">
        <v>247</v>
      </c>
    </row>
    <row r="114" spans="1:8">
      <c r="A114" t="str">
        <f t="shared" si="4"/>
        <v>Georgetown</v>
      </c>
      <c r="B114" s="19" t="s">
        <v>456</v>
      </c>
      <c r="C114" t="s">
        <v>146</v>
      </c>
      <c r="D114">
        <f t="shared" si="3"/>
        <v>21.32</v>
      </c>
      <c r="F114" t="str">
        <f t="shared" si="5"/>
        <v>Lawrence</v>
      </c>
      <c r="G114" t="s">
        <v>500</v>
      </c>
      <c r="H114" t="s">
        <v>216</v>
      </c>
    </row>
    <row r="115" spans="1:8">
      <c r="A115" t="str">
        <f t="shared" si="4"/>
        <v xml:space="preserve">Gill </v>
      </c>
      <c r="B115" s="19" t="s">
        <v>457</v>
      </c>
      <c r="C115" t="s">
        <v>844</v>
      </c>
      <c r="D115">
        <f t="shared" si="3"/>
        <v>0</v>
      </c>
      <c r="F115" t="str">
        <f t="shared" si="5"/>
        <v>Lee</v>
      </c>
      <c r="G115" t="s">
        <v>501</v>
      </c>
      <c r="H115" t="s">
        <v>257</v>
      </c>
    </row>
    <row r="116" spans="1:8">
      <c r="A116" t="str">
        <f t="shared" si="4"/>
        <v>Gloucester</v>
      </c>
      <c r="B116" s="19" t="s">
        <v>458</v>
      </c>
      <c r="C116" t="s">
        <v>147</v>
      </c>
      <c r="D116">
        <f t="shared" si="3"/>
        <v>290.60000000000008</v>
      </c>
      <c r="F116" t="str">
        <f t="shared" si="5"/>
        <v>Leicester</v>
      </c>
      <c r="G116" t="s">
        <v>502</v>
      </c>
      <c r="H116" t="s">
        <v>91</v>
      </c>
    </row>
    <row r="117" spans="1:8">
      <c r="A117" t="str">
        <f t="shared" si="4"/>
        <v xml:space="preserve">Goshen </v>
      </c>
      <c r="B117" s="19" t="s">
        <v>459</v>
      </c>
      <c r="C117" t="s">
        <v>845</v>
      </c>
      <c r="D117">
        <f t="shared" si="3"/>
        <v>0</v>
      </c>
      <c r="F117" t="str">
        <f t="shared" si="5"/>
        <v>Lenox</v>
      </c>
      <c r="G117" t="s">
        <v>503</v>
      </c>
      <c r="H117" t="s">
        <v>258</v>
      </c>
    </row>
    <row r="118" spans="1:8">
      <c r="A118" t="str">
        <f t="shared" si="4"/>
        <v>Gosnold</v>
      </c>
      <c r="B118" s="19" t="s">
        <v>460</v>
      </c>
      <c r="C118" t="s">
        <v>846</v>
      </c>
      <c r="D118">
        <f t="shared" si="3"/>
        <v>0</v>
      </c>
      <c r="F118" t="str">
        <f t="shared" si="5"/>
        <v>Leominster</v>
      </c>
      <c r="G118" t="s">
        <v>504</v>
      </c>
      <c r="H118" t="s">
        <v>201</v>
      </c>
    </row>
    <row r="119" spans="1:8">
      <c r="A119" t="str">
        <f t="shared" si="4"/>
        <v>Grafton</v>
      </c>
      <c r="B119" s="19" t="s">
        <v>461</v>
      </c>
      <c r="C119" t="s">
        <v>90</v>
      </c>
      <c r="D119">
        <f t="shared" si="3"/>
        <v>37</v>
      </c>
      <c r="F119" t="str">
        <f t="shared" si="5"/>
        <v>Leverett</v>
      </c>
      <c r="G119" t="s">
        <v>505</v>
      </c>
      <c r="H119" t="s">
        <v>63</v>
      </c>
    </row>
    <row r="120" spans="1:8">
      <c r="A120" t="str">
        <f t="shared" si="4"/>
        <v>Granby</v>
      </c>
      <c r="B120" s="19" t="s">
        <v>462</v>
      </c>
      <c r="C120" t="s">
        <v>60</v>
      </c>
      <c r="D120">
        <f t="shared" si="3"/>
        <v>66.28</v>
      </c>
      <c r="F120" t="str">
        <f t="shared" si="5"/>
        <v>Lexington</v>
      </c>
      <c r="G120" t="s">
        <v>506</v>
      </c>
      <c r="H120" t="s">
        <v>331</v>
      </c>
    </row>
    <row r="121" spans="1:8">
      <c r="A121" t="str">
        <f t="shared" si="4"/>
        <v xml:space="preserve">Granville </v>
      </c>
      <c r="B121" s="19" t="s">
        <v>463</v>
      </c>
      <c r="C121" t="s">
        <v>847</v>
      </c>
      <c r="D121">
        <f t="shared" si="3"/>
        <v>0</v>
      </c>
      <c r="F121" t="str">
        <f t="shared" si="5"/>
        <v>Lincoln</v>
      </c>
      <c r="G121" t="s">
        <v>508</v>
      </c>
      <c r="H121" t="s">
        <v>332</v>
      </c>
    </row>
    <row r="122" spans="1:8">
      <c r="A122" t="str">
        <f t="shared" si="4"/>
        <v xml:space="preserve">Great Barrington </v>
      </c>
      <c r="B122" s="19" t="s">
        <v>464</v>
      </c>
      <c r="C122" t="s">
        <v>848</v>
      </c>
      <c r="D122">
        <f t="shared" si="3"/>
        <v>0</v>
      </c>
      <c r="F122" t="str">
        <f t="shared" si="5"/>
        <v>Littleton</v>
      </c>
      <c r="G122" t="s">
        <v>509</v>
      </c>
      <c r="H122" t="s">
        <v>202</v>
      </c>
    </row>
    <row r="123" spans="1:8">
      <c r="A123" t="str">
        <f t="shared" si="4"/>
        <v>Greenfield</v>
      </c>
      <c r="B123" s="19" t="s">
        <v>465</v>
      </c>
      <c r="C123" t="s">
        <v>61</v>
      </c>
      <c r="D123">
        <f t="shared" si="3"/>
        <v>306.84000000000009</v>
      </c>
      <c r="F123" t="str">
        <f t="shared" si="5"/>
        <v>Longmeadow</v>
      </c>
      <c r="G123" t="s">
        <v>510</v>
      </c>
      <c r="H123" t="s">
        <v>44</v>
      </c>
    </row>
    <row r="124" spans="1:8">
      <c r="A124" t="str">
        <f t="shared" si="4"/>
        <v xml:space="preserve">Groton </v>
      </c>
      <c r="B124" s="19" t="s">
        <v>466</v>
      </c>
      <c r="C124" t="s">
        <v>849</v>
      </c>
      <c r="D124">
        <f t="shared" si="3"/>
        <v>0</v>
      </c>
      <c r="F124" t="str">
        <f t="shared" si="5"/>
        <v>Lowell</v>
      </c>
      <c r="G124" t="s">
        <v>511</v>
      </c>
      <c r="H124" t="s">
        <v>180</v>
      </c>
    </row>
    <row r="125" spans="1:8">
      <c r="A125" t="str">
        <f t="shared" si="4"/>
        <v xml:space="preserve">Groveland </v>
      </c>
      <c r="B125" s="19" t="s">
        <v>467</v>
      </c>
      <c r="C125" t="s">
        <v>850</v>
      </c>
      <c r="D125">
        <f t="shared" si="3"/>
        <v>0</v>
      </c>
      <c r="F125" t="str">
        <f t="shared" si="5"/>
        <v>Ludlow</v>
      </c>
      <c r="G125" t="s">
        <v>512</v>
      </c>
      <c r="H125" t="s">
        <v>45</v>
      </c>
    </row>
    <row r="126" spans="1:8">
      <c r="A126" t="str">
        <f t="shared" si="4"/>
        <v>Hadley</v>
      </c>
      <c r="B126" s="19" t="s">
        <v>468</v>
      </c>
      <c r="C126" t="s">
        <v>62</v>
      </c>
      <c r="D126">
        <f t="shared" si="3"/>
        <v>61.03</v>
      </c>
      <c r="F126" t="str">
        <f t="shared" si="5"/>
        <v>Lunenburg</v>
      </c>
      <c r="G126" t="s">
        <v>513</v>
      </c>
      <c r="H126" t="s">
        <v>203</v>
      </c>
    </row>
    <row r="127" spans="1:8">
      <c r="A127" t="str">
        <f t="shared" si="4"/>
        <v>Halifax</v>
      </c>
      <c r="B127" s="19" t="s">
        <v>469</v>
      </c>
      <c r="C127" t="s">
        <v>161</v>
      </c>
      <c r="D127">
        <f t="shared" si="3"/>
        <v>6</v>
      </c>
      <c r="F127" t="str">
        <f t="shared" si="5"/>
        <v>Lynn</v>
      </c>
      <c r="G127" t="s">
        <v>514</v>
      </c>
      <c r="H127" t="s">
        <v>149</v>
      </c>
    </row>
    <row r="128" spans="1:8">
      <c r="A128" t="str">
        <f t="shared" si="4"/>
        <v xml:space="preserve">Hamilton </v>
      </c>
      <c r="B128" s="19" t="s">
        <v>470</v>
      </c>
      <c r="C128" t="s">
        <v>851</v>
      </c>
      <c r="D128">
        <f t="shared" si="3"/>
        <v>0</v>
      </c>
      <c r="F128" t="str">
        <f t="shared" si="5"/>
        <v>Lynnfield</v>
      </c>
      <c r="G128" t="s">
        <v>515</v>
      </c>
      <c r="H128" t="s">
        <v>292</v>
      </c>
    </row>
    <row r="129" spans="1:8">
      <c r="A129" t="str">
        <f t="shared" si="4"/>
        <v xml:space="preserve">Hampden </v>
      </c>
      <c r="B129" s="19" t="s">
        <v>471</v>
      </c>
      <c r="C129" t="s">
        <v>852</v>
      </c>
      <c r="D129">
        <f t="shared" si="3"/>
        <v>0</v>
      </c>
      <c r="F129" t="str">
        <f t="shared" si="5"/>
        <v>Malden</v>
      </c>
      <c r="G129" t="s">
        <v>516</v>
      </c>
      <c r="H129" t="s">
        <v>276</v>
      </c>
    </row>
    <row r="130" spans="1:8">
      <c r="A130" t="str">
        <f t="shared" si="4"/>
        <v>Hancock</v>
      </c>
      <c r="B130" s="19" t="s">
        <v>472</v>
      </c>
      <c r="C130" t="s">
        <v>246</v>
      </c>
      <c r="D130">
        <f t="shared" si="3"/>
        <v>8.27</v>
      </c>
      <c r="F130" t="str">
        <f t="shared" si="5"/>
        <v>Mansfield</v>
      </c>
      <c r="G130" t="s">
        <v>518</v>
      </c>
      <c r="H130" t="s">
        <v>124</v>
      </c>
    </row>
    <row r="131" spans="1:8">
      <c r="A131" t="str">
        <f t="shared" si="4"/>
        <v>Hanover</v>
      </c>
      <c r="B131" s="19" t="s">
        <v>473</v>
      </c>
      <c r="C131" t="s">
        <v>39</v>
      </c>
      <c r="D131">
        <f t="shared" si="3"/>
        <v>12.01</v>
      </c>
      <c r="F131" t="str">
        <f t="shared" si="5"/>
        <v>Marblehead</v>
      </c>
      <c r="G131" t="s">
        <v>519</v>
      </c>
      <c r="H131" t="s">
        <v>150</v>
      </c>
    </row>
    <row r="132" spans="1:8">
      <c r="A132" t="str">
        <f t="shared" si="4"/>
        <v xml:space="preserve">Hanson </v>
      </c>
      <c r="B132" s="19" t="s">
        <v>474</v>
      </c>
      <c r="C132" t="s">
        <v>853</v>
      </c>
      <c r="D132">
        <f t="shared" si="3"/>
        <v>0</v>
      </c>
      <c r="F132" t="str">
        <f t="shared" si="5"/>
        <v>Marion</v>
      </c>
      <c r="G132" t="s">
        <v>520</v>
      </c>
      <c r="H132" t="s">
        <v>290</v>
      </c>
    </row>
    <row r="133" spans="1:8">
      <c r="A133" t="str">
        <f t="shared" si="4"/>
        <v xml:space="preserve">Hardwick </v>
      </c>
      <c r="B133" s="19" t="s">
        <v>475</v>
      </c>
      <c r="C133" t="s">
        <v>854</v>
      </c>
      <c r="D133">
        <f t="shared" si="3"/>
        <v>0</v>
      </c>
      <c r="F133" t="str">
        <f t="shared" si="5"/>
        <v>Marlborough</v>
      </c>
      <c r="G133" t="s">
        <v>521</v>
      </c>
      <c r="H133" t="s">
        <v>81</v>
      </c>
    </row>
    <row r="134" spans="1:8">
      <c r="A134" t="str">
        <f t="shared" si="4"/>
        <v>Harvard</v>
      </c>
      <c r="B134" s="19" t="s">
        <v>476</v>
      </c>
      <c r="C134" t="s">
        <v>248</v>
      </c>
      <c r="D134">
        <f t="shared" si="3"/>
        <v>4.37</v>
      </c>
      <c r="F134" t="str">
        <f t="shared" si="5"/>
        <v>Marshfield</v>
      </c>
      <c r="G134" t="s">
        <v>522</v>
      </c>
      <c r="H134" t="s">
        <v>267</v>
      </c>
    </row>
    <row r="135" spans="1:8">
      <c r="A135" t="str">
        <f t="shared" si="4"/>
        <v xml:space="preserve">Harwich </v>
      </c>
      <c r="B135" s="19" t="s">
        <v>477</v>
      </c>
      <c r="C135" t="s">
        <v>855</v>
      </c>
      <c r="D135">
        <f t="shared" si="3"/>
        <v>0</v>
      </c>
      <c r="F135" t="str">
        <f t="shared" si="5"/>
        <v>Mashpee</v>
      </c>
      <c r="G135" t="s">
        <v>523</v>
      </c>
      <c r="H135" t="s">
        <v>109</v>
      </c>
    </row>
    <row r="136" spans="1:8">
      <c r="A136" t="str">
        <f t="shared" si="4"/>
        <v>Hatfield</v>
      </c>
      <c r="B136" s="19" t="s">
        <v>478</v>
      </c>
      <c r="C136" t="s">
        <v>208</v>
      </c>
      <c r="D136">
        <f t="shared" si="3"/>
        <v>35.270000000000003</v>
      </c>
      <c r="F136" t="str">
        <f t="shared" si="5"/>
        <v>Mattapoisett</v>
      </c>
      <c r="G136" t="s">
        <v>524</v>
      </c>
      <c r="H136" t="s">
        <v>268</v>
      </c>
    </row>
    <row r="137" spans="1:8">
      <c r="A137" t="str">
        <f t="shared" si="4"/>
        <v>Haverhill</v>
      </c>
      <c r="B137" s="19" t="s">
        <v>479</v>
      </c>
      <c r="C137" t="s">
        <v>52</v>
      </c>
      <c r="D137">
        <f t="shared" si="3"/>
        <v>151.91000000000003</v>
      </c>
      <c r="F137" t="str">
        <f t="shared" si="5"/>
        <v>Maynard</v>
      </c>
      <c r="G137" t="s">
        <v>525</v>
      </c>
      <c r="H137" t="s">
        <v>233</v>
      </c>
    </row>
    <row r="138" spans="1:8">
      <c r="A138" t="str">
        <f t="shared" si="4"/>
        <v xml:space="preserve">Hawley </v>
      </c>
      <c r="B138" s="19" t="s">
        <v>480</v>
      </c>
      <c r="C138" t="s">
        <v>856</v>
      </c>
      <c r="D138">
        <f t="shared" ref="D138:D201" si="6">VLOOKUP(B138,everchoice,36,FALSE)</f>
        <v>0</v>
      </c>
      <c r="F138" t="str">
        <f t="shared" si="5"/>
        <v>Medfield</v>
      </c>
      <c r="G138" t="s">
        <v>526</v>
      </c>
      <c r="H138" t="s">
        <v>271</v>
      </c>
    </row>
    <row r="139" spans="1:8">
      <c r="A139" t="str">
        <f t="shared" ref="A139:A202" si="7">C139</f>
        <v xml:space="preserve">Heath </v>
      </c>
      <c r="B139" s="19" t="s">
        <v>481</v>
      </c>
      <c r="C139" t="s">
        <v>857</v>
      </c>
      <c r="D139">
        <f t="shared" si="6"/>
        <v>0</v>
      </c>
      <c r="F139" t="str">
        <f t="shared" ref="F139:F202" si="8">H139</f>
        <v>Medford</v>
      </c>
      <c r="G139" t="s">
        <v>527</v>
      </c>
      <c r="H139" t="s">
        <v>181</v>
      </c>
    </row>
    <row r="140" spans="1:8">
      <c r="A140" t="str">
        <f t="shared" si="7"/>
        <v>Hingham</v>
      </c>
      <c r="B140" s="19" t="s">
        <v>482</v>
      </c>
      <c r="C140" t="s">
        <v>330</v>
      </c>
      <c r="D140">
        <f t="shared" si="6"/>
        <v>4.8600000000000003</v>
      </c>
      <c r="F140" t="str">
        <f t="shared" si="8"/>
        <v>Medway</v>
      </c>
      <c r="G140" t="s">
        <v>528</v>
      </c>
      <c r="H140" t="s">
        <v>204</v>
      </c>
    </row>
    <row r="141" spans="1:8">
      <c r="A141" t="str">
        <f t="shared" si="7"/>
        <v xml:space="preserve">Hinsdale </v>
      </c>
      <c r="B141" s="19" t="s">
        <v>483</v>
      </c>
      <c r="C141" t="s">
        <v>858</v>
      </c>
      <c r="D141">
        <f t="shared" si="6"/>
        <v>0</v>
      </c>
      <c r="F141" t="str">
        <f t="shared" si="8"/>
        <v>Melrose</v>
      </c>
      <c r="G141" t="s">
        <v>529</v>
      </c>
      <c r="H141" t="s">
        <v>274</v>
      </c>
    </row>
    <row r="142" spans="1:8">
      <c r="A142" t="str">
        <f t="shared" si="7"/>
        <v>Holbrook</v>
      </c>
      <c r="B142" s="19" t="s">
        <v>484</v>
      </c>
      <c r="C142" t="s">
        <v>99</v>
      </c>
      <c r="D142">
        <f t="shared" si="6"/>
        <v>10.84</v>
      </c>
      <c r="F142" t="str">
        <f t="shared" si="8"/>
        <v>Methuen</v>
      </c>
      <c r="G142" t="s">
        <v>532</v>
      </c>
      <c r="H142" t="s">
        <v>53</v>
      </c>
    </row>
    <row r="143" spans="1:8">
      <c r="A143" t="str">
        <f t="shared" si="7"/>
        <v xml:space="preserve">Holden </v>
      </c>
      <c r="B143" s="19" t="s">
        <v>485</v>
      </c>
      <c r="C143" t="s">
        <v>859</v>
      </c>
      <c r="D143">
        <f t="shared" si="6"/>
        <v>0</v>
      </c>
      <c r="F143" t="str">
        <f t="shared" si="8"/>
        <v>Middleborough</v>
      </c>
      <c r="G143" t="s">
        <v>533</v>
      </c>
      <c r="H143" t="s">
        <v>162</v>
      </c>
    </row>
    <row r="144" spans="1:8">
      <c r="A144" t="str">
        <f t="shared" si="7"/>
        <v>Holland</v>
      </c>
      <c r="B144" s="19" t="s">
        <v>486</v>
      </c>
      <c r="C144" t="s">
        <v>173</v>
      </c>
      <c r="D144">
        <f t="shared" si="6"/>
        <v>3.6399999999999997</v>
      </c>
      <c r="F144" t="str">
        <f t="shared" si="8"/>
        <v>Middleton</v>
      </c>
      <c r="G144" t="s">
        <v>535</v>
      </c>
      <c r="H144" t="s">
        <v>293</v>
      </c>
    </row>
    <row r="145" spans="1:8">
      <c r="A145" t="str">
        <f t="shared" si="7"/>
        <v>Holliston</v>
      </c>
      <c r="B145" s="19" t="s">
        <v>487</v>
      </c>
      <c r="C145" t="s">
        <v>79</v>
      </c>
      <c r="D145">
        <f t="shared" si="6"/>
        <v>26.09</v>
      </c>
      <c r="F145" t="str">
        <f t="shared" si="8"/>
        <v>Milford</v>
      </c>
      <c r="G145" t="s">
        <v>536</v>
      </c>
      <c r="H145" t="s">
        <v>82</v>
      </c>
    </row>
    <row r="146" spans="1:8">
      <c r="A146" t="str">
        <f t="shared" si="7"/>
        <v>Holyoke</v>
      </c>
      <c r="B146" s="19" t="s">
        <v>488</v>
      </c>
      <c r="C146" t="s">
        <v>43</v>
      </c>
      <c r="D146">
        <f t="shared" si="6"/>
        <v>424.39000000000004</v>
      </c>
      <c r="F146" t="str">
        <f t="shared" si="8"/>
        <v>Millbury</v>
      </c>
      <c r="G146" t="s">
        <v>537</v>
      </c>
      <c r="H146" t="s">
        <v>214</v>
      </c>
    </row>
    <row r="147" spans="1:8">
      <c r="A147" t="str">
        <f t="shared" si="7"/>
        <v>Hopedale</v>
      </c>
      <c r="B147" s="19" t="s">
        <v>489</v>
      </c>
      <c r="C147" t="s">
        <v>123</v>
      </c>
      <c r="D147">
        <f t="shared" si="6"/>
        <v>49.66</v>
      </c>
      <c r="F147" t="str">
        <f t="shared" si="8"/>
        <v>Millis</v>
      </c>
      <c r="G147" t="s">
        <v>538</v>
      </c>
      <c r="H147" t="s">
        <v>83</v>
      </c>
    </row>
    <row r="148" spans="1:8">
      <c r="A148" t="str">
        <f t="shared" si="7"/>
        <v>Hopkinton</v>
      </c>
      <c r="B148" s="19" t="s">
        <v>490</v>
      </c>
      <c r="C148" t="s">
        <v>80</v>
      </c>
      <c r="D148">
        <f t="shared" si="6"/>
        <v>21.339999999999996</v>
      </c>
      <c r="F148" t="str">
        <f t="shared" si="8"/>
        <v>Milton</v>
      </c>
      <c r="G148" t="s">
        <v>540</v>
      </c>
      <c r="H148" t="s">
        <v>333</v>
      </c>
    </row>
    <row r="149" spans="1:8">
      <c r="A149" t="str">
        <f t="shared" si="7"/>
        <v xml:space="preserve">Hubbardston </v>
      </c>
      <c r="B149" s="19" t="s">
        <v>491</v>
      </c>
      <c r="C149" t="s">
        <v>860</v>
      </c>
      <c r="D149">
        <f t="shared" si="6"/>
        <v>0</v>
      </c>
      <c r="F149" t="str">
        <f t="shared" si="8"/>
        <v xml:space="preserve">Monroe </v>
      </c>
      <c r="G149" t="s">
        <v>541</v>
      </c>
      <c r="H149" t="s">
        <v>245</v>
      </c>
    </row>
    <row r="150" spans="1:8">
      <c r="A150" t="str">
        <f t="shared" si="7"/>
        <v>Hudson</v>
      </c>
      <c r="B150" s="19" t="s">
        <v>492</v>
      </c>
      <c r="C150" t="s">
        <v>200</v>
      </c>
      <c r="D150">
        <f t="shared" si="6"/>
        <v>20.05</v>
      </c>
      <c r="F150" t="str">
        <f t="shared" si="8"/>
        <v>Monson</v>
      </c>
      <c r="G150" t="s">
        <v>542</v>
      </c>
      <c r="H150" t="s">
        <v>116</v>
      </c>
    </row>
    <row r="151" spans="1:8">
      <c r="A151" t="str">
        <f t="shared" si="7"/>
        <v>Hull</v>
      </c>
      <c r="B151" s="19" t="s">
        <v>493</v>
      </c>
      <c r="C151" t="s">
        <v>341</v>
      </c>
      <c r="D151">
        <f t="shared" si="6"/>
        <v>3.3099999999999996</v>
      </c>
      <c r="F151" t="str">
        <f t="shared" si="8"/>
        <v xml:space="preserve">Mount Washington </v>
      </c>
      <c r="G151" t="s">
        <v>546</v>
      </c>
      <c r="H151" t="s">
        <v>313</v>
      </c>
    </row>
    <row r="152" spans="1:8">
      <c r="A152" t="str">
        <f t="shared" si="7"/>
        <v xml:space="preserve">Huntington </v>
      </c>
      <c r="B152" s="19" t="s">
        <v>494</v>
      </c>
      <c r="C152" t="s">
        <v>861</v>
      </c>
      <c r="D152">
        <f t="shared" si="6"/>
        <v>0</v>
      </c>
      <c r="F152" t="str">
        <f t="shared" si="8"/>
        <v>Nahant</v>
      </c>
      <c r="G152" t="s">
        <v>547</v>
      </c>
      <c r="H152" t="s">
        <v>334</v>
      </c>
    </row>
    <row r="153" spans="1:8">
      <c r="A153" t="str">
        <f t="shared" si="7"/>
        <v>Ipswich</v>
      </c>
      <c r="B153" s="19" t="s">
        <v>495</v>
      </c>
      <c r="C153" t="s">
        <v>148</v>
      </c>
      <c r="D153">
        <f t="shared" si="6"/>
        <v>14.049999999999997</v>
      </c>
      <c r="F153" t="str">
        <f t="shared" si="8"/>
        <v>Nantucket</v>
      </c>
      <c r="G153" t="s">
        <v>548</v>
      </c>
      <c r="H153" t="s">
        <v>335</v>
      </c>
    </row>
    <row r="154" spans="1:8">
      <c r="A154" t="str">
        <f t="shared" si="7"/>
        <v>Kingston</v>
      </c>
      <c r="B154" s="19" t="s">
        <v>496</v>
      </c>
      <c r="C154" t="s">
        <v>108</v>
      </c>
      <c r="D154">
        <f t="shared" si="6"/>
        <v>3</v>
      </c>
      <c r="F154" t="str">
        <f t="shared" si="8"/>
        <v>Natick</v>
      </c>
      <c r="G154" t="s">
        <v>549</v>
      </c>
      <c r="H154" t="s">
        <v>84</v>
      </c>
    </row>
    <row r="155" spans="1:8">
      <c r="A155" t="str">
        <f t="shared" si="7"/>
        <v xml:space="preserve">Lakeville </v>
      </c>
      <c r="B155" s="20" t="s">
        <v>497</v>
      </c>
      <c r="C155" t="s">
        <v>862</v>
      </c>
      <c r="D155">
        <f t="shared" si="6"/>
        <v>0</v>
      </c>
      <c r="F155" t="str">
        <f t="shared" si="8"/>
        <v>Needham</v>
      </c>
      <c r="G155" t="s">
        <v>550</v>
      </c>
      <c r="H155" t="s">
        <v>342</v>
      </c>
    </row>
    <row r="156" spans="1:8">
      <c r="A156" t="str">
        <f t="shared" si="7"/>
        <v xml:space="preserve">Lancaster </v>
      </c>
      <c r="B156" s="19" t="s">
        <v>498</v>
      </c>
      <c r="C156" t="s">
        <v>863</v>
      </c>
      <c r="D156">
        <f t="shared" si="6"/>
        <v>0</v>
      </c>
      <c r="F156" t="str">
        <f t="shared" si="8"/>
        <v xml:space="preserve">New Ashford </v>
      </c>
      <c r="G156" t="s">
        <v>551</v>
      </c>
      <c r="H156" t="s">
        <v>310</v>
      </c>
    </row>
    <row r="157" spans="1:8">
      <c r="A157" t="str">
        <f t="shared" si="7"/>
        <v xml:space="preserve">Lanesborough </v>
      </c>
      <c r="B157" s="19" t="s">
        <v>499</v>
      </c>
      <c r="C157" t="s">
        <v>247</v>
      </c>
      <c r="D157">
        <f t="shared" si="6"/>
        <v>0</v>
      </c>
      <c r="F157" t="str">
        <f t="shared" si="8"/>
        <v>New Bedford</v>
      </c>
      <c r="G157" t="s">
        <v>552</v>
      </c>
      <c r="H157" t="s">
        <v>133</v>
      </c>
    </row>
    <row r="158" spans="1:8">
      <c r="A158" t="str">
        <f t="shared" si="7"/>
        <v>Lawrence</v>
      </c>
      <c r="B158" s="19" t="s">
        <v>500</v>
      </c>
      <c r="C158" t="s">
        <v>216</v>
      </c>
      <c r="D158">
        <f t="shared" si="6"/>
        <v>64.790000000000006</v>
      </c>
      <c r="F158" t="str">
        <f t="shared" si="8"/>
        <v>Newburyport</v>
      </c>
      <c r="G158" t="s">
        <v>555</v>
      </c>
      <c r="H158" t="s">
        <v>54</v>
      </c>
    </row>
    <row r="159" spans="1:8">
      <c r="A159" t="str">
        <f t="shared" si="7"/>
        <v>Lee</v>
      </c>
      <c r="B159" s="19" t="s">
        <v>501</v>
      </c>
      <c r="C159" t="s">
        <v>257</v>
      </c>
      <c r="D159">
        <f t="shared" si="6"/>
        <v>109.84999999999998</v>
      </c>
      <c r="F159" t="str">
        <f t="shared" si="8"/>
        <v>Newton</v>
      </c>
      <c r="G159" t="s">
        <v>558</v>
      </c>
      <c r="H159" t="s">
        <v>343</v>
      </c>
    </row>
    <row r="160" spans="1:8">
      <c r="A160" t="str">
        <f t="shared" si="7"/>
        <v>Leicester</v>
      </c>
      <c r="B160" s="19" t="s">
        <v>502</v>
      </c>
      <c r="C160" t="s">
        <v>91</v>
      </c>
      <c r="D160">
        <f t="shared" si="6"/>
        <v>43.800000000000004</v>
      </c>
      <c r="F160" t="str">
        <f t="shared" si="8"/>
        <v>Norfolk</v>
      </c>
      <c r="G160" t="s">
        <v>559</v>
      </c>
      <c r="H160" t="s">
        <v>281</v>
      </c>
    </row>
    <row r="161" spans="1:8">
      <c r="A161" t="str">
        <f t="shared" si="7"/>
        <v>Lenox</v>
      </c>
      <c r="B161" s="19" t="s">
        <v>503</v>
      </c>
      <c r="C161" t="s">
        <v>258</v>
      </c>
      <c r="D161">
        <f t="shared" si="6"/>
        <v>30.89</v>
      </c>
      <c r="F161" t="str">
        <f t="shared" si="8"/>
        <v>North Adams</v>
      </c>
      <c r="G161" t="s">
        <v>560</v>
      </c>
      <c r="H161" t="s">
        <v>193</v>
      </c>
    </row>
    <row r="162" spans="1:8">
      <c r="A162" t="str">
        <f t="shared" si="7"/>
        <v>Leominster</v>
      </c>
      <c r="B162" s="19" t="s">
        <v>504</v>
      </c>
      <c r="C162" t="s">
        <v>201</v>
      </c>
      <c r="D162">
        <f t="shared" si="6"/>
        <v>266.24</v>
      </c>
      <c r="F162" t="str">
        <f t="shared" si="8"/>
        <v>Northampton</v>
      </c>
      <c r="G162" t="s">
        <v>561</v>
      </c>
      <c r="H162" t="s">
        <v>64</v>
      </c>
    </row>
    <row r="163" spans="1:8">
      <c r="A163" t="str">
        <f t="shared" si="7"/>
        <v>Leverett</v>
      </c>
      <c r="B163" s="19" t="s">
        <v>505</v>
      </c>
      <c r="C163" t="s">
        <v>63</v>
      </c>
      <c r="D163">
        <f t="shared" si="6"/>
        <v>3.3199999999999994</v>
      </c>
      <c r="F163" t="str">
        <f t="shared" si="8"/>
        <v>North Andover</v>
      </c>
      <c r="G163" t="s">
        <v>562</v>
      </c>
      <c r="H163" t="s">
        <v>151</v>
      </c>
    </row>
    <row r="164" spans="1:8">
      <c r="A164" t="str">
        <f t="shared" si="7"/>
        <v>Lexington</v>
      </c>
      <c r="B164" s="19" t="s">
        <v>506</v>
      </c>
      <c r="C164" t="s">
        <v>331</v>
      </c>
      <c r="D164">
        <f t="shared" si="6"/>
        <v>6.74</v>
      </c>
      <c r="F164" t="str">
        <f t="shared" si="8"/>
        <v>North Attleborough</v>
      </c>
      <c r="G164" t="s">
        <v>563</v>
      </c>
      <c r="H164" t="s">
        <v>125</v>
      </c>
    </row>
    <row r="165" spans="1:8">
      <c r="A165" t="str">
        <f t="shared" si="7"/>
        <v xml:space="preserve">Leyden </v>
      </c>
      <c r="B165" s="19" t="s">
        <v>507</v>
      </c>
      <c r="C165" t="s">
        <v>864</v>
      </c>
      <c r="D165">
        <f t="shared" si="6"/>
        <v>0</v>
      </c>
      <c r="F165" t="str">
        <f t="shared" si="8"/>
        <v>Northborough</v>
      </c>
      <c r="G165" t="s">
        <v>564</v>
      </c>
      <c r="H165" t="s">
        <v>254</v>
      </c>
    </row>
    <row r="166" spans="1:8">
      <c r="A166" t="str">
        <f t="shared" si="7"/>
        <v>Lincoln</v>
      </c>
      <c r="B166" s="19" t="s">
        <v>508</v>
      </c>
      <c r="C166" t="s">
        <v>332</v>
      </c>
      <c r="D166">
        <f t="shared" si="6"/>
        <v>0.48</v>
      </c>
      <c r="F166" t="str">
        <f t="shared" si="8"/>
        <v>Northbridge</v>
      </c>
      <c r="G166" t="s">
        <v>565</v>
      </c>
      <c r="H166" t="s">
        <v>126</v>
      </c>
    </row>
    <row r="167" spans="1:8">
      <c r="A167" t="str">
        <f t="shared" si="7"/>
        <v>Littleton</v>
      </c>
      <c r="B167" s="19" t="s">
        <v>509</v>
      </c>
      <c r="C167" t="s">
        <v>202</v>
      </c>
      <c r="D167">
        <f t="shared" si="6"/>
        <v>25.9</v>
      </c>
      <c r="F167" t="str">
        <f t="shared" si="8"/>
        <v>North Brookfield</v>
      </c>
      <c r="G167" t="s">
        <v>566</v>
      </c>
      <c r="H167" t="s">
        <v>174</v>
      </c>
    </row>
    <row r="168" spans="1:8">
      <c r="A168" t="str">
        <f t="shared" si="7"/>
        <v>Longmeadow</v>
      </c>
      <c r="B168" s="19" t="s">
        <v>510</v>
      </c>
      <c r="C168" t="s">
        <v>44</v>
      </c>
      <c r="D168">
        <f t="shared" si="6"/>
        <v>5.63</v>
      </c>
      <c r="F168" t="str">
        <f t="shared" si="8"/>
        <v>North Reading</v>
      </c>
      <c r="G168" t="s">
        <v>568</v>
      </c>
      <c r="H168" t="s">
        <v>336</v>
      </c>
    </row>
    <row r="169" spans="1:8">
      <c r="A169" t="str">
        <f t="shared" si="7"/>
        <v>Lowell</v>
      </c>
      <c r="B169" s="19" t="s">
        <v>511</v>
      </c>
      <c r="C169" t="s">
        <v>180</v>
      </c>
      <c r="D169">
        <f t="shared" si="6"/>
        <v>148.36999999999998</v>
      </c>
      <c r="F169" t="str">
        <f t="shared" si="8"/>
        <v>Norton</v>
      </c>
      <c r="G169" t="s">
        <v>569</v>
      </c>
      <c r="H169" t="s">
        <v>100</v>
      </c>
    </row>
    <row r="170" spans="1:8">
      <c r="A170" t="str">
        <f t="shared" si="7"/>
        <v>Ludlow</v>
      </c>
      <c r="B170" s="19" t="s">
        <v>512</v>
      </c>
      <c r="C170" t="s">
        <v>45</v>
      </c>
      <c r="D170">
        <f t="shared" si="6"/>
        <v>62.98</v>
      </c>
      <c r="F170" t="str">
        <f t="shared" si="8"/>
        <v>Norwell</v>
      </c>
      <c r="G170" t="s">
        <v>570</v>
      </c>
      <c r="H170" t="s">
        <v>344</v>
      </c>
    </row>
    <row r="171" spans="1:8">
      <c r="A171" t="str">
        <f t="shared" si="7"/>
        <v>Lunenburg</v>
      </c>
      <c r="B171" s="19" t="s">
        <v>513</v>
      </c>
      <c r="C171" t="s">
        <v>203</v>
      </c>
      <c r="D171">
        <f t="shared" si="6"/>
        <v>85.28</v>
      </c>
      <c r="F171" t="str">
        <f t="shared" si="8"/>
        <v>Norwood</v>
      </c>
      <c r="G171" t="s">
        <v>571</v>
      </c>
      <c r="H171" t="s">
        <v>282</v>
      </c>
    </row>
    <row r="172" spans="1:8">
      <c r="A172" t="str">
        <f t="shared" si="7"/>
        <v>Lynn</v>
      </c>
      <c r="B172" s="19" t="s">
        <v>514</v>
      </c>
      <c r="C172" t="s">
        <v>149</v>
      </c>
      <c r="D172">
        <f t="shared" si="6"/>
        <v>92.1</v>
      </c>
      <c r="F172" t="str">
        <f t="shared" si="8"/>
        <v>Oak Bluffs</v>
      </c>
      <c r="G172" t="s">
        <v>572</v>
      </c>
      <c r="H172" t="s">
        <v>224</v>
      </c>
    </row>
    <row r="173" spans="1:8">
      <c r="A173" t="str">
        <f t="shared" si="7"/>
        <v>Lynnfield</v>
      </c>
      <c r="B173" s="19" t="s">
        <v>515</v>
      </c>
      <c r="C173" t="s">
        <v>292</v>
      </c>
      <c r="D173">
        <f t="shared" si="6"/>
        <v>2</v>
      </c>
      <c r="F173" t="str">
        <f t="shared" si="8"/>
        <v xml:space="preserve">Oakham </v>
      </c>
      <c r="G173" t="s">
        <v>573</v>
      </c>
      <c r="H173" t="s">
        <v>878</v>
      </c>
    </row>
    <row r="174" spans="1:8">
      <c r="A174" t="str">
        <f t="shared" si="7"/>
        <v>Malden</v>
      </c>
      <c r="B174" s="19" t="s">
        <v>516</v>
      </c>
      <c r="C174" t="s">
        <v>276</v>
      </c>
      <c r="D174">
        <f t="shared" si="6"/>
        <v>22.18</v>
      </c>
      <c r="F174" t="str">
        <f t="shared" si="8"/>
        <v>Orange</v>
      </c>
      <c r="G174" t="s">
        <v>574</v>
      </c>
      <c r="H174" t="s">
        <v>212</v>
      </c>
    </row>
    <row r="175" spans="1:8">
      <c r="A175" t="str">
        <f t="shared" si="7"/>
        <v xml:space="preserve">Manchester </v>
      </c>
      <c r="B175" s="19" t="s">
        <v>517</v>
      </c>
      <c r="C175" t="s">
        <v>865</v>
      </c>
      <c r="D175">
        <f t="shared" si="6"/>
        <v>0</v>
      </c>
      <c r="F175" t="str">
        <f t="shared" si="8"/>
        <v>Orleans</v>
      </c>
      <c r="G175" t="s">
        <v>575</v>
      </c>
      <c r="H175" t="s">
        <v>300</v>
      </c>
    </row>
    <row r="176" spans="1:8">
      <c r="A176" t="str">
        <f t="shared" si="7"/>
        <v>Mansfield</v>
      </c>
      <c r="B176" s="19" t="s">
        <v>518</v>
      </c>
      <c r="C176" t="s">
        <v>124</v>
      </c>
      <c r="D176">
        <f t="shared" si="6"/>
        <v>18</v>
      </c>
      <c r="F176" t="str">
        <f t="shared" si="8"/>
        <v>Oxford</v>
      </c>
      <c r="G176" t="s">
        <v>577</v>
      </c>
      <c r="H176" t="s">
        <v>92</v>
      </c>
    </row>
    <row r="177" spans="1:8">
      <c r="A177" t="str">
        <f t="shared" si="7"/>
        <v>Marblehead</v>
      </c>
      <c r="B177" s="19" t="s">
        <v>519</v>
      </c>
      <c r="C177" t="s">
        <v>150</v>
      </c>
      <c r="D177">
        <f t="shared" si="6"/>
        <v>5.34</v>
      </c>
      <c r="F177" t="str">
        <f t="shared" si="8"/>
        <v>Palmer</v>
      </c>
      <c r="G177" t="s">
        <v>578</v>
      </c>
      <c r="H177" t="s">
        <v>46</v>
      </c>
    </row>
    <row r="178" spans="1:8">
      <c r="A178" t="str">
        <f t="shared" si="7"/>
        <v>Marion</v>
      </c>
      <c r="B178" s="19" t="s">
        <v>520</v>
      </c>
      <c r="C178" t="s">
        <v>290</v>
      </c>
      <c r="D178">
        <f t="shared" si="6"/>
        <v>0.98</v>
      </c>
      <c r="F178" t="str">
        <f t="shared" si="8"/>
        <v>Peabody</v>
      </c>
      <c r="G178" t="s">
        <v>580</v>
      </c>
      <c r="H178" t="s">
        <v>152</v>
      </c>
    </row>
    <row r="179" spans="1:8">
      <c r="A179" t="str">
        <f t="shared" si="7"/>
        <v>Marlborough</v>
      </c>
      <c r="B179" s="19" t="s">
        <v>521</v>
      </c>
      <c r="C179" t="s">
        <v>81</v>
      </c>
      <c r="D179">
        <f t="shared" si="6"/>
        <v>85.089999999999975</v>
      </c>
      <c r="F179" t="str">
        <f t="shared" si="8"/>
        <v>Pelham</v>
      </c>
      <c r="G179" t="s">
        <v>581</v>
      </c>
      <c r="H179" t="s">
        <v>65</v>
      </c>
    </row>
    <row r="180" spans="1:8">
      <c r="A180" t="str">
        <f t="shared" si="7"/>
        <v>Marshfield</v>
      </c>
      <c r="B180" s="19" t="s">
        <v>522</v>
      </c>
      <c r="C180" t="s">
        <v>267</v>
      </c>
      <c r="D180">
        <f t="shared" si="6"/>
        <v>9.43</v>
      </c>
      <c r="F180" t="str">
        <f t="shared" si="8"/>
        <v>Pembroke</v>
      </c>
      <c r="G180" t="s">
        <v>582</v>
      </c>
      <c r="H180" t="s">
        <v>217</v>
      </c>
    </row>
    <row r="181" spans="1:8">
      <c r="A181" t="str">
        <f t="shared" si="7"/>
        <v>Mashpee</v>
      </c>
      <c r="B181" s="19" t="s">
        <v>523</v>
      </c>
      <c r="C181" t="s">
        <v>109</v>
      </c>
      <c r="D181">
        <f t="shared" si="6"/>
        <v>106.17000000000002</v>
      </c>
      <c r="F181" t="str">
        <f t="shared" si="8"/>
        <v>Petersham</v>
      </c>
      <c r="G181" t="s">
        <v>585</v>
      </c>
      <c r="H181" t="s">
        <v>294</v>
      </c>
    </row>
    <row r="182" spans="1:8">
      <c r="A182" t="str">
        <f t="shared" si="7"/>
        <v>Mattapoisett</v>
      </c>
      <c r="B182" s="19" t="s">
        <v>524</v>
      </c>
      <c r="C182" t="s">
        <v>268</v>
      </c>
      <c r="D182">
        <f t="shared" si="6"/>
        <v>0</v>
      </c>
      <c r="F182" t="str">
        <f t="shared" si="8"/>
        <v>Pittsfield</v>
      </c>
      <c r="G182" t="s">
        <v>587</v>
      </c>
      <c r="H182" t="s">
        <v>239</v>
      </c>
    </row>
    <row r="183" spans="1:8">
      <c r="A183" t="str">
        <f t="shared" si="7"/>
        <v>Maynard</v>
      </c>
      <c r="B183" s="19" t="s">
        <v>525</v>
      </c>
      <c r="C183" t="s">
        <v>233</v>
      </c>
      <c r="D183">
        <f t="shared" si="6"/>
        <v>13.56</v>
      </c>
      <c r="F183" t="str">
        <f t="shared" si="8"/>
        <v>Plainville</v>
      </c>
      <c r="G183" t="s">
        <v>589</v>
      </c>
      <c r="H183" t="s">
        <v>283</v>
      </c>
    </row>
    <row r="184" spans="1:8">
      <c r="A184" t="str">
        <f t="shared" si="7"/>
        <v>Medfield</v>
      </c>
      <c r="B184" s="19" t="s">
        <v>526</v>
      </c>
      <c r="C184" t="s">
        <v>271</v>
      </c>
      <c r="D184">
        <f t="shared" si="6"/>
        <v>7.9</v>
      </c>
      <c r="F184" t="str">
        <f t="shared" si="8"/>
        <v>Plymouth</v>
      </c>
      <c r="G184" t="s">
        <v>590</v>
      </c>
      <c r="H184" t="s">
        <v>110</v>
      </c>
    </row>
    <row r="185" spans="1:8">
      <c r="A185" t="str">
        <f t="shared" si="7"/>
        <v>Medford</v>
      </c>
      <c r="B185" s="19" t="s">
        <v>527</v>
      </c>
      <c r="C185" t="s">
        <v>181</v>
      </c>
      <c r="D185">
        <f t="shared" si="6"/>
        <v>12.91</v>
      </c>
      <c r="F185" t="str">
        <f t="shared" si="8"/>
        <v>Plympton</v>
      </c>
      <c r="G185" t="s">
        <v>591</v>
      </c>
      <c r="H185" t="s">
        <v>185</v>
      </c>
    </row>
    <row r="186" spans="1:8">
      <c r="A186" t="str">
        <f t="shared" si="7"/>
        <v>Medway</v>
      </c>
      <c r="B186" s="19" t="s">
        <v>528</v>
      </c>
      <c r="C186" t="s">
        <v>204</v>
      </c>
      <c r="D186">
        <f t="shared" si="6"/>
        <v>45.69</v>
      </c>
      <c r="F186" t="str">
        <f t="shared" si="8"/>
        <v>Provincetown</v>
      </c>
      <c r="G186" t="s">
        <v>593</v>
      </c>
      <c r="H186" t="s">
        <v>297</v>
      </c>
    </row>
    <row r="187" spans="1:8">
      <c r="A187" t="str">
        <f t="shared" si="7"/>
        <v>Melrose</v>
      </c>
      <c r="B187" s="19" t="s">
        <v>529</v>
      </c>
      <c r="C187" t="s">
        <v>274</v>
      </c>
      <c r="D187">
        <f t="shared" si="6"/>
        <v>8.7899999999999991</v>
      </c>
      <c r="F187" t="str">
        <f t="shared" si="8"/>
        <v>Quincy</v>
      </c>
      <c r="G187" t="s">
        <v>594</v>
      </c>
      <c r="H187" t="s">
        <v>304</v>
      </c>
    </row>
    <row r="188" spans="1:8">
      <c r="A188" t="str">
        <f t="shared" si="7"/>
        <v xml:space="preserve">Mendon </v>
      </c>
      <c r="B188" s="19" t="s">
        <v>530</v>
      </c>
      <c r="C188" t="s">
        <v>866</v>
      </c>
      <c r="D188">
        <f t="shared" si="6"/>
        <v>0</v>
      </c>
      <c r="F188" t="str">
        <f t="shared" si="8"/>
        <v>Randolph</v>
      </c>
      <c r="G188" t="s">
        <v>595</v>
      </c>
      <c r="H188" t="s">
        <v>101</v>
      </c>
    </row>
    <row r="189" spans="1:8">
      <c r="A189" t="str">
        <f t="shared" si="7"/>
        <v xml:space="preserve">Merrimac </v>
      </c>
      <c r="B189" s="19" t="s">
        <v>531</v>
      </c>
      <c r="C189" t="s">
        <v>867</v>
      </c>
      <c r="D189">
        <f t="shared" si="6"/>
        <v>0</v>
      </c>
      <c r="F189" t="str">
        <f t="shared" si="8"/>
        <v>Reading</v>
      </c>
      <c r="G189" t="s">
        <v>597</v>
      </c>
      <c r="H189" t="s">
        <v>153</v>
      </c>
    </row>
    <row r="190" spans="1:8">
      <c r="A190" t="str">
        <f t="shared" si="7"/>
        <v>Methuen</v>
      </c>
      <c r="B190" s="19" t="s">
        <v>532</v>
      </c>
      <c r="C190" t="s">
        <v>53</v>
      </c>
      <c r="D190">
        <f t="shared" si="6"/>
        <v>38.040000000000013</v>
      </c>
      <c r="F190" t="str">
        <f t="shared" si="8"/>
        <v>Revere</v>
      </c>
      <c r="G190" t="s">
        <v>599</v>
      </c>
      <c r="H190" t="s">
        <v>154</v>
      </c>
    </row>
    <row r="191" spans="1:8">
      <c r="A191" t="str">
        <f t="shared" si="7"/>
        <v>Middleborough</v>
      </c>
      <c r="B191" s="19" t="s">
        <v>533</v>
      </c>
      <c r="C191" t="s">
        <v>162</v>
      </c>
      <c r="D191">
        <f t="shared" si="6"/>
        <v>55.389999999999986</v>
      </c>
      <c r="F191" t="str">
        <f t="shared" si="8"/>
        <v>Richmond</v>
      </c>
      <c r="G191" t="s">
        <v>600</v>
      </c>
      <c r="H191" t="s">
        <v>261</v>
      </c>
    </row>
    <row r="192" spans="1:8">
      <c r="A192" t="str">
        <f t="shared" si="7"/>
        <v xml:space="preserve">Middlefield </v>
      </c>
      <c r="B192" s="19" t="s">
        <v>534</v>
      </c>
      <c r="C192" t="s">
        <v>868</v>
      </c>
      <c r="D192">
        <f t="shared" si="6"/>
        <v>0</v>
      </c>
      <c r="F192" t="str">
        <f t="shared" si="8"/>
        <v>Rochester</v>
      </c>
      <c r="G192" t="s">
        <v>601</v>
      </c>
      <c r="H192" t="s">
        <v>345</v>
      </c>
    </row>
    <row r="193" spans="1:8">
      <c r="A193" t="str">
        <f t="shared" si="7"/>
        <v>Middleton</v>
      </c>
      <c r="B193" s="19" t="s">
        <v>535</v>
      </c>
      <c r="C193" t="s">
        <v>293</v>
      </c>
      <c r="D193">
        <f t="shared" si="6"/>
        <v>2</v>
      </c>
      <c r="F193" t="str">
        <f t="shared" si="8"/>
        <v>Rockland</v>
      </c>
      <c r="G193" t="s">
        <v>602</v>
      </c>
      <c r="H193" t="s">
        <v>40</v>
      </c>
    </row>
    <row r="194" spans="1:8">
      <c r="A194" t="str">
        <f t="shared" si="7"/>
        <v>Milford</v>
      </c>
      <c r="B194" s="19" t="s">
        <v>536</v>
      </c>
      <c r="C194" t="s">
        <v>82</v>
      </c>
      <c r="D194">
        <f t="shared" si="6"/>
        <v>178.87000000000003</v>
      </c>
      <c r="F194" t="str">
        <f t="shared" si="8"/>
        <v>Rockport</v>
      </c>
      <c r="G194" t="s">
        <v>603</v>
      </c>
      <c r="H194" t="s">
        <v>155</v>
      </c>
    </row>
    <row r="195" spans="1:8">
      <c r="A195" t="str">
        <f t="shared" si="7"/>
        <v>Millbury</v>
      </c>
      <c r="B195" s="19" t="s">
        <v>537</v>
      </c>
      <c r="C195" t="s">
        <v>214</v>
      </c>
      <c r="D195">
        <f t="shared" si="6"/>
        <v>50.290000000000013</v>
      </c>
      <c r="F195" t="str">
        <f t="shared" si="8"/>
        <v>Rowe</v>
      </c>
      <c r="G195" t="s">
        <v>604</v>
      </c>
      <c r="H195" t="s">
        <v>305</v>
      </c>
    </row>
    <row r="196" spans="1:8">
      <c r="A196" t="str">
        <f t="shared" si="7"/>
        <v>Millis</v>
      </c>
      <c r="B196" s="19" t="s">
        <v>538</v>
      </c>
      <c r="C196" t="s">
        <v>83</v>
      </c>
      <c r="D196">
        <f t="shared" si="6"/>
        <v>28.779999999999998</v>
      </c>
      <c r="F196" t="str">
        <f t="shared" si="8"/>
        <v xml:space="preserve">Russell </v>
      </c>
      <c r="G196" t="s">
        <v>607</v>
      </c>
      <c r="H196" t="s">
        <v>309</v>
      </c>
    </row>
    <row r="197" spans="1:8">
      <c r="A197" t="str">
        <f t="shared" si="7"/>
        <v xml:space="preserve">Millville </v>
      </c>
      <c r="B197" s="19" t="s">
        <v>539</v>
      </c>
      <c r="C197" t="s">
        <v>869</v>
      </c>
      <c r="D197">
        <f t="shared" si="6"/>
        <v>0</v>
      </c>
      <c r="F197" t="str">
        <f t="shared" si="8"/>
        <v>Salem</v>
      </c>
      <c r="G197" t="s">
        <v>609</v>
      </c>
      <c r="H197" t="s">
        <v>156</v>
      </c>
    </row>
    <row r="198" spans="1:8">
      <c r="A198" t="str">
        <f t="shared" si="7"/>
        <v>Milton</v>
      </c>
      <c r="B198" s="19" t="s">
        <v>540</v>
      </c>
      <c r="C198" t="s">
        <v>333</v>
      </c>
      <c r="D198">
        <f t="shared" si="6"/>
        <v>8.32</v>
      </c>
      <c r="F198" t="str">
        <f t="shared" si="8"/>
        <v>Sandwich</v>
      </c>
      <c r="G198" t="s">
        <v>612</v>
      </c>
      <c r="H198" t="s">
        <v>111</v>
      </c>
    </row>
    <row r="199" spans="1:8">
      <c r="A199" t="str">
        <f t="shared" si="7"/>
        <v xml:space="preserve">Monroe </v>
      </c>
      <c r="B199" s="19" t="s">
        <v>541</v>
      </c>
      <c r="C199" t="s">
        <v>245</v>
      </c>
      <c r="D199">
        <f t="shared" si="6"/>
        <v>2.85</v>
      </c>
      <c r="F199" t="str">
        <f t="shared" si="8"/>
        <v>Saugus</v>
      </c>
      <c r="G199" t="s">
        <v>613</v>
      </c>
      <c r="H199" t="s">
        <v>85</v>
      </c>
    </row>
    <row r="200" spans="1:8">
      <c r="A200" t="str">
        <f t="shared" si="7"/>
        <v>Monson</v>
      </c>
      <c r="B200" s="19" t="s">
        <v>542</v>
      </c>
      <c r="C200" t="s">
        <v>116</v>
      </c>
      <c r="D200">
        <f t="shared" si="6"/>
        <v>58.210000000000008</v>
      </c>
      <c r="F200" t="str">
        <f t="shared" si="8"/>
        <v>Savoy</v>
      </c>
      <c r="G200" t="s">
        <v>614</v>
      </c>
      <c r="H200" t="s">
        <v>240</v>
      </c>
    </row>
    <row r="201" spans="1:8">
      <c r="A201" t="str">
        <f t="shared" si="7"/>
        <v xml:space="preserve">Montague </v>
      </c>
      <c r="B201" s="19" t="s">
        <v>543</v>
      </c>
      <c r="C201" t="s">
        <v>870</v>
      </c>
      <c r="D201">
        <f t="shared" si="6"/>
        <v>0</v>
      </c>
      <c r="F201" t="str">
        <f t="shared" si="8"/>
        <v>Scituate</v>
      </c>
      <c r="G201" t="s">
        <v>615</v>
      </c>
      <c r="H201" t="s">
        <v>346</v>
      </c>
    </row>
    <row r="202" spans="1:8">
      <c r="A202" t="str">
        <f t="shared" si="7"/>
        <v xml:space="preserve">Monterey </v>
      </c>
      <c r="B202" s="19" t="s">
        <v>544</v>
      </c>
      <c r="C202" t="s">
        <v>871</v>
      </c>
      <c r="D202">
        <f t="shared" ref="D202:D265" si="9">VLOOKUP(B202,everchoice,36,FALSE)</f>
        <v>0</v>
      </c>
      <c r="F202" t="str">
        <f t="shared" si="8"/>
        <v>Seekonk</v>
      </c>
      <c r="G202" t="s">
        <v>616</v>
      </c>
      <c r="H202" t="s">
        <v>227</v>
      </c>
    </row>
    <row r="203" spans="1:8">
      <c r="A203" t="str">
        <f t="shared" ref="A203:A266" si="10">C203</f>
        <v xml:space="preserve">Montgomery </v>
      </c>
      <c r="B203" s="19" t="s">
        <v>545</v>
      </c>
      <c r="C203" t="s">
        <v>872</v>
      </c>
      <c r="D203">
        <f t="shared" si="9"/>
        <v>0</v>
      </c>
      <c r="F203" t="str">
        <f t="shared" ref="F203:F266" si="11">H203</f>
        <v>Sharon</v>
      </c>
      <c r="G203" t="s">
        <v>617</v>
      </c>
      <c r="H203" t="s">
        <v>269</v>
      </c>
    </row>
    <row r="204" spans="1:8">
      <c r="A204" t="str">
        <f t="shared" si="10"/>
        <v xml:space="preserve">Mount Washington </v>
      </c>
      <c r="B204" s="19" t="s">
        <v>546</v>
      </c>
      <c r="C204" t="s">
        <v>313</v>
      </c>
      <c r="D204">
        <f t="shared" si="9"/>
        <v>1</v>
      </c>
      <c r="F204" t="str">
        <f t="shared" si="11"/>
        <v>Sherborn</v>
      </c>
      <c r="G204" t="s">
        <v>620</v>
      </c>
      <c r="H204" t="s">
        <v>895</v>
      </c>
    </row>
    <row r="205" spans="1:8">
      <c r="A205" t="str">
        <f t="shared" si="10"/>
        <v>Nahant</v>
      </c>
      <c r="B205" s="19" t="s">
        <v>547</v>
      </c>
      <c r="C205" t="s">
        <v>334</v>
      </c>
      <c r="D205">
        <f t="shared" si="9"/>
        <v>0.95000000000000007</v>
      </c>
      <c r="F205" t="str">
        <f t="shared" si="11"/>
        <v xml:space="preserve">Shirley </v>
      </c>
      <c r="G205" t="s">
        <v>621</v>
      </c>
      <c r="H205" t="s">
        <v>896</v>
      </c>
    </row>
    <row r="206" spans="1:8">
      <c r="A206" t="str">
        <f t="shared" si="10"/>
        <v>Nantucket</v>
      </c>
      <c r="B206" s="19" t="s">
        <v>548</v>
      </c>
      <c r="C206" t="s">
        <v>335</v>
      </c>
      <c r="D206">
        <f t="shared" si="9"/>
        <v>6.9</v>
      </c>
      <c r="F206" t="str">
        <f t="shared" si="11"/>
        <v>Shrewsbury</v>
      </c>
      <c r="G206" t="s">
        <v>622</v>
      </c>
      <c r="H206" t="s">
        <v>242</v>
      </c>
    </row>
    <row r="207" spans="1:8">
      <c r="A207" t="str">
        <f t="shared" si="10"/>
        <v>Natick</v>
      </c>
      <c r="B207" s="19" t="s">
        <v>549</v>
      </c>
      <c r="C207" t="s">
        <v>84</v>
      </c>
      <c r="D207">
        <f t="shared" si="9"/>
        <v>18.750000000000004</v>
      </c>
      <c r="F207" t="str">
        <f t="shared" si="11"/>
        <v>Shutesbury</v>
      </c>
      <c r="G207" t="s">
        <v>623</v>
      </c>
      <c r="H207" t="s">
        <v>66</v>
      </c>
    </row>
    <row r="208" spans="1:8">
      <c r="A208" t="str">
        <f t="shared" si="10"/>
        <v>Needham</v>
      </c>
      <c r="B208" s="19" t="s">
        <v>550</v>
      </c>
      <c r="C208" t="s">
        <v>342</v>
      </c>
      <c r="D208">
        <f t="shared" si="9"/>
        <v>5</v>
      </c>
      <c r="F208" t="str">
        <f t="shared" si="11"/>
        <v>Somerset</v>
      </c>
      <c r="G208" t="s">
        <v>624</v>
      </c>
      <c r="H208" t="s">
        <v>134</v>
      </c>
    </row>
    <row r="209" spans="1:8">
      <c r="A209" t="str">
        <f t="shared" si="10"/>
        <v xml:space="preserve">New Ashford </v>
      </c>
      <c r="B209" s="19" t="s">
        <v>551</v>
      </c>
      <c r="C209" t="s">
        <v>310</v>
      </c>
      <c r="D209">
        <f t="shared" si="9"/>
        <v>1</v>
      </c>
      <c r="F209" t="str">
        <f t="shared" si="11"/>
        <v>Somerville</v>
      </c>
      <c r="G209" t="s">
        <v>625</v>
      </c>
      <c r="H209" t="s">
        <v>102</v>
      </c>
    </row>
    <row r="210" spans="1:8">
      <c r="A210" t="str">
        <f t="shared" si="10"/>
        <v>New Bedford</v>
      </c>
      <c r="B210" s="19" t="s">
        <v>552</v>
      </c>
      <c r="C210" t="s">
        <v>133</v>
      </c>
      <c r="D210">
        <f t="shared" si="9"/>
        <v>215.59999999999988</v>
      </c>
      <c r="F210" t="str">
        <f t="shared" si="11"/>
        <v>Southampton</v>
      </c>
      <c r="G210" t="s">
        <v>626</v>
      </c>
      <c r="H210" t="s">
        <v>219</v>
      </c>
    </row>
    <row r="211" spans="1:8">
      <c r="A211" t="str">
        <f t="shared" si="10"/>
        <v xml:space="preserve">New Braintree </v>
      </c>
      <c r="B211" s="19" t="s">
        <v>553</v>
      </c>
      <c r="C211" t="s">
        <v>873</v>
      </c>
      <c r="D211">
        <f t="shared" si="9"/>
        <v>0</v>
      </c>
      <c r="F211" t="str">
        <f t="shared" si="11"/>
        <v>Southborough</v>
      </c>
      <c r="G211" t="s">
        <v>627</v>
      </c>
      <c r="H211" t="s">
        <v>278</v>
      </c>
    </row>
    <row r="212" spans="1:8">
      <c r="A212" t="str">
        <f t="shared" si="10"/>
        <v xml:space="preserve">Newbury </v>
      </c>
      <c r="B212" s="19" t="s">
        <v>554</v>
      </c>
      <c r="C212" t="s">
        <v>874</v>
      </c>
      <c r="D212">
        <f t="shared" si="9"/>
        <v>0</v>
      </c>
      <c r="F212" t="str">
        <f t="shared" si="11"/>
        <v>Southbridge</v>
      </c>
      <c r="G212" t="s">
        <v>628</v>
      </c>
      <c r="H212" t="s">
        <v>93</v>
      </c>
    </row>
    <row r="213" spans="1:8">
      <c r="A213" t="str">
        <f t="shared" si="10"/>
        <v>Newburyport</v>
      </c>
      <c r="B213" s="19" t="s">
        <v>555</v>
      </c>
      <c r="C213" t="s">
        <v>54</v>
      </c>
      <c r="D213">
        <f t="shared" si="9"/>
        <v>31.619999999999994</v>
      </c>
      <c r="F213" t="str">
        <f t="shared" si="11"/>
        <v>South Hadley</v>
      </c>
      <c r="G213" t="s">
        <v>629</v>
      </c>
      <c r="H213" t="s">
        <v>47</v>
      </c>
    </row>
    <row r="214" spans="1:8">
      <c r="A214" t="str">
        <f t="shared" si="10"/>
        <v xml:space="preserve">New Marlborough </v>
      </c>
      <c r="B214" s="19" t="s">
        <v>556</v>
      </c>
      <c r="C214" t="s">
        <v>875</v>
      </c>
      <c r="D214">
        <f t="shared" si="9"/>
        <v>0</v>
      </c>
      <c r="F214" t="str">
        <f t="shared" si="11"/>
        <v>Springfield</v>
      </c>
      <c r="G214" t="s">
        <v>632</v>
      </c>
      <c r="H214" t="s">
        <v>48</v>
      </c>
    </row>
    <row r="215" spans="1:8">
      <c r="A215" t="str">
        <f t="shared" si="10"/>
        <v xml:space="preserve">New Salem </v>
      </c>
      <c r="B215" s="19" t="s">
        <v>557</v>
      </c>
      <c r="C215" t="s">
        <v>876</v>
      </c>
      <c r="D215">
        <f t="shared" si="9"/>
        <v>0</v>
      </c>
      <c r="F215" t="str">
        <f t="shared" si="11"/>
        <v>Stoneham</v>
      </c>
      <c r="G215" t="s">
        <v>635</v>
      </c>
      <c r="H215" t="s">
        <v>157</v>
      </c>
    </row>
    <row r="216" spans="1:8">
      <c r="A216" t="str">
        <f t="shared" si="10"/>
        <v>Newton</v>
      </c>
      <c r="B216" s="19" t="s">
        <v>558</v>
      </c>
      <c r="C216" t="s">
        <v>343</v>
      </c>
      <c r="D216">
        <f t="shared" si="9"/>
        <v>11.600000000000001</v>
      </c>
      <c r="F216" t="str">
        <f t="shared" si="11"/>
        <v>Stoughton</v>
      </c>
      <c r="G216" t="s">
        <v>636</v>
      </c>
      <c r="H216" t="s">
        <v>168</v>
      </c>
    </row>
    <row r="217" spans="1:8">
      <c r="A217" t="str">
        <f t="shared" si="10"/>
        <v>Norfolk</v>
      </c>
      <c r="B217" s="19" t="s">
        <v>559</v>
      </c>
      <c r="C217" t="s">
        <v>281</v>
      </c>
      <c r="D217">
        <f t="shared" si="9"/>
        <v>4</v>
      </c>
      <c r="F217" t="str">
        <f t="shared" si="11"/>
        <v>Sturbridge</v>
      </c>
      <c r="G217" t="s">
        <v>638</v>
      </c>
      <c r="H217" t="s">
        <v>86</v>
      </c>
    </row>
    <row r="218" spans="1:8">
      <c r="A218" t="str">
        <f t="shared" si="10"/>
        <v>North Adams</v>
      </c>
      <c r="B218" s="19" t="s">
        <v>560</v>
      </c>
      <c r="C218" t="s">
        <v>193</v>
      </c>
      <c r="D218">
        <f t="shared" si="9"/>
        <v>135.74000000000004</v>
      </c>
      <c r="F218" t="str">
        <f t="shared" si="11"/>
        <v>Sudbury</v>
      </c>
      <c r="G218" t="s">
        <v>639</v>
      </c>
      <c r="H218" t="s">
        <v>270</v>
      </c>
    </row>
    <row r="219" spans="1:8">
      <c r="A219" t="str">
        <f t="shared" si="10"/>
        <v>Northampton</v>
      </c>
      <c r="B219" s="19" t="s">
        <v>561</v>
      </c>
      <c r="C219" t="s">
        <v>64</v>
      </c>
      <c r="D219">
        <f t="shared" si="9"/>
        <v>67.669999999999987</v>
      </c>
      <c r="F219" t="str">
        <f t="shared" si="11"/>
        <v>Sunderland</v>
      </c>
      <c r="G219" t="s">
        <v>640</v>
      </c>
      <c r="H219" t="s">
        <v>67</v>
      </c>
    </row>
    <row r="220" spans="1:8">
      <c r="A220" t="str">
        <f t="shared" si="10"/>
        <v>North Andover</v>
      </c>
      <c r="B220" s="19" t="s">
        <v>562</v>
      </c>
      <c r="C220" t="s">
        <v>151</v>
      </c>
      <c r="D220">
        <f t="shared" si="9"/>
        <v>11.81</v>
      </c>
      <c r="F220" t="str">
        <f t="shared" si="11"/>
        <v>Sutton</v>
      </c>
      <c r="G220" t="s">
        <v>641</v>
      </c>
      <c r="H220" t="s">
        <v>215</v>
      </c>
    </row>
    <row r="221" spans="1:8">
      <c r="A221" t="str">
        <f t="shared" si="10"/>
        <v>North Attleborough</v>
      </c>
      <c r="B221" s="19" t="s">
        <v>563</v>
      </c>
      <c r="C221" t="s">
        <v>125</v>
      </c>
      <c r="D221">
        <f t="shared" si="9"/>
        <v>17.75</v>
      </c>
      <c r="F221" t="str">
        <f t="shared" si="11"/>
        <v>Swampscott</v>
      </c>
      <c r="G221" t="s">
        <v>642</v>
      </c>
      <c r="H221" t="s">
        <v>158</v>
      </c>
    </row>
    <row r="222" spans="1:8">
      <c r="A222" t="str">
        <f t="shared" si="10"/>
        <v>Northborough</v>
      </c>
      <c r="B222" s="19" t="s">
        <v>564</v>
      </c>
      <c r="C222" t="s">
        <v>254</v>
      </c>
      <c r="D222">
        <f t="shared" si="9"/>
        <v>3.56</v>
      </c>
      <c r="F222" t="str">
        <f t="shared" si="11"/>
        <v>Swansea</v>
      </c>
      <c r="G222" t="s">
        <v>643</v>
      </c>
      <c r="H222" t="s">
        <v>135</v>
      </c>
    </row>
    <row r="223" spans="1:8">
      <c r="A223" t="str">
        <f t="shared" si="10"/>
        <v>Northbridge</v>
      </c>
      <c r="B223" s="19" t="s">
        <v>565</v>
      </c>
      <c r="C223" t="s">
        <v>126</v>
      </c>
      <c r="D223">
        <f t="shared" si="9"/>
        <v>182.23000000000002</v>
      </c>
      <c r="F223" t="str">
        <f t="shared" si="11"/>
        <v>Taunton</v>
      </c>
      <c r="G223" t="s">
        <v>644</v>
      </c>
      <c r="H223" t="s">
        <v>136</v>
      </c>
    </row>
    <row r="224" spans="1:8">
      <c r="A224" t="str">
        <f t="shared" si="10"/>
        <v>North Brookfield</v>
      </c>
      <c r="B224" s="19" t="s">
        <v>566</v>
      </c>
      <c r="C224" t="s">
        <v>174</v>
      </c>
      <c r="D224">
        <f t="shared" si="9"/>
        <v>101.29</v>
      </c>
      <c r="F224" t="str">
        <f t="shared" si="11"/>
        <v>Tewksbury</v>
      </c>
      <c r="G224" t="s">
        <v>646</v>
      </c>
      <c r="H224" t="s">
        <v>182</v>
      </c>
    </row>
    <row r="225" spans="1:8">
      <c r="A225" t="str">
        <f t="shared" si="10"/>
        <v xml:space="preserve">Northfield </v>
      </c>
      <c r="B225" s="19" t="s">
        <v>567</v>
      </c>
      <c r="C225" t="s">
        <v>877</v>
      </c>
      <c r="D225">
        <f t="shared" si="9"/>
        <v>0</v>
      </c>
      <c r="F225" t="str">
        <f t="shared" si="11"/>
        <v>Tisbury</v>
      </c>
      <c r="G225" t="s">
        <v>647</v>
      </c>
      <c r="H225" t="s">
        <v>225</v>
      </c>
    </row>
    <row r="226" spans="1:8">
      <c r="A226" t="str">
        <f t="shared" si="10"/>
        <v>North Reading</v>
      </c>
      <c r="B226" s="19" t="s">
        <v>568</v>
      </c>
      <c r="C226" t="s">
        <v>336</v>
      </c>
      <c r="D226">
        <f t="shared" si="9"/>
        <v>5.29</v>
      </c>
      <c r="F226" t="str">
        <f t="shared" si="11"/>
        <v>Topsfield</v>
      </c>
      <c r="G226" t="s">
        <v>649</v>
      </c>
      <c r="H226" t="s">
        <v>320</v>
      </c>
    </row>
    <row r="227" spans="1:8">
      <c r="A227" t="str">
        <f t="shared" si="10"/>
        <v>Norton</v>
      </c>
      <c r="B227" s="19" t="s">
        <v>569</v>
      </c>
      <c r="C227" t="s">
        <v>100</v>
      </c>
      <c r="D227">
        <f t="shared" si="9"/>
        <v>17.060000000000002</v>
      </c>
      <c r="F227" t="str">
        <f t="shared" si="11"/>
        <v>Truro</v>
      </c>
      <c r="G227" t="s">
        <v>651</v>
      </c>
      <c r="H227" t="s">
        <v>163</v>
      </c>
    </row>
    <row r="228" spans="1:8">
      <c r="A228" t="str">
        <f t="shared" si="10"/>
        <v>Norwell</v>
      </c>
      <c r="B228" s="19" t="s">
        <v>570</v>
      </c>
      <c r="C228" t="s">
        <v>344</v>
      </c>
      <c r="D228">
        <f t="shared" si="9"/>
        <v>2.8</v>
      </c>
      <c r="F228" t="str">
        <f t="shared" si="11"/>
        <v>Tyngsborough</v>
      </c>
      <c r="G228" t="s">
        <v>652</v>
      </c>
      <c r="H228" t="s">
        <v>187</v>
      </c>
    </row>
    <row r="229" spans="1:8">
      <c r="A229" t="str">
        <f t="shared" si="10"/>
        <v>Norwood</v>
      </c>
      <c r="B229" s="19" t="s">
        <v>571</v>
      </c>
      <c r="C229" t="s">
        <v>282</v>
      </c>
      <c r="D229">
        <f t="shared" si="9"/>
        <v>11.67</v>
      </c>
      <c r="F229" t="str">
        <f t="shared" si="11"/>
        <v xml:space="preserve">Tyringham </v>
      </c>
      <c r="G229" t="s">
        <v>653</v>
      </c>
      <c r="H229" t="s">
        <v>262</v>
      </c>
    </row>
    <row r="230" spans="1:8">
      <c r="A230" t="str">
        <f t="shared" si="10"/>
        <v>Oak Bluffs</v>
      </c>
      <c r="B230" s="19" t="s">
        <v>572</v>
      </c>
      <c r="C230" t="s">
        <v>224</v>
      </c>
      <c r="D230">
        <f t="shared" si="9"/>
        <v>22.77</v>
      </c>
      <c r="F230" t="str">
        <f t="shared" si="11"/>
        <v>Uxbridge</v>
      </c>
      <c r="G230" t="s">
        <v>655</v>
      </c>
      <c r="H230" t="s">
        <v>94</v>
      </c>
    </row>
    <row r="231" spans="1:8">
      <c r="A231" t="str">
        <f t="shared" si="10"/>
        <v xml:space="preserve">Oakham </v>
      </c>
      <c r="B231" s="19" t="s">
        <v>573</v>
      </c>
      <c r="C231" t="s">
        <v>878</v>
      </c>
      <c r="D231">
        <f t="shared" si="9"/>
        <v>0</v>
      </c>
      <c r="F231" t="str">
        <f t="shared" si="11"/>
        <v>Wakefield</v>
      </c>
      <c r="G231" t="s">
        <v>656</v>
      </c>
      <c r="H231" t="s">
        <v>277</v>
      </c>
    </row>
    <row r="232" spans="1:8">
      <c r="A232" t="str">
        <f t="shared" si="10"/>
        <v>Orange</v>
      </c>
      <c r="B232" s="19" t="s">
        <v>574</v>
      </c>
      <c r="C232" t="s">
        <v>212</v>
      </c>
      <c r="D232">
        <f t="shared" si="9"/>
        <v>79.61</v>
      </c>
      <c r="F232" t="str">
        <f t="shared" si="11"/>
        <v>Wales</v>
      </c>
      <c r="G232" t="s">
        <v>657</v>
      </c>
      <c r="H232" t="s">
        <v>175</v>
      </c>
    </row>
    <row r="233" spans="1:8">
      <c r="A233" t="str">
        <f t="shared" si="10"/>
        <v>Orleans</v>
      </c>
      <c r="B233" s="19" t="s">
        <v>575</v>
      </c>
      <c r="C233" t="s">
        <v>300</v>
      </c>
      <c r="D233">
        <f t="shared" si="9"/>
        <v>4.8</v>
      </c>
      <c r="F233" t="str">
        <f t="shared" si="11"/>
        <v>Walpole</v>
      </c>
      <c r="G233" t="s">
        <v>658</v>
      </c>
      <c r="H233" t="s">
        <v>272</v>
      </c>
    </row>
    <row r="234" spans="1:8">
      <c r="A234" t="str">
        <f t="shared" si="10"/>
        <v xml:space="preserve">Otis </v>
      </c>
      <c r="B234" s="19" t="s">
        <v>576</v>
      </c>
      <c r="C234" t="s">
        <v>879</v>
      </c>
      <c r="D234">
        <f t="shared" si="9"/>
        <v>0</v>
      </c>
      <c r="F234" t="str">
        <f t="shared" si="11"/>
        <v>Waltham</v>
      </c>
      <c r="G234" t="s">
        <v>659</v>
      </c>
      <c r="H234" t="s">
        <v>312</v>
      </c>
    </row>
    <row r="235" spans="1:8">
      <c r="A235" t="str">
        <f t="shared" si="10"/>
        <v>Oxford</v>
      </c>
      <c r="B235" s="19" t="s">
        <v>577</v>
      </c>
      <c r="C235" t="s">
        <v>92</v>
      </c>
      <c r="D235">
        <f t="shared" si="9"/>
        <v>93.46</v>
      </c>
      <c r="F235" t="str">
        <f t="shared" si="11"/>
        <v>Ware</v>
      </c>
      <c r="G235" t="s">
        <v>660</v>
      </c>
      <c r="H235" t="s">
        <v>68</v>
      </c>
    </row>
    <row r="236" spans="1:8">
      <c r="A236" t="str">
        <f t="shared" si="10"/>
        <v>Palmer</v>
      </c>
      <c r="B236" s="19" t="s">
        <v>578</v>
      </c>
      <c r="C236" t="s">
        <v>46</v>
      </c>
      <c r="D236">
        <f t="shared" si="9"/>
        <v>102.17999999999999</v>
      </c>
      <c r="F236" t="str">
        <f t="shared" si="11"/>
        <v>Wareham</v>
      </c>
      <c r="G236" t="s">
        <v>661</v>
      </c>
      <c r="H236" t="s">
        <v>112</v>
      </c>
    </row>
    <row r="237" spans="1:8">
      <c r="A237" t="str">
        <f t="shared" si="10"/>
        <v xml:space="preserve">Paxton </v>
      </c>
      <c r="B237" s="19" t="s">
        <v>579</v>
      </c>
      <c r="C237" t="s">
        <v>880</v>
      </c>
      <c r="D237">
        <f t="shared" si="9"/>
        <v>0</v>
      </c>
      <c r="F237" t="str">
        <f t="shared" si="11"/>
        <v xml:space="preserve">Warren </v>
      </c>
      <c r="G237" t="s">
        <v>662</v>
      </c>
      <c r="H237" t="s">
        <v>906</v>
      </c>
    </row>
    <row r="238" spans="1:8">
      <c r="A238" t="str">
        <f t="shared" si="10"/>
        <v>Peabody</v>
      </c>
      <c r="B238" s="19" t="s">
        <v>580</v>
      </c>
      <c r="C238" t="s">
        <v>152</v>
      </c>
      <c r="D238">
        <f t="shared" si="9"/>
        <v>46.769999999999989</v>
      </c>
      <c r="F238" t="str">
        <f t="shared" si="11"/>
        <v xml:space="preserve">Washington </v>
      </c>
      <c r="G238" t="s">
        <v>664</v>
      </c>
      <c r="H238" t="s">
        <v>908</v>
      </c>
    </row>
    <row r="239" spans="1:8">
      <c r="A239" t="str">
        <f t="shared" si="10"/>
        <v>Pelham</v>
      </c>
      <c r="B239" s="19" t="s">
        <v>581</v>
      </c>
      <c r="C239" t="s">
        <v>65</v>
      </c>
      <c r="D239">
        <f t="shared" si="9"/>
        <v>6.49</v>
      </c>
      <c r="F239" t="str">
        <f t="shared" si="11"/>
        <v>Watertown</v>
      </c>
      <c r="G239" t="s">
        <v>665</v>
      </c>
      <c r="H239" t="s">
        <v>285</v>
      </c>
    </row>
    <row r="240" spans="1:8">
      <c r="A240" t="str">
        <f t="shared" si="10"/>
        <v>Pembroke</v>
      </c>
      <c r="B240" s="19" t="s">
        <v>582</v>
      </c>
      <c r="C240" t="s">
        <v>217</v>
      </c>
      <c r="D240">
        <f t="shared" si="9"/>
        <v>6.86</v>
      </c>
      <c r="F240" t="str">
        <f t="shared" si="11"/>
        <v>Wayland</v>
      </c>
      <c r="G240" t="s">
        <v>666</v>
      </c>
      <c r="H240" t="s">
        <v>286</v>
      </c>
    </row>
    <row r="241" spans="1:8">
      <c r="A241" t="str">
        <f t="shared" si="10"/>
        <v xml:space="preserve">Pepperell </v>
      </c>
      <c r="B241" s="19" t="s">
        <v>583</v>
      </c>
      <c r="C241" t="s">
        <v>881</v>
      </c>
      <c r="D241">
        <f t="shared" si="9"/>
        <v>0</v>
      </c>
      <c r="F241" t="str">
        <f t="shared" si="11"/>
        <v>Webster</v>
      </c>
      <c r="G241" t="s">
        <v>667</v>
      </c>
      <c r="H241" t="s">
        <v>95</v>
      </c>
    </row>
    <row r="242" spans="1:8">
      <c r="A242" t="str">
        <f t="shared" si="10"/>
        <v xml:space="preserve">Peru </v>
      </c>
      <c r="B242" s="19" t="s">
        <v>584</v>
      </c>
      <c r="C242" t="s">
        <v>882</v>
      </c>
      <c r="D242">
        <f t="shared" si="9"/>
        <v>0</v>
      </c>
      <c r="F242" t="str">
        <f t="shared" si="11"/>
        <v>Wellesley</v>
      </c>
      <c r="G242" t="s">
        <v>668</v>
      </c>
      <c r="H242" t="s">
        <v>287</v>
      </c>
    </row>
    <row r="243" spans="1:8">
      <c r="A243" t="str">
        <f t="shared" si="10"/>
        <v>Petersham</v>
      </c>
      <c r="B243" s="19" t="s">
        <v>585</v>
      </c>
      <c r="C243" t="s">
        <v>294</v>
      </c>
      <c r="D243">
        <f t="shared" si="9"/>
        <v>11.86</v>
      </c>
      <c r="F243" t="str">
        <f t="shared" si="11"/>
        <v>Wellfleet</v>
      </c>
      <c r="G243" t="s">
        <v>669</v>
      </c>
      <c r="H243" t="s">
        <v>301</v>
      </c>
    </row>
    <row r="244" spans="1:8">
      <c r="A244" t="str">
        <f t="shared" si="10"/>
        <v xml:space="preserve">Phillipston </v>
      </c>
      <c r="B244" s="19" t="s">
        <v>586</v>
      </c>
      <c r="C244" t="s">
        <v>883</v>
      </c>
      <c r="D244">
        <f t="shared" si="9"/>
        <v>0</v>
      </c>
      <c r="F244" t="str">
        <f t="shared" si="11"/>
        <v>Westborough</v>
      </c>
      <c r="G244" t="s">
        <v>672</v>
      </c>
      <c r="H244" t="s">
        <v>255</v>
      </c>
    </row>
    <row r="245" spans="1:8">
      <c r="A245" t="str">
        <f t="shared" si="10"/>
        <v>Pittsfield</v>
      </c>
      <c r="B245" s="19" t="s">
        <v>587</v>
      </c>
      <c r="C245" t="s">
        <v>239</v>
      </c>
      <c r="D245">
        <f t="shared" si="9"/>
        <v>538.57000000000028</v>
      </c>
      <c r="F245" t="str">
        <f t="shared" si="11"/>
        <v>West Boylston</v>
      </c>
      <c r="G245" t="s">
        <v>673</v>
      </c>
      <c r="H245" t="s">
        <v>205</v>
      </c>
    </row>
    <row r="246" spans="1:8">
      <c r="A246" t="str">
        <f t="shared" si="10"/>
        <v xml:space="preserve">Plainfield </v>
      </c>
      <c r="B246" s="19" t="s">
        <v>588</v>
      </c>
      <c r="C246" t="s">
        <v>884</v>
      </c>
      <c r="D246">
        <f t="shared" si="9"/>
        <v>0</v>
      </c>
      <c r="F246" t="str">
        <f t="shared" si="11"/>
        <v>West Bridgewater</v>
      </c>
      <c r="G246" t="s">
        <v>674</v>
      </c>
      <c r="H246" t="s">
        <v>169</v>
      </c>
    </row>
    <row r="247" spans="1:8">
      <c r="A247" t="str">
        <f t="shared" si="10"/>
        <v>Plainville</v>
      </c>
      <c r="B247" s="19" t="s">
        <v>589</v>
      </c>
      <c r="C247" t="s">
        <v>283</v>
      </c>
      <c r="D247">
        <f t="shared" si="9"/>
        <v>5.1100000000000003</v>
      </c>
      <c r="F247" t="str">
        <f t="shared" si="11"/>
        <v xml:space="preserve">West Brookfield </v>
      </c>
      <c r="G247" t="s">
        <v>675</v>
      </c>
      <c r="H247" t="s">
        <v>318</v>
      </c>
    </row>
    <row r="248" spans="1:8">
      <c r="A248" t="str">
        <f t="shared" si="10"/>
        <v>Plymouth</v>
      </c>
      <c r="B248" s="19" t="s">
        <v>590</v>
      </c>
      <c r="C248" t="s">
        <v>110</v>
      </c>
      <c r="D248">
        <f t="shared" si="9"/>
        <v>65.099999999999994</v>
      </c>
      <c r="F248" t="str">
        <f t="shared" si="11"/>
        <v>Westfield</v>
      </c>
      <c r="G248" t="s">
        <v>676</v>
      </c>
      <c r="H248" t="s">
        <v>49</v>
      </c>
    </row>
    <row r="249" spans="1:8">
      <c r="A249" t="str">
        <f t="shared" si="10"/>
        <v>Plympton</v>
      </c>
      <c r="B249" s="19" t="s">
        <v>591</v>
      </c>
      <c r="C249" t="s">
        <v>185</v>
      </c>
      <c r="D249">
        <f t="shared" si="9"/>
        <v>1.8199999999999998</v>
      </c>
      <c r="F249" t="str">
        <f t="shared" si="11"/>
        <v>Westford</v>
      </c>
      <c r="G249" t="s">
        <v>677</v>
      </c>
      <c r="H249" t="s">
        <v>188</v>
      </c>
    </row>
    <row r="250" spans="1:8">
      <c r="A250" t="str">
        <f t="shared" si="10"/>
        <v xml:space="preserve">Princeton </v>
      </c>
      <c r="B250" s="19" t="s">
        <v>592</v>
      </c>
      <c r="C250" t="s">
        <v>885</v>
      </c>
      <c r="D250">
        <f t="shared" si="9"/>
        <v>0</v>
      </c>
      <c r="F250" t="str">
        <f t="shared" si="11"/>
        <v>Westhampton</v>
      </c>
      <c r="G250" t="s">
        <v>678</v>
      </c>
      <c r="H250" t="s">
        <v>291</v>
      </c>
    </row>
    <row r="251" spans="1:8">
      <c r="A251" t="str">
        <f t="shared" si="10"/>
        <v>Provincetown</v>
      </c>
      <c r="B251" s="19" t="s">
        <v>593</v>
      </c>
      <c r="C251" t="s">
        <v>297</v>
      </c>
      <c r="D251">
        <f t="shared" si="9"/>
        <v>13.510000000000003</v>
      </c>
      <c r="F251" t="str">
        <f t="shared" si="11"/>
        <v>Weston</v>
      </c>
      <c r="G251" t="s">
        <v>681</v>
      </c>
      <c r="H251" t="s">
        <v>288</v>
      </c>
    </row>
    <row r="252" spans="1:8">
      <c r="A252" t="str">
        <f t="shared" si="10"/>
        <v>Quincy</v>
      </c>
      <c r="B252" s="19" t="s">
        <v>594</v>
      </c>
      <c r="C252" t="s">
        <v>304</v>
      </c>
      <c r="D252">
        <f t="shared" si="9"/>
        <v>9.15</v>
      </c>
      <c r="F252" t="str">
        <f t="shared" si="11"/>
        <v>Westport</v>
      </c>
      <c r="G252" t="s">
        <v>682</v>
      </c>
      <c r="H252" t="s">
        <v>137</v>
      </c>
    </row>
    <row r="253" spans="1:8">
      <c r="A253" t="str">
        <f t="shared" si="10"/>
        <v>Randolph</v>
      </c>
      <c r="B253" s="19" t="s">
        <v>595</v>
      </c>
      <c r="C253" t="s">
        <v>101</v>
      </c>
      <c r="D253">
        <f t="shared" si="9"/>
        <v>121.49000000000004</v>
      </c>
      <c r="F253" t="str">
        <f t="shared" si="11"/>
        <v>West Springfield</v>
      </c>
      <c r="G253" t="s">
        <v>683</v>
      </c>
      <c r="H253" t="s">
        <v>50</v>
      </c>
    </row>
    <row r="254" spans="1:8">
      <c r="A254" t="str">
        <f t="shared" si="10"/>
        <v xml:space="preserve">Raynham </v>
      </c>
      <c r="B254" s="19" t="s">
        <v>596</v>
      </c>
      <c r="C254" t="s">
        <v>886</v>
      </c>
      <c r="D254">
        <f t="shared" si="9"/>
        <v>0</v>
      </c>
      <c r="F254" t="str">
        <f t="shared" si="11"/>
        <v>Westwood</v>
      </c>
      <c r="G254" t="s">
        <v>686</v>
      </c>
      <c r="H254" t="s">
        <v>347</v>
      </c>
    </row>
    <row r="255" spans="1:8">
      <c r="A255" t="str">
        <f t="shared" si="10"/>
        <v>Reading</v>
      </c>
      <c r="B255" s="19" t="s">
        <v>597</v>
      </c>
      <c r="C255" t="s">
        <v>153</v>
      </c>
      <c r="D255">
        <f t="shared" si="9"/>
        <v>6.0000000000000009</v>
      </c>
      <c r="F255" t="str">
        <f t="shared" si="11"/>
        <v>Weymouth</v>
      </c>
      <c r="G255" t="s">
        <v>687</v>
      </c>
      <c r="H255" t="s">
        <v>103</v>
      </c>
    </row>
    <row r="256" spans="1:8">
      <c r="A256" t="str">
        <f t="shared" si="10"/>
        <v xml:space="preserve">Rehoboth </v>
      </c>
      <c r="B256" s="19" t="s">
        <v>598</v>
      </c>
      <c r="C256" t="s">
        <v>887</v>
      </c>
      <c r="D256">
        <f t="shared" si="9"/>
        <v>0</v>
      </c>
      <c r="F256" t="str">
        <f t="shared" si="11"/>
        <v>Whately</v>
      </c>
      <c r="G256" t="s">
        <v>688</v>
      </c>
      <c r="H256" t="s">
        <v>209</v>
      </c>
    </row>
    <row r="257" spans="1:8">
      <c r="A257" t="str">
        <f t="shared" si="10"/>
        <v>Revere</v>
      </c>
      <c r="B257" s="19" t="s">
        <v>599</v>
      </c>
      <c r="C257" t="s">
        <v>154</v>
      </c>
      <c r="D257">
        <f t="shared" si="9"/>
        <v>25.980000000000004</v>
      </c>
      <c r="F257" t="str">
        <f t="shared" si="11"/>
        <v>Williamsburg</v>
      </c>
      <c r="G257" t="s">
        <v>691</v>
      </c>
      <c r="H257" t="s">
        <v>210</v>
      </c>
    </row>
    <row r="258" spans="1:8">
      <c r="A258" t="str">
        <f t="shared" si="10"/>
        <v>Richmond</v>
      </c>
      <c r="B258" s="19" t="s">
        <v>600</v>
      </c>
      <c r="C258" t="s">
        <v>261</v>
      </c>
      <c r="D258">
        <f t="shared" si="9"/>
        <v>8.8800000000000008</v>
      </c>
      <c r="F258" t="str">
        <f t="shared" si="11"/>
        <v xml:space="preserve">Williamstown </v>
      </c>
      <c r="G258" t="s">
        <v>692</v>
      </c>
      <c r="H258" t="s">
        <v>194</v>
      </c>
    </row>
    <row r="259" spans="1:8">
      <c r="A259" t="str">
        <f t="shared" si="10"/>
        <v>Rochester</v>
      </c>
      <c r="B259" s="19" t="s">
        <v>601</v>
      </c>
      <c r="C259" t="s">
        <v>345</v>
      </c>
      <c r="D259">
        <f t="shared" si="9"/>
        <v>0.82</v>
      </c>
      <c r="F259" t="str">
        <f t="shared" si="11"/>
        <v>Wilmington</v>
      </c>
      <c r="G259" t="s">
        <v>693</v>
      </c>
      <c r="H259" t="s">
        <v>337</v>
      </c>
    </row>
    <row r="260" spans="1:8">
      <c r="A260" t="str">
        <f t="shared" si="10"/>
        <v>Rockland</v>
      </c>
      <c r="B260" s="19" t="s">
        <v>602</v>
      </c>
      <c r="C260" t="s">
        <v>40</v>
      </c>
      <c r="D260">
        <f t="shared" si="9"/>
        <v>24.96</v>
      </c>
      <c r="F260" t="str">
        <f t="shared" si="11"/>
        <v>Winchendon</v>
      </c>
      <c r="G260" t="s">
        <v>694</v>
      </c>
      <c r="H260" t="s">
        <v>234</v>
      </c>
    </row>
    <row r="261" spans="1:8">
      <c r="A261" t="str">
        <f t="shared" si="10"/>
        <v>Rockport</v>
      </c>
      <c r="B261" s="19" t="s">
        <v>603</v>
      </c>
      <c r="C261" t="s">
        <v>155</v>
      </c>
      <c r="D261">
        <f t="shared" si="9"/>
        <v>33.42</v>
      </c>
      <c r="F261" t="str">
        <f t="shared" si="11"/>
        <v>Winchester</v>
      </c>
      <c r="G261" t="s">
        <v>695</v>
      </c>
      <c r="H261" t="s">
        <v>348</v>
      </c>
    </row>
    <row r="262" spans="1:8">
      <c r="A262" t="str">
        <f t="shared" si="10"/>
        <v>Rowe</v>
      </c>
      <c r="B262" s="19" t="s">
        <v>604</v>
      </c>
      <c r="C262" t="s">
        <v>305</v>
      </c>
      <c r="D262">
        <f t="shared" si="9"/>
        <v>2</v>
      </c>
      <c r="F262" t="str">
        <f t="shared" si="11"/>
        <v>Winthrop</v>
      </c>
      <c r="G262" t="s">
        <v>697</v>
      </c>
      <c r="H262" t="s">
        <v>311</v>
      </c>
    </row>
    <row r="263" spans="1:8">
      <c r="A263" t="str">
        <f t="shared" si="10"/>
        <v xml:space="preserve">Rowley </v>
      </c>
      <c r="B263" s="19" t="s">
        <v>605</v>
      </c>
      <c r="C263" t="s">
        <v>888</v>
      </c>
      <c r="D263">
        <f t="shared" si="9"/>
        <v>0</v>
      </c>
      <c r="F263" t="str">
        <f t="shared" si="11"/>
        <v>Woburn</v>
      </c>
      <c r="G263" t="s">
        <v>698</v>
      </c>
      <c r="H263" t="s">
        <v>183</v>
      </c>
    </row>
    <row r="264" spans="1:8">
      <c r="A264" t="str">
        <f t="shared" si="10"/>
        <v xml:space="preserve">Royalston </v>
      </c>
      <c r="B264" s="19" t="s">
        <v>606</v>
      </c>
      <c r="C264" t="s">
        <v>889</v>
      </c>
      <c r="D264">
        <f t="shared" si="9"/>
        <v>0</v>
      </c>
      <c r="F264" t="str">
        <f t="shared" si="11"/>
        <v>Worcester</v>
      </c>
      <c r="G264" t="s">
        <v>699</v>
      </c>
      <c r="H264" t="s">
        <v>87</v>
      </c>
    </row>
    <row r="265" spans="1:8">
      <c r="A265" t="str">
        <f t="shared" si="10"/>
        <v xml:space="preserve">Russell </v>
      </c>
      <c r="B265" s="19" t="s">
        <v>607</v>
      </c>
      <c r="C265" t="s">
        <v>309</v>
      </c>
      <c r="D265">
        <f t="shared" si="9"/>
        <v>0</v>
      </c>
      <c r="F265" t="str">
        <f t="shared" si="11"/>
        <v>Worthington</v>
      </c>
      <c r="G265" t="s">
        <v>700</v>
      </c>
      <c r="H265" t="s">
        <v>220</v>
      </c>
    </row>
    <row r="266" spans="1:8">
      <c r="A266" t="str">
        <f t="shared" si="10"/>
        <v xml:space="preserve">Rutland </v>
      </c>
      <c r="B266" s="19" t="s">
        <v>608</v>
      </c>
      <c r="C266" t="s">
        <v>890</v>
      </c>
      <c r="D266">
        <f t="shared" ref="D266:D329" si="12">VLOOKUP(B266,everchoice,36,FALSE)</f>
        <v>0</v>
      </c>
      <c r="F266" t="str">
        <f t="shared" si="11"/>
        <v>Wrentham</v>
      </c>
      <c r="G266" t="s">
        <v>701</v>
      </c>
      <c r="H266" t="s">
        <v>273</v>
      </c>
    </row>
    <row r="267" spans="1:8">
      <c r="A267" t="str">
        <f t="shared" ref="A267:A330" si="13">C267</f>
        <v>Salem</v>
      </c>
      <c r="B267" s="19" t="s">
        <v>609</v>
      </c>
      <c r="C267" t="s">
        <v>156</v>
      </c>
      <c r="D267">
        <f t="shared" si="12"/>
        <v>89.320000000000007</v>
      </c>
      <c r="F267" t="str">
        <f t="shared" ref="F267:F330" si="14">H267</f>
        <v xml:space="preserve">Devens </v>
      </c>
      <c r="G267" t="s">
        <v>703</v>
      </c>
      <c r="H267" t="s">
        <v>919</v>
      </c>
    </row>
    <row r="268" spans="1:8">
      <c r="A268" t="str">
        <f t="shared" si="13"/>
        <v xml:space="preserve">Salisbury </v>
      </c>
      <c r="B268" s="19" t="s">
        <v>610</v>
      </c>
      <c r="C268" t="s">
        <v>891</v>
      </c>
      <c r="D268">
        <f t="shared" si="12"/>
        <v>0</v>
      </c>
      <c r="F268" t="str">
        <f t="shared" si="14"/>
        <v>Acton-Boxborough</v>
      </c>
      <c r="G268" t="s">
        <v>705</v>
      </c>
      <c r="H268" t="s">
        <v>249</v>
      </c>
    </row>
    <row r="269" spans="1:8">
      <c r="A269" t="str">
        <f t="shared" si="13"/>
        <v xml:space="preserve">Sandisfield </v>
      </c>
      <c r="B269" s="19" t="s">
        <v>611</v>
      </c>
      <c r="C269" t="s">
        <v>892</v>
      </c>
      <c r="D269">
        <f t="shared" si="12"/>
        <v>0</v>
      </c>
      <c r="F269" t="str">
        <f t="shared" si="14"/>
        <v>Hoosac Valley</v>
      </c>
      <c r="G269" t="s">
        <v>706</v>
      </c>
      <c r="H269" t="s">
        <v>801</v>
      </c>
    </row>
    <row r="270" spans="1:8">
      <c r="A270" t="str">
        <f t="shared" si="13"/>
        <v>Sandwich</v>
      </c>
      <c r="B270" s="19" t="s">
        <v>612</v>
      </c>
      <c r="C270" t="s">
        <v>111</v>
      </c>
      <c r="D270">
        <f t="shared" si="12"/>
        <v>74.719999999999985</v>
      </c>
      <c r="F270" t="str">
        <f t="shared" si="14"/>
        <v>Amherst-Pelham</v>
      </c>
      <c r="G270" t="s">
        <v>707</v>
      </c>
      <c r="H270" t="s">
        <v>117</v>
      </c>
    </row>
    <row r="271" spans="1:8">
      <c r="A271" t="str">
        <f t="shared" si="13"/>
        <v>Saugus</v>
      </c>
      <c r="B271" s="19" t="s">
        <v>613</v>
      </c>
      <c r="C271" t="s">
        <v>85</v>
      </c>
      <c r="D271">
        <f t="shared" si="12"/>
        <v>35.459999999999994</v>
      </c>
      <c r="F271" t="str">
        <f t="shared" si="14"/>
        <v>Ashburnham-Westminster</v>
      </c>
      <c r="G271" t="s">
        <v>708</v>
      </c>
      <c r="H271" t="s">
        <v>69</v>
      </c>
    </row>
    <row r="272" spans="1:8">
      <c r="A272" t="str">
        <f t="shared" si="13"/>
        <v>Savoy</v>
      </c>
      <c r="B272" s="19" t="s">
        <v>614</v>
      </c>
      <c r="C272" t="s">
        <v>240</v>
      </c>
      <c r="D272">
        <f t="shared" si="12"/>
        <v>14</v>
      </c>
      <c r="F272" t="str">
        <f t="shared" si="14"/>
        <v>Athol-Royalston</v>
      </c>
      <c r="G272" t="s">
        <v>709</v>
      </c>
      <c r="H272" t="s">
        <v>235</v>
      </c>
    </row>
    <row r="273" spans="1:8">
      <c r="A273" t="str">
        <f t="shared" si="13"/>
        <v>Scituate</v>
      </c>
      <c r="B273" s="19" t="s">
        <v>615</v>
      </c>
      <c r="C273" t="s">
        <v>346</v>
      </c>
      <c r="D273">
        <f t="shared" si="12"/>
        <v>2.58</v>
      </c>
      <c r="F273" t="str">
        <f t="shared" si="14"/>
        <v>Ayer Shirley</v>
      </c>
      <c r="G273" t="s">
        <v>710</v>
      </c>
      <c r="H273" t="s">
        <v>803</v>
      </c>
    </row>
    <row r="274" spans="1:8">
      <c r="A274" t="str">
        <f t="shared" si="13"/>
        <v>Seekonk</v>
      </c>
      <c r="B274" s="19" t="s">
        <v>616</v>
      </c>
      <c r="C274" t="s">
        <v>227</v>
      </c>
      <c r="D274">
        <f t="shared" si="12"/>
        <v>11.81</v>
      </c>
      <c r="F274" t="str">
        <f t="shared" si="14"/>
        <v>Berkshire Hills</v>
      </c>
      <c r="G274" t="s">
        <v>711</v>
      </c>
      <c r="H274" t="s">
        <v>259</v>
      </c>
    </row>
    <row r="275" spans="1:8">
      <c r="A275" t="str">
        <f t="shared" si="13"/>
        <v>Sharon</v>
      </c>
      <c r="B275" s="19" t="s">
        <v>617</v>
      </c>
      <c r="C275" t="s">
        <v>269</v>
      </c>
      <c r="D275">
        <f t="shared" si="12"/>
        <v>4.13</v>
      </c>
      <c r="F275" t="str">
        <f t="shared" si="14"/>
        <v>Berlin-Boylston</v>
      </c>
      <c r="G275" t="s">
        <v>712</v>
      </c>
      <c r="H275" t="s">
        <v>206</v>
      </c>
    </row>
    <row r="276" spans="1:8">
      <c r="A276" t="str">
        <f t="shared" si="13"/>
        <v xml:space="preserve">Sheffield </v>
      </c>
      <c r="B276" s="19" t="s">
        <v>618</v>
      </c>
      <c r="C276" t="s">
        <v>893</v>
      </c>
      <c r="D276">
        <f t="shared" si="12"/>
        <v>0</v>
      </c>
      <c r="F276" t="str">
        <f t="shared" si="14"/>
        <v>Blackstone-Millville</v>
      </c>
      <c r="G276" t="s">
        <v>713</v>
      </c>
      <c r="H276" t="s">
        <v>127</v>
      </c>
    </row>
    <row r="277" spans="1:8">
      <c r="A277" t="str">
        <f t="shared" si="13"/>
        <v xml:space="preserve">Shelburne </v>
      </c>
      <c r="B277" s="19" t="s">
        <v>619</v>
      </c>
      <c r="C277" t="s">
        <v>894</v>
      </c>
      <c r="D277">
        <f t="shared" si="12"/>
        <v>0</v>
      </c>
      <c r="F277" t="str">
        <f t="shared" si="14"/>
        <v>Bridgewater-Raynham</v>
      </c>
      <c r="G277" t="s">
        <v>714</v>
      </c>
      <c r="H277" t="s">
        <v>113</v>
      </c>
    </row>
    <row r="278" spans="1:8">
      <c r="A278" t="str">
        <f t="shared" si="13"/>
        <v>Sherborn</v>
      </c>
      <c r="B278" s="19" t="s">
        <v>620</v>
      </c>
      <c r="C278" t="s">
        <v>895</v>
      </c>
      <c r="D278">
        <f t="shared" si="12"/>
        <v>0</v>
      </c>
      <c r="F278" t="str">
        <f t="shared" si="14"/>
        <v>Chesterfield-Goshen</v>
      </c>
      <c r="G278" t="s">
        <v>715</v>
      </c>
      <c r="H278" t="s">
        <v>250</v>
      </c>
    </row>
    <row r="279" spans="1:8">
      <c r="A279" t="str">
        <f t="shared" si="13"/>
        <v xml:space="preserve">Shirley </v>
      </c>
      <c r="B279" s="19" t="s">
        <v>621</v>
      </c>
      <c r="C279" t="s">
        <v>896</v>
      </c>
      <c r="D279">
        <f t="shared" si="12"/>
        <v>0</v>
      </c>
      <c r="F279" t="str">
        <f t="shared" si="14"/>
        <v>Central Berkshire</v>
      </c>
      <c r="G279" t="s">
        <v>716</v>
      </c>
      <c r="H279" t="s">
        <v>195</v>
      </c>
    </row>
    <row r="280" spans="1:8">
      <c r="A280" t="str">
        <f t="shared" si="13"/>
        <v>Shrewsbury</v>
      </c>
      <c r="B280" s="19" t="s">
        <v>622</v>
      </c>
      <c r="C280" t="s">
        <v>242</v>
      </c>
      <c r="D280">
        <f t="shared" si="12"/>
        <v>34.269999999999996</v>
      </c>
      <c r="F280" t="str">
        <f t="shared" si="14"/>
        <v>Concord-Carlisle</v>
      </c>
      <c r="G280" t="s">
        <v>717</v>
      </c>
      <c r="H280" t="s">
        <v>236</v>
      </c>
    </row>
    <row r="281" spans="1:8">
      <c r="A281" t="str">
        <f t="shared" si="13"/>
        <v>Shutesbury</v>
      </c>
      <c r="B281" s="19" t="s">
        <v>623</v>
      </c>
      <c r="C281" t="s">
        <v>66</v>
      </c>
      <c r="D281">
        <f t="shared" si="12"/>
        <v>13.97</v>
      </c>
      <c r="F281" t="str">
        <f t="shared" si="14"/>
        <v>Dennis-Yarmouth</v>
      </c>
      <c r="G281" t="s">
        <v>718</v>
      </c>
      <c r="H281" t="s">
        <v>114</v>
      </c>
    </row>
    <row r="282" spans="1:8">
      <c r="A282" t="str">
        <f t="shared" si="13"/>
        <v>Somerset</v>
      </c>
      <c r="B282" s="19" t="s">
        <v>624</v>
      </c>
      <c r="C282" t="s">
        <v>134</v>
      </c>
      <c r="D282">
        <f t="shared" si="12"/>
        <v>15.35</v>
      </c>
      <c r="F282" t="str">
        <f t="shared" si="14"/>
        <v>Dighton-Rehoboth</v>
      </c>
      <c r="G282" t="s">
        <v>719</v>
      </c>
      <c r="H282" t="s">
        <v>138</v>
      </c>
    </row>
    <row r="283" spans="1:8">
      <c r="A283" t="str">
        <f t="shared" si="13"/>
        <v>Somerville</v>
      </c>
      <c r="B283" s="19" t="s">
        <v>625</v>
      </c>
      <c r="C283" t="s">
        <v>102</v>
      </c>
      <c r="D283">
        <f t="shared" si="12"/>
        <v>6.29</v>
      </c>
      <c r="F283" t="str">
        <f t="shared" si="14"/>
        <v>Dover-Sherborn</v>
      </c>
      <c r="G283" t="s">
        <v>720</v>
      </c>
      <c r="H283" t="s">
        <v>284</v>
      </c>
    </row>
    <row r="284" spans="1:8">
      <c r="A284" t="str">
        <f t="shared" si="13"/>
        <v>Southampton</v>
      </c>
      <c r="B284" s="19" t="s">
        <v>626</v>
      </c>
      <c r="C284" t="s">
        <v>219</v>
      </c>
      <c r="D284">
        <f t="shared" si="12"/>
        <v>10.77</v>
      </c>
      <c r="F284" t="str">
        <f t="shared" si="14"/>
        <v>Dudley-Charlton</v>
      </c>
      <c r="G284" t="s">
        <v>721</v>
      </c>
      <c r="H284" t="s">
        <v>796</v>
      </c>
    </row>
    <row r="285" spans="1:8">
      <c r="A285" t="str">
        <f t="shared" si="13"/>
        <v>Southborough</v>
      </c>
      <c r="B285" s="19" t="s">
        <v>627</v>
      </c>
      <c r="C285" t="s">
        <v>278</v>
      </c>
      <c r="D285">
        <f t="shared" si="12"/>
        <v>1.1000000000000001</v>
      </c>
      <c r="F285" t="str">
        <f t="shared" si="14"/>
        <v>Nauset</v>
      </c>
      <c r="G285" t="s">
        <v>722</v>
      </c>
      <c r="H285" t="s">
        <v>115</v>
      </c>
    </row>
    <row r="286" spans="1:8">
      <c r="A286" t="str">
        <f t="shared" si="13"/>
        <v>Southbridge</v>
      </c>
      <c r="B286" s="19" t="s">
        <v>628</v>
      </c>
      <c r="C286" t="s">
        <v>93</v>
      </c>
      <c r="D286">
        <f t="shared" si="12"/>
        <v>234.54</v>
      </c>
      <c r="F286" t="str">
        <f t="shared" si="14"/>
        <v>Farmington River</v>
      </c>
      <c r="G286" t="s">
        <v>723</v>
      </c>
      <c r="H286" t="s">
        <v>804</v>
      </c>
    </row>
    <row r="287" spans="1:8">
      <c r="A287" t="str">
        <f t="shared" si="13"/>
        <v>South Hadley</v>
      </c>
      <c r="B287" s="19" t="s">
        <v>629</v>
      </c>
      <c r="C287" t="s">
        <v>47</v>
      </c>
      <c r="D287">
        <f t="shared" si="12"/>
        <v>90.390000000000015</v>
      </c>
      <c r="F287" t="str">
        <f t="shared" si="14"/>
        <v>Freetown-Lakeville</v>
      </c>
      <c r="G287" t="s">
        <v>724</v>
      </c>
      <c r="H287" t="s">
        <v>139</v>
      </c>
    </row>
    <row r="288" spans="1:8">
      <c r="A288" t="str">
        <f t="shared" si="13"/>
        <v xml:space="preserve">Southwick </v>
      </c>
      <c r="B288" s="19" t="s">
        <v>630</v>
      </c>
      <c r="C288" t="s">
        <v>897</v>
      </c>
      <c r="D288">
        <f t="shared" si="12"/>
        <v>0</v>
      </c>
      <c r="F288" t="str">
        <f t="shared" si="14"/>
        <v>Frontier</v>
      </c>
      <c r="G288" t="s">
        <v>725</v>
      </c>
      <c r="H288" t="s">
        <v>118</v>
      </c>
    </row>
    <row r="289" spans="1:8">
      <c r="A289" t="str">
        <f t="shared" si="13"/>
        <v xml:space="preserve">Spencer </v>
      </c>
      <c r="B289" s="19" t="s">
        <v>631</v>
      </c>
      <c r="C289" t="s">
        <v>898</v>
      </c>
      <c r="D289">
        <f t="shared" si="12"/>
        <v>0</v>
      </c>
      <c r="F289" t="str">
        <f t="shared" si="14"/>
        <v>Gateway</v>
      </c>
      <c r="G289" t="s">
        <v>726</v>
      </c>
      <c r="H289" t="s">
        <v>221</v>
      </c>
    </row>
    <row r="290" spans="1:8">
      <c r="A290" t="str">
        <f t="shared" si="13"/>
        <v>Springfield</v>
      </c>
      <c r="B290" s="19" t="s">
        <v>632</v>
      </c>
      <c r="C290" t="s">
        <v>48</v>
      </c>
      <c r="D290">
        <f t="shared" si="12"/>
        <v>835.58000000000084</v>
      </c>
      <c r="F290" t="str">
        <f t="shared" si="14"/>
        <v>Groton-Dunstable</v>
      </c>
      <c r="G290" t="s">
        <v>727</v>
      </c>
      <c r="H290" t="s">
        <v>237</v>
      </c>
    </row>
    <row r="291" spans="1:8">
      <c r="A291" t="str">
        <f t="shared" si="13"/>
        <v xml:space="preserve">Sterling </v>
      </c>
      <c r="B291" s="19" t="s">
        <v>633</v>
      </c>
      <c r="C291" t="s">
        <v>899</v>
      </c>
      <c r="D291">
        <f t="shared" si="12"/>
        <v>0</v>
      </c>
      <c r="F291" t="str">
        <f t="shared" si="14"/>
        <v>Gill-Montague</v>
      </c>
      <c r="G291" t="s">
        <v>728</v>
      </c>
      <c r="H291" t="s">
        <v>70</v>
      </c>
    </row>
    <row r="292" spans="1:8">
      <c r="A292" t="str">
        <f t="shared" si="13"/>
        <v xml:space="preserve">Stockbridge </v>
      </c>
      <c r="B292" s="19" t="s">
        <v>634</v>
      </c>
      <c r="C292" t="s">
        <v>900</v>
      </c>
      <c r="D292">
        <f t="shared" si="12"/>
        <v>0</v>
      </c>
      <c r="F292" t="str">
        <f t="shared" si="14"/>
        <v>Hamilton-Wenham</v>
      </c>
      <c r="G292" t="s">
        <v>729</v>
      </c>
      <c r="H292" t="s">
        <v>159</v>
      </c>
    </row>
    <row r="293" spans="1:8">
      <c r="A293" t="str">
        <f t="shared" si="13"/>
        <v>Stoneham</v>
      </c>
      <c r="B293" s="19" t="s">
        <v>635</v>
      </c>
      <c r="C293" t="s">
        <v>157</v>
      </c>
      <c r="D293">
        <f t="shared" si="12"/>
        <v>8.16</v>
      </c>
      <c r="F293" t="str">
        <f t="shared" si="14"/>
        <v>Hampden-Wilbraham</v>
      </c>
      <c r="G293" t="s">
        <v>730</v>
      </c>
      <c r="H293" t="s">
        <v>119</v>
      </c>
    </row>
    <row r="294" spans="1:8">
      <c r="A294" t="str">
        <f t="shared" si="13"/>
        <v>Stoughton</v>
      </c>
      <c r="B294" s="19" t="s">
        <v>636</v>
      </c>
      <c r="C294" t="s">
        <v>168</v>
      </c>
      <c r="D294">
        <f t="shared" si="12"/>
        <v>15.170000000000002</v>
      </c>
      <c r="F294" t="str">
        <f t="shared" si="14"/>
        <v>Hampshire</v>
      </c>
      <c r="G294" t="s">
        <v>731</v>
      </c>
      <c r="H294" t="s">
        <v>222</v>
      </c>
    </row>
    <row r="295" spans="1:8">
      <c r="A295" t="str">
        <f t="shared" si="13"/>
        <v xml:space="preserve">Stow </v>
      </c>
      <c r="B295" s="19" t="s">
        <v>637</v>
      </c>
      <c r="C295" t="s">
        <v>901</v>
      </c>
      <c r="D295">
        <f t="shared" si="12"/>
        <v>0</v>
      </c>
      <c r="F295" t="str">
        <f t="shared" si="14"/>
        <v>Hawlemont</v>
      </c>
      <c r="G295" t="s">
        <v>732</v>
      </c>
      <c r="H295" t="s">
        <v>196</v>
      </c>
    </row>
    <row r="296" spans="1:8">
      <c r="A296" t="str">
        <f t="shared" si="13"/>
        <v>Sturbridge</v>
      </c>
      <c r="B296" s="19" t="s">
        <v>638</v>
      </c>
      <c r="C296" t="s">
        <v>86</v>
      </c>
      <c r="D296">
        <f t="shared" si="12"/>
        <v>12.27</v>
      </c>
      <c r="F296" t="str">
        <f t="shared" si="14"/>
        <v>King Philip</v>
      </c>
      <c r="G296" t="s">
        <v>733</v>
      </c>
      <c r="H296" t="s">
        <v>128</v>
      </c>
    </row>
    <row r="297" spans="1:8">
      <c r="A297" t="str">
        <f t="shared" si="13"/>
        <v>Sudbury</v>
      </c>
      <c r="B297" s="19" t="s">
        <v>639</v>
      </c>
      <c r="C297" t="s">
        <v>270</v>
      </c>
      <c r="D297">
        <f t="shared" si="12"/>
        <v>1</v>
      </c>
      <c r="F297" t="str">
        <f t="shared" si="14"/>
        <v>Lincoln-Sudbury</v>
      </c>
      <c r="G297" t="s">
        <v>734</v>
      </c>
      <c r="H297" t="s">
        <v>289</v>
      </c>
    </row>
    <row r="298" spans="1:8">
      <c r="A298" t="str">
        <f t="shared" si="13"/>
        <v>Sunderland</v>
      </c>
      <c r="B298" s="19" t="s">
        <v>640</v>
      </c>
      <c r="C298" t="s">
        <v>67</v>
      </c>
      <c r="D298">
        <f t="shared" si="12"/>
        <v>14.18</v>
      </c>
      <c r="F298" t="str">
        <f t="shared" si="14"/>
        <v>Manchester Essex</v>
      </c>
      <c r="G298" t="s">
        <v>735</v>
      </c>
      <c r="H298" t="s">
        <v>800</v>
      </c>
    </row>
    <row r="299" spans="1:8">
      <c r="A299" t="str">
        <f t="shared" si="13"/>
        <v>Sutton</v>
      </c>
      <c r="B299" s="19" t="s">
        <v>641</v>
      </c>
      <c r="C299" t="s">
        <v>215</v>
      </c>
      <c r="D299">
        <f t="shared" si="12"/>
        <v>24.130000000000003</v>
      </c>
      <c r="F299" t="str">
        <f t="shared" si="14"/>
        <v>Martha's Vineyard</v>
      </c>
      <c r="G299" t="s">
        <v>736</v>
      </c>
      <c r="H299" t="s">
        <v>349</v>
      </c>
    </row>
    <row r="300" spans="1:8">
      <c r="A300" t="str">
        <f t="shared" si="13"/>
        <v>Swampscott</v>
      </c>
      <c r="B300" s="19" t="s">
        <v>642</v>
      </c>
      <c r="C300" t="s">
        <v>158</v>
      </c>
      <c r="D300">
        <f t="shared" si="12"/>
        <v>14.41</v>
      </c>
      <c r="F300" t="str">
        <f t="shared" si="14"/>
        <v>Masconomet</v>
      </c>
      <c r="G300" t="s">
        <v>737</v>
      </c>
      <c r="H300" t="s">
        <v>160</v>
      </c>
    </row>
    <row r="301" spans="1:8">
      <c r="A301" t="str">
        <f t="shared" si="13"/>
        <v>Swansea</v>
      </c>
      <c r="B301" s="19" t="s">
        <v>643</v>
      </c>
      <c r="C301" t="s">
        <v>135</v>
      </c>
      <c r="D301">
        <f t="shared" si="12"/>
        <v>35.29</v>
      </c>
      <c r="F301" t="str">
        <f t="shared" si="14"/>
        <v>Mendon-Upton</v>
      </c>
      <c r="G301" t="s">
        <v>738</v>
      </c>
      <c r="H301" t="s">
        <v>88</v>
      </c>
    </row>
    <row r="302" spans="1:8">
      <c r="A302" t="str">
        <f t="shared" si="13"/>
        <v>Taunton</v>
      </c>
      <c r="B302" s="19" t="s">
        <v>644</v>
      </c>
      <c r="C302" t="s">
        <v>136</v>
      </c>
      <c r="D302">
        <f t="shared" si="12"/>
        <v>156.86000000000001</v>
      </c>
      <c r="F302" t="str">
        <f t="shared" si="14"/>
        <v>Monomoy</v>
      </c>
      <c r="G302" t="s">
        <v>739</v>
      </c>
      <c r="H302" t="s">
        <v>797</v>
      </c>
    </row>
    <row r="303" spans="1:8">
      <c r="A303" t="str">
        <f t="shared" si="13"/>
        <v xml:space="preserve">Templeton </v>
      </c>
      <c r="B303" s="19" t="s">
        <v>645</v>
      </c>
      <c r="C303" t="s">
        <v>902</v>
      </c>
      <c r="D303">
        <f t="shared" si="12"/>
        <v>0</v>
      </c>
      <c r="F303" t="str">
        <f t="shared" si="14"/>
        <v>Mount Greylock</v>
      </c>
      <c r="G303" t="s">
        <v>740</v>
      </c>
      <c r="H303" t="s">
        <v>197</v>
      </c>
    </row>
    <row r="304" spans="1:8">
      <c r="A304" t="str">
        <f t="shared" si="13"/>
        <v>Tewksbury</v>
      </c>
      <c r="B304" s="19" t="s">
        <v>646</v>
      </c>
      <c r="C304" t="s">
        <v>182</v>
      </c>
      <c r="D304">
        <f t="shared" si="12"/>
        <v>11.030000000000001</v>
      </c>
      <c r="F304" t="str">
        <f t="shared" si="14"/>
        <v>Mohawk Trail</v>
      </c>
      <c r="G304" t="s">
        <v>741</v>
      </c>
      <c r="H304" t="s">
        <v>198</v>
      </c>
    </row>
    <row r="305" spans="1:8">
      <c r="A305" t="str">
        <f t="shared" si="13"/>
        <v>Tisbury</v>
      </c>
      <c r="B305" s="19" t="s">
        <v>647</v>
      </c>
      <c r="C305" t="s">
        <v>225</v>
      </c>
      <c r="D305">
        <f t="shared" si="12"/>
        <v>40.769999999999996</v>
      </c>
      <c r="F305" t="str">
        <f t="shared" si="14"/>
        <v>Narragansett</v>
      </c>
      <c r="G305" t="s">
        <v>742</v>
      </c>
      <c r="H305" t="s">
        <v>71</v>
      </c>
    </row>
    <row r="306" spans="1:8">
      <c r="A306" t="str">
        <f t="shared" si="13"/>
        <v xml:space="preserve">Tolland </v>
      </c>
      <c r="B306" s="19" t="s">
        <v>648</v>
      </c>
      <c r="C306" t="s">
        <v>903</v>
      </c>
      <c r="D306">
        <f t="shared" si="12"/>
        <v>0</v>
      </c>
      <c r="F306" t="str">
        <f t="shared" si="14"/>
        <v>Nashoba</v>
      </c>
      <c r="G306" t="s">
        <v>743</v>
      </c>
      <c r="H306" t="s">
        <v>140</v>
      </c>
    </row>
    <row r="307" spans="1:8">
      <c r="A307" t="str">
        <f t="shared" si="13"/>
        <v>Topsfield</v>
      </c>
      <c r="B307" s="19" t="s">
        <v>649</v>
      </c>
      <c r="C307" t="s">
        <v>320</v>
      </c>
      <c r="D307">
        <f t="shared" si="12"/>
        <v>0</v>
      </c>
      <c r="F307" t="str">
        <f t="shared" si="14"/>
        <v>New Salem-Wendell</v>
      </c>
      <c r="G307" t="s">
        <v>744</v>
      </c>
      <c r="H307" t="s">
        <v>72</v>
      </c>
    </row>
    <row r="308" spans="1:8">
      <c r="A308" t="str">
        <f t="shared" si="13"/>
        <v xml:space="preserve">Townsend </v>
      </c>
      <c r="B308" s="19" t="s">
        <v>650</v>
      </c>
      <c r="C308" t="s">
        <v>904</v>
      </c>
      <c r="D308">
        <f t="shared" si="12"/>
        <v>0</v>
      </c>
      <c r="F308" t="str">
        <f t="shared" si="14"/>
        <v>Northboro-Southboro</v>
      </c>
      <c r="G308" t="s">
        <v>745</v>
      </c>
      <c r="H308" t="s">
        <v>256</v>
      </c>
    </row>
    <row r="309" spans="1:8">
      <c r="A309" t="str">
        <f t="shared" si="13"/>
        <v>Truro</v>
      </c>
      <c r="B309" s="19" t="s">
        <v>651</v>
      </c>
      <c r="C309" t="s">
        <v>163</v>
      </c>
      <c r="D309">
        <f t="shared" si="12"/>
        <v>38.329999999999991</v>
      </c>
      <c r="F309" t="str">
        <f t="shared" si="14"/>
        <v>North Middlesex</v>
      </c>
      <c r="G309" t="s">
        <v>746</v>
      </c>
      <c r="H309" t="s">
        <v>189</v>
      </c>
    </row>
    <row r="310" spans="1:8">
      <c r="A310" t="str">
        <f t="shared" si="13"/>
        <v>Tyngsborough</v>
      </c>
      <c r="B310" s="19" t="s">
        <v>652</v>
      </c>
      <c r="C310" t="s">
        <v>187</v>
      </c>
      <c r="D310">
        <f t="shared" si="12"/>
        <v>26.040000000000003</v>
      </c>
      <c r="F310" t="str">
        <f t="shared" si="14"/>
        <v>Old Rochester</v>
      </c>
      <c r="G310" t="s">
        <v>747</v>
      </c>
      <c r="H310" t="s">
        <v>164</v>
      </c>
    </row>
    <row r="311" spans="1:8">
      <c r="A311" t="str">
        <f t="shared" si="13"/>
        <v xml:space="preserve">Tyringham </v>
      </c>
      <c r="B311" s="19" t="s">
        <v>653</v>
      </c>
      <c r="C311" t="s">
        <v>262</v>
      </c>
      <c r="D311">
        <f t="shared" si="12"/>
        <v>11.56</v>
      </c>
      <c r="F311" t="str">
        <f t="shared" si="14"/>
        <v>Pentucket</v>
      </c>
      <c r="G311" t="s">
        <v>748</v>
      </c>
      <c r="H311" t="s">
        <v>55</v>
      </c>
    </row>
    <row r="312" spans="1:8">
      <c r="A312" t="str">
        <f t="shared" si="13"/>
        <v xml:space="preserve">Upton </v>
      </c>
      <c r="B312" s="19" t="s">
        <v>654</v>
      </c>
      <c r="C312" t="s">
        <v>905</v>
      </c>
      <c r="D312">
        <f t="shared" si="12"/>
        <v>0</v>
      </c>
      <c r="F312" t="str">
        <f t="shared" si="14"/>
        <v>Pioneer Valley</v>
      </c>
      <c r="G312" t="s">
        <v>749</v>
      </c>
      <c r="H312" t="s">
        <v>213</v>
      </c>
    </row>
    <row r="313" spans="1:8">
      <c r="A313" t="str">
        <f t="shared" si="13"/>
        <v>Uxbridge</v>
      </c>
      <c r="B313" s="19" t="s">
        <v>655</v>
      </c>
      <c r="C313" t="s">
        <v>94</v>
      </c>
      <c r="D313">
        <f t="shared" si="12"/>
        <v>189.16999999999993</v>
      </c>
      <c r="F313" t="str">
        <f t="shared" si="14"/>
        <v>Quabbin</v>
      </c>
      <c r="G313" t="s">
        <v>750</v>
      </c>
      <c r="H313" t="s">
        <v>184</v>
      </c>
    </row>
    <row r="314" spans="1:8">
      <c r="A314" t="str">
        <f t="shared" si="13"/>
        <v>Wakefield</v>
      </c>
      <c r="B314" s="19" t="s">
        <v>656</v>
      </c>
      <c r="C314" t="s">
        <v>277</v>
      </c>
      <c r="D314">
        <f t="shared" si="12"/>
        <v>6.55</v>
      </c>
      <c r="F314" t="str">
        <f t="shared" si="14"/>
        <v>Ralph C Mahar</v>
      </c>
      <c r="G314" t="s">
        <v>751</v>
      </c>
      <c r="H314" t="s">
        <v>238</v>
      </c>
    </row>
    <row r="315" spans="1:8">
      <c r="A315" t="str">
        <f t="shared" si="13"/>
        <v>Wales</v>
      </c>
      <c r="B315" s="19" t="s">
        <v>657</v>
      </c>
      <c r="C315" t="s">
        <v>175</v>
      </c>
      <c r="D315">
        <f t="shared" si="12"/>
        <v>10.319999999999999</v>
      </c>
      <c r="F315" t="str">
        <f t="shared" si="14"/>
        <v>Silver Lake</v>
      </c>
      <c r="G315" t="s">
        <v>752</v>
      </c>
      <c r="H315" t="s">
        <v>218</v>
      </c>
    </row>
    <row r="316" spans="1:8">
      <c r="A316" t="str">
        <f t="shared" si="13"/>
        <v>Walpole</v>
      </c>
      <c r="B316" s="19" t="s">
        <v>658</v>
      </c>
      <c r="C316" t="s">
        <v>272</v>
      </c>
      <c r="D316">
        <f t="shared" si="12"/>
        <v>17.63</v>
      </c>
      <c r="F316" t="str">
        <f t="shared" si="14"/>
        <v>Somerset Berkley</v>
      </c>
      <c r="G316" t="s">
        <v>753</v>
      </c>
      <c r="H316" t="s">
        <v>802</v>
      </c>
    </row>
    <row r="317" spans="1:8">
      <c r="A317" t="str">
        <f t="shared" si="13"/>
        <v>Waltham</v>
      </c>
      <c r="B317" s="19" t="s">
        <v>659</v>
      </c>
      <c r="C317" t="s">
        <v>312</v>
      </c>
      <c r="D317">
        <f t="shared" si="12"/>
        <v>23.999999999999996</v>
      </c>
      <c r="F317" t="str">
        <f t="shared" si="14"/>
        <v>Southern Berkshire</v>
      </c>
      <c r="G317" t="s">
        <v>754</v>
      </c>
      <c r="H317" t="s">
        <v>260</v>
      </c>
    </row>
    <row r="318" spans="1:8">
      <c r="A318" t="str">
        <f t="shared" si="13"/>
        <v>Ware</v>
      </c>
      <c r="B318" s="19" t="s">
        <v>660</v>
      </c>
      <c r="C318" t="s">
        <v>68</v>
      </c>
      <c r="D318">
        <f t="shared" si="12"/>
        <v>188.90000000000003</v>
      </c>
      <c r="F318" t="str">
        <f t="shared" si="14"/>
        <v>Southwick-Tolland-Granville</v>
      </c>
      <c r="G318" t="s">
        <v>755</v>
      </c>
      <c r="H318" t="s">
        <v>794</v>
      </c>
    </row>
    <row r="319" spans="1:8">
      <c r="A319" t="str">
        <f t="shared" si="13"/>
        <v>Wareham</v>
      </c>
      <c r="B319" s="19" t="s">
        <v>661</v>
      </c>
      <c r="C319" t="s">
        <v>112</v>
      </c>
      <c r="D319">
        <f t="shared" si="12"/>
        <v>254.02</v>
      </c>
      <c r="F319" t="str">
        <f t="shared" si="14"/>
        <v>Spencer-East Brookfield</v>
      </c>
      <c r="G319" t="s">
        <v>756</v>
      </c>
      <c r="H319" t="s">
        <v>795</v>
      </c>
    </row>
    <row r="320" spans="1:8">
      <c r="A320" t="str">
        <f t="shared" si="13"/>
        <v xml:space="preserve">Warren </v>
      </c>
      <c r="B320" s="19" t="s">
        <v>662</v>
      </c>
      <c r="C320" t="s">
        <v>906</v>
      </c>
      <c r="D320">
        <f t="shared" si="12"/>
        <v>0</v>
      </c>
      <c r="F320" t="str">
        <f t="shared" si="14"/>
        <v>Tantasqua</v>
      </c>
      <c r="G320" t="s">
        <v>757</v>
      </c>
      <c r="H320" t="s">
        <v>243</v>
      </c>
    </row>
    <row r="321" spans="1:8">
      <c r="A321" t="str">
        <f t="shared" si="13"/>
        <v xml:space="preserve">Warwick </v>
      </c>
      <c r="B321" s="19" t="s">
        <v>663</v>
      </c>
      <c r="C321" t="s">
        <v>907</v>
      </c>
      <c r="D321">
        <f t="shared" si="12"/>
        <v>0</v>
      </c>
      <c r="F321" t="str">
        <f t="shared" si="14"/>
        <v>Triton</v>
      </c>
      <c r="G321" t="s">
        <v>758</v>
      </c>
      <c r="H321" t="s">
        <v>56</v>
      </c>
    </row>
    <row r="322" spans="1:8">
      <c r="A322" t="str">
        <f t="shared" si="13"/>
        <v xml:space="preserve">Washington </v>
      </c>
      <c r="B322" s="19" t="s">
        <v>664</v>
      </c>
      <c r="C322" t="s">
        <v>908</v>
      </c>
      <c r="D322">
        <f t="shared" si="12"/>
        <v>0</v>
      </c>
      <c r="F322" t="str">
        <f t="shared" si="14"/>
        <v>Up-Island Regional</v>
      </c>
      <c r="G322" t="s">
        <v>759</v>
      </c>
      <c r="H322" t="s">
        <v>226</v>
      </c>
    </row>
    <row r="323" spans="1:8">
      <c r="A323" t="str">
        <f t="shared" si="13"/>
        <v>Watertown</v>
      </c>
      <c r="B323" s="19" t="s">
        <v>665</v>
      </c>
      <c r="C323" t="s">
        <v>285</v>
      </c>
      <c r="D323">
        <f t="shared" si="12"/>
        <v>14.709999999999999</v>
      </c>
      <c r="F323" t="str">
        <f t="shared" si="14"/>
        <v>Wachusett</v>
      </c>
      <c r="G323" t="s">
        <v>760</v>
      </c>
      <c r="H323" t="s">
        <v>96</v>
      </c>
    </row>
    <row r="324" spans="1:8">
      <c r="A324" t="str">
        <f t="shared" si="13"/>
        <v>Wayland</v>
      </c>
      <c r="B324" s="19" t="s">
        <v>666</v>
      </c>
      <c r="C324" t="s">
        <v>286</v>
      </c>
      <c r="D324">
        <f t="shared" si="12"/>
        <v>2.3499999999999996</v>
      </c>
      <c r="F324" t="str">
        <f t="shared" si="14"/>
        <v>Quaboag Regional</v>
      </c>
      <c r="G324" t="s">
        <v>761</v>
      </c>
      <c r="H324" t="s">
        <v>176</v>
      </c>
    </row>
    <row r="325" spans="1:8">
      <c r="A325" t="str">
        <f t="shared" si="13"/>
        <v>Webster</v>
      </c>
      <c r="B325" s="19" t="s">
        <v>667</v>
      </c>
      <c r="C325" t="s">
        <v>95</v>
      </c>
      <c r="D325">
        <f t="shared" si="12"/>
        <v>140.32000000000002</v>
      </c>
      <c r="F325" t="str">
        <f t="shared" si="14"/>
        <v>Whitman-Hanson</v>
      </c>
      <c r="G325" t="s">
        <v>762</v>
      </c>
      <c r="H325" t="s">
        <v>170</v>
      </c>
    </row>
    <row r="326" spans="1:8">
      <c r="A326" t="str">
        <f t="shared" si="13"/>
        <v>Wellesley</v>
      </c>
      <c r="B326" s="19" t="s">
        <v>668</v>
      </c>
      <c r="C326" t="s">
        <v>287</v>
      </c>
      <c r="D326">
        <f t="shared" si="12"/>
        <v>0.92</v>
      </c>
      <c r="F326" t="str">
        <f t="shared" si="14"/>
        <v>Assabet Valley Regional Vocational Technical</v>
      </c>
      <c r="G326" t="s">
        <v>763</v>
      </c>
      <c r="H326" t="s">
        <v>325</v>
      </c>
    </row>
    <row r="327" spans="1:8">
      <c r="A327" t="str">
        <f t="shared" si="13"/>
        <v>Wellfleet</v>
      </c>
      <c r="B327" s="19" t="s">
        <v>669</v>
      </c>
      <c r="C327" t="s">
        <v>301</v>
      </c>
      <c r="D327">
        <f t="shared" si="12"/>
        <v>16.670000000000002</v>
      </c>
      <c r="F327" t="str">
        <f t="shared" si="14"/>
        <v>Blackstone Valley Regional Vocational Technical</v>
      </c>
      <c r="G327" t="s">
        <v>764</v>
      </c>
      <c r="H327" t="s">
        <v>279</v>
      </c>
    </row>
    <row r="328" spans="1:8">
      <c r="A328" t="str">
        <f t="shared" si="13"/>
        <v xml:space="preserve">Wendell </v>
      </c>
      <c r="B328" s="19" t="s">
        <v>670</v>
      </c>
      <c r="C328" t="s">
        <v>909</v>
      </c>
      <c r="D328">
        <f t="shared" si="12"/>
        <v>0</v>
      </c>
      <c r="F328" t="str">
        <f t="shared" si="14"/>
        <v>Blue Hills Regional Vocational Technical</v>
      </c>
      <c r="G328" t="s">
        <v>765</v>
      </c>
      <c r="H328" t="s">
        <v>921</v>
      </c>
    </row>
    <row r="329" spans="1:8">
      <c r="A329" t="str">
        <f t="shared" si="13"/>
        <v xml:space="preserve">Wenham </v>
      </c>
      <c r="B329" s="19" t="s">
        <v>671</v>
      </c>
      <c r="C329" t="s">
        <v>910</v>
      </c>
      <c r="D329">
        <f t="shared" si="12"/>
        <v>0</v>
      </c>
      <c r="F329" t="str">
        <f t="shared" si="14"/>
        <v>Bristol-Plymouth Regional Vocational Technical</v>
      </c>
      <c r="G329" t="s">
        <v>766</v>
      </c>
      <c r="H329" t="s">
        <v>228</v>
      </c>
    </row>
    <row r="330" spans="1:8">
      <c r="A330" t="str">
        <f t="shared" si="13"/>
        <v>Westborough</v>
      </c>
      <c r="B330" s="19" t="s">
        <v>672</v>
      </c>
      <c r="C330" t="s">
        <v>255</v>
      </c>
      <c r="D330">
        <f t="shared" ref="D330:D393" si="15">VLOOKUP(B330,everchoice,36,FALSE)</f>
        <v>8.6300000000000008</v>
      </c>
      <c r="F330" t="str">
        <f t="shared" si="14"/>
        <v>Cape Cod Regional Vocational Technical</v>
      </c>
      <c r="G330" t="s">
        <v>767</v>
      </c>
      <c r="H330" t="s">
        <v>231</v>
      </c>
    </row>
    <row r="331" spans="1:8">
      <c r="A331" t="str">
        <f t="shared" ref="A331:A394" si="16">C331</f>
        <v>West Boylston</v>
      </c>
      <c r="B331" s="19" t="s">
        <v>673</v>
      </c>
      <c r="C331" t="s">
        <v>205</v>
      </c>
      <c r="D331">
        <f t="shared" si="15"/>
        <v>32.67</v>
      </c>
      <c r="F331" t="str">
        <f t="shared" ref="F331:F351" si="17">H331</f>
        <v>Essex North Shore Agricultural and Technical School District</v>
      </c>
      <c r="G331" t="s">
        <v>768</v>
      </c>
      <c r="H331" t="s">
        <v>241</v>
      </c>
    </row>
    <row r="332" spans="1:8">
      <c r="A332" t="str">
        <f t="shared" si="16"/>
        <v>West Bridgewater</v>
      </c>
      <c r="B332" s="19" t="s">
        <v>674</v>
      </c>
      <c r="C332" t="s">
        <v>169</v>
      </c>
      <c r="D332">
        <f t="shared" si="15"/>
        <v>14.08</v>
      </c>
      <c r="F332" t="str">
        <f t="shared" si="17"/>
        <v>Franklin County Regional Vocational Technical</v>
      </c>
      <c r="G332" t="s">
        <v>769</v>
      </c>
      <c r="H332" t="s">
        <v>315</v>
      </c>
    </row>
    <row r="333" spans="1:8">
      <c r="A333" t="str">
        <f t="shared" si="16"/>
        <v xml:space="preserve">West Brookfield </v>
      </c>
      <c r="B333" s="19" t="s">
        <v>675</v>
      </c>
      <c r="C333" t="s">
        <v>318</v>
      </c>
      <c r="D333">
        <f t="shared" si="15"/>
        <v>11</v>
      </c>
      <c r="F333" t="str">
        <f t="shared" si="17"/>
        <v>Greater Fall River Regional Vocational Technical</v>
      </c>
      <c r="G333" t="s">
        <v>770</v>
      </c>
      <c r="H333" t="s">
        <v>229</v>
      </c>
    </row>
    <row r="334" spans="1:8">
      <c r="A334" t="str">
        <f t="shared" si="16"/>
        <v>Westfield</v>
      </c>
      <c r="B334" s="19" t="s">
        <v>676</v>
      </c>
      <c r="C334" t="s">
        <v>49</v>
      </c>
      <c r="D334">
        <f t="shared" si="15"/>
        <v>170.3599999999999</v>
      </c>
      <c r="F334" t="str">
        <f t="shared" si="17"/>
        <v>Greater Lawrence Regional Vocational Technical</v>
      </c>
      <c r="G334" t="s">
        <v>771</v>
      </c>
      <c r="H334" t="s">
        <v>252</v>
      </c>
    </row>
    <row r="335" spans="1:8">
      <c r="A335" t="str">
        <f t="shared" si="16"/>
        <v>Westford</v>
      </c>
      <c r="B335" s="19" t="s">
        <v>677</v>
      </c>
      <c r="C335" t="s">
        <v>188</v>
      </c>
      <c r="D335">
        <f t="shared" si="15"/>
        <v>10.510000000000002</v>
      </c>
      <c r="F335" t="str">
        <f t="shared" si="17"/>
        <v>Greater New Bedford Regional Vocational Technical</v>
      </c>
      <c r="G335" t="s">
        <v>772</v>
      </c>
      <c r="H335" t="s">
        <v>230</v>
      </c>
    </row>
    <row r="336" spans="1:8">
      <c r="A336" t="str">
        <f t="shared" si="16"/>
        <v>Westhampton</v>
      </c>
      <c r="B336" s="19" t="s">
        <v>678</v>
      </c>
      <c r="C336" t="s">
        <v>291</v>
      </c>
      <c r="D336">
        <f t="shared" si="15"/>
        <v>6.79</v>
      </c>
      <c r="F336" t="str">
        <f t="shared" si="17"/>
        <v>Greater Lowell Regional Vocational Technical</v>
      </c>
      <c r="G336" t="s">
        <v>773</v>
      </c>
      <c r="H336" t="s">
        <v>266</v>
      </c>
    </row>
    <row r="337" spans="1:8">
      <c r="A337" t="str">
        <f t="shared" si="16"/>
        <v xml:space="preserve">Westminster </v>
      </c>
      <c r="B337" s="19" t="s">
        <v>679</v>
      </c>
      <c r="C337" t="s">
        <v>911</v>
      </c>
      <c r="D337">
        <f t="shared" si="15"/>
        <v>0</v>
      </c>
      <c r="F337" t="str">
        <f t="shared" si="17"/>
        <v>South Middlesex Regional Vocational Technical</v>
      </c>
      <c r="G337" t="s">
        <v>774</v>
      </c>
      <c r="H337" t="s">
        <v>805</v>
      </c>
    </row>
    <row r="338" spans="1:8">
      <c r="A338" t="str">
        <f t="shared" si="16"/>
        <v xml:space="preserve">West Newbury </v>
      </c>
      <c r="B338" s="19" t="s">
        <v>680</v>
      </c>
      <c r="C338" t="s">
        <v>912</v>
      </c>
      <c r="D338">
        <f t="shared" si="15"/>
        <v>0</v>
      </c>
      <c r="F338" t="str">
        <f t="shared" si="17"/>
        <v>Minuteman Regional Vocational Technical</v>
      </c>
      <c r="G338" t="s">
        <v>775</v>
      </c>
      <c r="H338" t="s">
        <v>263</v>
      </c>
    </row>
    <row r="339" spans="1:8">
      <c r="A339" t="str">
        <f t="shared" si="16"/>
        <v>Weston</v>
      </c>
      <c r="B339" s="19" t="s">
        <v>681</v>
      </c>
      <c r="C339" t="s">
        <v>288</v>
      </c>
      <c r="D339">
        <f t="shared" si="15"/>
        <v>5</v>
      </c>
      <c r="F339" t="str">
        <f t="shared" si="17"/>
        <v>Montachusett Regional Vocational Technical</v>
      </c>
      <c r="G339" t="s">
        <v>776</v>
      </c>
      <c r="H339" t="s">
        <v>264</v>
      </c>
    </row>
    <row r="340" spans="1:8">
      <c r="A340" t="str">
        <f t="shared" si="16"/>
        <v>Westport</v>
      </c>
      <c r="B340" s="19" t="s">
        <v>682</v>
      </c>
      <c r="C340" t="s">
        <v>137</v>
      </c>
      <c r="D340">
        <f t="shared" si="15"/>
        <v>62.249999999999993</v>
      </c>
      <c r="F340" t="str">
        <f t="shared" si="17"/>
        <v>Northern Berkshire Regional Vocational Technical</v>
      </c>
      <c r="G340" t="s">
        <v>777</v>
      </c>
      <c r="H340" t="s">
        <v>296</v>
      </c>
    </row>
    <row r="341" spans="1:8">
      <c r="A341" t="str">
        <f t="shared" si="16"/>
        <v>West Springfield</v>
      </c>
      <c r="B341" s="19" t="s">
        <v>683</v>
      </c>
      <c r="C341" t="s">
        <v>50</v>
      </c>
      <c r="D341">
        <f t="shared" si="15"/>
        <v>53.679999999999986</v>
      </c>
      <c r="F341" t="str">
        <f t="shared" si="17"/>
        <v>Nashoba Valley Regional Vocational Technical</v>
      </c>
      <c r="G341" t="s">
        <v>778</v>
      </c>
      <c r="H341" t="s">
        <v>324</v>
      </c>
    </row>
    <row r="342" spans="1:8">
      <c r="A342" t="str">
        <f t="shared" si="16"/>
        <v xml:space="preserve">West Stockbridge </v>
      </c>
      <c r="B342" s="19" t="s">
        <v>684</v>
      </c>
      <c r="C342" t="s">
        <v>913</v>
      </c>
      <c r="D342">
        <f t="shared" si="15"/>
        <v>0</v>
      </c>
      <c r="F342" t="str">
        <f t="shared" si="17"/>
        <v>Northeast Metropolitan Regional Vocational Technical</v>
      </c>
      <c r="G342" t="s">
        <v>779</v>
      </c>
      <c r="H342" t="s">
        <v>326</v>
      </c>
    </row>
    <row r="343" spans="1:8">
      <c r="A343" t="str">
        <f t="shared" si="16"/>
        <v xml:space="preserve">West Tisbury </v>
      </c>
      <c r="B343" s="19" t="s">
        <v>685</v>
      </c>
      <c r="C343" t="s">
        <v>914</v>
      </c>
      <c r="D343">
        <f t="shared" si="15"/>
        <v>0</v>
      </c>
      <c r="F343" t="str">
        <f t="shared" si="17"/>
        <v>Old Colony Regional Vocational Technical</v>
      </c>
      <c r="G343" t="s">
        <v>780</v>
      </c>
      <c r="H343" t="s">
        <v>307</v>
      </c>
    </row>
    <row r="344" spans="1:8">
      <c r="A344" t="str">
        <f t="shared" si="16"/>
        <v>Westwood</v>
      </c>
      <c r="B344" s="19" t="s">
        <v>686</v>
      </c>
      <c r="C344" t="s">
        <v>347</v>
      </c>
      <c r="D344">
        <f t="shared" si="15"/>
        <v>1.3800000000000001</v>
      </c>
      <c r="F344" t="str">
        <f t="shared" si="17"/>
        <v>Pathfinder Regional Vocational Technical</v>
      </c>
      <c r="G344" t="s">
        <v>781</v>
      </c>
      <c r="H344" t="s">
        <v>316</v>
      </c>
    </row>
    <row r="345" spans="1:8">
      <c r="A345" t="str">
        <f t="shared" si="16"/>
        <v>Weymouth</v>
      </c>
      <c r="B345" s="19" t="s">
        <v>687</v>
      </c>
      <c r="C345" t="s">
        <v>103</v>
      </c>
      <c r="D345">
        <f t="shared" si="15"/>
        <v>44.309999999999995</v>
      </c>
      <c r="F345" t="str">
        <f t="shared" si="17"/>
        <v>Shawsheen Valley Regional Vocational Technical</v>
      </c>
      <c r="G345" t="s">
        <v>782</v>
      </c>
      <c r="H345" t="s">
        <v>323</v>
      </c>
    </row>
    <row r="346" spans="1:8">
      <c r="A346" t="str">
        <f t="shared" si="16"/>
        <v>Whately</v>
      </c>
      <c r="B346" s="19" t="s">
        <v>688</v>
      </c>
      <c r="C346" t="s">
        <v>209</v>
      </c>
      <c r="D346">
        <f t="shared" si="15"/>
        <v>8.9400000000000013</v>
      </c>
      <c r="F346" t="str">
        <f t="shared" si="17"/>
        <v>Southeastern Regional Vocational Technical</v>
      </c>
      <c r="G346" t="s">
        <v>783</v>
      </c>
      <c r="H346" t="s">
        <v>171</v>
      </c>
    </row>
    <row r="347" spans="1:8">
      <c r="A347" t="str">
        <f t="shared" si="16"/>
        <v xml:space="preserve">Whitman </v>
      </c>
      <c r="B347" s="19" t="s">
        <v>689</v>
      </c>
      <c r="C347" t="s">
        <v>915</v>
      </c>
      <c r="D347">
        <f t="shared" si="15"/>
        <v>0</v>
      </c>
      <c r="F347" t="str">
        <f t="shared" si="17"/>
        <v>South Shore Regional Vocational Technical</v>
      </c>
      <c r="G347" t="s">
        <v>784</v>
      </c>
      <c r="H347" t="s">
        <v>922</v>
      </c>
    </row>
    <row r="348" spans="1:8">
      <c r="A348" t="str">
        <f t="shared" si="16"/>
        <v xml:space="preserve">Wilbraham </v>
      </c>
      <c r="B348" s="19" t="s">
        <v>690</v>
      </c>
      <c r="C348" t="s">
        <v>916</v>
      </c>
      <c r="D348">
        <f t="shared" si="15"/>
        <v>0</v>
      </c>
      <c r="F348" t="str">
        <f t="shared" si="17"/>
        <v>Southern Worcester County Regional Vocational Technical</v>
      </c>
      <c r="G348" t="s">
        <v>785</v>
      </c>
      <c r="H348" t="s">
        <v>308</v>
      </c>
    </row>
    <row r="349" spans="1:8">
      <c r="A349" t="str">
        <f t="shared" si="16"/>
        <v>Williamsburg</v>
      </c>
      <c r="B349" s="19" t="s">
        <v>691</v>
      </c>
      <c r="C349" t="s">
        <v>210</v>
      </c>
      <c r="D349">
        <f t="shared" si="15"/>
        <v>13.79</v>
      </c>
      <c r="F349" t="str">
        <f t="shared" si="17"/>
        <v>Tri-County Regional Vocational Technical</v>
      </c>
      <c r="G349" t="s">
        <v>786</v>
      </c>
      <c r="H349" t="s">
        <v>314</v>
      </c>
    </row>
    <row r="350" spans="1:8">
      <c r="A350" t="str">
        <f t="shared" si="16"/>
        <v xml:space="preserve">Williamstown </v>
      </c>
      <c r="B350" s="19" t="s">
        <v>692</v>
      </c>
      <c r="C350" t="s">
        <v>194</v>
      </c>
      <c r="D350">
        <f t="shared" si="15"/>
        <v>0</v>
      </c>
      <c r="F350" t="str">
        <f t="shared" si="17"/>
        <v>Upper Cape Cod Regional Vocational Technical</v>
      </c>
      <c r="G350" t="s">
        <v>787</v>
      </c>
      <c r="H350" t="s">
        <v>232</v>
      </c>
    </row>
    <row r="351" spans="1:8">
      <c r="A351" t="str">
        <f t="shared" si="16"/>
        <v>Wilmington</v>
      </c>
      <c r="B351" s="19" t="s">
        <v>693</v>
      </c>
      <c r="C351" t="s">
        <v>337</v>
      </c>
      <c r="D351">
        <f t="shared" si="15"/>
        <v>8.0399999999999991</v>
      </c>
      <c r="F351" t="str">
        <f t="shared" si="17"/>
        <v>Whittier Regional Vocational Technical</v>
      </c>
      <c r="G351" t="s">
        <v>788</v>
      </c>
      <c r="H351" t="s">
        <v>322</v>
      </c>
    </row>
    <row r="352" spans="1:8">
      <c r="A352" t="str">
        <f t="shared" si="16"/>
        <v>Winchendon</v>
      </c>
      <c r="B352" s="19" t="s">
        <v>694</v>
      </c>
      <c r="C352" t="s">
        <v>234</v>
      </c>
      <c r="D352">
        <f t="shared" si="15"/>
        <v>152.70000000000005</v>
      </c>
    </row>
    <row r="353" spans="1:4">
      <c r="A353" t="str">
        <f t="shared" si="16"/>
        <v>Winchester</v>
      </c>
      <c r="B353" s="19" t="s">
        <v>695</v>
      </c>
      <c r="C353" t="s">
        <v>348</v>
      </c>
      <c r="D353">
        <f t="shared" si="15"/>
        <v>2.44</v>
      </c>
    </row>
    <row r="354" spans="1:4">
      <c r="A354" t="str">
        <f t="shared" si="16"/>
        <v xml:space="preserve">Windsor </v>
      </c>
      <c r="B354" s="19" t="s">
        <v>696</v>
      </c>
      <c r="C354" t="s">
        <v>917</v>
      </c>
      <c r="D354">
        <f t="shared" si="15"/>
        <v>0</v>
      </c>
    </row>
    <row r="355" spans="1:4">
      <c r="A355" t="str">
        <f t="shared" si="16"/>
        <v>Winthrop</v>
      </c>
      <c r="B355" s="19" t="s">
        <v>697</v>
      </c>
      <c r="C355" t="s">
        <v>311</v>
      </c>
      <c r="D355">
        <f t="shared" si="15"/>
        <v>9.1700000000000017</v>
      </c>
    </row>
    <row r="356" spans="1:4">
      <c r="A356" t="str">
        <f t="shared" si="16"/>
        <v>Woburn</v>
      </c>
      <c r="B356" s="19" t="s">
        <v>698</v>
      </c>
      <c r="C356" t="s">
        <v>183</v>
      </c>
      <c r="D356">
        <f t="shared" si="15"/>
        <v>14.330000000000004</v>
      </c>
    </row>
    <row r="357" spans="1:4">
      <c r="A357" t="str">
        <f t="shared" si="16"/>
        <v>Worcester</v>
      </c>
      <c r="B357" s="19" t="s">
        <v>699</v>
      </c>
      <c r="C357" t="s">
        <v>87</v>
      </c>
      <c r="D357">
        <f t="shared" si="15"/>
        <v>492.7600000000001</v>
      </c>
    </row>
    <row r="358" spans="1:4">
      <c r="A358" t="str">
        <f t="shared" si="16"/>
        <v>Worthington</v>
      </c>
      <c r="B358" s="19" t="s">
        <v>700</v>
      </c>
      <c r="C358" t="s">
        <v>220</v>
      </c>
      <c r="D358">
        <f t="shared" si="15"/>
        <v>36.130000000000003</v>
      </c>
    </row>
    <row r="359" spans="1:4">
      <c r="A359" t="str">
        <f t="shared" si="16"/>
        <v>Wrentham</v>
      </c>
      <c r="B359" s="19" t="s">
        <v>701</v>
      </c>
      <c r="C359" t="s">
        <v>273</v>
      </c>
      <c r="D359">
        <f t="shared" si="15"/>
        <v>0.48</v>
      </c>
    </row>
    <row r="360" spans="1:4">
      <c r="A360" t="str">
        <f t="shared" si="16"/>
        <v xml:space="preserve">Yarmouth </v>
      </c>
      <c r="B360" s="19" t="s">
        <v>702</v>
      </c>
      <c r="C360" t="s">
        <v>918</v>
      </c>
      <c r="D360">
        <f t="shared" si="15"/>
        <v>0</v>
      </c>
    </row>
    <row r="361" spans="1:4">
      <c r="A361" t="str">
        <f t="shared" si="16"/>
        <v xml:space="preserve">Devens </v>
      </c>
      <c r="B361" s="19" t="s">
        <v>703</v>
      </c>
      <c r="C361" t="s">
        <v>919</v>
      </c>
      <c r="D361">
        <f t="shared" si="15"/>
        <v>0</v>
      </c>
    </row>
    <row r="362" spans="1:4">
      <c r="A362" t="str">
        <f t="shared" si="16"/>
        <v>Northampton-Smith Vocational Agricultural</v>
      </c>
      <c r="B362" s="19" t="s">
        <v>704</v>
      </c>
      <c r="C362" t="s">
        <v>920</v>
      </c>
      <c r="D362">
        <f t="shared" si="15"/>
        <v>0</v>
      </c>
    </row>
    <row r="363" spans="1:4">
      <c r="A363" t="str">
        <f t="shared" si="16"/>
        <v>Acton-Boxborough</v>
      </c>
      <c r="B363" s="19" t="s">
        <v>705</v>
      </c>
      <c r="C363" t="s">
        <v>249</v>
      </c>
      <c r="D363">
        <f t="shared" si="15"/>
        <v>11.559999999999999</v>
      </c>
    </row>
    <row r="364" spans="1:4">
      <c r="A364" t="str">
        <f t="shared" si="16"/>
        <v>Hoosac Valley</v>
      </c>
      <c r="B364" s="19" t="s">
        <v>706</v>
      </c>
      <c r="C364" t="s">
        <v>801</v>
      </c>
      <c r="D364">
        <f t="shared" si="15"/>
        <v>142.18000000000004</v>
      </c>
    </row>
    <row r="365" spans="1:4">
      <c r="A365" t="str">
        <f t="shared" si="16"/>
        <v>Amherst-Pelham</v>
      </c>
      <c r="B365" s="19" t="s">
        <v>707</v>
      </c>
      <c r="C365" t="s">
        <v>117</v>
      </c>
      <c r="D365">
        <f t="shared" si="15"/>
        <v>16.25</v>
      </c>
    </row>
    <row r="366" spans="1:4">
      <c r="A366" t="str">
        <f t="shared" si="16"/>
        <v>Ashburnham-Westminster</v>
      </c>
      <c r="B366" s="19" t="s">
        <v>708</v>
      </c>
      <c r="C366" t="s">
        <v>69</v>
      </c>
      <c r="D366">
        <f t="shared" si="15"/>
        <v>60.669999999999995</v>
      </c>
    </row>
    <row r="367" spans="1:4">
      <c r="A367" t="str">
        <f t="shared" si="16"/>
        <v>Athol-Royalston</v>
      </c>
      <c r="B367" s="19" t="s">
        <v>709</v>
      </c>
      <c r="C367" t="s">
        <v>235</v>
      </c>
      <c r="D367">
        <f t="shared" si="15"/>
        <v>343.51</v>
      </c>
    </row>
    <row r="368" spans="1:4">
      <c r="A368" t="str">
        <f t="shared" si="16"/>
        <v>Ayer Shirley</v>
      </c>
      <c r="B368" s="19" t="s">
        <v>710</v>
      </c>
      <c r="C368" t="s">
        <v>803</v>
      </c>
      <c r="D368">
        <f t="shared" si="15"/>
        <v>109.01</v>
      </c>
    </row>
    <row r="369" spans="1:4">
      <c r="A369" t="str">
        <f t="shared" si="16"/>
        <v>Berkshire Hills</v>
      </c>
      <c r="B369" s="19" t="s">
        <v>711</v>
      </c>
      <c r="C369" t="s">
        <v>259</v>
      </c>
      <c r="D369">
        <f t="shared" si="15"/>
        <v>106.38000000000001</v>
      </c>
    </row>
    <row r="370" spans="1:4">
      <c r="A370" t="str">
        <f t="shared" si="16"/>
        <v>Berlin-Boylston</v>
      </c>
      <c r="B370" s="19" t="s">
        <v>712</v>
      </c>
      <c r="C370" t="s">
        <v>206</v>
      </c>
      <c r="D370">
        <f t="shared" si="15"/>
        <v>14.879999999999999</v>
      </c>
    </row>
    <row r="371" spans="1:4">
      <c r="A371" t="str">
        <f t="shared" si="16"/>
        <v>Blackstone-Millville</v>
      </c>
      <c r="B371" s="19" t="s">
        <v>713</v>
      </c>
      <c r="C371" t="s">
        <v>127</v>
      </c>
      <c r="D371">
        <f t="shared" si="15"/>
        <v>97.330000000000013</v>
      </c>
    </row>
    <row r="372" spans="1:4">
      <c r="A372" t="str">
        <f t="shared" si="16"/>
        <v>Bridgewater-Raynham</v>
      </c>
      <c r="B372" s="19" t="s">
        <v>714</v>
      </c>
      <c r="C372" t="s">
        <v>113</v>
      </c>
      <c r="D372">
        <f t="shared" si="15"/>
        <v>165.17000000000002</v>
      </c>
    </row>
    <row r="373" spans="1:4">
      <c r="A373" t="str">
        <f t="shared" si="16"/>
        <v>Chesterfield-Goshen</v>
      </c>
      <c r="B373" s="19" t="s">
        <v>715</v>
      </c>
      <c r="C373" t="s">
        <v>250</v>
      </c>
      <c r="D373">
        <f t="shared" si="15"/>
        <v>15.38</v>
      </c>
    </row>
    <row r="374" spans="1:4">
      <c r="A374" t="str">
        <f t="shared" si="16"/>
        <v>Central Berkshire</v>
      </c>
      <c r="B374" s="19" t="s">
        <v>716</v>
      </c>
      <c r="C374" t="s">
        <v>195</v>
      </c>
      <c r="D374">
        <f t="shared" si="15"/>
        <v>184.53999999999996</v>
      </c>
    </row>
    <row r="375" spans="1:4">
      <c r="A375" t="str">
        <f t="shared" si="16"/>
        <v>Concord-Carlisle</v>
      </c>
      <c r="B375" s="19" t="s">
        <v>717</v>
      </c>
      <c r="C375" t="s">
        <v>236</v>
      </c>
      <c r="D375">
        <f t="shared" si="15"/>
        <v>2</v>
      </c>
    </row>
    <row r="376" spans="1:4">
      <c r="A376" t="str">
        <f t="shared" si="16"/>
        <v>Dennis-Yarmouth</v>
      </c>
      <c r="B376" s="19" t="s">
        <v>718</v>
      </c>
      <c r="C376" t="s">
        <v>114</v>
      </c>
      <c r="D376">
        <f t="shared" si="15"/>
        <v>387.27999999999986</v>
      </c>
    </row>
    <row r="377" spans="1:4">
      <c r="A377" t="str">
        <f t="shared" si="16"/>
        <v>Dighton-Rehoboth</v>
      </c>
      <c r="B377" s="19" t="s">
        <v>719</v>
      </c>
      <c r="C377" t="s">
        <v>138</v>
      </c>
      <c r="D377">
        <f t="shared" si="15"/>
        <v>35.06</v>
      </c>
    </row>
    <row r="378" spans="1:4">
      <c r="A378" t="str">
        <f t="shared" si="16"/>
        <v>Dover-Sherborn</v>
      </c>
      <c r="B378" s="19" t="s">
        <v>720</v>
      </c>
      <c r="C378" t="s">
        <v>284</v>
      </c>
      <c r="D378">
        <f t="shared" si="15"/>
        <v>2.0699999999999998</v>
      </c>
    </row>
    <row r="379" spans="1:4">
      <c r="A379" t="str">
        <f t="shared" si="16"/>
        <v>Dudley-Charlton</v>
      </c>
      <c r="B379" s="19" t="s">
        <v>721</v>
      </c>
      <c r="C379" t="s">
        <v>796</v>
      </c>
      <c r="D379">
        <f t="shared" si="15"/>
        <v>52.690000000000012</v>
      </c>
    </row>
    <row r="380" spans="1:4">
      <c r="A380" t="str">
        <f t="shared" si="16"/>
        <v>Nauset</v>
      </c>
      <c r="B380" s="19" t="s">
        <v>722</v>
      </c>
      <c r="C380" t="s">
        <v>115</v>
      </c>
      <c r="D380">
        <f t="shared" si="15"/>
        <v>30.85</v>
      </c>
    </row>
    <row r="381" spans="1:4">
      <c r="A381" t="str">
        <f t="shared" si="16"/>
        <v>Farmington River</v>
      </c>
      <c r="B381" s="19" t="s">
        <v>723</v>
      </c>
      <c r="C381" t="s">
        <v>804</v>
      </c>
      <c r="D381">
        <f t="shared" si="15"/>
        <v>43.01</v>
      </c>
    </row>
    <row r="382" spans="1:4">
      <c r="A382" t="str">
        <f t="shared" si="16"/>
        <v>Freetown-Lakeville</v>
      </c>
      <c r="B382" s="19" t="s">
        <v>724</v>
      </c>
      <c r="C382" t="s">
        <v>139</v>
      </c>
      <c r="D382">
        <f t="shared" si="15"/>
        <v>45.51</v>
      </c>
    </row>
    <row r="383" spans="1:4">
      <c r="A383" t="str">
        <f t="shared" si="16"/>
        <v>Frontier</v>
      </c>
      <c r="B383" s="19" t="s">
        <v>725</v>
      </c>
      <c r="C383" t="s">
        <v>118</v>
      </c>
      <c r="D383">
        <f t="shared" si="15"/>
        <v>38.01</v>
      </c>
    </row>
    <row r="384" spans="1:4">
      <c r="A384" t="str">
        <f t="shared" si="16"/>
        <v>Gateway</v>
      </c>
      <c r="B384" s="19" t="s">
        <v>726</v>
      </c>
      <c r="C384" t="s">
        <v>221</v>
      </c>
      <c r="D384">
        <f t="shared" si="15"/>
        <v>91.670000000000016</v>
      </c>
    </row>
    <row r="385" spans="1:4">
      <c r="A385" t="str">
        <f t="shared" si="16"/>
        <v>Groton-Dunstable</v>
      </c>
      <c r="B385" s="19" t="s">
        <v>727</v>
      </c>
      <c r="C385" t="s">
        <v>237</v>
      </c>
      <c r="D385">
        <f t="shared" si="15"/>
        <v>26.049999999999997</v>
      </c>
    </row>
    <row r="386" spans="1:4">
      <c r="A386" t="str">
        <f t="shared" si="16"/>
        <v>Gill-Montague</v>
      </c>
      <c r="B386" s="19" t="s">
        <v>728</v>
      </c>
      <c r="C386" t="s">
        <v>70</v>
      </c>
      <c r="D386">
        <f t="shared" si="15"/>
        <v>254.9</v>
      </c>
    </row>
    <row r="387" spans="1:4">
      <c r="A387" t="str">
        <f t="shared" si="16"/>
        <v>Hamilton-Wenham</v>
      </c>
      <c r="B387" s="19" t="s">
        <v>729</v>
      </c>
      <c r="C387" t="s">
        <v>159</v>
      </c>
      <c r="D387">
        <f t="shared" si="15"/>
        <v>6.9700000000000006</v>
      </c>
    </row>
    <row r="388" spans="1:4">
      <c r="A388" t="str">
        <f t="shared" si="16"/>
        <v>Hampden-Wilbraham</v>
      </c>
      <c r="B388" s="19" t="s">
        <v>730</v>
      </c>
      <c r="C388" t="s">
        <v>119</v>
      </c>
      <c r="D388">
        <f t="shared" si="15"/>
        <v>35.330000000000005</v>
      </c>
    </row>
    <row r="389" spans="1:4">
      <c r="A389" t="str">
        <f t="shared" si="16"/>
        <v>Hampshire</v>
      </c>
      <c r="B389" s="19" t="s">
        <v>731</v>
      </c>
      <c r="C389" t="s">
        <v>222</v>
      </c>
      <c r="D389">
        <f t="shared" si="15"/>
        <v>66.66</v>
      </c>
    </row>
    <row r="390" spans="1:4">
      <c r="A390" t="str">
        <f t="shared" si="16"/>
        <v>Hawlemont</v>
      </c>
      <c r="B390" s="19" t="s">
        <v>732</v>
      </c>
      <c r="C390" t="s">
        <v>196</v>
      </c>
      <c r="D390">
        <f t="shared" si="15"/>
        <v>23.77</v>
      </c>
    </row>
    <row r="391" spans="1:4">
      <c r="A391" t="str">
        <f t="shared" si="16"/>
        <v>King Philip</v>
      </c>
      <c r="B391" s="19" t="s">
        <v>733</v>
      </c>
      <c r="C391" t="s">
        <v>128</v>
      </c>
      <c r="D391">
        <f t="shared" si="15"/>
        <v>20.22</v>
      </c>
    </row>
    <row r="392" spans="1:4">
      <c r="A392" t="str">
        <f t="shared" si="16"/>
        <v>Lincoln-Sudbury</v>
      </c>
      <c r="B392" s="19" t="s">
        <v>734</v>
      </c>
      <c r="C392" t="s">
        <v>289</v>
      </c>
      <c r="D392">
        <f t="shared" si="15"/>
        <v>2.46</v>
      </c>
    </row>
    <row r="393" spans="1:4">
      <c r="A393" t="str">
        <f t="shared" si="16"/>
        <v>Manchester Essex</v>
      </c>
      <c r="B393" s="19" t="s">
        <v>735</v>
      </c>
      <c r="C393" t="s">
        <v>800</v>
      </c>
      <c r="D393">
        <f t="shared" si="15"/>
        <v>13.61</v>
      </c>
    </row>
    <row r="394" spans="1:4">
      <c r="A394" t="str">
        <f t="shared" si="16"/>
        <v>Martha's Vineyard</v>
      </c>
      <c r="B394" s="19" t="s">
        <v>736</v>
      </c>
      <c r="C394" t="s">
        <v>349</v>
      </c>
      <c r="D394">
        <f t="shared" ref="D394:D448" si="18">VLOOKUP(B394,everchoice,36,FALSE)</f>
        <v>0.75</v>
      </c>
    </row>
    <row r="395" spans="1:4">
      <c r="A395" t="str">
        <f t="shared" ref="A395:A448" si="19">C395</f>
        <v>Masconomet</v>
      </c>
      <c r="B395" s="19" t="s">
        <v>737</v>
      </c>
      <c r="C395" t="s">
        <v>160</v>
      </c>
      <c r="D395">
        <f t="shared" si="18"/>
        <v>10.38</v>
      </c>
    </row>
    <row r="396" spans="1:4">
      <c r="A396" t="str">
        <f t="shared" si="19"/>
        <v>Mendon-Upton</v>
      </c>
      <c r="B396" s="19" t="s">
        <v>738</v>
      </c>
      <c r="C396" t="s">
        <v>88</v>
      </c>
      <c r="D396">
        <f t="shared" si="18"/>
        <v>55.49</v>
      </c>
    </row>
    <row r="397" spans="1:4">
      <c r="A397" t="str">
        <f t="shared" si="19"/>
        <v>Monomoy</v>
      </c>
      <c r="B397" s="19" t="s">
        <v>739</v>
      </c>
      <c r="C397" t="s">
        <v>797</v>
      </c>
      <c r="D397">
        <f t="shared" si="18"/>
        <v>177.45999999999981</v>
      </c>
    </row>
    <row r="398" spans="1:4">
      <c r="A398" t="str">
        <f t="shared" si="19"/>
        <v>Mount Greylock</v>
      </c>
      <c r="B398" s="19" t="s">
        <v>740</v>
      </c>
      <c r="C398" t="s">
        <v>197</v>
      </c>
      <c r="D398">
        <f t="shared" si="18"/>
        <v>44.03</v>
      </c>
    </row>
    <row r="399" spans="1:4">
      <c r="A399" t="str">
        <f t="shared" si="19"/>
        <v>Mohawk Trail</v>
      </c>
      <c r="B399" s="19" t="s">
        <v>741</v>
      </c>
      <c r="C399" t="s">
        <v>198</v>
      </c>
      <c r="D399">
        <f t="shared" si="18"/>
        <v>99.689999999999984</v>
      </c>
    </row>
    <row r="400" spans="1:4">
      <c r="A400" t="str">
        <f t="shared" si="19"/>
        <v>Narragansett</v>
      </c>
      <c r="B400" s="19" t="s">
        <v>742</v>
      </c>
      <c r="C400" t="s">
        <v>71</v>
      </c>
      <c r="D400">
        <f t="shared" si="18"/>
        <v>143.41</v>
      </c>
    </row>
    <row r="401" spans="1:4">
      <c r="A401" t="str">
        <f t="shared" si="19"/>
        <v>Nashoba</v>
      </c>
      <c r="B401" s="19" t="s">
        <v>743</v>
      </c>
      <c r="C401" t="s">
        <v>140</v>
      </c>
      <c r="D401">
        <f t="shared" si="18"/>
        <v>55.430000000000007</v>
      </c>
    </row>
    <row r="402" spans="1:4">
      <c r="A402" t="str">
        <f t="shared" si="19"/>
        <v>New Salem-Wendell</v>
      </c>
      <c r="B402" s="19" t="s">
        <v>744</v>
      </c>
      <c r="C402" t="s">
        <v>72</v>
      </c>
      <c r="D402">
        <f t="shared" si="18"/>
        <v>7.9600000000000009</v>
      </c>
    </row>
    <row r="403" spans="1:4">
      <c r="A403" t="str">
        <f t="shared" si="19"/>
        <v>Northboro-Southboro</v>
      </c>
      <c r="B403" s="19" t="s">
        <v>745</v>
      </c>
      <c r="C403" t="s">
        <v>256</v>
      </c>
      <c r="D403">
        <f t="shared" si="18"/>
        <v>10.600000000000001</v>
      </c>
    </row>
    <row r="404" spans="1:4">
      <c r="A404" t="str">
        <f t="shared" si="19"/>
        <v>North Middlesex</v>
      </c>
      <c r="B404" s="19" t="s">
        <v>746</v>
      </c>
      <c r="C404" t="s">
        <v>189</v>
      </c>
      <c r="D404">
        <f t="shared" si="18"/>
        <v>81.889999999999986</v>
      </c>
    </row>
    <row r="405" spans="1:4">
      <c r="A405" t="str">
        <f t="shared" si="19"/>
        <v>Old Rochester</v>
      </c>
      <c r="B405" s="19" t="s">
        <v>747</v>
      </c>
      <c r="C405" t="s">
        <v>164</v>
      </c>
      <c r="D405">
        <f t="shared" si="18"/>
        <v>11.700000000000001</v>
      </c>
    </row>
    <row r="406" spans="1:4">
      <c r="A406" t="str">
        <f t="shared" si="19"/>
        <v>Pentucket</v>
      </c>
      <c r="B406" s="19" t="s">
        <v>748</v>
      </c>
      <c r="C406" t="s">
        <v>55</v>
      </c>
      <c r="D406">
        <f t="shared" si="18"/>
        <v>38.69</v>
      </c>
    </row>
    <row r="407" spans="1:4">
      <c r="A407" t="str">
        <f t="shared" si="19"/>
        <v>Pioneer Valley</v>
      </c>
      <c r="B407" s="19" t="s">
        <v>749</v>
      </c>
      <c r="C407" t="s">
        <v>213</v>
      </c>
      <c r="D407">
        <f t="shared" si="18"/>
        <v>68.960000000000008</v>
      </c>
    </row>
    <row r="408" spans="1:4">
      <c r="A408" t="str">
        <f t="shared" si="19"/>
        <v>Quabbin</v>
      </c>
      <c r="B408" s="19" t="s">
        <v>750</v>
      </c>
      <c r="C408" t="s">
        <v>184</v>
      </c>
      <c r="D408">
        <f t="shared" si="18"/>
        <v>111.44</v>
      </c>
    </row>
    <row r="409" spans="1:4">
      <c r="A409" t="str">
        <f t="shared" si="19"/>
        <v>Ralph C Mahar</v>
      </c>
      <c r="B409" s="19" t="s">
        <v>751</v>
      </c>
      <c r="C409" t="s">
        <v>238</v>
      </c>
      <c r="D409">
        <f t="shared" si="18"/>
        <v>69.980000000000018</v>
      </c>
    </row>
    <row r="410" spans="1:4">
      <c r="A410" t="str">
        <f t="shared" si="19"/>
        <v>Silver Lake</v>
      </c>
      <c r="B410" s="19" t="s">
        <v>752</v>
      </c>
      <c r="C410" t="s">
        <v>218</v>
      </c>
      <c r="D410">
        <f t="shared" si="18"/>
        <v>16.970000000000002</v>
      </c>
    </row>
    <row r="411" spans="1:4">
      <c r="A411" t="str">
        <f t="shared" si="19"/>
        <v>Somerset Berkley</v>
      </c>
      <c r="B411" s="19" t="s">
        <v>753</v>
      </c>
      <c r="C411" t="s">
        <v>802</v>
      </c>
      <c r="D411">
        <f t="shared" si="18"/>
        <v>20.869999999999997</v>
      </c>
    </row>
    <row r="412" spans="1:4">
      <c r="A412" t="str">
        <f t="shared" si="19"/>
        <v>Southern Berkshire</v>
      </c>
      <c r="B412" s="19" t="s">
        <v>754</v>
      </c>
      <c r="C412" t="s">
        <v>260</v>
      </c>
      <c r="D412">
        <f t="shared" si="18"/>
        <v>113.54</v>
      </c>
    </row>
    <row r="413" spans="1:4">
      <c r="A413" t="str">
        <f t="shared" si="19"/>
        <v>Southwick-Tolland-Granville</v>
      </c>
      <c r="B413" s="19" t="s">
        <v>755</v>
      </c>
      <c r="C413" t="s">
        <v>794</v>
      </c>
      <c r="D413">
        <f t="shared" si="18"/>
        <v>49.000000000000007</v>
      </c>
    </row>
    <row r="414" spans="1:4">
      <c r="A414" t="str">
        <f t="shared" si="19"/>
        <v>Spencer-East Brookfield</v>
      </c>
      <c r="B414" s="19" t="s">
        <v>756</v>
      </c>
      <c r="C414" t="s">
        <v>795</v>
      </c>
      <c r="D414">
        <f t="shared" si="18"/>
        <v>194.13000000000002</v>
      </c>
    </row>
    <row r="415" spans="1:4">
      <c r="A415" t="str">
        <f t="shared" si="19"/>
        <v>Tantasqua</v>
      </c>
      <c r="B415" s="19" t="s">
        <v>757</v>
      </c>
      <c r="C415" t="s">
        <v>243</v>
      </c>
      <c r="D415">
        <f t="shared" si="18"/>
        <v>25.969999999999995</v>
      </c>
    </row>
    <row r="416" spans="1:4">
      <c r="A416" t="str">
        <f t="shared" si="19"/>
        <v>Triton</v>
      </c>
      <c r="B416" s="19" t="s">
        <v>758</v>
      </c>
      <c r="C416" t="s">
        <v>56</v>
      </c>
      <c r="D416">
        <f t="shared" si="18"/>
        <v>84.829999999999984</v>
      </c>
    </row>
    <row r="417" spans="1:4">
      <c r="A417" t="str">
        <f t="shared" si="19"/>
        <v>Up-Island Regional</v>
      </c>
      <c r="B417" s="19" t="s">
        <v>759</v>
      </c>
      <c r="C417" t="s">
        <v>226</v>
      </c>
      <c r="D417">
        <f t="shared" si="18"/>
        <v>18.16</v>
      </c>
    </row>
    <row r="418" spans="1:4">
      <c r="A418" t="str">
        <f t="shared" si="19"/>
        <v>Wachusett</v>
      </c>
      <c r="B418" s="19" t="s">
        <v>760</v>
      </c>
      <c r="C418" t="s">
        <v>96</v>
      </c>
      <c r="D418">
        <f t="shared" si="18"/>
        <v>118.11999999999999</v>
      </c>
    </row>
    <row r="419" spans="1:4">
      <c r="A419" t="str">
        <f t="shared" si="19"/>
        <v>Quaboag Regional</v>
      </c>
      <c r="B419" s="19" t="s">
        <v>761</v>
      </c>
      <c r="C419" t="s">
        <v>176</v>
      </c>
      <c r="D419">
        <f t="shared" si="18"/>
        <v>82.980000000000018</v>
      </c>
    </row>
    <row r="420" spans="1:4">
      <c r="A420" t="str">
        <f t="shared" si="19"/>
        <v>Whitman-Hanson</v>
      </c>
      <c r="B420" s="19" t="s">
        <v>762</v>
      </c>
      <c r="C420" t="s">
        <v>170</v>
      </c>
      <c r="D420">
        <f t="shared" si="18"/>
        <v>24.33</v>
      </c>
    </row>
    <row r="421" spans="1:4">
      <c r="A421" t="str">
        <f t="shared" si="19"/>
        <v>Assabet Valley Regional Vocational Technical</v>
      </c>
      <c r="B421" s="19" t="s">
        <v>763</v>
      </c>
      <c r="C421" t="s">
        <v>325</v>
      </c>
      <c r="D421">
        <f t="shared" si="18"/>
        <v>1</v>
      </c>
    </row>
    <row r="422" spans="1:4">
      <c r="A422" t="str">
        <f t="shared" si="19"/>
        <v>Blackstone Valley Regional Vocational Technical</v>
      </c>
      <c r="B422" s="19" t="s">
        <v>764</v>
      </c>
      <c r="C422" t="s">
        <v>279</v>
      </c>
      <c r="D422">
        <f t="shared" si="18"/>
        <v>0</v>
      </c>
    </row>
    <row r="423" spans="1:4">
      <c r="A423" t="str">
        <f t="shared" si="19"/>
        <v>Blue Hills Regional Vocational Technical</v>
      </c>
      <c r="B423" s="19" t="s">
        <v>765</v>
      </c>
      <c r="C423" t="s">
        <v>921</v>
      </c>
      <c r="D423">
        <f t="shared" si="18"/>
        <v>0</v>
      </c>
    </row>
    <row r="424" spans="1:4">
      <c r="A424" t="str">
        <f t="shared" si="19"/>
        <v>Bristol-Plymouth Regional Vocational Technical</v>
      </c>
      <c r="B424" s="19" t="s">
        <v>766</v>
      </c>
      <c r="C424" t="s">
        <v>228</v>
      </c>
      <c r="D424">
        <f t="shared" si="18"/>
        <v>14.66</v>
      </c>
    </row>
    <row r="425" spans="1:4">
      <c r="A425" t="str">
        <f t="shared" si="19"/>
        <v>Cape Cod Regional Vocational Technical</v>
      </c>
      <c r="B425" s="19" t="s">
        <v>767</v>
      </c>
      <c r="C425" t="s">
        <v>231</v>
      </c>
      <c r="D425">
        <f t="shared" si="18"/>
        <v>4</v>
      </c>
    </row>
    <row r="426" spans="1:4">
      <c r="A426" t="str">
        <f t="shared" si="19"/>
        <v>Essex North Shore Agricultural and Technical School District</v>
      </c>
      <c r="B426" s="18" t="s">
        <v>768</v>
      </c>
      <c r="C426" t="s">
        <v>241</v>
      </c>
      <c r="D426">
        <f t="shared" si="18"/>
        <v>6.78</v>
      </c>
    </row>
    <row r="427" spans="1:4">
      <c r="A427" t="str">
        <f t="shared" si="19"/>
        <v>Franklin County Regional Vocational Technical</v>
      </c>
      <c r="B427" s="18" t="s">
        <v>769</v>
      </c>
      <c r="C427" t="s">
        <v>315</v>
      </c>
      <c r="D427">
        <f t="shared" si="18"/>
        <v>2.3199999999999998</v>
      </c>
    </row>
    <row r="428" spans="1:4">
      <c r="A428" t="str">
        <f t="shared" si="19"/>
        <v>Greater Fall River Regional Vocational Technical</v>
      </c>
      <c r="B428" s="19" t="s">
        <v>770</v>
      </c>
      <c r="C428" t="s">
        <v>229</v>
      </c>
      <c r="D428">
        <f t="shared" si="18"/>
        <v>13.209999999999999</v>
      </c>
    </row>
    <row r="429" spans="1:4">
      <c r="A429" t="str">
        <f t="shared" si="19"/>
        <v>Greater Lawrence Regional Vocational Technical</v>
      </c>
      <c r="B429" s="19" t="s">
        <v>771</v>
      </c>
      <c r="C429" t="s">
        <v>252</v>
      </c>
      <c r="D429">
        <f t="shared" si="18"/>
        <v>5.96</v>
      </c>
    </row>
    <row r="430" spans="1:4">
      <c r="A430" t="str">
        <f t="shared" si="19"/>
        <v>Greater New Bedford Regional Vocational Technical</v>
      </c>
      <c r="B430" s="19" t="s">
        <v>772</v>
      </c>
      <c r="C430" t="s">
        <v>230</v>
      </c>
      <c r="D430">
        <f t="shared" si="18"/>
        <v>2.6100000000000003</v>
      </c>
    </row>
    <row r="431" spans="1:4">
      <c r="A431" t="str">
        <f t="shared" si="19"/>
        <v>Greater Lowell Regional Vocational Technical</v>
      </c>
      <c r="B431" s="19" t="s">
        <v>773</v>
      </c>
      <c r="C431" t="s">
        <v>266</v>
      </c>
      <c r="D431">
        <f t="shared" si="18"/>
        <v>38.049999999999997</v>
      </c>
    </row>
    <row r="432" spans="1:4">
      <c r="A432" t="str">
        <f t="shared" si="19"/>
        <v>South Middlesex Regional Vocational Technical</v>
      </c>
      <c r="B432" s="19" t="s">
        <v>774</v>
      </c>
      <c r="C432" t="s">
        <v>805</v>
      </c>
      <c r="D432">
        <f t="shared" si="18"/>
        <v>0</v>
      </c>
    </row>
    <row r="433" spans="1:4">
      <c r="A433" t="str">
        <f t="shared" si="19"/>
        <v>Minuteman Regional Vocational Technical</v>
      </c>
      <c r="B433" s="19" t="s">
        <v>775</v>
      </c>
      <c r="C433" t="s">
        <v>263</v>
      </c>
      <c r="D433">
        <f t="shared" si="18"/>
        <v>5.74</v>
      </c>
    </row>
    <row r="434" spans="1:4">
      <c r="A434" t="str">
        <f t="shared" si="19"/>
        <v>Montachusett Regional Vocational Technical</v>
      </c>
      <c r="B434" s="19" t="s">
        <v>776</v>
      </c>
      <c r="C434" t="s">
        <v>264</v>
      </c>
      <c r="D434">
        <f t="shared" si="18"/>
        <v>47.459999999999994</v>
      </c>
    </row>
    <row r="435" spans="1:4">
      <c r="A435" t="str">
        <f t="shared" si="19"/>
        <v>Northern Berkshire Regional Vocational Technical</v>
      </c>
      <c r="B435" s="19" t="s">
        <v>777</v>
      </c>
      <c r="C435" t="s">
        <v>296</v>
      </c>
      <c r="D435">
        <f t="shared" si="18"/>
        <v>5</v>
      </c>
    </row>
    <row r="436" spans="1:4">
      <c r="A436" t="str">
        <f t="shared" si="19"/>
        <v>Nashoba Valley Regional Vocational Technical</v>
      </c>
      <c r="B436" s="19" t="s">
        <v>778</v>
      </c>
      <c r="C436" t="s">
        <v>324</v>
      </c>
      <c r="D436">
        <f t="shared" si="18"/>
        <v>0</v>
      </c>
    </row>
    <row r="437" spans="1:4">
      <c r="A437" t="str">
        <f t="shared" si="19"/>
        <v>Northeast Metropolitan Regional Vocational Technical</v>
      </c>
      <c r="B437" s="19" t="s">
        <v>779</v>
      </c>
      <c r="C437" t="s">
        <v>326</v>
      </c>
      <c r="D437">
        <f t="shared" si="18"/>
        <v>0</v>
      </c>
    </row>
    <row r="438" spans="1:4">
      <c r="A438" t="str">
        <f t="shared" si="19"/>
        <v>Old Colony Regional Vocational Technical</v>
      </c>
      <c r="B438" s="18" t="s">
        <v>780</v>
      </c>
      <c r="C438" t="s">
        <v>307</v>
      </c>
      <c r="D438">
        <f t="shared" si="18"/>
        <v>3</v>
      </c>
    </row>
    <row r="439" spans="1:4">
      <c r="A439" t="str">
        <f t="shared" si="19"/>
        <v>Pathfinder Regional Vocational Technical</v>
      </c>
      <c r="B439" s="18" t="s">
        <v>781</v>
      </c>
      <c r="C439" t="s">
        <v>316</v>
      </c>
      <c r="D439">
        <f t="shared" si="18"/>
        <v>14</v>
      </c>
    </row>
    <row r="440" spans="1:4">
      <c r="A440" t="str">
        <f t="shared" si="19"/>
        <v>Shawsheen Valley Regional Vocational Technical</v>
      </c>
      <c r="B440" s="18" t="s">
        <v>782</v>
      </c>
      <c r="C440" t="s">
        <v>323</v>
      </c>
      <c r="D440">
        <f t="shared" si="18"/>
        <v>10.55</v>
      </c>
    </row>
    <row r="441" spans="1:4">
      <c r="A441" t="str">
        <f t="shared" si="19"/>
        <v>Southeastern Regional Vocational Technical</v>
      </c>
      <c r="B441" s="18" t="s">
        <v>783</v>
      </c>
      <c r="C441" t="s">
        <v>171</v>
      </c>
      <c r="D441">
        <f t="shared" si="18"/>
        <v>2</v>
      </c>
    </row>
    <row r="442" spans="1:4">
      <c r="A442" t="str">
        <f t="shared" si="19"/>
        <v>South Shore Regional Vocational Technical</v>
      </c>
      <c r="B442" s="18" t="s">
        <v>784</v>
      </c>
      <c r="C442" t="s">
        <v>922</v>
      </c>
      <c r="D442">
        <f t="shared" si="18"/>
        <v>0</v>
      </c>
    </row>
    <row r="443" spans="1:4">
      <c r="A443" t="str">
        <f t="shared" si="19"/>
        <v>Southern Worcester County Regional Vocational Technical</v>
      </c>
      <c r="B443" s="18" t="s">
        <v>785</v>
      </c>
      <c r="C443" t="s">
        <v>308</v>
      </c>
      <c r="D443">
        <f t="shared" si="18"/>
        <v>30.61</v>
      </c>
    </row>
    <row r="444" spans="1:4">
      <c r="A444" t="str">
        <f t="shared" si="19"/>
        <v>Tri-County Regional Vocational Technical</v>
      </c>
      <c r="B444" s="18" t="s">
        <v>786</v>
      </c>
      <c r="C444" t="s">
        <v>314</v>
      </c>
      <c r="D444">
        <f t="shared" si="18"/>
        <v>2</v>
      </c>
    </row>
    <row r="445" spans="1:4">
      <c r="A445" t="str">
        <f t="shared" si="19"/>
        <v>Upper Cape Cod Regional Vocational Technical</v>
      </c>
      <c r="B445" s="18" t="s">
        <v>787</v>
      </c>
      <c r="C445" t="s">
        <v>232</v>
      </c>
      <c r="D445">
        <f t="shared" si="18"/>
        <v>1.32</v>
      </c>
    </row>
    <row r="446" spans="1:4">
      <c r="A446" t="str">
        <f t="shared" si="19"/>
        <v>Whittier Regional Vocational Technical</v>
      </c>
      <c r="B446" s="18" t="s">
        <v>788</v>
      </c>
      <c r="C446" t="s">
        <v>322</v>
      </c>
      <c r="D446">
        <f t="shared" si="18"/>
        <v>0</v>
      </c>
    </row>
    <row r="447" spans="1:4">
      <c r="A447" t="str">
        <f t="shared" si="19"/>
        <v>Bristol County Agricultural</v>
      </c>
      <c r="B447" s="18" t="s">
        <v>789</v>
      </c>
      <c r="C447" t="s">
        <v>923</v>
      </c>
      <c r="D447">
        <f t="shared" si="18"/>
        <v>0</v>
      </c>
    </row>
    <row r="448" spans="1:4">
      <c r="A448" t="str">
        <f t="shared" si="19"/>
        <v>Norfolk County Agricultural</v>
      </c>
      <c r="B448" s="18" t="s">
        <v>790</v>
      </c>
      <c r="C448" t="s">
        <v>924</v>
      </c>
      <c r="D448">
        <f t="shared" si="18"/>
        <v>0</v>
      </c>
    </row>
  </sheetData>
  <autoFilter ref="D9:D448" xr:uid="{00000000-0009-0000-0000-000004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3 L X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m 3 L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y 1 1 Q o i k e 4 D g A A A B E A A A A T A B w A R m 9 y b X V s Y X M v U 2 V j d G l v b j E u b S C i G A A o o B Q A A A A A A A A A A A A A A A A A A A A A A A A A A A A r T k 0 u y c z P U w i G 0 I b W A F B L A Q I t A B Q A A g A I A J t y 1 1 Q O C 2 z Q p A A A A P Y A A A A S A A A A A A A A A A A A A A A A A A A A A A B D b 2 5 m a W c v U G F j a 2 F n Z S 5 4 b W x Q S w E C L Q A U A A I A C A C b c t d U D 8 r p q 6 Q A A A D p A A A A E w A A A A A A A A A A A A A A A A D w A A A A W 0 N v b n R l b n R f V H l w Z X N d L n h t b F B L A Q I t A B Q A A g A I A J t y 1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v + E 1 b Y H e R 6 U e L p p V T x L s A A A A A A I A A A A A A B B m A A A A A Q A A I A A A A K L 7 1 w + f D l F 3 L F c F Q o k A g Q O o F N 8 I O v a j p 8 p r G 4 J 7 q M t e A A A A A A 6 A A A A A A g A A I A A A A D V J e 1 W 5 t z g d t 7 I R 5 M u n B A Q f J 2 O / c N 5 G 1 g a j V D 3 n v 0 p t U A A A A M o m Z D + 7 h b a 1 1 R 5 k V E g M g E w x v i 0 2 I c Y D o l F z C b e 0 0 Z F y f Z R 5 O j 1 P T q U 6 b U g n d a f V L 9 J C Q O k x j x b / S W C j E 5 x Z n n 6 Y i 1 8 p L n x S y u 6 C c 7 + o M c l U Q A A A A J z J l I V / p 1 k h m 5 M L p D f A S A g x + z Z p h a X M + b 7 E I 5 H x x I 2 U P Q s 4 6 W p X 7 z / a e f s M 3 6 1 n k R K d i 3 D s Z n h A q p v + A M M y + 1 c = < / D a t a M a s h u p > 
</file>

<file path=customXml/item2.xml><?xml version="1.0" encoding="utf-8"?>
<?mso-contentType ?>
<FormTemplates xmlns="http://schemas.microsoft.com/sharepoint/v3/contenttype/forms">
  <Display>DocumentLibraryForm</Display>
  <Edit>DropOffZoneRoutingForm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ti_RoutingExistingProperties xmlns="0a4e05da-b9bc-4326-ad73-01ef31b95567" xsi:nil="true"/>
    <_dlc_DocIdPersistId xmlns="733efe1c-5bbe-4968-87dc-d400e65c879f">true</_dlc_DocIdPersistId>
    <_dlc_DocId xmlns="733efe1c-5bbe-4968-87dc-d400e65c879f">DESE-231-25638</_dlc_DocId>
    <_dlc_DocIdUrl xmlns="733efe1c-5bbe-4968-87dc-d400e65c879f">
      <Url>https://sharepoint.doemass.org/ese/webteam/cps/_layouts/DocIdRedir.aspx?ID=DESE-231-25638</Url>
      <Description>DESE-231-25638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4261BFE874874F899C38CF9C771BFF" ma:contentTypeVersion="7" ma:contentTypeDescription="Create a new document." ma:contentTypeScope="" ma:versionID="3a5a55f13e9bb649c79d8b6e4cc9fe8c">
  <xsd:schema xmlns:xsd="http://www.w3.org/2001/XMLSchema" xmlns:xs="http://www.w3.org/2001/XMLSchema" xmlns:p="http://schemas.microsoft.com/office/2006/metadata/properties" xmlns:ns2="0a4e05da-b9bc-4326-ad73-01ef31b95567" xmlns:ns3="733efe1c-5bbe-4968-87dc-d400e65c879f" targetNamespace="http://schemas.microsoft.com/office/2006/metadata/properties" ma:root="true" ma:fieldsID="9f746412060615af2bac066d19f8186c" ns2:_="" ns3:_="">
    <xsd:import namespace="0a4e05da-b9bc-4326-ad73-01ef31b95567"/>
    <xsd:import namespace="733efe1c-5bbe-4968-87dc-d400e65c879f"/>
    <xsd:element name="properties">
      <xsd:complexType>
        <xsd:sequence>
          <xsd:element name="documentManagement">
            <xsd:complexType>
              <xsd:all>
                <xsd:element ref="ns2:_vti_RoutingExistingProperties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e05da-b9bc-4326-ad73-01ef31b95567" elementFormDefault="qualified">
    <xsd:import namespace="http://schemas.microsoft.com/office/2006/documentManagement/types"/>
    <xsd:import namespace="http://schemas.microsoft.com/office/infopath/2007/PartnerControls"/>
    <xsd:element name="_vti_RoutingExistingProperties" ma:index="8" nillable="true" ma:displayName="Original Properties" ma:hidden="true" ma:internalName="_vti_RoutingExistingPropertie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efe1c-5bbe-4968-87dc-d400e65c879f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D809C0D-4B03-4C6B-A5A6-E0C6FB57A7E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AAADC1D-D785-4979-A748-EFE96365B7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4B0E3C-D714-470E-B8DA-BD29203DC776}">
  <ds:schemaRefs>
    <ds:schemaRef ds:uri="http://purl.org/dc/elements/1.1/"/>
    <ds:schemaRef ds:uri="733efe1c-5bbe-4968-87dc-d400e65c879f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0a4e05da-b9bc-4326-ad73-01ef31b95567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58AB5B8-4139-425E-954A-D3F074B65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4e05da-b9bc-4326-ad73-01ef31b95567"/>
    <ds:schemaRef ds:uri="733efe1c-5bbe-4968-87dc-d400e65c87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7E1CB22F-2C3D-4814-A6B9-E26237D561A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fte10</vt:lpstr>
      <vt:lpstr>statewide</vt:lpstr>
      <vt:lpstr>detail2122</vt:lpstr>
      <vt:lpstr>district pupil trends</vt:lpstr>
      <vt:lpstr>distlist</vt:lpstr>
      <vt:lpstr>alpha</vt:lpstr>
      <vt:lpstr>codes</vt:lpstr>
      <vt:lpstr>dec</vt:lpstr>
      <vt:lpstr>distlist</vt:lpstr>
      <vt:lpstr>everchoice</vt:lpstr>
      <vt:lpstr>fte10yr</vt:lpstr>
      <vt:lpstr>ftes</vt:lpstr>
      <vt:lpstr>detail2122!Print_Area</vt:lpstr>
      <vt:lpstr>'district pupil trends'!Print_Area</vt:lpstr>
      <vt:lpstr>statewide!Print_Area</vt:lpstr>
      <vt:lpstr>detail2122!Print_Titles</vt:lpstr>
      <vt:lpstr>statewide!Print_Titles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Choice Tuition Summary</dc:title>
  <dc:creator>DESE</dc:creator>
  <cp:lastModifiedBy>Zou, Dong (EOE)</cp:lastModifiedBy>
  <cp:lastPrinted>2018-06-15T22:11:25Z</cp:lastPrinted>
  <dcterms:created xsi:type="dcterms:W3CDTF">1997-12-18T02:08:54Z</dcterms:created>
  <dcterms:modified xsi:type="dcterms:W3CDTF">2022-06-29T15:26:15Z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tadate">
    <vt:lpwstr>Jun 29 2022</vt:lpwstr>
  </property>
</Properties>
</file>