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ang\source\repos\DDRINQ\Session\"/>
    </mc:Choice>
  </mc:AlternateContent>
  <xr:revisionPtr revIDLastSave="0" documentId="13_ncr:1_{9E13497B-3926-49A7-A732-F139EDF5527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_Annual_202312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9" i="1" l="1"/>
  <c r="X5" i="1"/>
  <c r="X10" i="1"/>
  <c r="X6" i="1"/>
  <c r="X8" i="1"/>
  <c r="X4" i="1"/>
  <c r="X13" i="1" l="1"/>
  <c r="X12" i="1"/>
  <c r="Y17" i="1" l="1"/>
  <c r="X17" i="1"/>
  <c r="Y16" i="1"/>
  <c r="N2" i="1" s="1"/>
  <c r="X16" i="1"/>
</calcChain>
</file>

<file path=xl/sharedStrings.xml><?xml version="1.0" encoding="utf-8"?>
<sst xmlns="http://schemas.openxmlformats.org/spreadsheetml/2006/main" count="24" uniqueCount="21">
  <si>
    <t>Realized Daily Return</t>
  </si>
  <si>
    <t>Cumulative Realized Return</t>
  </si>
  <si>
    <t>Cumulative Realized Weighted Return</t>
  </si>
  <si>
    <t>Unrealized Daily Return</t>
  </si>
  <si>
    <t>Cumulative Unrealized Return</t>
  </si>
  <si>
    <t>Unrealized Weighted Daily Return</t>
  </si>
  <si>
    <t>Cumulative Unrealized Weighted Return</t>
  </si>
  <si>
    <t>Unrealized</t>
  </si>
  <si>
    <t>Days</t>
  </si>
  <si>
    <t>Realized</t>
  </si>
  <si>
    <t>Weighted</t>
  </si>
  <si>
    <t>Combined</t>
  </si>
  <si>
    <t>Forecast</t>
  </si>
  <si>
    <t>Margin</t>
  </si>
  <si>
    <t>Average Unrealized Days
Held</t>
  </si>
  <si>
    <t>Average Realized Days
Held</t>
  </si>
  <si>
    <t>Realized Weighted Daily
Return</t>
  </si>
  <si>
    <t>Date</t>
  </si>
  <si>
    <t>https://ddrinq.github.io/ddrinq/Ticker.html</t>
  </si>
  <si>
    <t>Visit site to see next day trades we will be executing</t>
  </si>
  <si>
    <r>
      <t>Analyze 1,000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liquid securities.  1 million</t>
    </r>
    <r>
      <rPr>
        <b/>
        <vertAlign val="superscript"/>
        <sz val="14"/>
        <color rgb="FF000000"/>
        <rFont val="Arial"/>
        <family val="2"/>
      </rPr>
      <t>+</t>
    </r>
    <r>
      <rPr>
        <b/>
        <sz val="14"/>
        <color rgb="FF000000"/>
        <rFont val="Arial"/>
        <family val="2"/>
      </rPr>
      <t xml:space="preserve"> daily volume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</si>
</sst>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0"/>
    <numFmt numFmtId="166" formatCode="0.0"/>
    <numFmt numFmtId="167" formatCode="mm/dd/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10" fontId="0" fillId="0" borderId="0" xfId="0" applyNumberFormat="1" applyAlignment="1">
      <alignment horizontal="left" wrapText="1"/>
    </xf>
    <xf numFmtId="166" fontId="0" fillId="0" borderId="0" xfId="0" applyNumberFormat="1" applyAlignment="1">
      <alignment horizontal="left" wrapText="1"/>
    </xf>
    <xf numFmtId="165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  <xf numFmtId="167" fontId="0" fillId="0" borderId="0" xfId="0" applyNumberFormat="1" applyAlignment="1">
      <alignment horizontal="left" wrapText="1"/>
    </xf>
    <xf numFmtId="167" fontId="0" fillId="0" borderId="0" xfId="0" applyNumberFormat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13" xfId="0" applyBorder="1"/>
    <xf numFmtId="166" fontId="0" fillId="0" borderId="13" xfId="0" applyNumberFormat="1" applyBorder="1"/>
    <xf numFmtId="165" fontId="0" fillId="0" borderId="13" xfId="0" applyNumberFormat="1" applyBorder="1"/>
    <xf numFmtId="9" fontId="0" fillId="0" borderId="13" xfId="0" applyNumberFormat="1" applyBorder="1"/>
    <xf numFmtId="9" fontId="0" fillId="0" borderId="12" xfId="0" applyNumberFormat="1" applyBorder="1"/>
    <xf numFmtId="0" fontId="19" fillId="0" borderId="0" xfId="0" applyFont="1"/>
    <xf numFmtId="164" fontId="16" fillId="0" borderId="0" xfId="0" applyNumberFormat="1" applyFont="1"/>
    <xf numFmtId="2" fontId="18" fillId="0" borderId="10" xfId="0" applyNumberFormat="1" applyFont="1" applyBorder="1" applyAlignment="1">
      <alignment horizontal="left" wrapText="1"/>
    </xf>
    <xf numFmtId="2" fontId="18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2" formatCode="0.00"/>
    </dxf>
    <dxf>
      <numFmt numFmtId="165" formatCode="0.0000"/>
    </dxf>
    <dxf>
      <numFmt numFmtId="166" formatCode="0.0"/>
    </dxf>
    <dxf>
      <numFmt numFmtId="14" formatCode="0.00%"/>
    </dxf>
    <dxf>
      <font>
        <b/>
      </font>
      <numFmt numFmtId="164" formatCode="0.0000%"/>
    </dxf>
    <dxf>
      <numFmt numFmtId="167" formatCode="mm/dd/yy;@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_Annual_20231229!$D$3</c:f>
              <c:strCache>
                <c:ptCount val="1"/>
                <c:pt idx="0">
                  <c:v>Cumulative Realized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04702809747579"/>
                  <c:y val="8.717950561022419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_Annual_20231229!$B$4:$B$45</c:f>
              <c:numCache>
                <c:formatCode>mm/dd/yy;@</c:formatCode>
                <c:ptCount val="42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45345</c:v>
                </c:pt>
                <c:pt idx="38">
                  <c:v>45348</c:v>
                </c:pt>
                <c:pt idx="39">
                  <c:v>45349</c:v>
                </c:pt>
                <c:pt idx="40">
                  <c:v>45350</c:v>
                </c:pt>
              </c:numCache>
            </c:numRef>
          </c:xVal>
          <c:yVal>
            <c:numRef>
              <c:f>_Annual_20231229!$D$4:$D$45</c:f>
              <c:numCache>
                <c:formatCode>0.00%</c:formatCode>
                <c:ptCount val="42"/>
                <c:pt idx="0">
                  <c:v>3.4422026957734598E-3</c:v>
                </c:pt>
                <c:pt idx="1">
                  <c:v>5.80007233054094E-3</c:v>
                </c:pt>
                <c:pt idx="2">
                  <c:v>1.1357047134135901E-2</c:v>
                </c:pt>
                <c:pt idx="3">
                  <c:v>2.0802028243173599E-2</c:v>
                </c:pt>
                <c:pt idx="4">
                  <c:v>2.91528700034289E-2</c:v>
                </c:pt>
                <c:pt idx="5">
                  <c:v>3.4670042518634502E-2</c:v>
                </c:pt>
                <c:pt idx="6">
                  <c:v>4.94794102557733E-2</c:v>
                </c:pt>
                <c:pt idx="7">
                  <c:v>6.00466274908079E-2</c:v>
                </c:pt>
                <c:pt idx="8">
                  <c:v>6.7804542151937E-2</c:v>
                </c:pt>
                <c:pt idx="9">
                  <c:v>7.4160307827294894E-2</c:v>
                </c:pt>
                <c:pt idx="10">
                  <c:v>7.7173521307306994E-2</c:v>
                </c:pt>
                <c:pt idx="11">
                  <c:v>8.05139187527147E-2</c:v>
                </c:pt>
                <c:pt idx="12">
                  <c:v>8.2069949835943803E-2</c:v>
                </c:pt>
                <c:pt idx="13">
                  <c:v>7.8294357939654197E-2</c:v>
                </c:pt>
                <c:pt idx="14">
                  <c:v>7.8438011361215601E-2</c:v>
                </c:pt>
                <c:pt idx="15">
                  <c:v>7.9311636040008696E-2</c:v>
                </c:pt>
                <c:pt idx="16">
                  <c:v>8.0032552992039097E-2</c:v>
                </c:pt>
                <c:pt idx="17">
                  <c:v>8.2089797802908204E-2</c:v>
                </c:pt>
                <c:pt idx="18">
                  <c:v>8.7963490621394899E-2</c:v>
                </c:pt>
                <c:pt idx="19">
                  <c:v>8.9759362812348906E-2</c:v>
                </c:pt>
                <c:pt idx="20">
                  <c:v>9.6362502640622502E-2</c:v>
                </c:pt>
                <c:pt idx="21">
                  <c:v>0.10024548319226299</c:v>
                </c:pt>
                <c:pt idx="22">
                  <c:v>9.7106071255093906E-2</c:v>
                </c:pt>
                <c:pt idx="23">
                  <c:v>9.8997144544676299E-2</c:v>
                </c:pt>
                <c:pt idx="24">
                  <c:v>0.104394050844192</c:v>
                </c:pt>
                <c:pt idx="25">
                  <c:v>0.106795091970542</c:v>
                </c:pt>
                <c:pt idx="26">
                  <c:v>0.103184440779602</c:v>
                </c:pt>
                <c:pt idx="27">
                  <c:v>0.103237616364517</c:v>
                </c:pt>
                <c:pt idx="28">
                  <c:v>0.103678986236747</c:v>
                </c:pt>
                <c:pt idx="29">
                  <c:v>0.10540311280208101</c:v>
                </c:pt>
                <c:pt idx="30">
                  <c:v>0.110303270565309</c:v>
                </c:pt>
                <c:pt idx="31">
                  <c:v>0.118627164395436</c:v>
                </c:pt>
                <c:pt idx="32">
                  <c:v>0.116624470497106</c:v>
                </c:pt>
                <c:pt idx="33">
                  <c:v>0.122965196278625</c:v>
                </c:pt>
                <c:pt idx="34">
                  <c:v>0.12507734690935501</c:v>
                </c:pt>
                <c:pt idx="35">
                  <c:v>0.128171676790793</c:v>
                </c:pt>
                <c:pt idx="36">
                  <c:v>0.13336538255021199</c:v>
                </c:pt>
                <c:pt idx="37">
                  <c:v>0.134065861001712</c:v>
                </c:pt>
                <c:pt idx="38">
                  <c:v>0.13784440150720001</c:v>
                </c:pt>
                <c:pt idx="39">
                  <c:v>0.14153530584402499</c:v>
                </c:pt>
                <c:pt idx="40">
                  <c:v>0.15157554611733801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98-4E39-8799-1E79134AB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_Annual_20231229!$I$3</c:f>
              <c:strCache>
                <c:ptCount val="1"/>
                <c:pt idx="0">
                  <c:v>Cumulative Unrealized Return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381302232618411"/>
                  <c:y val="-4.100227790432802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_Annual_20231229!$B$4:$B$45</c:f>
              <c:numCache>
                <c:formatCode>mm/dd/yy;@</c:formatCode>
                <c:ptCount val="42"/>
                <c:pt idx="0">
                  <c:v>45289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45299</c:v>
                </c:pt>
                <c:pt idx="6">
                  <c:v>45300</c:v>
                </c:pt>
                <c:pt idx="7">
                  <c:v>45301</c:v>
                </c:pt>
                <c:pt idx="8">
                  <c:v>45302</c:v>
                </c:pt>
                <c:pt idx="9">
                  <c:v>45303</c:v>
                </c:pt>
                <c:pt idx="10">
                  <c:v>45307</c:v>
                </c:pt>
                <c:pt idx="11">
                  <c:v>45308</c:v>
                </c:pt>
                <c:pt idx="12">
                  <c:v>45309</c:v>
                </c:pt>
                <c:pt idx="13">
                  <c:v>45310</c:v>
                </c:pt>
                <c:pt idx="14">
                  <c:v>45313</c:v>
                </c:pt>
                <c:pt idx="15">
                  <c:v>45314</c:v>
                </c:pt>
                <c:pt idx="16">
                  <c:v>45315</c:v>
                </c:pt>
                <c:pt idx="17">
                  <c:v>45316</c:v>
                </c:pt>
                <c:pt idx="18">
                  <c:v>45317</c:v>
                </c:pt>
                <c:pt idx="19">
                  <c:v>45320</c:v>
                </c:pt>
                <c:pt idx="20">
                  <c:v>45321</c:v>
                </c:pt>
                <c:pt idx="21">
                  <c:v>45322</c:v>
                </c:pt>
                <c:pt idx="22">
                  <c:v>45323</c:v>
                </c:pt>
                <c:pt idx="23">
                  <c:v>45324</c:v>
                </c:pt>
                <c:pt idx="24">
                  <c:v>45327</c:v>
                </c:pt>
                <c:pt idx="25">
                  <c:v>45328</c:v>
                </c:pt>
                <c:pt idx="26">
                  <c:v>45329</c:v>
                </c:pt>
                <c:pt idx="27">
                  <c:v>45330</c:v>
                </c:pt>
                <c:pt idx="28">
                  <c:v>45331</c:v>
                </c:pt>
                <c:pt idx="29">
                  <c:v>45334</c:v>
                </c:pt>
                <c:pt idx="30">
                  <c:v>45335</c:v>
                </c:pt>
                <c:pt idx="31">
                  <c:v>45336</c:v>
                </c:pt>
                <c:pt idx="32">
                  <c:v>45337</c:v>
                </c:pt>
                <c:pt idx="33">
                  <c:v>45338</c:v>
                </c:pt>
                <c:pt idx="34">
                  <c:v>45342</c:v>
                </c:pt>
                <c:pt idx="35">
                  <c:v>45343</c:v>
                </c:pt>
                <c:pt idx="36">
                  <c:v>45344</c:v>
                </c:pt>
                <c:pt idx="37">
                  <c:v>45345</c:v>
                </c:pt>
                <c:pt idx="38">
                  <c:v>45348</c:v>
                </c:pt>
                <c:pt idx="39">
                  <c:v>45349</c:v>
                </c:pt>
                <c:pt idx="40">
                  <c:v>45350</c:v>
                </c:pt>
              </c:numCache>
            </c:numRef>
          </c:xVal>
          <c:yVal>
            <c:numRef>
              <c:f>_Annual_20231229!$I$4:$I$45</c:f>
              <c:numCache>
                <c:formatCode>0.00%</c:formatCode>
                <c:ptCount val="42"/>
                <c:pt idx="0">
                  <c:v>4.0473516598901896E-3</c:v>
                </c:pt>
                <c:pt idx="1">
                  <c:v>8.8225989844549196E-3</c:v>
                </c:pt>
                <c:pt idx="2">
                  <c:v>1.47799945715794E-2</c:v>
                </c:pt>
                <c:pt idx="3">
                  <c:v>1.9184451246637899E-2</c:v>
                </c:pt>
                <c:pt idx="4">
                  <c:v>2.33263297729779E-2</c:v>
                </c:pt>
                <c:pt idx="5">
                  <c:v>2.6916798292034801E-2</c:v>
                </c:pt>
                <c:pt idx="6">
                  <c:v>2.90002467186713E-2</c:v>
                </c:pt>
                <c:pt idx="7">
                  <c:v>3.1871563296065102E-2</c:v>
                </c:pt>
                <c:pt idx="8">
                  <c:v>3.8149064497814897E-2</c:v>
                </c:pt>
                <c:pt idx="9">
                  <c:v>4.0989364683116099E-2</c:v>
                </c:pt>
                <c:pt idx="10">
                  <c:v>4.3060802166026098E-2</c:v>
                </c:pt>
                <c:pt idx="11">
                  <c:v>4.3419455995354003E-2</c:v>
                </c:pt>
                <c:pt idx="12">
                  <c:v>4.5025110471310498E-2</c:v>
                </c:pt>
                <c:pt idx="13">
                  <c:v>4.7977065251159703E-2</c:v>
                </c:pt>
                <c:pt idx="14">
                  <c:v>4.9649982708662901E-2</c:v>
                </c:pt>
                <c:pt idx="15">
                  <c:v>5.3096603590718897E-2</c:v>
                </c:pt>
                <c:pt idx="16">
                  <c:v>5.4966264522360399E-2</c:v>
                </c:pt>
                <c:pt idx="17">
                  <c:v>5.9555818117345498E-2</c:v>
                </c:pt>
                <c:pt idx="18">
                  <c:v>6.3368615422491406E-2</c:v>
                </c:pt>
                <c:pt idx="19">
                  <c:v>6.5790965428954504E-2</c:v>
                </c:pt>
                <c:pt idx="20">
                  <c:v>6.8405838813679301E-2</c:v>
                </c:pt>
                <c:pt idx="21">
                  <c:v>6.9949734482324097E-2</c:v>
                </c:pt>
                <c:pt idx="22">
                  <c:v>7.1163325437836197E-2</c:v>
                </c:pt>
                <c:pt idx="23">
                  <c:v>7.3852275998892505E-2</c:v>
                </c:pt>
                <c:pt idx="24">
                  <c:v>7.6743274852188695E-2</c:v>
                </c:pt>
                <c:pt idx="25">
                  <c:v>8.0117537769654301E-2</c:v>
                </c:pt>
                <c:pt idx="26">
                  <c:v>8.6372413092407202E-2</c:v>
                </c:pt>
                <c:pt idx="27">
                  <c:v>9.1144706667414602E-2</c:v>
                </c:pt>
                <c:pt idx="28">
                  <c:v>9.5781224681436905E-2</c:v>
                </c:pt>
                <c:pt idx="29">
                  <c:v>9.7061432570649295E-2</c:v>
                </c:pt>
                <c:pt idx="30">
                  <c:v>0.10169476455366799</c:v>
                </c:pt>
                <c:pt idx="31">
                  <c:v>0.103573459861175</c:v>
                </c:pt>
                <c:pt idx="32">
                  <c:v>0.10821446043770901</c:v>
                </c:pt>
                <c:pt idx="33">
                  <c:v>0.112122336945271</c:v>
                </c:pt>
                <c:pt idx="34">
                  <c:v>0.114265796765755</c:v>
                </c:pt>
                <c:pt idx="35">
                  <c:v>0.116837929273037</c:v>
                </c:pt>
                <c:pt idx="36">
                  <c:v>0.120094378584732</c:v>
                </c:pt>
                <c:pt idx="37">
                  <c:v>0.124444503576415</c:v>
                </c:pt>
                <c:pt idx="38">
                  <c:v>0.127263648843566</c:v>
                </c:pt>
                <c:pt idx="39">
                  <c:v>0.13090360757855199</c:v>
                </c:pt>
                <c:pt idx="40">
                  <c:v>0.135890917050981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BF-45ED-B3C7-8A08043DC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248960"/>
        <c:axId val="465246080"/>
      </c:scatterChart>
      <c:valAx>
        <c:axId val="46524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d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9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6080"/>
        <c:crosses val="autoZero"/>
        <c:crossBetween val="midCat"/>
      </c:valAx>
      <c:valAx>
        <c:axId val="4652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248960"/>
        <c:crosses val="autoZero"/>
        <c:crossBetween val="midCat"/>
      </c:valAx>
      <c:spPr>
        <a:gradFill flip="none" rotWithShape="1">
          <a:gsLst>
            <a:gs pos="0">
              <a:schemeClr val="accent6">
                <a:lumMod val="5000"/>
                <a:lumOff val="95000"/>
              </a:schemeClr>
            </a:gs>
            <a:gs pos="74000">
              <a:schemeClr val="accent6">
                <a:lumMod val="45000"/>
                <a:lumOff val="55000"/>
              </a:schemeClr>
            </a:gs>
            <a:gs pos="83000">
              <a:schemeClr val="accent6">
                <a:lumMod val="45000"/>
                <a:lumOff val="55000"/>
              </a:schemeClr>
            </a:gs>
            <a:gs pos="100000">
              <a:schemeClr val="accent6">
                <a:lumMod val="30000"/>
                <a:lumOff val="70000"/>
              </a:schemeClr>
            </a:gs>
          </a:gsLst>
          <a:lin ang="5400000" scaled="1"/>
          <a:tileRect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6">
            <a:lumMod val="5000"/>
            <a:lumOff val="95000"/>
          </a:schemeClr>
        </a:gs>
        <a:gs pos="74000">
          <a:schemeClr val="accent6">
            <a:lumMod val="45000"/>
            <a:lumOff val="55000"/>
          </a:schemeClr>
        </a:gs>
        <a:gs pos="83000">
          <a:schemeClr val="accent6">
            <a:lumMod val="45000"/>
            <a:lumOff val="55000"/>
          </a:schemeClr>
        </a:gs>
        <a:gs pos="100000">
          <a:schemeClr val="accent6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288925</xdr:colOff>
      <xdr:row>2</xdr:row>
      <xdr:rowOff>25400</xdr:rowOff>
    </xdr:from>
    <xdr:to>
      <xdr:col>21</xdr:col>
      <xdr:colOff>250825</xdr:colOff>
      <xdr:row>13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608E8-1FA7-6862-FDC8-384F2E3E4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292100</xdr:colOff>
      <xdr:row>14</xdr:row>
      <xdr:rowOff>152400</xdr:rowOff>
    </xdr:from>
    <xdr:to>
      <xdr:col>21</xdr:col>
      <xdr:colOff>234950</xdr:colOff>
      <xdr:row>40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66193A-5F25-4338-A1BD-21F120912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L44" totalsRowShown="0" headerRowDxfId="11">
  <autoFilter ref="B3:L44" xr:uid="{00000000-0009-0000-0100-000001000000}"/>
  <tableColumns count="11">
    <tableColumn id="1" xr3:uid="{00000000-0010-0000-0000-000001000000}" name="Date" dataDxfId="10"/>
    <tableColumn id="2" xr3:uid="{00000000-0010-0000-0000-000002000000}" name="Realized Daily Return" dataDxfId="9"/>
    <tableColumn id="3" xr3:uid="{00000000-0010-0000-0000-000003000000}" name="Cumulative Realized Return" dataDxfId="8"/>
    <tableColumn id="4" xr3:uid="{00000000-0010-0000-0000-000004000000}" name="Average Realized Days_x000a_Held" dataDxfId="7"/>
    <tableColumn id="5" xr3:uid="{00000000-0010-0000-0000-000005000000}" name="Realized Weighted Daily_x000a_Return" dataDxfId="6"/>
    <tableColumn id="6" xr3:uid="{00000000-0010-0000-0000-000006000000}" name="Cumulative Realized Weighted Return" dataDxfId="5"/>
    <tableColumn id="7" xr3:uid="{00000000-0010-0000-0000-000007000000}" name="Unrealized Daily Return" dataDxfId="4"/>
    <tableColumn id="8" xr3:uid="{00000000-0010-0000-0000-000008000000}" name="Cumulative Unrealized Return" dataDxfId="3"/>
    <tableColumn id="9" xr3:uid="{00000000-0010-0000-0000-000009000000}" name="Average Unrealized Days_x000a_Held" dataDxfId="2"/>
    <tableColumn id="10" xr3:uid="{00000000-0010-0000-0000-00000A000000}" name="Unrealized Weighted Daily Return" dataDxfId="1"/>
    <tableColumn id="11" xr3:uid="{00000000-0010-0000-0000-00000B000000}" name="Cumulative Unrealized Weighted Retur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44"/>
  <sheetViews>
    <sheetView showGridLines="0" tabSelected="1" zoomScaleNormal="100" workbookViewId="0">
      <selection activeCell="P49" sqref="P49"/>
    </sheetView>
  </sheetViews>
  <sheetFormatPr defaultColWidth="8.08984375" defaultRowHeight="14.5" x14ac:dyDescent="0.35"/>
  <cols>
    <col min="1" max="1" width="4.453125" customWidth="1"/>
    <col min="2" max="2" width="8.81640625" style="13" bestFit="1" customWidth="1"/>
    <col min="3" max="3" width="8.90625" style="1" customWidth="1"/>
    <col min="4" max="4" width="10.453125" style="2" customWidth="1"/>
    <col min="5" max="5" width="8.7265625" style="5" customWidth="1"/>
    <col min="6" max="6" width="9.1796875" style="4" customWidth="1"/>
    <col min="7" max="7" width="10.7265625" style="3" customWidth="1"/>
    <col min="8" max="8" width="10" style="1" customWidth="1"/>
    <col min="9" max="9" width="10.54296875" style="2" customWidth="1"/>
    <col min="10" max="10" width="10.26953125" style="5" customWidth="1"/>
    <col min="11" max="11" width="10.08984375" style="4" customWidth="1"/>
    <col min="12" max="12" width="10.26953125" style="3" customWidth="1"/>
    <col min="13" max="13" width="4.453125" customWidth="1"/>
    <col min="14" max="14" width="9.7265625" bestFit="1" customWidth="1"/>
    <col min="15" max="16" width="7.81640625" bestFit="1" customWidth="1"/>
    <col min="17" max="17" width="3.81640625" bestFit="1" customWidth="1"/>
    <col min="23" max="23" width="9.7265625" bestFit="1" customWidth="1"/>
    <col min="24" max="24" width="7.81640625" bestFit="1" customWidth="1"/>
    <col min="25" max="25" width="6.26953125" bestFit="1" customWidth="1"/>
    <col min="26" max="26" width="3.81640625" bestFit="1" customWidth="1"/>
  </cols>
  <sheetData>
    <row r="1" spans="2:25" ht="7" customHeight="1" x14ac:dyDescent="0.35"/>
    <row r="2" spans="2:25" ht="18.5" x14ac:dyDescent="0.45">
      <c r="N2" s="25" t="str">
        <f>"Forecast Annual Cumulative Realized Return: " &amp;Y15 &amp; " -&gt; " &amp; TEXT(Y16,"#%")</f>
        <v>Forecast Annual Cumulative Realized Return: 365 -&gt; 259%</v>
      </c>
      <c r="O2" s="26"/>
      <c r="P2" s="26"/>
      <c r="Q2" s="26"/>
      <c r="R2" s="26"/>
      <c r="S2" s="26"/>
      <c r="T2" s="26"/>
      <c r="U2" s="26"/>
      <c r="V2" s="26"/>
    </row>
    <row r="3" spans="2:25" s="6" customFormat="1" ht="59" customHeight="1" x14ac:dyDescent="0.35">
      <c r="B3" s="12" t="s">
        <v>17</v>
      </c>
      <c r="C3" s="7" t="s">
        <v>0</v>
      </c>
      <c r="D3" s="8" t="s">
        <v>1</v>
      </c>
      <c r="E3" s="9" t="s">
        <v>15</v>
      </c>
      <c r="F3" s="10" t="s">
        <v>16</v>
      </c>
      <c r="G3" s="11" t="s">
        <v>2</v>
      </c>
      <c r="H3" s="7" t="s">
        <v>3</v>
      </c>
      <c r="I3" s="8" t="s">
        <v>4</v>
      </c>
      <c r="J3" s="9" t="s">
        <v>14</v>
      </c>
      <c r="K3" s="10" t="s">
        <v>5</v>
      </c>
      <c r="L3" s="11" t="s">
        <v>6</v>
      </c>
    </row>
    <row r="4" spans="2:25" x14ac:dyDescent="0.35">
      <c r="B4" s="13">
        <v>45289</v>
      </c>
      <c r="C4" s="24">
        <v>3.4422026957734598E-3</v>
      </c>
      <c r="D4" s="2">
        <v>3.4422026957734598E-3</v>
      </c>
      <c r="E4" s="5">
        <v>25.5555555555555</v>
      </c>
      <c r="F4" s="4">
        <v>8.79674022253219E-2</v>
      </c>
      <c r="G4" s="3">
        <v>8.79674022253219E-2</v>
      </c>
      <c r="H4" s="24">
        <v>4.0473516598901896E-3</v>
      </c>
      <c r="I4" s="2">
        <v>4.0473516598901896E-3</v>
      </c>
      <c r="J4" s="5">
        <v>30.470588235294102</v>
      </c>
      <c r="K4" s="4">
        <v>0.123325185871948</v>
      </c>
      <c r="L4" s="3">
        <v>0.123325185871948</v>
      </c>
      <c r="W4" s="14" t="s">
        <v>9</v>
      </c>
      <c r="X4" s="15">
        <f>AVERAGE(C:C)</f>
        <v>3.6969645394472794E-3</v>
      </c>
    </row>
    <row r="5" spans="2:25" x14ac:dyDescent="0.35">
      <c r="B5" s="13">
        <v>45293</v>
      </c>
      <c r="C5" s="24">
        <v>2.3578696347674702E-3</v>
      </c>
      <c r="D5" s="2">
        <v>5.80007233054094E-3</v>
      </c>
      <c r="E5" s="5">
        <v>26.210526315789402</v>
      </c>
      <c r="F5" s="4">
        <v>6.1801004111273698E-2</v>
      </c>
      <c r="G5" s="3">
        <v>0.14976840633659499</v>
      </c>
      <c r="H5" s="24">
        <v>4.7752473245647204E-3</v>
      </c>
      <c r="I5" s="2">
        <v>8.8225989844549196E-3</v>
      </c>
      <c r="J5" s="5">
        <v>35.346153846153797</v>
      </c>
      <c r="K5" s="4">
        <v>0.16878662658749899</v>
      </c>
      <c r="L5" s="3">
        <v>0.29211181245944701</v>
      </c>
      <c r="W5" s="16" t="s">
        <v>10</v>
      </c>
      <c r="X5" s="17">
        <f>AVERAGE(F:F)</f>
        <v>8.2234103595195493E-2</v>
      </c>
    </row>
    <row r="6" spans="2:25" x14ac:dyDescent="0.35">
      <c r="B6" s="13">
        <v>45294</v>
      </c>
      <c r="C6" s="24">
        <v>5.5569748035950196E-3</v>
      </c>
      <c r="D6" s="2">
        <v>1.1357047134135901E-2</v>
      </c>
      <c r="E6" s="5">
        <v>31.2222222222222</v>
      </c>
      <c r="F6" s="4">
        <v>0.17350110220113299</v>
      </c>
      <c r="G6" s="3">
        <v>0.32326950853772901</v>
      </c>
      <c r="H6" s="24">
        <v>5.9573955871245398E-3</v>
      </c>
      <c r="I6" s="2">
        <v>1.47799945715794E-2</v>
      </c>
      <c r="J6" s="5">
        <v>34.736842105263101</v>
      </c>
      <c r="K6" s="4">
        <v>0.20694110986853601</v>
      </c>
      <c r="L6" s="3">
        <v>0.49905292232798398</v>
      </c>
      <c r="W6" s="18" t="s">
        <v>8</v>
      </c>
      <c r="X6" s="19">
        <f>AVERAGE(E:E)</f>
        <v>26.918707467560374</v>
      </c>
    </row>
    <row r="7" spans="2:25" x14ac:dyDescent="0.35">
      <c r="B7" s="13">
        <v>45295</v>
      </c>
      <c r="C7" s="24">
        <v>9.4449811090376607E-3</v>
      </c>
      <c r="D7" s="2">
        <v>2.0802028243173599E-2</v>
      </c>
      <c r="E7" s="5">
        <v>40.25</v>
      </c>
      <c r="F7" s="4">
        <v>0.38016048963876498</v>
      </c>
      <c r="G7" s="3">
        <v>0.70342999817649499</v>
      </c>
      <c r="H7" s="24">
        <v>4.4044566750584798E-3</v>
      </c>
      <c r="I7" s="2">
        <v>1.9184451246637899E-2</v>
      </c>
      <c r="J7" s="5">
        <v>33.5625</v>
      </c>
      <c r="K7" s="4">
        <v>0.14782457715665001</v>
      </c>
      <c r="L7" s="3">
        <v>0.64687749948463402</v>
      </c>
    </row>
    <row r="8" spans="2:25" x14ac:dyDescent="0.35">
      <c r="B8" s="13">
        <v>45296</v>
      </c>
      <c r="C8" s="24">
        <v>8.3508417602552992E-3</v>
      </c>
      <c r="D8" s="2">
        <v>2.91528700034289E-2</v>
      </c>
      <c r="E8" s="5">
        <v>22</v>
      </c>
      <c r="F8" s="4">
        <v>0.18371851872561601</v>
      </c>
      <c r="G8" s="3">
        <v>0.88714851690211105</v>
      </c>
      <c r="H8" s="24">
        <v>4.1418785263400201E-3</v>
      </c>
      <c r="I8" s="2">
        <v>2.33263297729779E-2</v>
      </c>
      <c r="J8" s="5">
        <v>59.758620689655103</v>
      </c>
      <c r="K8" s="4">
        <v>0.247512947798181</v>
      </c>
      <c r="L8" s="3">
        <v>0.89439044728281503</v>
      </c>
      <c r="W8" s="14" t="s">
        <v>7</v>
      </c>
      <c r="X8" s="15">
        <f>AVERAGE(H:H)</f>
        <v>3.3144126109995466E-3</v>
      </c>
    </row>
    <row r="9" spans="2:25" x14ac:dyDescent="0.35">
      <c r="B9" s="13">
        <v>45299</v>
      </c>
      <c r="C9" s="24">
        <v>5.5171725152056298E-3</v>
      </c>
      <c r="D9" s="2">
        <v>3.4670042518634502E-2</v>
      </c>
      <c r="E9" s="5">
        <v>39.375</v>
      </c>
      <c r="F9" s="4">
        <v>0.217238667786221</v>
      </c>
      <c r="G9" s="3">
        <v>1.10438718468833</v>
      </c>
      <c r="H9" s="24">
        <v>3.5904685190568499E-3</v>
      </c>
      <c r="I9" s="2">
        <v>2.6916798292034801E-2</v>
      </c>
      <c r="J9" s="5">
        <v>23.170731707317</v>
      </c>
      <c r="K9" s="4">
        <v>8.3193782758634496E-2</v>
      </c>
      <c r="L9" s="3">
        <v>0.97758423004145001</v>
      </c>
      <c r="W9" s="16" t="s">
        <v>10</v>
      </c>
      <c r="X9" s="17">
        <f>AVERAGE(K:K)</f>
        <v>8.2236498540862471E-2</v>
      </c>
    </row>
    <row r="10" spans="2:25" x14ac:dyDescent="0.35">
      <c r="B10" s="13">
        <v>45300</v>
      </c>
      <c r="C10" s="24">
        <v>1.48093677371388E-2</v>
      </c>
      <c r="D10" s="2">
        <v>4.94794102557733E-2</v>
      </c>
      <c r="E10" s="5">
        <v>11.75</v>
      </c>
      <c r="F10" s="4">
        <v>0.17401007091138099</v>
      </c>
      <c r="G10" s="3">
        <v>1.2783972555997101</v>
      </c>
      <c r="H10" s="24">
        <v>2.0834484266365602E-3</v>
      </c>
      <c r="I10" s="2">
        <v>2.90002467186713E-2</v>
      </c>
      <c r="J10" s="5">
        <v>14.953488372093</v>
      </c>
      <c r="K10" s="4">
        <v>3.1154821821565301E-2</v>
      </c>
      <c r="L10" s="3">
        <v>1.0087390518630099</v>
      </c>
      <c r="W10" s="18" t="s">
        <v>8</v>
      </c>
      <c r="X10" s="19">
        <f>AVERAGE(J:J)</f>
        <v>26.879798052152935</v>
      </c>
    </row>
    <row r="11" spans="2:25" x14ac:dyDescent="0.35">
      <c r="B11" s="13">
        <v>45301</v>
      </c>
      <c r="C11" s="24">
        <v>1.0567217235034501E-2</v>
      </c>
      <c r="D11" s="2">
        <v>6.00466274908079E-2</v>
      </c>
      <c r="E11" s="5">
        <v>10</v>
      </c>
      <c r="F11" s="4">
        <v>0.105672172350345</v>
      </c>
      <c r="G11" s="3">
        <v>1.38406942795006</v>
      </c>
      <c r="H11" s="24">
        <v>2.8713165773937999E-3</v>
      </c>
      <c r="I11" s="2">
        <v>3.1871563296065102E-2</v>
      </c>
      <c r="J11" s="5">
        <v>17.75</v>
      </c>
      <c r="K11" s="4">
        <v>5.0965869248739998E-2</v>
      </c>
      <c r="L11" s="3">
        <v>1.05970492111175</v>
      </c>
    </row>
    <row r="12" spans="2:25" x14ac:dyDescent="0.35">
      <c r="B12" s="13">
        <v>45302</v>
      </c>
      <c r="C12" s="24">
        <v>7.7579146611291196E-3</v>
      </c>
      <c r="D12" s="2">
        <v>6.7804542151937E-2</v>
      </c>
      <c r="E12" s="5">
        <v>24.4</v>
      </c>
      <c r="F12" s="4">
        <v>0.18929311773155</v>
      </c>
      <c r="G12" s="3">
        <v>1.57336254568161</v>
      </c>
      <c r="H12" s="24">
        <v>6.2775012017497397E-3</v>
      </c>
      <c r="I12" s="2">
        <v>3.8149064497814897E-2</v>
      </c>
      <c r="J12" s="5">
        <v>17.139534883720899</v>
      </c>
      <c r="K12" s="4">
        <v>0.107593450829989</v>
      </c>
      <c r="L12" s="3">
        <v>1.16729837194174</v>
      </c>
      <c r="W12" s="14" t="s">
        <v>11</v>
      </c>
      <c r="X12" s="15">
        <f>SUM(X4*X6+X8*X10)/SUM(X6,X10)</f>
        <v>3.5058269143069536E-3</v>
      </c>
    </row>
    <row r="13" spans="2:25" x14ac:dyDescent="0.35">
      <c r="B13" s="13">
        <v>45303</v>
      </c>
      <c r="C13" s="24">
        <v>6.3557656753578497E-3</v>
      </c>
      <c r="D13" s="2">
        <v>7.4160307827294894E-2</v>
      </c>
      <c r="E13" s="5">
        <v>28.6666666666666</v>
      </c>
      <c r="F13" s="4">
        <v>0.182198616026925</v>
      </c>
      <c r="G13" s="3">
        <v>1.75556116170853</v>
      </c>
      <c r="H13" s="24">
        <v>2.8403001853011698E-3</v>
      </c>
      <c r="I13" s="2">
        <v>4.0989364683116099E-2</v>
      </c>
      <c r="J13" s="5">
        <v>17.9444444444444</v>
      </c>
      <c r="K13" s="4">
        <v>5.0967608880682198E-2</v>
      </c>
      <c r="L13" s="3">
        <v>1.2182659808224201</v>
      </c>
      <c r="W13" s="18" t="s">
        <v>10</v>
      </c>
      <c r="X13" s="20">
        <f>SUM(X5*X6+X9*X10)/SUM(X6,X10)</f>
        <v>8.2235300201964609E-2</v>
      </c>
    </row>
    <row r="14" spans="2:25" x14ac:dyDescent="0.35">
      <c r="B14" s="13">
        <v>45307</v>
      </c>
      <c r="C14" s="24">
        <v>3.0132134800121202E-3</v>
      </c>
      <c r="D14" s="2">
        <v>7.7173521307306994E-2</v>
      </c>
      <c r="E14" s="5">
        <v>18.1666666666666</v>
      </c>
      <c r="F14" s="4">
        <v>5.4740044886886899E-2</v>
      </c>
      <c r="G14" s="3">
        <v>1.81030120659542</v>
      </c>
      <c r="H14" s="24">
        <v>2.0714374829100099E-3</v>
      </c>
      <c r="I14" s="2">
        <v>4.3060802166026098E-2</v>
      </c>
      <c r="J14" s="5">
        <v>25.875</v>
      </c>
      <c r="K14" s="4">
        <v>5.3598444870296601E-2</v>
      </c>
      <c r="L14" s="3">
        <v>1.2718644256927201</v>
      </c>
    </row>
    <row r="15" spans="2:25" x14ac:dyDescent="0.35">
      <c r="B15" s="13">
        <v>45308</v>
      </c>
      <c r="C15" s="24">
        <v>3.34039744540771E-3</v>
      </c>
      <c r="D15" s="2">
        <v>8.05139187527147E-2</v>
      </c>
      <c r="E15" s="5">
        <v>25.571428571428498</v>
      </c>
      <c r="F15" s="4">
        <v>8.5418734675425795E-2</v>
      </c>
      <c r="G15" s="3">
        <v>1.8957199412708401</v>
      </c>
      <c r="H15" s="24">
        <v>3.5865382932792199E-4</v>
      </c>
      <c r="I15" s="2">
        <v>4.3419455995354003E-2</v>
      </c>
      <c r="J15" s="5">
        <v>121.30769230769199</v>
      </c>
      <c r="K15" s="4">
        <v>4.3507468373087201E-2</v>
      </c>
      <c r="L15" s="3">
        <v>1.3153718940658099</v>
      </c>
      <c r="X15" s="14">
        <v>250</v>
      </c>
      <c r="Y15" s="14">
        <v>365</v>
      </c>
    </row>
    <row r="16" spans="2:25" x14ac:dyDescent="0.35">
      <c r="B16" s="13">
        <v>45309</v>
      </c>
      <c r="C16" s="24">
        <v>1.5560310832290901E-3</v>
      </c>
      <c r="D16" s="2">
        <v>8.2069949835943803E-2</v>
      </c>
      <c r="E16" s="5">
        <v>28</v>
      </c>
      <c r="F16" s="4">
        <v>4.3568870330414698E-2</v>
      </c>
      <c r="G16" s="3">
        <v>1.9392888116012601</v>
      </c>
      <c r="H16" s="24">
        <v>1.6056544759565001E-3</v>
      </c>
      <c r="I16" s="2">
        <v>4.5025110471310498E-2</v>
      </c>
      <c r="J16" s="5">
        <v>35.1111111111111</v>
      </c>
      <c r="K16" s="4">
        <v>5.6376312711361697E-2</v>
      </c>
      <c r="L16" s="3">
        <v>1.37174820677717</v>
      </c>
      <c r="W16" s="14" t="s">
        <v>12</v>
      </c>
      <c r="X16" s="22">
        <f>POWER(1+X12,X15)-1</f>
        <v>1.39869288360961</v>
      </c>
      <c r="Y16" s="22">
        <f>POWER(1+X12,Y15)-1</f>
        <v>2.5872610674203069</v>
      </c>
    </row>
    <row r="17" spans="2:26" x14ac:dyDescent="0.35">
      <c r="B17" s="13">
        <v>45310</v>
      </c>
      <c r="C17" s="24">
        <v>-3.7755918962895998E-3</v>
      </c>
      <c r="D17" s="2">
        <v>7.8294357939654197E-2</v>
      </c>
      <c r="E17" s="5">
        <v>55</v>
      </c>
      <c r="F17" s="4">
        <v>-0.207657554295928</v>
      </c>
      <c r="G17" s="3">
        <v>1.7316312573053301</v>
      </c>
      <c r="H17" s="24">
        <v>2.9519547798491602E-3</v>
      </c>
      <c r="I17" s="2">
        <v>4.7977065251159703E-2</v>
      </c>
      <c r="J17" s="5">
        <v>16</v>
      </c>
      <c r="K17" s="4">
        <v>4.7231276477586598E-2</v>
      </c>
      <c r="L17" s="3">
        <v>1.41897948325476</v>
      </c>
      <c r="W17" s="18" t="s">
        <v>13</v>
      </c>
      <c r="X17" s="21">
        <f>POWER(1+X12*Z17,X15)-1</f>
        <v>7.860430533220887</v>
      </c>
      <c r="Y17" s="21">
        <f>POWER(1+X12*Z17,Y15)-1</f>
        <v>23.170411511207323</v>
      </c>
      <c r="Z17">
        <v>2.5</v>
      </c>
    </row>
    <row r="18" spans="2:26" x14ac:dyDescent="0.35">
      <c r="B18" s="13">
        <v>45313</v>
      </c>
      <c r="C18" s="24">
        <v>1.43653421561418E-4</v>
      </c>
      <c r="D18" s="2">
        <v>7.8438011361215601E-2</v>
      </c>
      <c r="E18" s="5">
        <v>19.636363636363601</v>
      </c>
      <c r="F18" s="4">
        <v>2.82083082338784E-3</v>
      </c>
      <c r="G18" s="3">
        <v>1.73445208812872</v>
      </c>
      <c r="H18" s="24">
        <v>1.6729174575032099E-3</v>
      </c>
      <c r="I18" s="2">
        <v>4.9649982708662901E-2</v>
      </c>
      <c r="J18" s="5">
        <v>29.478260869565201</v>
      </c>
      <c r="K18" s="4">
        <v>4.93146972255296E-2</v>
      </c>
      <c r="L18" s="3">
        <v>1.46829418048028</v>
      </c>
    </row>
    <row r="19" spans="2:26" x14ac:dyDescent="0.35">
      <c r="B19" s="13">
        <v>45314</v>
      </c>
      <c r="C19" s="24">
        <v>8.7362467879305598E-4</v>
      </c>
      <c r="D19" s="2">
        <v>7.9311636040008696E-2</v>
      </c>
      <c r="E19" s="5">
        <v>32.75</v>
      </c>
      <c r="F19" s="4">
        <v>2.8611208230472501E-2</v>
      </c>
      <c r="G19" s="3">
        <v>1.7630632963591899</v>
      </c>
      <c r="H19" s="24">
        <v>3.4466208820560099E-3</v>
      </c>
      <c r="I19" s="2">
        <v>5.3096603590718897E-2</v>
      </c>
      <c r="J19" s="5">
        <v>25.380952380952301</v>
      </c>
      <c r="K19" s="4">
        <v>8.7478520482659902E-2</v>
      </c>
      <c r="L19" s="3">
        <v>1.5557727009629401</v>
      </c>
    </row>
    <row r="20" spans="2:26" ht="2" customHeight="1" x14ac:dyDescent="0.35">
      <c r="B20" s="13">
        <v>45315</v>
      </c>
      <c r="C20" s="24">
        <v>7.2091695203043901E-4</v>
      </c>
      <c r="D20" s="2">
        <v>8.0032552992039097E-2</v>
      </c>
      <c r="E20" s="5">
        <v>37.4</v>
      </c>
      <c r="F20" s="4">
        <v>2.69622940059384E-2</v>
      </c>
      <c r="G20" s="3">
        <v>1.7900255903651301</v>
      </c>
      <c r="H20" s="24">
        <v>1.86966093164153E-3</v>
      </c>
      <c r="I20" s="2">
        <v>5.4966264522360399E-2</v>
      </c>
      <c r="J20" s="5">
        <v>16.0555555555555</v>
      </c>
      <c r="K20" s="4">
        <v>3.0018444958022299E-2</v>
      </c>
      <c r="L20" s="3">
        <v>1.5857911459209699</v>
      </c>
    </row>
    <row r="21" spans="2:26" ht="2" customHeight="1" x14ac:dyDescent="0.35">
      <c r="B21" s="13">
        <v>45316</v>
      </c>
      <c r="C21" s="24">
        <v>2.0572448108690301E-3</v>
      </c>
      <c r="D21" s="2">
        <v>8.2089797802908204E-2</v>
      </c>
      <c r="E21" s="5">
        <v>34.3333333333333</v>
      </c>
      <c r="F21" s="4">
        <v>7.0632071839836802E-2</v>
      </c>
      <c r="G21" s="3">
        <v>1.86065766220497</v>
      </c>
      <c r="H21" s="24">
        <v>4.5895535949851199E-3</v>
      </c>
      <c r="I21" s="2">
        <v>5.9555818117345498E-2</v>
      </c>
      <c r="J21" s="5">
        <v>19.05</v>
      </c>
      <c r="K21" s="4">
        <v>8.7430995984466506E-2</v>
      </c>
      <c r="L21" s="3">
        <v>1.6732221419054301</v>
      </c>
    </row>
    <row r="22" spans="2:26" ht="2" customHeight="1" x14ac:dyDescent="0.35">
      <c r="B22" s="13">
        <v>45317</v>
      </c>
      <c r="C22" s="24">
        <v>5.8736928184867096E-3</v>
      </c>
      <c r="D22" s="2">
        <v>8.7963490621394899E-2</v>
      </c>
      <c r="E22" s="5">
        <v>27.8888888888888</v>
      </c>
      <c r="F22" s="4">
        <v>0.16381076638223999</v>
      </c>
      <c r="G22" s="3">
        <v>2.0244684285872099</v>
      </c>
      <c r="H22" s="24">
        <v>3.8127973051458302E-3</v>
      </c>
      <c r="I22" s="2">
        <v>6.3368615422491406E-2</v>
      </c>
      <c r="J22" s="5">
        <v>28.515151515151501</v>
      </c>
      <c r="K22" s="4">
        <v>0.10872249285279401</v>
      </c>
      <c r="L22" s="3">
        <v>1.78194463475823</v>
      </c>
    </row>
    <row r="23" spans="2:26" ht="2" customHeight="1" x14ac:dyDescent="0.35">
      <c r="B23" s="13">
        <v>45320</v>
      </c>
      <c r="C23" s="24">
        <v>1.7958721909540501E-3</v>
      </c>
      <c r="D23" s="2">
        <v>8.9759362812348906E-2</v>
      </c>
      <c r="E23" s="5">
        <v>42.8</v>
      </c>
      <c r="F23" s="4">
        <v>7.6863329772833694E-2</v>
      </c>
      <c r="G23" s="3">
        <v>2.1013317583600402</v>
      </c>
      <c r="H23" s="24">
        <v>2.4223500064630599E-3</v>
      </c>
      <c r="I23" s="2">
        <v>6.5790965428954504E-2</v>
      </c>
      <c r="J23" s="5">
        <v>26.6666666666666</v>
      </c>
      <c r="K23" s="4">
        <v>6.4596000172348303E-2</v>
      </c>
      <c r="L23" s="3">
        <v>1.84654063493058</v>
      </c>
    </row>
    <row r="24" spans="2:26" ht="2" customHeight="1" x14ac:dyDescent="0.35">
      <c r="B24" s="13">
        <v>45321</v>
      </c>
      <c r="C24" s="24">
        <v>6.60313982827358E-3</v>
      </c>
      <c r="D24" s="2">
        <v>9.6362502640622502E-2</v>
      </c>
      <c r="E24" s="5">
        <v>28.4545454545454</v>
      </c>
      <c r="F24" s="4">
        <v>0.18788934238633001</v>
      </c>
      <c r="G24" s="3">
        <v>2.2892211007463699</v>
      </c>
      <c r="H24" s="24">
        <v>2.6148733847248199E-3</v>
      </c>
      <c r="I24" s="2">
        <v>6.8405838813679301E-2</v>
      </c>
      <c r="J24" s="5">
        <v>28.824999999999999</v>
      </c>
      <c r="K24" s="4">
        <v>7.5373725314692996E-2</v>
      </c>
      <c r="L24" s="3">
        <v>1.92191436024527</v>
      </c>
    </row>
    <row r="25" spans="2:26" ht="2" customHeight="1" x14ac:dyDescent="0.35">
      <c r="B25" s="13">
        <v>45322</v>
      </c>
      <c r="C25" s="24">
        <v>3.8829805516405499E-3</v>
      </c>
      <c r="D25" s="2">
        <v>0.10024548319226299</v>
      </c>
      <c r="E25" s="5">
        <v>30.590909090909001</v>
      </c>
      <c r="F25" s="4">
        <v>0.11878390505700399</v>
      </c>
      <c r="G25" s="3">
        <v>2.4080050058033802</v>
      </c>
      <c r="H25" s="24">
        <v>1.54389566864484E-3</v>
      </c>
      <c r="I25" s="2">
        <v>6.9949734482324097E-2</v>
      </c>
      <c r="J25" s="5">
        <v>39.172413793103402</v>
      </c>
      <c r="K25" s="4">
        <v>6.0478119985535803E-2</v>
      </c>
      <c r="L25" s="3">
        <v>1.9823924802308099</v>
      </c>
    </row>
    <row r="26" spans="2:26" ht="1.5" customHeight="1" x14ac:dyDescent="0.35">
      <c r="B26" s="13">
        <v>45323</v>
      </c>
      <c r="C26" s="24">
        <v>-3.1394119371691499E-3</v>
      </c>
      <c r="D26" s="2">
        <v>9.7106071255093906E-2</v>
      </c>
      <c r="E26" s="5">
        <v>42.75</v>
      </c>
      <c r="F26" s="4">
        <v>-0.13420986031398099</v>
      </c>
      <c r="G26" s="3">
        <v>2.2737951454893901</v>
      </c>
      <c r="H26" s="24">
        <v>1.21359095551204E-3</v>
      </c>
      <c r="I26" s="2">
        <v>7.1163325437836197E-2</v>
      </c>
      <c r="J26" s="5">
        <v>26.185714285714202</v>
      </c>
      <c r="K26" s="4">
        <v>3.1778746020765497E-2</v>
      </c>
      <c r="L26" s="3">
        <v>2.0141712262515701</v>
      </c>
    </row>
    <row r="27" spans="2:26" ht="2" customHeight="1" x14ac:dyDescent="0.35">
      <c r="B27" s="13">
        <v>45324</v>
      </c>
      <c r="C27" s="24">
        <v>1.8910732895823701E-3</v>
      </c>
      <c r="D27" s="2">
        <v>9.8997144544676299E-2</v>
      </c>
      <c r="E27" s="5">
        <v>10.6875</v>
      </c>
      <c r="F27" s="4">
        <v>2.0210845782411599E-2</v>
      </c>
      <c r="G27" s="3">
        <v>2.2940059912718098</v>
      </c>
      <c r="H27" s="24">
        <v>2.6889505610563501E-3</v>
      </c>
      <c r="I27" s="2">
        <v>7.3852275998892505E-2</v>
      </c>
      <c r="J27" s="5">
        <v>20</v>
      </c>
      <c r="K27" s="4">
        <v>5.3779011221127E-2</v>
      </c>
      <c r="L27" s="3">
        <v>2.0679502374726999</v>
      </c>
    </row>
    <row r="28" spans="2:26" ht="1" customHeight="1" x14ac:dyDescent="0.35">
      <c r="B28" s="13">
        <v>45327</v>
      </c>
      <c r="C28" s="24">
        <v>5.3969062995158201E-3</v>
      </c>
      <c r="D28" s="2">
        <v>0.104394050844192</v>
      </c>
      <c r="E28" s="5">
        <v>27.8</v>
      </c>
      <c r="F28" s="4">
        <v>0.150033995126539</v>
      </c>
      <c r="G28" s="3">
        <v>2.4440399863983502</v>
      </c>
      <c r="H28" s="24">
        <v>2.8909988532961998E-3</v>
      </c>
      <c r="I28" s="2">
        <v>7.6743274852188695E-2</v>
      </c>
      <c r="J28" s="5">
        <v>21.1041666666666</v>
      </c>
      <c r="K28" s="4">
        <v>6.10121216331053E-2</v>
      </c>
      <c r="L28" s="3">
        <v>2.1289623591057998</v>
      </c>
    </row>
    <row r="29" spans="2:26" ht="2.5" customHeight="1" x14ac:dyDescent="0.35">
      <c r="B29" s="13">
        <v>45328</v>
      </c>
      <c r="C29" s="24">
        <v>2.4010411263502601E-3</v>
      </c>
      <c r="D29" s="2">
        <v>0.106795091970542</v>
      </c>
      <c r="E29" s="5">
        <v>24.3333333333333</v>
      </c>
      <c r="F29" s="4">
        <v>5.8425334074523098E-2</v>
      </c>
      <c r="G29" s="3">
        <v>2.50246532047287</v>
      </c>
      <c r="H29" s="24">
        <v>3.3742629174655699E-3</v>
      </c>
      <c r="I29" s="2">
        <v>8.0117537769654301E-2</v>
      </c>
      <c r="J29" s="5">
        <v>19.945054945054899</v>
      </c>
      <c r="K29" s="4">
        <v>6.7299859287912198E-2</v>
      </c>
      <c r="L29" s="3">
        <v>2.1962622183937199</v>
      </c>
    </row>
    <row r="30" spans="2:26" ht="3" customHeight="1" x14ac:dyDescent="0.35">
      <c r="B30" s="13">
        <v>45329</v>
      </c>
      <c r="C30" s="24">
        <v>-3.61065119094009E-3</v>
      </c>
      <c r="D30" s="2">
        <v>0.103184440779602</v>
      </c>
      <c r="E30" s="5">
        <v>30.25</v>
      </c>
      <c r="F30" s="4">
        <v>-0.10922219852593799</v>
      </c>
      <c r="G30" s="3">
        <v>2.3932431219469299</v>
      </c>
      <c r="H30" s="24">
        <v>6.2548753227529303E-3</v>
      </c>
      <c r="I30" s="2">
        <v>8.6372413092407202E-2</v>
      </c>
      <c r="J30" s="5">
        <v>18.590909090909001</v>
      </c>
      <c r="K30" s="4">
        <v>0.11628381850027</v>
      </c>
      <c r="L30" s="3">
        <v>2.3125460368939899</v>
      </c>
    </row>
    <row r="31" spans="2:26" ht="5.5" customHeight="1" x14ac:dyDescent="0.35">
      <c r="B31" s="13">
        <v>45330</v>
      </c>
      <c r="C31" s="24">
        <v>5.3175584915180098E-5</v>
      </c>
      <c r="D31" s="2">
        <v>0.103237616364517</v>
      </c>
      <c r="E31" s="5">
        <v>24.6</v>
      </c>
      <c r="F31" s="4">
        <v>1.3081193889134301E-3</v>
      </c>
      <c r="G31" s="3">
        <v>2.3945512413358401</v>
      </c>
      <c r="H31" s="24">
        <v>4.7722935750073199E-3</v>
      </c>
      <c r="I31" s="2">
        <v>9.1144706667414602E-2</v>
      </c>
      <c r="J31" s="5">
        <v>18.723076923076899</v>
      </c>
      <c r="K31" s="4">
        <v>8.9352019704367805E-2</v>
      </c>
      <c r="L31" s="3">
        <v>2.4018980565983501</v>
      </c>
    </row>
    <row r="32" spans="2:26" x14ac:dyDescent="0.35">
      <c r="B32" s="13">
        <v>45331</v>
      </c>
      <c r="C32" s="24">
        <v>4.4136987222964701E-4</v>
      </c>
      <c r="D32" s="2">
        <v>0.103678986236747</v>
      </c>
      <c r="E32" s="5">
        <v>30</v>
      </c>
      <c r="F32" s="4">
        <v>1.3241096166889401E-2</v>
      </c>
      <c r="G32" s="3">
        <v>2.4077923375027299</v>
      </c>
      <c r="H32" s="24">
        <v>4.6365180140223597E-3</v>
      </c>
      <c r="I32" s="2">
        <v>9.5781224681436905E-2</v>
      </c>
      <c r="J32" s="5">
        <v>15.3283582089552</v>
      </c>
      <c r="K32" s="4">
        <v>7.1070208961208498E-2</v>
      </c>
      <c r="L32" s="3">
        <v>2.47296826555956</v>
      </c>
    </row>
    <row r="33" spans="2:14" x14ac:dyDescent="0.35">
      <c r="B33" s="13">
        <v>45334</v>
      </c>
      <c r="C33" s="24">
        <v>1.72412656533466E-3</v>
      </c>
      <c r="D33" s="2">
        <v>0.10540311280208101</v>
      </c>
      <c r="E33" s="5">
        <v>24.047619047619001</v>
      </c>
      <c r="F33" s="4">
        <v>4.1461138833047903E-2</v>
      </c>
      <c r="G33" s="3">
        <v>2.4492534763357798</v>
      </c>
      <c r="H33" s="24">
        <v>1.2802078892123999E-3</v>
      </c>
      <c r="I33" s="2">
        <v>9.7061432570649295E-2</v>
      </c>
      <c r="J33" s="5">
        <v>20.447761194029798</v>
      </c>
      <c r="K33" s="4">
        <v>2.61773851973283E-2</v>
      </c>
      <c r="L33" s="3">
        <v>2.4991456507568901</v>
      </c>
    </row>
    <row r="34" spans="2:14" x14ac:dyDescent="0.35">
      <c r="B34" s="13">
        <v>45335</v>
      </c>
      <c r="C34" s="24">
        <v>4.9001577632272397E-3</v>
      </c>
      <c r="D34" s="2">
        <v>0.110303270565309</v>
      </c>
      <c r="E34" s="5">
        <v>16.703703703703699</v>
      </c>
      <c r="F34" s="4">
        <v>8.1850783378351305E-2</v>
      </c>
      <c r="G34" s="3">
        <v>2.5311042597141298</v>
      </c>
      <c r="H34" s="24">
        <v>4.6333319830187004E-3</v>
      </c>
      <c r="I34" s="2">
        <v>0.10169476455366799</v>
      </c>
      <c r="J34" s="5">
        <v>22.037500000000001</v>
      </c>
      <c r="K34" s="4">
        <v>0.102107053575774</v>
      </c>
      <c r="L34" s="3">
        <v>2.6012527043326701</v>
      </c>
    </row>
    <row r="35" spans="2:14" x14ac:dyDescent="0.35">
      <c r="B35" s="13">
        <v>45336</v>
      </c>
      <c r="C35" s="24">
        <v>8.3238938301273303E-3</v>
      </c>
      <c r="D35" s="2">
        <v>0.118627164395436</v>
      </c>
      <c r="E35" s="5">
        <v>16.733333333333299</v>
      </c>
      <c r="F35" s="4">
        <v>0.13928649009079699</v>
      </c>
      <c r="G35" s="3">
        <v>2.67039074980493</v>
      </c>
      <c r="H35" s="24">
        <v>1.87869530750777E-3</v>
      </c>
      <c r="I35" s="2">
        <v>0.103573459861175</v>
      </c>
      <c r="J35" s="5">
        <v>16.434782608695599</v>
      </c>
      <c r="K35" s="4">
        <v>3.0875948966866899E-2</v>
      </c>
      <c r="L35" s="3">
        <v>2.6321286532995298</v>
      </c>
    </row>
    <row r="36" spans="2:14" x14ac:dyDescent="0.35">
      <c r="B36" s="13">
        <v>45337</v>
      </c>
      <c r="C36" s="24">
        <v>-2.00269389832986E-3</v>
      </c>
      <c r="D36" s="2">
        <v>0.116624470497106</v>
      </c>
      <c r="E36" s="5">
        <v>25.1</v>
      </c>
      <c r="F36" s="4">
        <v>-5.0267616848079698E-2</v>
      </c>
      <c r="G36" s="3">
        <v>2.62012313295685</v>
      </c>
      <c r="H36" s="24">
        <v>4.6410005765337003E-3</v>
      </c>
      <c r="I36" s="2">
        <v>0.10821446043770901</v>
      </c>
      <c r="J36" s="5">
        <v>20.364705882352901</v>
      </c>
      <c r="K36" s="4">
        <v>9.4512611740939195E-2</v>
      </c>
      <c r="L36" s="3">
        <v>2.7266412650404699</v>
      </c>
    </row>
    <row r="37" spans="2:14" x14ac:dyDescent="0.35">
      <c r="B37" s="13">
        <v>45338</v>
      </c>
      <c r="C37" s="24">
        <v>6.3407257815193E-3</v>
      </c>
      <c r="D37" s="2">
        <v>0.122965196278625</v>
      </c>
      <c r="E37" s="5">
        <v>32.700000000000003</v>
      </c>
      <c r="F37" s="4">
        <v>0.20734173305568099</v>
      </c>
      <c r="G37" s="3">
        <v>2.8274648660125301</v>
      </c>
      <c r="H37" s="24">
        <v>3.9078765075622104E-3</v>
      </c>
      <c r="I37" s="2">
        <v>0.112122336945271</v>
      </c>
      <c r="J37" s="5">
        <v>16.645569620253099</v>
      </c>
      <c r="K37" s="4">
        <v>6.5048830473978705E-2</v>
      </c>
      <c r="L37" s="3">
        <v>2.7916900955144501</v>
      </c>
    </row>
    <row r="38" spans="2:14" x14ac:dyDescent="0.35">
      <c r="B38" s="13">
        <v>45342</v>
      </c>
      <c r="C38" s="24">
        <v>2.1121506307297702E-3</v>
      </c>
      <c r="D38" s="2">
        <v>0.12507734690935501</v>
      </c>
      <c r="E38" s="5">
        <v>23.590909090909001</v>
      </c>
      <c r="F38" s="4">
        <v>4.9827553515852302E-2</v>
      </c>
      <c r="G38" s="3">
        <v>2.87729241952839</v>
      </c>
      <c r="H38" s="24">
        <v>2.1434598204832498E-3</v>
      </c>
      <c r="I38" s="2">
        <v>0.114265796765755</v>
      </c>
      <c r="J38" s="5">
        <v>24.290697674418599</v>
      </c>
      <c r="K38" s="4">
        <v>5.2066134476622401E-2</v>
      </c>
      <c r="L38" s="3">
        <v>2.8437562299910701</v>
      </c>
    </row>
    <row r="39" spans="2:14" x14ac:dyDescent="0.35">
      <c r="B39" s="13">
        <v>45343</v>
      </c>
      <c r="C39" s="24">
        <v>3.0943298814374099E-3</v>
      </c>
      <c r="D39" s="2">
        <v>0.128171676790793</v>
      </c>
      <c r="E39" s="5">
        <v>13</v>
      </c>
      <c r="F39" s="4">
        <v>4.0226288458686303E-2</v>
      </c>
      <c r="G39" s="3">
        <v>2.9175187079870701</v>
      </c>
      <c r="H39" s="24">
        <v>2.5721325072826698E-3</v>
      </c>
      <c r="I39" s="2">
        <v>0.116837929273037</v>
      </c>
      <c r="J39" s="5">
        <v>24.403669724770602</v>
      </c>
      <c r="K39" s="4">
        <v>6.2769472196072595E-2</v>
      </c>
      <c r="L39" s="3">
        <v>2.90652570218715</v>
      </c>
    </row>
    <row r="40" spans="2:14" x14ac:dyDescent="0.35">
      <c r="B40" s="13">
        <v>45344</v>
      </c>
      <c r="C40" s="24">
        <v>5.1937057594194898E-3</v>
      </c>
      <c r="D40" s="2">
        <v>0.13336538255021199</v>
      </c>
      <c r="E40" s="5">
        <v>20.75</v>
      </c>
      <c r="F40" s="4">
        <v>0.107769394507954</v>
      </c>
      <c r="G40" s="3">
        <v>3.02528810249503</v>
      </c>
      <c r="H40" s="24">
        <v>3.2564493116946799E-3</v>
      </c>
      <c r="I40" s="2">
        <v>0.120094378584732</v>
      </c>
      <c r="J40" s="5">
        <v>23.5</v>
      </c>
      <c r="K40" s="4">
        <v>7.6526558824824994E-2</v>
      </c>
      <c r="L40" s="3">
        <v>2.9830522610119701</v>
      </c>
    </row>
    <row r="41" spans="2:14" x14ac:dyDescent="0.35">
      <c r="B41" s="13">
        <v>45345</v>
      </c>
      <c r="C41" s="24">
        <v>7.0047845150002198E-4</v>
      </c>
      <c r="D41" s="2">
        <v>0.134065861001712</v>
      </c>
      <c r="E41" s="5">
        <v>34.724137931034399</v>
      </c>
      <c r="F41" s="4">
        <v>2.43235103676042E-2</v>
      </c>
      <c r="G41" s="3">
        <v>3.0496116128626301</v>
      </c>
      <c r="H41" s="24">
        <v>4.3501249916830997E-3</v>
      </c>
      <c r="I41" s="2">
        <v>0.124444503576415</v>
      </c>
      <c r="J41" s="5">
        <v>22.402439024390201</v>
      </c>
      <c r="K41" s="4">
        <v>9.7453409874656699E-2</v>
      </c>
      <c r="L41" s="3">
        <v>3.0805056708866299</v>
      </c>
    </row>
    <row r="42" spans="2:14" ht="18" x14ac:dyDescent="0.4">
      <c r="B42" s="13">
        <v>45348</v>
      </c>
      <c r="C42" s="24">
        <v>3.7785405054882198E-3</v>
      </c>
      <c r="D42" s="2">
        <v>0.13784440150720001</v>
      </c>
      <c r="E42" s="5">
        <v>28</v>
      </c>
      <c r="F42" s="4">
        <v>0.10579913415367</v>
      </c>
      <c r="G42" s="3">
        <v>3.1554107470163002</v>
      </c>
      <c r="H42" s="24">
        <v>2.81914526715133E-3</v>
      </c>
      <c r="I42" s="2">
        <v>0.127263648843566</v>
      </c>
      <c r="J42" s="5">
        <v>22.733333333333299</v>
      </c>
      <c r="K42" s="4">
        <v>6.4088569073240301E-2</v>
      </c>
      <c r="L42" s="3">
        <v>3.1445942399598699</v>
      </c>
      <c r="N42" s="23" t="s">
        <v>18</v>
      </c>
    </row>
    <row r="43" spans="2:14" ht="18" x14ac:dyDescent="0.4">
      <c r="B43" s="13">
        <v>45349</v>
      </c>
      <c r="C43" s="24">
        <v>3.69090433682442E-3</v>
      </c>
      <c r="D43" s="2">
        <v>0.14153530584402499</v>
      </c>
      <c r="E43" s="5">
        <v>25.842105263157801</v>
      </c>
      <c r="F43" s="4">
        <v>9.5380738388462602E-2</v>
      </c>
      <c r="G43" s="3">
        <v>3.2507914854047599</v>
      </c>
      <c r="H43" s="24">
        <v>3.6399587349854202E-3</v>
      </c>
      <c r="I43" s="2">
        <v>0.13090360757855199</v>
      </c>
      <c r="J43" s="5">
        <v>26.382022471910101</v>
      </c>
      <c r="K43" s="4">
        <v>9.6029473143210906E-2</v>
      </c>
      <c r="L43" s="3">
        <v>3.24062371310308</v>
      </c>
      <c r="N43" s="23" t="s">
        <v>19</v>
      </c>
    </row>
    <row r="44" spans="2:14" ht="21" x14ac:dyDescent="0.4">
      <c r="B44" s="13">
        <v>45350</v>
      </c>
      <c r="C44" s="24">
        <v>1.0040240273313499E-2</v>
      </c>
      <c r="D44" s="2">
        <v>0.15157554611733801</v>
      </c>
      <c r="E44" s="5">
        <v>12.0322580645161</v>
      </c>
      <c r="F44" s="4">
        <v>0.120806761998256</v>
      </c>
      <c r="G44" s="3">
        <v>3.3715982474030199</v>
      </c>
      <c r="H44" s="24">
        <v>4.9873094724293401E-3</v>
      </c>
      <c r="I44" s="2">
        <v>0.135890917050981</v>
      </c>
      <c r="J44" s="5">
        <v>26.28125</v>
      </c>
      <c r="K44" s="4">
        <v>0.13107272707228301</v>
      </c>
      <c r="L44" s="3">
        <v>3.3716964401753602</v>
      </c>
      <c r="N44" s="23" t="s">
        <v>20</v>
      </c>
    </row>
  </sheetData>
  <mergeCells count="1">
    <mergeCell ref="N2:V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_Annual_20231229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Dangov</dc:creator>
  <cp:lastModifiedBy>John Dangov</cp:lastModifiedBy>
  <dcterms:created xsi:type="dcterms:W3CDTF">2024-02-17T20:57:49Z</dcterms:created>
  <dcterms:modified xsi:type="dcterms:W3CDTF">2024-02-28T22:07:49Z</dcterms:modified>
</cp:coreProperties>
</file>