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11EC5004-4D1C-4D26-91E1-AAC099C8D54D}" xr6:coauthVersionLast="47" xr6:coauthVersionMax="47" xr10:uidLastSave="{00000000-0000-0000-0000-000000000000}"/>
  <bookViews>
    <workbookView xWindow="720" yWindow="720" windowWidth="19390" windowHeight="13770" xr2:uid="{8CA18F37-2DAB-41C4-ADD2-73D1823D0F11}"/>
  </bookViews>
  <sheets>
    <sheet name="1M" sheetId="2" r:id="rId1"/>
    <sheet name="250K" sheetId="1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2" l="1"/>
  <c r="H31" i="2"/>
  <c r="J4" i="2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C23" i="3" l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C22" i="3"/>
  <c r="C2" i="3"/>
  <c r="H6" i="2" l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F18" i="1"/>
  <c r="E18" i="1"/>
  <c r="F6" i="1" l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F17" i="1" l="1"/>
  <c r="E8" i="1"/>
  <c r="E9" i="1" s="1"/>
  <c r="E10" i="1" s="1"/>
  <c r="E11" i="1" s="1"/>
  <c r="E12" i="1" s="1"/>
  <c r="E13" i="1" s="1"/>
  <c r="E14" i="1" s="1"/>
  <c r="E15" i="1" s="1"/>
  <c r="E16" i="1" s="1"/>
  <c r="E17" i="1" l="1"/>
</calcChain>
</file>

<file path=xl/sharedStrings.xml><?xml version="1.0" encoding="utf-8"?>
<sst xmlns="http://schemas.openxmlformats.org/spreadsheetml/2006/main" count="23" uniqueCount="16">
  <si>
    <t>Date</t>
  </si>
  <si>
    <t>Daily Return</t>
  </si>
  <si>
    <t>Cumulative Return</t>
  </si>
  <si>
    <t>https://ddrinq.github.io/ddrinq/Ticker.html</t>
  </si>
  <si>
    <t>Visit site to see next day trades we will be executing</t>
  </si>
  <si>
    <t>Day</t>
  </si>
  <si>
    <t>250K
Cumulative
Return</t>
  </si>
  <si>
    <t>250K
Return</t>
  </si>
  <si>
    <t>1M
Return</t>
  </si>
  <si>
    <t>1M
Cumulative
Return</t>
  </si>
  <si>
    <t>Analyze 1000+ liquid securities.  Most have 1 million+ daily volume</t>
  </si>
  <si>
    <t>Analyze 3000+ liquid securities.  Most have 250,000+ daily volume</t>
  </si>
  <si>
    <t>Weighted
 Return</t>
  </si>
  <si>
    <t>Cumulative Daily</t>
  </si>
  <si>
    <t>Cumulative Weighted</t>
  </si>
  <si>
    <t>Projected Annual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</si>
</sst>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165" fontId="5" fillId="2" borderId="2" xfId="0" applyNumberFormat="1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14" fontId="4" fillId="3" borderId="4" xfId="0" applyNumberFormat="1" applyFont="1" applyFill="1" applyBorder="1" applyAlignment="1">
      <alignment horizontal="right" vertical="center" wrapText="1"/>
    </xf>
    <xf numFmtId="165" fontId="3" fillId="3" borderId="5" xfId="0" applyNumberFormat="1" applyFont="1" applyFill="1" applyBorder="1"/>
    <xf numFmtId="0" fontId="3" fillId="3" borderId="6" xfId="0" applyFont="1" applyFill="1" applyBorder="1"/>
    <xf numFmtId="14" fontId="4" fillId="4" borderId="4" xfId="0" applyNumberFormat="1" applyFont="1" applyFill="1" applyBorder="1" applyAlignment="1">
      <alignment horizontal="right" vertical="center" wrapText="1"/>
    </xf>
    <xf numFmtId="165" fontId="3" fillId="4" borderId="5" xfId="0" applyNumberFormat="1" applyFont="1" applyFill="1" applyBorder="1"/>
    <xf numFmtId="0" fontId="3" fillId="4" borderId="6" xfId="0" applyFont="1" applyFill="1" applyBorder="1"/>
    <xf numFmtId="14" fontId="4" fillId="4" borderId="7" xfId="0" applyNumberFormat="1" applyFont="1" applyFill="1" applyBorder="1" applyAlignment="1">
      <alignment horizontal="right" vertical="center" wrapText="1"/>
    </xf>
    <xf numFmtId="165" fontId="3" fillId="4" borderId="8" xfId="0" applyNumberFormat="1" applyFont="1" applyFill="1" applyBorder="1"/>
    <xf numFmtId="0" fontId="3" fillId="4" borderId="9" xfId="0" applyFont="1" applyFill="1" applyBorder="1"/>
    <xf numFmtId="164" fontId="3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horizontal="right" vertical="center" wrapText="1"/>
    </xf>
    <xf numFmtId="2" fontId="3" fillId="0" borderId="0" xfId="0" applyNumberFormat="1" applyFont="1"/>
    <xf numFmtId="4" fontId="0" fillId="0" borderId="0" xfId="0" applyNumberFormat="1"/>
    <xf numFmtId="4" fontId="3" fillId="0" borderId="0" xfId="0" applyNumberFormat="1" applyFont="1" applyAlignment="1">
      <alignment horizontal="left" wrapText="1"/>
    </xf>
    <xf numFmtId="4" fontId="3" fillId="0" borderId="0" xfId="0" applyNumberFormat="1" applyFont="1"/>
    <xf numFmtId="4" fontId="4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2"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4" formatCode="mm/dd/yy;@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'1M'!$E$4</c:f>
              <c:strCache>
                <c:ptCount val="1"/>
                <c:pt idx="0">
                  <c:v>Cumulative Daily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302274715660541E-2"/>
                  <c:y val="0.44745771361913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'1M'!$C$5:$C$31</c:f>
              <c:numCache>
                <c:formatCode>mm/dd/yy;@</c:formatCode>
                <c:ptCount val="27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</c:numCache>
            </c:numRef>
          </c:xVal>
          <c:yVal>
            <c:numRef>
              <c:f>'1M'!$E$5:$E$31</c:f>
              <c:numCache>
                <c:formatCode>0.0000%</c:formatCode>
                <c:ptCount val="27"/>
                <c:pt idx="0">
                  <c:v>2.7550000000000001E-3</c:v>
                </c:pt>
                <c:pt idx="1">
                  <c:v>4.1398046550000789E-3</c:v>
                </c:pt>
                <c:pt idx="2">
                  <c:v>8.5258873217330944E-3</c:v>
                </c:pt>
                <c:pt idx="3">
                  <c:v>8.6116120221553238E-3</c:v>
                </c:pt>
                <c:pt idx="4">
                  <c:v>1.4846849007676299E-2</c:v>
                </c:pt>
                <c:pt idx="5">
                  <c:v>1.7882255933058255E-2</c:v>
                </c:pt>
                <c:pt idx="6">
                  <c:v>2.3085670025388083E-2</c:v>
                </c:pt>
                <c:pt idx="7">
                  <c:v>2.6340105541738934E-2</c:v>
                </c:pt>
                <c:pt idx="8">
                  <c:v>2.9801950717731396E-2</c:v>
                </c:pt>
                <c:pt idx="9">
                  <c:v>3.4232158709719185E-2</c:v>
                </c:pt>
                <c:pt idx="10">
                  <c:v>3.6810499481382486E-2</c:v>
                </c:pt>
                <c:pt idx="11">
                  <c:v>4.0410305535581781E-2</c:v>
                </c:pt>
                <c:pt idx="12">
                  <c:v>4.6102390317166897E-2</c:v>
                </c:pt>
                <c:pt idx="13">
                  <c:v>4.9696798130296704E-2</c:v>
                </c:pt>
                <c:pt idx="14">
                  <c:v>5.0876657331395014E-2</c:v>
                </c:pt>
                <c:pt idx="15">
                  <c:v>5.2217575946149841E-2</c:v>
                </c:pt>
                <c:pt idx="16">
                  <c:v>5.2840488751109804E-2</c:v>
                </c:pt>
                <c:pt idx="17">
                  <c:v>5.3399547050636764E-2</c:v>
                </c:pt>
                <c:pt idx="18">
                  <c:v>5.5212447671111109E-2</c:v>
                </c:pt>
                <c:pt idx="19">
                  <c:v>5.7878969526375945E-2</c:v>
                </c:pt>
                <c:pt idx="20">
                  <c:v>6.0766979113182851E-2</c:v>
                </c:pt>
                <c:pt idx="21">
                  <c:v>6.2493907755179157E-2</c:v>
                </c:pt>
                <c:pt idx="22">
                  <c:v>6.4401084319599677E-2</c:v>
                </c:pt>
                <c:pt idx="23">
                  <c:v>6.4415985934780151E-2</c:v>
                </c:pt>
                <c:pt idx="24">
                  <c:v>7.0630046460667506E-2</c:v>
                </c:pt>
                <c:pt idx="25">
                  <c:v>7.2064690722924762E-2</c:v>
                </c:pt>
                <c:pt idx="26">
                  <c:v>7.1979997612357627E-2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8-4C82-8FD2-8489F006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1936"/>
        <c:axId val="159037472"/>
      </c:scatterChart>
      <c:valAx>
        <c:axId val="1705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7472"/>
        <c:crosses val="autoZero"/>
        <c:crossBetween val="midCat"/>
      </c:valAx>
      <c:valAx>
        <c:axId val="1590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936"/>
        <c:crosses val="autoZero"/>
        <c:crossBetween val="midCat"/>
      </c:valAx>
      <c:spPr>
        <a:gradFill flip="none" rotWithShape="1">
          <a:gsLst>
            <a:gs pos="0">
              <a:schemeClr val="accent5">
                <a:lumMod val="5000"/>
                <a:lumOff val="95000"/>
              </a:schemeClr>
            </a:gs>
            <a:gs pos="74000">
              <a:schemeClr val="accent5">
                <a:lumMod val="45000"/>
                <a:lumOff val="55000"/>
              </a:schemeClr>
            </a:gs>
            <a:gs pos="83000">
              <a:schemeClr val="accent5">
                <a:lumMod val="45000"/>
                <a:lumOff val="55000"/>
              </a:schemeClr>
            </a:gs>
            <a:gs pos="100000">
              <a:schemeClr val="accent5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Weighted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'1M'!$G$4</c:f>
              <c:strCache>
                <c:ptCount val="1"/>
                <c:pt idx="0">
                  <c:v>Cumulative Weighted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02515310586176"/>
                  <c:y val="0.439398148148148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100.28x - 5E+06</a:t>
                    </a:r>
                    <a:br>
                      <a:rPr lang="en-US" b="1" baseline="0"/>
                    </a:br>
                    <a:r>
                      <a:rPr lang="en-US" b="1" baseline="0"/>
                      <a:t>R² = 0.938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'1M'!$C$5:$C$31</c:f>
              <c:numCache>
                <c:formatCode>mm/dd/yy;@</c:formatCode>
                <c:ptCount val="27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</c:numCache>
            </c:numRef>
          </c:xVal>
          <c:yVal>
            <c:numRef>
              <c:f>'1M'!$G$5:$G$31</c:f>
              <c:numCache>
                <c:formatCode>#,##0.00</c:formatCode>
                <c:ptCount val="27"/>
                <c:pt idx="0">
                  <c:v>152.62</c:v>
                </c:pt>
                <c:pt idx="1">
                  <c:v>290.21000000000004</c:v>
                </c:pt>
                <c:pt idx="2">
                  <c:v>592.93000000000006</c:v>
                </c:pt>
                <c:pt idx="3">
                  <c:v>1073.75</c:v>
                </c:pt>
                <c:pt idx="4">
                  <c:v>1334</c:v>
                </c:pt>
                <c:pt idx="5">
                  <c:v>1485.03</c:v>
                </c:pt>
                <c:pt idx="6">
                  <c:v>1814.76</c:v>
                </c:pt>
                <c:pt idx="7">
                  <c:v>1860.25</c:v>
                </c:pt>
                <c:pt idx="8">
                  <c:v>2057.21</c:v>
                </c:pt>
                <c:pt idx="9">
                  <c:v>2388.02</c:v>
                </c:pt>
                <c:pt idx="10">
                  <c:v>2428.15</c:v>
                </c:pt>
                <c:pt idx="11">
                  <c:v>2627.11</c:v>
                </c:pt>
                <c:pt idx="12">
                  <c:v>2921.65</c:v>
                </c:pt>
                <c:pt idx="13">
                  <c:v>2863.92</c:v>
                </c:pt>
                <c:pt idx="14">
                  <c:v>2934.9700000000003</c:v>
                </c:pt>
                <c:pt idx="15">
                  <c:v>3047.09</c:v>
                </c:pt>
                <c:pt idx="16">
                  <c:v>2992.32</c:v>
                </c:pt>
                <c:pt idx="17">
                  <c:v>3041.3</c:v>
                </c:pt>
                <c:pt idx="18">
                  <c:v>3090.71</c:v>
                </c:pt>
                <c:pt idx="19">
                  <c:v>3156.15</c:v>
                </c:pt>
                <c:pt idx="20">
                  <c:v>3591.3900000000003</c:v>
                </c:pt>
                <c:pt idx="21">
                  <c:v>3917.3700000000003</c:v>
                </c:pt>
                <c:pt idx="22">
                  <c:v>3785.05</c:v>
                </c:pt>
                <c:pt idx="23">
                  <c:v>3785.61</c:v>
                </c:pt>
                <c:pt idx="24">
                  <c:v>4026.73</c:v>
                </c:pt>
                <c:pt idx="25">
                  <c:v>4119.9799999999996</c:v>
                </c:pt>
                <c:pt idx="26">
                  <c:v>4115.0199999999995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4-4862-B2C9-690AE2384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999072"/>
        <c:axId val="2022006176"/>
      </c:scatterChart>
      <c:valAx>
        <c:axId val="16329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06176"/>
        <c:crosses val="autoZero"/>
        <c:crossBetween val="midCat"/>
      </c:valAx>
      <c:valAx>
        <c:axId val="2022006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'250K'!$E$4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'250K'!$C$5:$C$18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cat>
          <c:val>
            <c:numRef>
              <c:f>'250K'!$E$5:$E$18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B44-BD3E-C101FE9E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date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Offset val="100"/>
        <c:baseTimeUnit val="days"/>
      </c:date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Combined!$E$4</c:f>
              <c:strCache>
                <c:ptCount val="1"/>
                <c:pt idx="0">
                  <c:v>250K
Cumulative
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4-45C0-8CD1-F49153ECBBFA}"/>
            </c:ext>
          </c:extLst>
        </c:ser>
        <c:ser>
          <c:idx val="1"/>
          <c:order val="1"/>
          <c:tx>
            <c:strRef>
              <c:f>Combined!$G$4</c:f>
              <c:strCache>
                <c:ptCount val="1"/>
                <c:pt idx="0">
                  <c:v>1M
Cumulative
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Combined!$G$5:$G$18</c:f>
              <c:numCache>
                <c:formatCode>0.0000%</c:formatCode>
                <c:ptCount val="14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4-45C0-8CD1-F49153EC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8288"/>
        <c:axId val="435102048"/>
      </c:scatterChart>
      <c:valAx>
        <c:axId val="4382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02048"/>
        <c:crosses val="autoZero"/>
        <c:crossBetween val="midCat"/>
      </c:valAx>
      <c:valAx>
        <c:axId val="435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619873</xdr:colOff>
      <xdr:row>4</xdr:row>
      <xdr:rowOff>85164</xdr:rowOff>
    </xdr:from>
    <xdr:to>
      <xdr:col>15</xdr:col>
      <xdr:colOff>578410</xdr:colOff>
      <xdr:row>16</xdr:row>
      <xdr:rowOff>16435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7C59D-EE52-BD76-64EF-9FB9F6BB0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618751</xdr:colOff>
      <xdr:row>16</xdr:row>
      <xdr:rowOff>150906</xdr:rowOff>
    </xdr:from>
    <xdr:to>
      <xdr:col>15</xdr:col>
      <xdr:colOff>577288</xdr:colOff>
      <xdr:row>28</xdr:row>
      <xdr:rowOff>74707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CEEC93-49A9-5D4B-664C-CE101169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20A98-6A9C-2FE8-0339-FDD6B902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4</xdr:row>
      <xdr:rowOff>44450</xdr:rowOff>
    </xdr:from>
    <xdr:to>
      <xdr:col>13</xdr:col>
      <xdr:colOff>444500</xdr:colOff>
      <xdr:row>15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BFC5-F4E5-FFC2-8AAA-2F3DC2BD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0286A-5C4B-4460-B777-3D38EEED2B4F}" name="Table13" displayName="Table13" ref="C4:H31" totalsRowShown="0" headerRowDxfId="11">
  <autoFilter ref="C4:H31" xr:uid="{3980286A-5C4B-4460-B777-3D38EEED2B4F}"/>
  <tableColumns count="6">
    <tableColumn id="1" xr3:uid="{F8E318FB-3A88-409A-BC49-859E7AEA63D2}" name="Date" dataDxfId="10"/>
    <tableColumn id="2" xr3:uid="{86FD5971-5C1C-45C8-8277-4D0CBFF21F1F}" name="Daily Return" dataDxfId="9"/>
    <tableColumn id="4" xr3:uid="{EE23E60A-51B3-4E85-85A4-EC283E29F206}" name="Cumulative Daily" dataDxfId="8">
      <calculatedColumnFormula>(1+E4) * (1+D5)-1</calculatedColumnFormula>
    </tableColumn>
    <tableColumn id="6" xr3:uid="{EA975F62-C42D-49FA-B722-D36CC94BA9D4}" name="Weighted_x000a_ Return" dataDxfId="7"/>
    <tableColumn id="5" xr3:uid="{5D502AF1-D683-4734-9BCF-B9BF9E0C890D}" name="Cumulative Weighted" dataDxfId="6"/>
    <tableColumn id="3" xr3:uid="{21D8FEFD-526E-4F47-BF35-EE4695F5CE67}" name="Day" dataDxfId="5">
      <calculatedColumnFormula>H4+1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1616-CB98-4BEC-9F58-D6DEF04AE216}" name="Table1" displayName="Table1" ref="C4:F18" totalsRowShown="0" headerRowDxfId="4">
  <autoFilter ref="C4:F18" xr:uid="{57521616-CB98-4BEC-9F58-D6DEF04AE216}"/>
  <tableColumns count="4">
    <tableColumn id="1" xr3:uid="{554B2504-3B79-4730-9657-56227D47CFE6}" name="Date" dataDxfId="3"/>
    <tableColumn id="2" xr3:uid="{F97EAA47-7EFA-41D0-A7E6-93ABABA7B305}" name="Daily Return" dataDxfId="2"/>
    <tableColumn id="4" xr3:uid="{45071FF6-BDB6-46BA-B625-06F4C64FAAD4}" name="Cumulative Return" dataDxfId="1">
      <calculatedColumnFormula>(1+E4) * (1+D5)-1</calculatedColumnFormula>
    </tableColumn>
    <tableColumn id="3" xr3:uid="{DA136AB5-488A-4F90-881C-21D760C9BA85}" name="Day" dataDxfId="0">
      <calculatedColumnFormula>F4+1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745B-B45F-435E-ACD3-428BC7435D9E}">
  <dimension ref="C2:K35"/>
  <sheetViews>
    <sheetView showGridLines="0" tabSelected="1" zoomScale="85" zoomScaleNormal="85" workbookViewId="0">
      <selection activeCell="G35" sqref="G35"/>
    </sheetView>
  </sheetViews>
  <sheetFormatPr defaultColWidth="9.453125" defaultRowHeight="18.5" x14ac:dyDescent="0.45"/>
  <cols>
    <col min="3" max="3" width="14.1796875" style="1" bestFit="1" customWidth="1"/>
    <col min="4" max="4" width="11" style="2" bestFit="1" customWidth="1"/>
    <col min="5" max="5" width="15.81640625" bestFit="1" customWidth="1"/>
    <col min="6" max="6" width="14" bestFit="1" customWidth="1"/>
    <col min="7" max="7" width="15.81640625" style="24" bestFit="1" customWidth="1"/>
    <col min="8" max="8" width="7.7265625" bestFit="1" customWidth="1"/>
  </cols>
  <sheetData>
    <row r="2" spans="3:11" ht="23.5" customHeight="1" x14ac:dyDescent="0.4">
      <c r="C2" s="30" t="s">
        <v>3</v>
      </c>
      <c r="D2" s="30"/>
      <c r="E2" s="30"/>
      <c r="F2" s="30"/>
      <c r="G2" s="30"/>
      <c r="H2" s="30"/>
    </row>
    <row r="3" spans="3:11" x14ac:dyDescent="0.45">
      <c r="C3"/>
    </row>
    <row r="4" spans="3:11" ht="37" x14ac:dyDescent="0.45">
      <c r="C4" s="21" t="s">
        <v>0</v>
      </c>
      <c r="D4" s="8" t="s">
        <v>1</v>
      </c>
      <c r="E4" s="6" t="s">
        <v>13</v>
      </c>
      <c r="F4" s="6" t="s">
        <v>12</v>
      </c>
      <c r="G4" s="25" t="s">
        <v>14</v>
      </c>
      <c r="H4" s="6" t="s">
        <v>5</v>
      </c>
      <c r="J4" s="29">
        <f>(1+AVERAGE(D:D))^250-1</f>
        <v>0.90403522023091143</v>
      </c>
      <c r="K4" s="28" t="s">
        <v>15</v>
      </c>
    </row>
    <row r="5" spans="3:11" x14ac:dyDescent="0.45">
      <c r="C5" s="22">
        <v>45289</v>
      </c>
      <c r="D5" s="5">
        <v>2.7550000000000001E-3</v>
      </c>
      <c r="E5" s="5">
        <f>D5</f>
        <v>2.7550000000000001E-3</v>
      </c>
      <c r="F5" s="23">
        <v>152.62</v>
      </c>
      <c r="G5" s="26">
        <f>F5</f>
        <v>152.62</v>
      </c>
      <c r="H5" s="3">
        <v>0</v>
      </c>
    </row>
    <row r="6" spans="3:11" x14ac:dyDescent="0.45">
      <c r="C6" s="22">
        <v>45293</v>
      </c>
      <c r="D6" s="5">
        <v>1.3810000000000001E-3</v>
      </c>
      <c r="E6" s="5">
        <f>(1+E5) * (1+D6)-1</f>
        <v>4.1398046550000789E-3</v>
      </c>
      <c r="F6" s="23">
        <v>137.59</v>
      </c>
      <c r="G6" s="26">
        <f>F6+G5</f>
        <v>290.21000000000004</v>
      </c>
      <c r="H6" s="3">
        <f t="shared" ref="H6:H7" si="0">H5+1</f>
        <v>1</v>
      </c>
    </row>
    <row r="7" spans="3:11" x14ac:dyDescent="0.45">
      <c r="C7" s="22">
        <v>45294</v>
      </c>
      <c r="D7" s="5">
        <v>4.3680000000000004E-3</v>
      </c>
      <c r="E7" s="5">
        <f t="shared" ref="E7:E18" si="1">(1+E6) * (1+D7)-1</f>
        <v>8.5258873217330944E-3</v>
      </c>
      <c r="F7" s="23">
        <v>302.72000000000003</v>
      </c>
      <c r="G7" s="26">
        <f t="shared" ref="G7:G25" si="2">F7+G6</f>
        <v>592.93000000000006</v>
      </c>
      <c r="H7" s="3">
        <f t="shared" si="0"/>
        <v>2</v>
      </c>
    </row>
    <row r="8" spans="3:11" x14ac:dyDescent="0.45">
      <c r="C8" s="22">
        <v>45295</v>
      </c>
      <c r="D8" s="5">
        <v>8.5000000000000006E-5</v>
      </c>
      <c r="E8" s="5">
        <f t="shared" si="1"/>
        <v>8.6116120221553238E-3</v>
      </c>
      <c r="F8" s="23">
        <v>480.82</v>
      </c>
      <c r="G8" s="26">
        <f t="shared" si="2"/>
        <v>1073.75</v>
      </c>
      <c r="H8" s="3">
        <f>H7+1</f>
        <v>3</v>
      </c>
    </row>
    <row r="9" spans="3:11" x14ac:dyDescent="0.45">
      <c r="C9" s="22">
        <v>45296</v>
      </c>
      <c r="D9" s="5">
        <v>6.182E-3</v>
      </c>
      <c r="E9" s="5">
        <f t="shared" si="1"/>
        <v>1.4846849007676299E-2</v>
      </c>
      <c r="F9" s="23">
        <v>260.25</v>
      </c>
      <c r="G9" s="26">
        <f t="shared" si="2"/>
        <v>1334</v>
      </c>
      <c r="H9" s="3">
        <f t="shared" ref="H9:H16" si="3">H8+1</f>
        <v>4</v>
      </c>
    </row>
    <row r="10" spans="3:11" x14ac:dyDescent="0.45">
      <c r="C10" s="22">
        <v>45299</v>
      </c>
      <c r="D10" s="5">
        <v>2.9910000000000002E-3</v>
      </c>
      <c r="E10" s="5">
        <f t="shared" si="1"/>
        <v>1.7882255933058255E-2</v>
      </c>
      <c r="F10" s="23">
        <v>151.03</v>
      </c>
      <c r="G10" s="26">
        <f t="shared" si="2"/>
        <v>1485.03</v>
      </c>
      <c r="H10" s="3">
        <f t="shared" si="3"/>
        <v>5</v>
      </c>
    </row>
    <row r="11" spans="3:11" x14ac:dyDescent="0.45">
      <c r="C11" s="22">
        <v>45300</v>
      </c>
      <c r="D11" s="5">
        <v>5.1120000000000002E-3</v>
      </c>
      <c r="E11" s="5">
        <f t="shared" si="1"/>
        <v>2.3085670025388083E-2</v>
      </c>
      <c r="F11" s="23">
        <v>329.73</v>
      </c>
      <c r="G11" s="26">
        <f t="shared" si="2"/>
        <v>1814.76</v>
      </c>
      <c r="H11" s="3">
        <f t="shared" si="3"/>
        <v>6</v>
      </c>
    </row>
    <row r="12" spans="3:11" x14ac:dyDescent="0.45">
      <c r="C12" s="22">
        <v>45301</v>
      </c>
      <c r="D12" s="5">
        <v>3.1809999999999998E-3</v>
      </c>
      <c r="E12" s="5">
        <f t="shared" si="1"/>
        <v>2.6340105541738934E-2</v>
      </c>
      <c r="F12" s="23">
        <v>45.49</v>
      </c>
      <c r="G12" s="26">
        <f t="shared" si="2"/>
        <v>1860.25</v>
      </c>
      <c r="H12" s="3">
        <f t="shared" si="3"/>
        <v>7</v>
      </c>
    </row>
    <row r="13" spans="3:11" x14ac:dyDescent="0.45">
      <c r="C13" s="22">
        <v>45302</v>
      </c>
      <c r="D13" s="5">
        <v>3.3730000000000001E-3</v>
      </c>
      <c r="E13" s="5">
        <f t="shared" si="1"/>
        <v>2.9801950717731396E-2</v>
      </c>
      <c r="F13" s="23">
        <v>196.96</v>
      </c>
      <c r="G13" s="26">
        <f t="shared" si="2"/>
        <v>2057.21</v>
      </c>
      <c r="H13" s="3">
        <f t="shared" si="3"/>
        <v>8</v>
      </c>
    </row>
    <row r="14" spans="3:11" x14ac:dyDescent="0.45">
      <c r="C14" s="22">
        <v>45303</v>
      </c>
      <c r="D14" s="5">
        <v>4.3020000000000003E-3</v>
      </c>
      <c r="E14" s="5">
        <f t="shared" si="1"/>
        <v>3.4232158709719185E-2</v>
      </c>
      <c r="F14" s="23">
        <v>330.81</v>
      </c>
      <c r="G14" s="26">
        <f t="shared" si="2"/>
        <v>2388.02</v>
      </c>
      <c r="H14" s="3">
        <f t="shared" si="3"/>
        <v>9</v>
      </c>
    </row>
    <row r="15" spans="3:11" x14ac:dyDescent="0.45">
      <c r="C15" s="22">
        <v>45307</v>
      </c>
      <c r="D15" s="5">
        <v>2.493E-3</v>
      </c>
      <c r="E15" s="5">
        <f t="shared" si="1"/>
        <v>3.6810499481382486E-2</v>
      </c>
      <c r="F15" s="23">
        <v>40.130000000000003</v>
      </c>
      <c r="G15" s="26">
        <f t="shared" si="2"/>
        <v>2428.15</v>
      </c>
      <c r="H15" s="3">
        <f t="shared" si="3"/>
        <v>10</v>
      </c>
    </row>
    <row r="16" spans="3:11" x14ac:dyDescent="0.45">
      <c r="C16" s="22">
        <v>45308</v>
      </c>
      <c r="D16" s="5">
        <v>3.4719999999999998E-3</v>
      </c>
      <c r="E16" s="5">
        <f t="shared" si="1"/>
        <v>4.0410305535581781E-2</v>
      </c>
      <c r="F16" s="23">
        <v>198.96</v>
      </c>
      <c r="G16" s="26">
        <f t="shared" si="2"/>
        <v>2627.11</v>
      </c>
      <c r="H16" s="3">
        <f t="shared" si="3"/>
        <v>11</v>
      </c>
    </row>
    <row r="17" spans="3:9" x14ac:dyDescent="0.45">
      <c r="C17" s="22">
        <v>45309</v>
      </c>
      <c r="D17" s="5">
        <v>5.4710000000000002E-3</v>
      </c>
      <c r="E17" s="5">
        <f t="shared" si="1"/>
        <v>4.6102390317166897E-2</v>
      </c>
      <c r="F17" s="23">
        <v>294.54000000000002</v>
      </c>
      <c r="G17" s="26">
        <f t="shared" si="2"/>
        <v>2921.65</v>
      </c>
      <c r="H17" s="3">
        <f t="shared" ref="H17:H31" si="4">H16+1</f>
        <v>12</v>
      </c>
    </row>
    <row r="18" spans="3:9" x14ac:dyDescent="0.45">
      <c r="C18" s="22">
        <v>45310</v>
      </c>
      <c r="D18" s="5">
        <v>3.4359999999999998E-3</v>
      </c>
      <c r="E18" s="5">
        <f t="shared" si="1"/>
        <v>4.9696798130296704E-2</v>
      </c>
      <c r="F18" s="23">
        <v>-57.73</v>
      </c>
      <c r="G18" s="26">
        <f t="shared" si="2"/>
        <v>2863.92</v>
      </c>
      <c r="H18" s="3">
        <f t="shared" si="4"/>
        <v>13</v>
      </c>
    </row>
    <row r="19" spans="3:9" x14ac:dyDescent="0.45">
      <c r="C19" s="22">
        <v>45313</v>
      </c>
      <c r="D19" s="5">
        <v>1.124E-3</v>
      </c>
      <c r="E19" s="5">
        <f t="shared" ref="E19:E24" si="5">(1+E18) * (1+D19)-1</f>
        <v>5.0876657331395014E-2</v>
      </c>
      <c r="F19" s="23">
        <v>71.05</v>
      </c>
      <c r="G19" s="26">
        <f t="shared" si="2"/>
        <v>2934.9700000000003</v>
      </c>
      <c r="H19" s="3">
        <f t="shared" si="4"/>
        <v>14</v>
      </c>
    </row>
    <row r="20" spans="3:9" x14ac:dyDescent="0.45">
      <c r="C20" s="22">
        <v>45314</v>
      </c>
      <c r="D20" s="5">
        <v>1.276E-3</v>
      </c>
      <c r="E20" s="5">
        <f t="shared" si="5"/>
        <v>5.2217575946149841E-2</v>
      </c>
      <c r="F20" s="23">
        <v>112.12</v>
      </c>
      <c r="G20" s="26">
        <f t="shared" si="2"/>
        <v>3047.09</v>
      </c>
      <c r="H20" s="3">
        <f t="shared" si="4"/>
        <v>15</v>
      </c>
    </row>
    <row r="21" spans="3:9" x14ac:dyDescent="0.45">
      <c r="C21" s="22">
        <v>45315</v>
      </c>
      <c r="D21" s="5">
        <v>5.9199999999999997E-4</v>
      </c>
      <c r="E21" s="5">
        <f t="shared" si="5"/>
        <v>5.2840488751109804E-2</v>
      </c>
      <c r="F21" s="23">
        <v>-54.77</v>
      </c>
      <c r="G21" s="26">
        <f t="shared" si="2"/>
        <v>2992.32</v>
      </c>
      <c r="H21" s="3">
        <f t="shared" si="4"/>
        <v>16</v>
      </c>
    </row>
    <row r="22" spans="3:9" x14ac:dyDescent="0.45">
      <c r="C22" s="22">
        <v>45316</v>
      </c>
      <c r="D22" s="5">
        <v>5.31E-4</v>
      </c>
      <c r="E22" s="5">
        <f t="shared" si="5"/>
        <v>5.3399547050636764E-2</v>
      </c>
      <c r="F22" s="23">
        <v>48.98</v>
      </c>
      <c r="G22" s="26">
        <f t="shared" si="2"/>
        <v>3041.3</v>
      </c>
      <c r="H22" s="3">
        <f t="shared" si="4"/>
        <v>17</v>
      </c>
    </row>
    <row r="23" spans="3:9" x14ac:dyDescent="0.45">
      <c r="C23" s="22">
        <v>45317</v>
      </c>
      <c r="D23" s="5">
        <v>1.7210000000000001E-3</v>
      </c>
      <c r="E23" s="5">
        <f t="shared" si="5"/>
        <v>5.5212447671111109E-2</v>
      </c>
      <c r="F23" s="23">
        <v>49.41</v>
      </c>
      <c r="G23" s="26">
        <f t="shared" si="2"/>
        <v>3090.71</v>
      </c>
      <c r="H23" s="3">
        <f t="shared" si="4"/>
        <v>18</v>
      </c>
      <c r="I23" s="7"/>
    </row>
    <row r="24" spans="3:9" x14ac:dyDescent="0.45">
      <c r="C24" s="22">
        <v>45320</v>
      </c>
      <c r="D24" s="5">
        <v>2.5270000000000002E-3</v>
      </c>
      <c r="E24" s="5">
        <f t="shared" si="5"/>
        <v>5.7878969526375945E-2</v>
      </c>
      <c r="F24" s="23">
        <v>65.44</v>
      </c>
      <c r="G24" s="26">
        <f t="shared" si="2"/>
        <v>3156.15</v>
      </c>
      <c r="H24" s="3">
        <f t="shared" si="4"/>
        <v>19</v>
      </c>
    </row>
    <row r="25" spans="3:9" x14ac:dyDescent="0.45">
      <c r="C25" s="22">
        <v>45321</v>
      </c>
      <c r="D25" s="5">
        <v>2.7299999999999998E-3</v>
      </c>
      <c r="E25" s="5">
        <f t="shared" ref="E25:E30" si="6">(1+E24) * (1+D25)-1</f>
        <v>6.0766979113182851E-2</v>
      </c>
      <c r="F25" s="23">
        <v>435.24</v>
      </c>
      <c r="G25" s="26">
        <f t="shared" si="2"/>
        <v>3591.3900000000003</v>
      </c>
      <c r="H25" s="3">
        <f t="shared" si="4"/>
        <v>20</v>
      </c>
    </row>
    <row r="26" spans="3:9" x14ac:dyDescent="0.45">
      <c r="C26" s="22">
        <v>45322</v>
      </c>
      <c r="D26" s="5">
        <v>1.6280000000000001E-3</v>
      </c>
      <c r="E26" s="5">
        <f t="shared" si="6"/>
        <v>6.2493907755179157E-2</v>
      </c>
      <c r="F26" s="23">
        <v>325.98</v>
      </c>
      <c r="G26" s="26">
        <f t="shared" ref="G26" si="7">F26+G25</f>
        <v>3917.3700000000003</v>
      </c>
      <c r="H26" s="3">
        <f t="shared" si="4"/>
        <v>21</v>
      </c>
    </row>
    <row r="27" spans="3:9" x14ac:dyDescent="0.45">
      <c r="C27" s="22">
        <v>45323</v>
      </c>
      <c r="D27" s="5">
        <v>1.7949999999999999E-3</v>
      </c>
      <c r="E27" s="5">
        <f t="shared" si="6"/>
        <v>6.4401084319599677E-2</v>
      </c>
      <c r="F27" s="23">
        <v>-132.32</v>
      </c>
      <c r="G27" s="26">
        <f t="shared" ref="G27" si="8">F27+G26</f>
        <v>3785.05</v>
      </c>
      <c r="H27" s="3">
        <f t="shared" si="4"/>
        <v>22</v>
      </c>
    </row>
    <row r="28" spans="3:9" x14ac:dyDescent="0.45">
      <c r="C28" s="22">
        <v>45324</v>
      </c>
      <c r="D28" s="5">
        <v>1.4E-5</v>
      </c>
      <c r="E28" s="5">
        <f t="shared" si="6"/>
        <v>6.4415985934780151E-2</v>
      </c>
      <c r="F28" s="23">
        <v>0.56000000000000005</v>
      </c>
      <c r="G28" s="26">
        <f t="shared" ref="G28" si="9">F28+G27</f>
        <v>3785.61</v>
      </c>
      <c r="H28" s="3">
        <f t="shared" si="4"/>
        <v>23</v>
      </c>
    </row>
    <row r="29" spans="3:9" x14ac:dyDescent="0.45">
      <c r="C29" s="22">
        <v>45327</v>
      </c>
      <c r="D29" s="5">
        <v>5.8380000000000003E-3</v>
      </c>
      <c r="E29" s="5">
        <f t="shared" si="6"/>
        <v>7.0630046460667506E-2</v>
      </c>
      <c r="F29" s="23">
        <v>241.12</v>
      </c>
      <c r="G29" s="26">
        <f t="shared" ref="G29" si="10">F29+G28</f>
        <v>4026.73</v>
      </c>
      <c r="H29" s="3">
        <f t="shared" si="4"/>
        <v>24</v>
      </c>
    </row>
    <row r="30" spans="3:9" x14ac:dyDescent="0.45">
      <c r="C30" s="22">
        <v>45328</v>
      </c>
      <c r="D30" s="5">
        <v>1.34E-3</v>
      </c>
      <c r="E30" s="5">
        <f t="shared" si="6"/>
        <v>7.2064690722924762E-2</v>
      </c>
      <c r="F30" s="23">
        <v>93.25</v>
      </c>
      <c r="G30" s="26">
        <f t="shared" ref="G30" si="11">F30+G29</f>
        <v>4119.9799999999996</v>
      </c>
      <c r="H30" s="3">
        <f t="shared" si="4"/>
        <v>25</v>
      </c>
    </row>
    <row r="31" spans="3:9" x14ac:dyDescent="0.45">
      <c r="C31" s="22">
        <v>45329</v>
      </c>
      <c r="D31" s="5">
        <v>-7.8999999999999996E-5</v>
      </c>
      <c r="E31" s="5">
        <f>(1+E30) * (1+D31)-1</f>
        <v>7.1979997612357627E-2</v>
      </c>
      <c r="F31" s="23">
        <v>-4.96</v>
      </c>
      <c r="G31" s="26">
        <f t="shared" ref="G31" si="12">F31+G30</f>
        <v>4115.0199999999995</v>
      </c>
      <c r="H31" s="3">
        <f t="shared" si="4"/>
        <v>26</v>
      </c>
    </row>
    <row r="32" spans="3:9" x14ac:dyDescent="0.45">
      <c r="D32" s="3"/>
    </row>
    <row r="34" spans="3:8" ht="18" x14ac:dyDescent="0.4">
      <c r="C34" s="7" t="s">
        <v>4</v>
      </c>
      <c r="D34" s="7"/>
      <c r="E34" s="7"/>
      <c r="F34" s="7"/>
      <c r="G34" s="27"/>
      <c r="H34" s="7"/>
    </row>
    <row r="35" spans="3:8" ht="18" x14ac:dyDescent="0.4">
      <c r="C35" s="7" t="s">
        <v>10</v>
      </c>
      <c r="D35" s="7"/>
      <c r="E35" s="7"/>
      <c r="F35" s="7"/>
      <c r="G35" s="27"/>
      <c r="H35" s="7"/>
    </row>
  </sheetData>
  <mergeCells count="1">
    <mergeCell ref="C2:H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989F-3FC9-4C07-81FD-8E789474E901}">
  <dimension ref="C2:H23"/>
  <sheetViews>
    <sheetView showGridLines="0" zoomScale="115" zoomScaleNormal="115" workbookViewId="0">
      <selection activeCell="J19" sqref="J19"/>
    </sheetView>
  </sheetViews>
  <sheetFormatPr defaultColWidth="9.453125" defaultRowHeight="18.5" x14ac:dyDescent="0.45"/>
  <cols>
    <col min="3" max="3" width="14.1796875" style="1" bestFit="1" customWidth="1"/>
    <col min="4" max="4" width="9.90625" style="2" customWidth="1"/>
    <col min="5" max="5" width="12.81640625" customWidth="1"/>
    <col min="6" max="6" width="7.36328125" bestFit="1" customWidth="1"/>
    <col min="7" max="7" width="41" customWidth="1"/>
  </cols>
  <sheetData>
    <row r="2" spans="3:7" ht="18.75" customHeight="1" x14ac:dyDescent="0.4">
      <c r="C2" s="30" t="s">
        <v>3</v>
      </c>
      <c r="D2" s="30"/>
      <c r="E2" s="30"/>
      <c r="F2" s="30"/>
      <c r="G2" s="30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5</v>
      </c>
    </row>
    <row r="5" spans="3:7" x14ac:dyDescent="0.45">
      <c r="C5" s="4">
        <v>45289</v>
      </c>
      <c r="D5" s="5">
        <v>2.5730000000000002E-3</v>
      </c>
      <c r="E5" s="5">
        <f>D5</f>
        <v>2.5730000000000002E-3</v>
      </c>
      <c r="F5" s="3">
        <v>0</v>
      </c>
    </row>
    <row r="6" spans="3:7" x14ac:dyDescent="0.45">
      <c r="C6" s="4">
        <v>45293</v>
      </c>
      <c r="D6" s="5">
        <v>4.2139999999999999E-3</v>
      </c>
      <c r="E6" s="5">
        <f t="shared" ref="E6:E7" si="0">(1+E5) * (1+D6)-1</f>
        <v>6.7978426219998944E-3</v>
      </c>
      <c r="F6" s="3">
        <f t="shared" ref="F6:F7" si="1">F5+1</f>
        <v>1</v>
      </c>
    </row>
    <row r="7" spans="3:7" x14ac:dyDescent="0.45">
      <c r="C7" s="4">
        <v>45294</v>
      </c>
      <c r="D7" s="5">
        <v>4.7819999999999998E-3</v>
      </c>
      <c r="E7" s="5">
        <f t="shared" si="0"/>
        <v>1.1612349905418373E-2</v>
      </c>
      <c r="F7" s="3">
        <f t="shared" si="1"/>
        <v>2</v>
      </c>
    </row>
    <row r="8" spans="3:7" x14ac:dyDescent="0.45">
      <c r="C8" s="4">
        <v>45295</v>
      </c>
      <c r="D8" s="5">
        <v>5.5120000000000004E-3</v>
      </c>
      <c r="E8" s="5">
        <f>(1+E7) * (1+D8)-1</f>
        <v>1.718835717809708E-2</v>
      </c>
      <c r="F8" s="3">
        <f>F7+1</f>
        <v>3</v>
      </c>
    </row>
    <row r="9" spans="3:7" x14ac:dyDescent="0.45">
      <c r="C9" s="4">
        <v>45296</v>
      </c>
      <c r="D9" s="5">
        <v>4.0119999999999999E-3</v>
      </c>
      <c r="E9" s="5">
        <f t="shared" ref="E9:E14" si="2">(1+E8) * (1+D9)-1</f>
        <v>2.1269316867095434E-2</v>
      </c>
      <c r="F9" s="3">
        <f t="shared" ref="F9:F16" si="3">F8+1</f>
        <v>4</v>
      </c>
    </row>
    <row r="10" spans="3:7" x14ac:dyDescent="0.45">
      <c r="C10" s="4">
        <v>45299</v>
      </c>
      <c r="D10" s="5">
        <v>3.3709999999999999E-3</v>
      </c>
      <c r="E10" s="5">
        <f t="shared" si="2"/>
        <v>2.4712015734254411E-2</v>
      </c>
      <c r="F10" s="3">
        <f t="shared" si="3"/>
        <v>5</v>
      </c>
    </row>
    <row r="11" spans="3:7" x14ac:dyDescent="0.45">
      <c r="C11" s="4">
        <v>45300</v>
      </c>
      <c r="D11" s="5">
        <v>5.5139999999999998E-3</v>
      </c>
      <c r="E11" s="5">
        <f t="shared" si="2"/>
        <v>3.0362277789013126E-2</v>
      </c>
      <c r="F11" s="3">
        <f t="shared" si="3"/>
        <v>6</v>
      </c>
    </row>
    <row r="12" spans="3:7" x14ac:dyDescent="0.45">
      <c r="C12" s="4">
        <v>45301</v>
      </c>
      <c r="D12" s="5">
        <v>1.99E-3</v>
      </c>
      <c r="E12" s="5">
        <f t="shared" si="2"/>
        <v>3.2412698721813182E-2</v>
      </c>
      <c r="F12" s="3">
        <f t="shared" si="3"/>
        <v>7</v>
      </c>
    </row>
    <row r="13" spans="3:7" x14ac:dyDescent="0.45">
      <c r="C13" s="4">
        <v>45302</v>
      </c>
      <c r="D13" s="5">
        <v>6.9160000000000003E-3</v>
      </c>
      <c r="E13" s="5">
        <f t="shared" si="2"/>
        <v>3.9552864946173161E-2</v>
      </c>
      <c r="F13" s="3">
        <f t="shared" si="3"/>
        <v>8</v>
      </c>
    </row>
    <row r="14" spans="3:7" x14ac:dyDescent="0.45">
      <c r="C14" s="4">
        <v>45303</v>
      </c>
      <c r="D14" s="5">
        <v>4.9309999999999996E-3</v>
      </c>
      <c r="E14" s="5">
        <f t="shared" si="2"/>
        <v>4.4678900123222842E-2</v>
      </c>
      <c r="F14" s="3">
        <f t="shared" si="3"/>
        <v>9</v>
      </c>
    </row>
    <row r="15" spans="3:7" x14ac:dyDescent="0.45">
      <c r="C15" s="4">
        <v>45307</v>
      </c>
      <c r="D15" s="5">
        <v>3.5950000000000001E-3</v>
      </c>
      <c r="E15" s="5">
        <f t="shared" ref="E15:E16" si="4">(1+E14) * (1+D15)-1</f>
        <v>4.8434520769165879E-2</v>
      </c>
      <c r="F15" s="3">
        <f t="shared" si="3"/>
        <v>10</v>
      </c>
    </row>
    <row r="16" spans="3:7" x14ac:dyDescent="0.45">
      <c r="C16" s="4">
        <v>45308</v>
      </c>
      <c r="D16" s="5">
        <v>4.4739999999999997E-3</v>
      </c>
      <c r="E16" s="5">
        <f t="shared" si="4"/>
        <v>5.3125216815087306E-2</v>
      </c>
      <c r="F16" s="3">
        <f t="shared" si="3"/>
        <v>11</v>
      </c>
    </row>
    <row r="17" spans="3:8" x14ac:dyDescent="0.45">
      <c r="C17" s="4">
        <v>45309</v>
      </c>
      <c r="D17" s="5">
        <v>3.4840000000000001E-3</v>
      </c>
      <c r="E17" s="5">
        <f>(1+E16) * (1+D17)-1</f>
        <v>5.6794305070471118E-2</v>
      </c>
      <c r="F17" s="3">
        <f>F16+1</f>
        <v>12</v>
      </c>
      <c r="G17" s="7"/>
    </row>
    <row r="18" spans="3:8" x14ac:dyDescent="0.45">
      <c r="C18" s="4">
        <v>45310</v>
      </c>
      <c r="D18" s="5">
        <v>4.8240000000000002E-3</v>
      </c>
      <c r="E18" s="5">
        <f>(1+E17) * (1+D18)-1</f>
        <v>6.1892280798131027E-2</v>
      </c>
      <c r="F18" s="3">
        <f>F17+1</f>
        <v>13</v>
      </c>
      <c r="G18" s="7"/>
    </row>
    <row r="19" spans="3:8" x14ac:dyDescent="0.45">
      <c r="D19" s="3"/>
    </row>
    <row r="22" spans="3:8" ht="18" x14ac:dyDescent="0.4">
      <c r="C22" s="30" t="s">
        <v>4</v>
      </c>
      <c r="D22" s="30"/>
      <c r="E22" s="30"/>
      <c r="F22" s="30"/>
      <c r="G22" s="30"/>
    </row>
    <row r="23" spans="3:8" ht="18" x14ac:dyDescent="0.4">
      <c r="C23" s="30" t="s">
        <v>11</v>
      </c>
      <c r="D23" s="30"/>
      <c r="E23" s="30"/>
      <c r="F23" s="30"/>
      <c r="G23" s="30"/>
      <c r="H23" s="30"/>
    </row>
  </sheetData>
  <mergeCells count="3">
    <mergeCell ref="C2:G2"/>
    <mergeCell ref="C22:G22"/>
    <mergeCell ref="C23:H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FDEE-F155-46D3-95EB-77BB3DD32FB7}">
  <dimension ref="C2:J23"/>
  <sheetViews>
    <sheetView showGridLines="0" workbookViewId="0">
      <selection activeCell="C18" sqref="C18:H18"/>
    </sheetView>
  </sheetViews>
  <sheetFormatPr defaultColWidth="9.453125" defaultRowHeight="18.5" x14ac:dyDescent="0.45"/>
  <cols>
    <col min="3" max="3" width="14.1796875" style="1" bestFit="1" customWidth="1"/>
    <col min="4" max="4" width="9.81640625" style="2" bestFit="1" customWidth="1"/>
    <col min="5" max="5" width="13.1796875" bestFit="1" customWidth="1"/>
    <col min="6" max="6" width="9.81640625" bestFit="1" customWidth="1"/>
    <col min="7" max="7" width="13.1796875" customWidth="1"/>
    <col min="8" max="8" width="5.08984375" bestFit="1" customWidth="1"/>
    <col min="9" max="9" width="41" customWidth="1"/>
  </cols>
  <sheetData>
    <row r="2" spans="3:9" ht="18.75" customHeight="1" x14ac:dyDescent="0.4">
      <c r="C2" s="30" t="str">
        <f>'250K'!C2</f>
        <v>https://ddrinq.github.io/ddrinq/Ticker.html</v>
      </c>
      <c r="D2" s="30"/>
      <c r="E2" s="30"/>
      <c r="F2" s="30"/>
      <c r="G2" s="30"/>
      <c r="H2" s="30"/>
      <c r="I2" s="30"/>
    </row>
    <row r="3" spans="3:9" x14ac:dyDescent="0.45">
      <c r="C3"/>
    </row>
    <row r="4" spans="3:9" ht="56" thickBot="1" x14ac:dyDescent="0.5">
      <c r="C4" s="9" t="s">
        <v>0</v>
      </c>
      <c r="D4" s="10" t="s">
        <v>7</v>
      </c>
      <c r="E4" s="10" t="s">
        <v>6</v>
      </c>
      <c r="F4" s="10" t="s">
        <v>8</v>
      </c>
      <c r="G4" s="10" t="s">
        <v>9</v>
      </c>
      <c r="H4" s="11" t="s">
        <v>5</v>
      </c>
    </row>
    <row r="5" spans="3:9" ht="19" thickTop="1" x14ac:dyDescent="0.45">
      <c r="C5" s="12">
        <v>45289</v>
      </c>
      <c r="D5" s="13">
        <v>2.5730000000000002E-3</v>
      </c>
      <c r="E5" s="13">
        <f>D5</f>
        <v>2.5730000000000002E-3</v>
      </c>
      <c r="F5" s="13">
        <v>2.8770000000000002E-3</v>
      </c>
      <c r="G5" s="13">
        <f>F5</f>
        <v>2.8770000000000002E-3</v>
      </c>
      <c r="H5" s="14">
        <v>0</v>
      </c>
    </row>
    <row r="6" spans="3:9" x14ac:dyDescent="0.45">
      <c r="C6" s="15">
        <v>45293</v>
      </c>
      <c r="D6" s="16">
        <v>4.2139999999999999E-3</v>
      </c>
      <c r="E6" s="16">
        <f>(1+E5) * (1+D6)-1</f>
        <v>6.7978426219998944E-3</v>
      </c>
      <c r="F6" s="16">
        <v>2.356E-3</v>
      </c>
      <c r="G6" s="16">
        <f>(1+G5) * (1+F6)-1</f>
        <v>5.2397782119999459E-3</v>
      </c>
      <c r="H6" s="17">
        <v>1</v>
      </c>
    </row>
    <row r="7" spans="3:9" x14ac:dyDescent="0.45">
      <c r="C7" s="12">
        <v>45294</v>
      </c>
      <c r="D7" s="13">
        <v>4.7819999999999998E-3</v>
      </c>
      <c r="E7" s="13">
        <f t="shared" ref="E7:E18" si="0">(1+E6) * (1+D7)-1</f>
        <v>1.1612349905418373E-2</v>
      </c>
      <c r="F7" s="13">
        <v>4.1269999999999996E-3</v>
      </c>
      <c r="G7" s="13">
        <f t="shared" ref="G7:G18" si="1">(1+G6) * (1+F7)-1</f>
        <v>9.3884027766808487E-3</v>
      </c>
      <c r="H7" s="14">
        <v>2</v>
      </c>
    </row>
    <row r="8" spans="3:9" x14ac:dyDescent="0.45">
      <c r="C8" s="15">
        <v>45295</v>
      </c>
      <c r="D8" s="16">
        <v>5.5120000000000004E-3</v>
      </c>
      <c r="E8" s="16">
        <f t="shared" si="0"/>
        <v>1.718835717809708E-2</v>
      </c>
      <c r="F8" s="16">
        <v>7.3639999999999999E-3</v>
      </c>
      <c r="G8" s="16">
        <f t="shared" si="1"/>
        <v>1.6821538974728156E-2</v>
      </c>
      <c r="H8" s="17">
        <v>3</v>
      </c>
    </row>
    <row r="9" spans="3:9" x14ac:dyDescent="0.45">
      <c r="C9" s="12">
        <v>45296</v>
      </c>
      <c r="D9" s="13">
        <v>4.0119999999999999E-3</v>
      </c>
      <c r="E9" s="13">
        <f t="shared" si="0"/>
        <v>2.1269316867095434E-2</v>
      </c>
      <c r="F9" s="13">
        <v>5.7689999999999998E-3</v>
      </c>
      <c r="G9" s="13">
        <f t="shared" si="1"/>
        <v>2.2687582433073228E-2</v>
      </c>
      <c r="H9" s="14">
        <v>4</v>
      </c>
    </row>
    <row r="10" spans="3:9" x14ac:dyDescent="0.45">
      <c r="C10" s="15">
        <v>45299</v>
      </c>
      <c r="D10" s="16">
        <v>3.3709999999999999E-3</v>
      </c>
      <c r="E10" s="16">
        <f t="shared" si="0"/>
        <v>2.4712015734254411E-2</v>
      </c>
      <c r="F10" s="16">
        <v>2.9640000000000001E-3</v>
      </c>
      <c r="G10" s="16">
        <f t="shared" si="1"/>
        <v>2.5718828427404805E-2</v>
      </c>
      <c r="H10" s="17">
        <v>5</v>
      </c>
    </row>
    <row r="11" spans="3:9" x14ac:dyDescent="0.45">
      <c r="C11" s="12">
        <v>45300</v>
      </c>
      <c r="D11" s="13">
        <v>5.5139999999999998E-3</v>
      </c>
      <c r="E11" s="13">
        <f t="shared" si="0"/>
        <v>3.0362277789013126E-2</v>
      </c>
      <c r="F11" s="13">
        <v>4.8329999999999996E-3</v>
      </c>
      <c r="G11" s="13">
        <f t="shared" si="1"/>
        <v>3.0676127525194552E-2</v>
      </c>
      <c r="H11" s="14">
        <v>6</v>
      </c>
    </row>
    <row r="12" spans="3:9" x14ac:dyDescent="0.45">
      <c r="C12" s="15">
        <v>45301</v>
      </c>
      <c r="D12" s="16">
        <v>1.99E-3</v>
      </c>
      <c r="E12" s="16">
        <f t="shared" si="0"/>
        <v>3.2412698721813182E-2</v>
      </c>
      <c r="F12" s="16">
        <v>2.6570000000000001E-3</v>
      </c>
      <c r="G12" s="16">
        <f t="shared" si="1"/>
        <v>3.3414633996028842E-2</v>
      </c>
      <c r="H12" s="17">
        <v>7</v>
      </c>
    </row>
    <row r="13" spans="3:9" x14ac:dyDescent="0.45">
      <c r="C13" s="12">
        <v>45302</v>
      </c>
      <c r="D13" s="13">
        <v>6.9160000000000003E-3</v>
      </c>
      <c r="E13" s="13">
        <f t="shared" si="0"/>
        <v>3.9552864946173161E-2</v>
      </c>
      <c r="F13" s="13">
        <v>3.509E-3</v>
      </c>
      <c r="G13" s="13">
        <f t="shared" si="1"/>
        <v>3.7040885946720836E-2</v>
      </c>
      <c r="H13" s="14">
        <v>8</v>
      </c>
    </row>
    <row r="14" spans="3:9" x14ac:dyDescent="0.45">
      <c r="C14" s="15">
        <v>45303</v>
      </c>
      <c r="D14" s="16">
        <v>4.9309999999999996E-3</v>
      </c>
      <c r="E14" s="16">
        <f t="shared" si="0"/>
        <v>4.4678900123222842E-2</v>
      </c>
      <c r="F14" s="16">
        <v>4.9179999999999996E-3</v>
      </c>
      <c r="G14" s="16">
        <f t="shared" si="1"/>
        <v>4.2141053023806885E-2</v>
      </c>
      <c r="H14" s="17">
        <v>9</v>
      </c>
    </row>
    <row r="15" spans="3:9" x14ac:dyDescent="0.45">
      <c r="C15" s="12">
        <v>45307</v>
      </c>
      <c r="D15" s="13">
        <v>3.5950000000000001E-3</v>
      </c>
      <c r="E15" s="13">
        <f t="shared" si="0"/>
        <v>4.8434520769165879E-2</v>
      </c>
      <c r="F15" s="13">
        <v>1.686E-3</v>
      </c>
      <c r="G15" s="13">
        <f t="shared" si="1"/>
        <v>4.3898102839205144E-2</v>
      </c>
      <c r="H15" s="14">
        <v>10</v>
      </c>
    </row>
    <row r="16" spans="3:9" x14ac:dyDescent="0.45">
      <c r="C16" s="15">
        <v>45308</v>
      </c>
      <c r="D16" s="16">
        <v>4.4739999999999997E-3</v>
      </c>
      <c r="E16" s="16">
        <f t="shared" si="0"/>
        <v>5.3125216815087306E-2</v>
      </c>
      <c r="F16" s="16">
        <v>3.6800000000000001E-3</v>
      </c>
      <c r="G16" s="16">
        <f t="shared" si="1"/>
        <v>4.7739647857653278E-2</v>
      </c>
      <c r="H16" s="17">
        <v>11</v>
      </c>
    </row>
    <row r="17" spans="3:10" x14ac:dyDescent="0.45">
      <c r="C17" s="12">
        <v>45309</v>
      </c>
      <c r="D17" s="13">
        <v>3.4840000000000001E-3</v>
      </c>
      <c r="E17" s="13">
        <f t="shared" si="0"/>
        <v>5.6794305070471118E-2</v>
      </c>
      <c r="F17" s="13">
        <v>6.4489999999999999E-3</v>
      </c>
      <c r="G17" s="13">
        <f t="shared" si="1"/>
        <v>5.4496520846687213E-2</v>
      </c>
      <c r="H17" s="14">
        <v>12</v>
      </c>
    </row>
    <row r="18" spans="3:10" x14ac:dyDescent="0.45">
      <c r="C18" s="18">
        <v>45310</v>
      </c>
      <c r="D18" s="19">
        <v>4.8240000000000002E-3</v>
      </c>
      <c r="E18" s="19">
        <f t="shared" si="0"/>
        <v>6.1892280798131027E-2</v>
      </c>
      <c r="F18" s="19">
        <v>2.6819999999999999E-3</v>
      </c>
      <c r="G18" s="19">
        <f t="shared" si="1"/>
        <v>5.7324680515598025E-2</v>
      </c>
      <c r="H18" s="20">
        <v>13</v>
      </c>
    </row>
    <row r="19" spans="3:10" ht="14.5" x14ac:dyDescent="0.35">
      <c r="C19"/>
      <c r="D19"/>
    </row>
    <row r="20" spans="3:10" ht="14.5" x14ac:dyDescent="0.35">
      <c r="C20"/>
      <c r="D20"/>
    </row>
    <row r="21" spans="3:10" ht="14.5" x14ac:dyDescent="0.35">
      <c r="C21"/>
      <c r="D21"/>
    </row>
    <row r="22" spans="3:10" ht="18" x14ac:dyDescent="0.4">
      <c r="C22" s="30" t="str">
        <f>'250K'!C22</f>
        <v>Visit site to see next day trades we will be executing</v>
      </c>
      <c r="D22" s="30"/>
      <c r="E22" s="30"/>
      <c r="F22" s="30"/>
      <c r="G22" s="30"/>
      <c r="H22" s="30"/>
      <c r="I22" s="30"/>
    </row>
    <row r="23" spans="3:10" ht="18" x14ac:dyDescent="0.4">
      <c r="C23" s="30" t="str">
        <f>'1M'!C35</f>
        <v>Analyze 1000+ liquid securities.  Most have 1 million+ daily volume</v>
      </c>
      <c r="D23" s="30"/>
      <c r="E23" s="30"/>
      <c r="F23" s="30"/>
      <c r="G23" s="30"/>
      <c r="H23" s="30"/>
      <c r="I23" s="30"/>
      <c r="J23" s="7"/>
    </row>
  </sheetData>
  <mergeCells count="3">
    <mergeCell ref="C2:I2"/>
    <mergeCell ref="C22:I22"/>
    <mergeCell ref="C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1M</vt:lpstr>
      <vt:lpstr>250K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2024-01-15T21:31:44Z</dcterms:created>
  <dcterms:modified xsi:type="dcterms:W3CDTF">2024-02-08T03:19:25Z</dcterms:modified>
</cp:coreProperties>
</file>