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B6426CE9-7E85-48E7-94D5-9C8096F696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1" l="1"/>
  <c r="D45" i="1"/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<sst xmlns="http://schemas.openxmlformats.org/spreadsheetml/2006/main" count="24" uniqueCount="21">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</sst>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_Annual_20231229!$B$4:$B$46</c:f>
              <c:numCache>
                <c:formatCode>mm/dd/yy;@</c:formatCode>
                <c:ptCount val="4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</c:numCache>
            </c:numRef>
          </c:xVal>
          <c:yVal>
            <c:numRef>
              <c:f>_Annual_20231229!$D$4:$D$46</c:f>
              <c:numCache>
                <c:formatCode>0.00%</c:formatCode>
                <c:ptCount val="43"/>
                <c:pt idx="0">
                  <c:v>3.6222097973263E-3</c:v>
                </c:pt>
                <c:pt idx="1">
                  <c:v>5.9800794320938001E-3</c:v>
                </c:pt>
                <c:pt idx="2">
                  <c:v>1.14131204861013E-2</c:v>
                </c:pt>
                <c:pt idx="3">
                  <c:v>2.08581015951389E-2</c:v>
                </c:pt>
                <c:pt idx="4">
                  <c:v>2.9208943355394201E-2</c:v>
                </c:pt>
                <c:pt idx="5">
                  <c:v>3.47261158705999E-2</c:v>
                </c:pt>
                <c:pt idx="6">
                  <c:v>4.9535483607738698E-2</c:v>
                </c:pt>
                <c:pt idx="7">
                  <c:v>6.01027008427732E-2</c:v>
                </c:pt>
                <c:pt idx="8">
                  <c:v>6.7860615503902294E-2</c:v>
                </c:pt>
                <c:pt idx="9">
                  <c:v>7.4216381179260202E-2</c:v>
                </c:pt>
                <c:pt idx="10">
                  <c:v>7.7229594659272302E-2</c:v>
                </c:pt>
                <c:pt idx="11">
                  <c:v>8.0569992104679994E-2</c:v>
                </c:pt>
                <c:pt idx="12">
                  <c:v>8.2126023187909195E-2</c:v>
                </c:pt>
                <c:pt idx="13">
                  <c:v>7.8350431291619504E-2</c:v>
                </c:pt>
                <c:pt idx="14">
                  <c:v>7.8494084713181006E-2</c:v>
                </c:pt>
                <c:pt idx="15">
                  <c:v>7.9367709391974003E-2</c:v>
                </c:pt>
                <c:pt idx="16">
                  <c:v>8.0088626344004502E-2</c:v>
                </c:pt>
                <c:pt idx="17">
                  <c:v>8.2145871154873498E-2</c:v>
                </c:pt>
                <c:pt idx="18">
                  <c:v>8.2918738882617193E-2</c:v>
                </c:pt>
                <c:pt idx="19">
                  <c:v>8.4883812626034796E-2</c:v>
                </c:pt>
                <c:pt idx="20">
                  <c:v>9.1486952454308296E-2</c:v>
                </c:pt>
                <c:pt idx="21">
                  <c:v>9.5369933005948898E-2</c:v>
                </c:pt>
                <c:pt idx="22">
                  <c:v>9.22305210687797E-2</c:v>
                </c:pt>
                <c:pt idx="23">
                  <c:v>9.4121594358362107E-2</c:v>
                </c:pt>
                <c:pt idx="24">
                  <c:v>9.9518500657877901E-2</c:v>
                </c:pt>
                <c:pt idx="25">
                  <c:v>0.101919541784228</c:v>
                </c:pt>
                <c:pt idx="26">
                  <c:v>9.8999620889523895E-2</c:v>
                </c:pt>
                <c:pt idx="27">
                  <c:v>9.8993690057064002E-2</c:v>
                </c:pt>
                <c:pt idx="28">
                  <c:v>9.9545537010489196E-2</c:v>
                </c:pt>
                <c:pt idx="29">
                  <c:v>0.101269663575823</c:v>
                </c:pt>
                <c:pt idx="30">
                  <c:v>0.10616982133905099</c:v>
                </c:pt>
                <c:pt idx="31">
                  <c:v>0.113956339116055</c:v>
                </c:pt>
                <c:pt idx="32">
                  <c:v>0.11195364521772599</c:v>
                </c:pt>
                <c:pt idx="33">
                  <c:v>0.118294370999245</c:v>
                </c:pt>
                <c:pt idx="34">
                  <c:v>0.12040652162997501</c:v>
                </c:pt>
                <c:pt idx="35">
                  <c:v>0.123500851511412</c:v>
                </c:pt>
                <c:pt idx="36">
                  <c:v>0.12869455727083201</c:v>
                </c:pt>
                <c:pt idx="37">
                  <c:v>0.12939503572233199</c:v>
                </c:pt>
                <c:pt idx="38">
                  <c:v>0.13317357622782</c:v>
                </c:pt>
                <c:pt idx="39">
                  <c:v>0.13686448056464401</c:v>
                </c:pt>
                <c:pt idx="40">
                  <c:v>0.14674332556211001</c:v>
                </c:pt>
                <c:pt idx="41">
                  <c:v>0.14760331882002317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81302232618411"/>
                  <c:y val="-4.1002277904328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_Annual_20231229!$B$4:$B$46</c:f>
              <c:numCache>
                <c:formatCode>mm/dd/yy;@</c:formatCode>
                <c:ptCount val="4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</c:numCache>
            </c:numRef>
          </c:xVal>
          <c:yVal>
            <c:numRef>
              <c:f>_Annual_20231229!$I$4:$I$46</c:f>
              <c:numCache>
                <c:formatCode>0.00%</c:formatCode>
                <c:ptCount val="43"/>
                <c:pt idx="0">
                  <c:v>3.3107337504962998E-3</c:v>
                </c:pt>
                <c:pt idx="1">
                  <c:v>8.0859810750609998E-3</c:v>
                </c:pt>
                <c:pt idx="2">
                  <c:v>1.4043376662185501E-2</c:v>
                </c:pt>
                <c:pt idx="3">
                  <c:v>1.8447833337244E-2</c:v>
                </c:pt>
                <c:pt idx="4">
                  <c:v>2.2589711863584001E-2</c:v>
                </c:pt>
                <c:pt idx="5">
                  <c:v>2.6180180382640899E-2</c:v>
                </c:pt>
                <c:pt idx="6">
                  <c:v>2.8263628809277502E-2</c:v>
                </c:pt>
                <c:pt idx="7">
                  <c:v>3.11349453866713E-2</c:v>
                </c:pt>
                <c:pt idx="8">
                  <c:v>3.7412446588421001E-2</c:v>
                </c:pt>
                <c:pt idx="9">
                  <c:v>4.0525971343004299E-2</c:v>
                </c:pt>
                <c:pt idx="10">
                  <c:v>4.2597408825914299E-2</c:v>
                </c:pt>
                <c:pt idx="11">
                  <c:v>4.2956062655242197E-2</c:v>
                </c:pt>
                <c:pt idx="12">
                  <c:v>4.4561717131198698E-2</c:v>
                </c:pt>
                <c:pt idx="13">
                  <c:v>4.7513671911047897E-2</c:v>
                </c:pt>
                <c:pt idx="14">
                  <c:v>4.9186589368551102E-2</c:v>
                </c:pt>
                <c:pt idx="15">
                  <c:v>5.2944154267739102E-2</c:v>
                </c:pt>
                <c:pt idx="16">
                  <c:v>5.4813815199380597E-2</c:v>
                </c:pt>
                <c:pt idx="17">
                  <c:v>5.9726037619293702E-2</c:v>
                </c:pt>
                <c:pt idx="18">
                  <c:v>6.3646796796258703E-2</c:v>
                </c:pt>
                <c:pt idx="19">
                  <c:v>6.6214947012576603E-2</c:v>
                </c:pt>
                <c:pt idx="20">
                  <c:v>6.9005946908100704E-2</c:v>
                </c:pt>
                <c:pt idx="21">
                  <c:v>7.05498425767455E-2</c:v>
                </c:pt>
                <c:pt idx="22">
                  <c:v>7.1805237475881203E-2</c:v>
                </c:pt>
                <c:pt idx="23">
                  <c:v>7.4585285167686102E-2</c:v>
                </c:pt>
                <c:pt idx="24">
                  <c:v>7.7474621562429402E-2</c:v>
                </c:pt>
                <c:pt idx="25">
                  <c:v>8.0888287712126999E-2</c:v>
                </c:pt>
                <c:pt idx="26">
                  <c:v>8.7239391885999204E-2</c:v>
                </c:pt>
                <c:pt idx="27">
                  <c:v>9.2122614798597194E-2</c:v>
                </c:pt>
                <c:pt idx="28">
                  <c:v>9.6734462200499E-2</c:v>
                </c:pt>
                <c:pt idx="29">
                  <c:v>9.8014670089711403E-2</c:v>
                </c:pt>
                <c:pt idx="30">
                  <c:v>0.102704473814997</c:v>
                </c:pt>
                <c:pt idx="31">
                  <c:v>0.10460107135060399</c:v>
                </c:pt>
                <c:pt idx="32">
                  <c:v>0.10912301300707999</c:v>
                </c:pt>
                <c:pt idx="33">
                  <c:v>0.113118665002826</c:v>
                </c:pt>
                <c:pt idx="34">
                  <c:v>0.115304919247618</c:v>
                </c:pt>
                <c:pt idx="35">
                  <c:v>0.117898078108262</c:v>
                </c:pt>
                <c:pt idx="36">
                  <c:v>0.12165621855902201</c:v>
                </c:pt>
                <c:pt idx="37">
                  <c:v>0.126006343550705</c:v>
                </c:pt>
                <c:pt idx="38">
                  <c:v>0.12892617038516399</c:v>
                </c:pt>
                <c:pt idx="39">
                  <c:v>0.13253392829791899</c:v>
                </c:pt>
                <c:pt idx="40">
                  <c:v>0.13781248400969201</c:v>
                </c:pt>
                <c:pt idx="41">
                  <c:v>0.13862013782734001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25400</xdr:rowOff>
    </xdr:from>
    <xdr:to>
      <xdr:col>21</xdr:col>
      <xdr:colOff>250825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57150</xdr:rowOff>
    </xdr:from>
    <xdr:to>
      <xdr:col>21</xdr:col>
      <xdr:colOff>234950</xdr:colOff>
      <xdr:row>40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5" totalsRowShown="0" headerRowDxfId="11">
  <autoFilter ref="B3:L45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5"/>
  <sheetViews>
    <sheetView showGridLines="0" tabSelected="1" zoomScaleNormal="100" workbookViewId="0">
      <selection activeCell="AA42" sqref="AA42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1" spans="2:25" ht="7" customHeight="1" x14ac:dyDescent="0.35"/>
    <row r="2" spans="2:25" ht="18.5" x14ac:dyDescent="0.45">
      <c r="N2" s="25" t="str">
        <f>"Forecast Annual Cumulative Realized Return: " &amp;Y15 &amp; " -&gt; " &amp; TEXT(Y16,"#%")</f>
        <v>Forecast Annual Cumulative Realized Return: 365 -&gt; 263%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3.6222097973263E-3</v>
      </c>
      <c r="D4" s="2">
        <v>3.6222097973263E-3</v>
      </c>
      <c r="E4" s="5">
        <v>24.6</v>
      </c>
      <c r="F4" s="4">
        <v>8.9106361014228405E-2</v>
      </c>
      <c r="G4" s="3">
        <v>8.9106361014228405E-2</v>
      </c>
      <c r="H4" s="24">
        <v>3.3107337504962998E-3</v>
      </c>
      <c r="I4" s="2">
        <v>3.3107337504962998E-3</v>
      </c>
      <c r="J4" s="5">
        <v>32.25</v>
      </c>
      <c r="K4" s="4">
        <v>0.106771163453506</v>
      </c>
      <c r="L4" s="3">
        <v>0.106771163453506</v>
      </c>
      <c r="W4" s="14" t="s">
        <v>9</v>
      </c>
      <c r="X4" s="15">
        <f>AVERAGE(C:C)</f>
        <v>3.6334250669064309E-3</v>
      </c>
    </row>
    <row r="5" spans="2:25" x14ac:dyDescent="0.35">
      <c r="B5" s="13">
        <v>45293</v>
      </c>
      <c r="C5" s="24">
        <v>2.3578696347674E-3</v>
      </c>
      <c r="D5" s="2">
        <v>5.9800794320938001E-3</v>
      </c>
      <c r="E5" s="5">
        <v>26.210526315789402</v>
      </c>
      <c r="F5" s="4">
        <v>6.1801004111273698E-2</v>
      </c>
      <c r="G5" s="3">
        <v>0.15090736512550201</v>
      </c>
      <c r="H5" s="24">
        <v>4.7752473245646996E-3</v>
      </c>
      <c r="I5" s="2">
        <v>8.0859810750609998E-3</v>
      </c>
      <c r="J5" s="5">
        <v>35.346153846153797</v>
      </c>
      <c r="K5" s="4">
        <v>0.16878662658749899</v>
      </c>
      <c r="L5" s="3">
        <v>0.275557790041005</v>
      </c>
      <c r="W5" s="16" t="s">
        <v>10</v>
      </c>
      <c r="X5" s="17">
        <f>AVERAGE(F:F)</f>
        <v>8.0432651064557131E-2</v>
      </c>
    </row>
    <row r="6" spans="2:25" x14ac:dyDescent="0.35">
      <c r="B6" s="13">
        <v>45294</v>
      </c>
      <c r="C6" s="24">
        <v>5.4330410540073997E-3</v>
      </c>
      <c r="D6" s="2">
        <v>1.14131204861013E-2</v>
      </c>
      <c r="E6" s="5">
        <v>29.2222222222222</v>
      </c>
      <c r="F6" s="4">
        <v>0.158765533022662</v>
      </c>
      <c r="G6" s="3">
        <v>0.30967289814816501</v>
      </c>
      <c r="H6" s="24">
        <v>5.9573955871244999E-3</v>
      </c>
      <c r="I6" s="2">
        <v>1.4043376662185501E-2</v>
      </c>
      <c r="J6" s="5">
        <v>34.736842105263101</v>
      </c>
      <c r="K6" s="4">
        <v>0.20694110986853601</v>
      </c>
      <c r="L6" s="3">
        <v>0.48249889990954198</v>
      </c>
      <c r="W6" s="18" t="s">
        <v>8</v>
      </c>
      <c r="X6" s="19">
        <f>AVERAGE(E:E)</f>
        <v>26.634119004265251</v>
      </c>
    </row>
    <row r="7" spans="2:25" x14ac:dyDescent="0.35">
      <c r="B7" s="13">
        <v>45295</v>
      </c>
      <c r="C7" s="24">
        <v>9.4449811090376E-3</v>
      </c>
      <c r="D7" s="2">
        <v>2.08581015951389E-2</v>
      </c>
      <c r="E7" s="5">
        <v>40.25</v>
      </c>
      <c r="F7" s="4">
        <v>0.38016048963876498</v>
      </c>
      <c r="G7" s="3">
        <v>0.68983338778693104</v>
      </c>
      <c r="H7" s="24">
        <v>4.4044566750584E-3</v>
      </c>
      <c r="I7" s="2">
        <v>1.8447833337244E-2</v>
      </c>
      <c r="J7" s="5">
        <v>33.5625</v>
      </c>
      <c r="K7" s="4">
        <v>0.14782457715665001</v>
      </c>
      <c r="L7" s="3">
        <v>0.63032347706619196</v>
      </c>
    </row>
    <row r="8" spans="2:25" x14ac:dyDescent="0.35">
      <c r="B8" s="13">
        <v>45296</v>
      </c>
      <c r="C8" s="24">
        <v>8.3508417602552992E-3</v>
      </c>
      <c r="D8" s="2">
        <v>2.9208943355394201E-2</v>
      </c>
      <c r="E8" s="5">
        <v>22</v>
      </c>
      <c r="F8" s="4">
        <v>0.18371851872561601</v>
      </c>
      <c r="G8" s="3">
        <v>0.87355190651254699</v>
      </c>
      <c r="H8" s="24">
        <v>4.1418785263400001E-3</v>
      </c>
      <c r="I8" s="2">
        <v>2.2589711863584001E-2</v>
      </c>
      <c r="J8" s="5">
        <v>59.758620689655103</v>
      </c>
      <c r="K8" s="4">
        <v>0.247512947798181</v>
      </c>
      <c r="L8" s="3">
        <v>0.87783642486437397</v>
      </c>
      <c r="W8" s="14" t="s">
        <v>7</v>
      </c>
      <c r="X8" s="15">
        <f>AVERAGE(H:H)</f>
        <v>3.4414732343893257E-3</v>
      </c>
    </row>
    <row r="9" spans="2:25" x14ac:dyDescent="0.35">
      <c r="B9" s="13">
        <v>45299</v>
      </c>
      <c r="C9" s="24">
        <v>5.5171725152056003E-3</v>
      </c>
      <c r="D9" s="2">
        <v>3.47261158705999E-2</v>
      </c>
      <c r="E9" s="5">
        <v>39.375</v>
      </c>
      <c r="F9" s="4">
        <v>0.217238667786221</v>
      </c>
      <c r="G9" s="3">
        <v>1.09079057429876</v>
      </c>
      <c r="H9" s="24">
        <v>3.5904685190568E-3</v>
      </c>
      <c r="I9" s="2">
        <v>2.6180180382640899E-2</v>
      </c>
      <c r="J9" s="5">
        <v>23.170731707317</v>
      </c>
      <c r="K9" s="4">
        <v>8.3193782758634496E-2</v>
      </c>
      <c r="L9" s="3">
        <v>0.96103020762300795</v>
      </c>
      <c r="W9" s="16" t="s">
        <v>10</v>
      </c>
      <c r="X9" s="17">
        <f>AVERAGE(K:K)</f>
        <v>8.6648653180967039E-2</v>
      </c>
    </row>
    <row r="10" spans="2:25" x14ac:dyDescent="0.35">
      <c r="B10" s="13">
        <v>45300</v>
      </c>
      <c r="C10" s="24">
        <v>1.48093677371388E-2</v>
      </c>
      <c r="D10" s="2">
        <v>4.9535483607738698E-2</v>
      </c>
      <c r="E10" s="5">
        <v>11.75</v>
      </c>
      <c r="F10" s="4">
        <v>0.17401007091138099</v>
      </c>
      <c r="G10" s="3">
        <v>1.2648006452101499</v>
      </c>
      <c r="H10" s="24">
        <v>2.0834484266364999E-3</v>
      </c>
      <c r="I10" s="2">
        <v>2.8263628809277502E-2</v>
      </c>
      <c r="J10" s="5">
        <v>14.953488372093</v>
      </c>
      <c r="K10" s="4">
        <v>3.1154821821565301E-2</v>
      </c>
      <c r="L10" s="3">
        <v>0.99218502944457398</v>
      </c>
      <c r="W10" s="18" t="s">
        <v>8</v>
      </c>
      <c r="X10" s="19">
        <f>AVERAGE(J:J)</f>
        <v>27.03922294691818</v>
      </c>
    </row>
    <row r="11" spans="2:25" x14ac:dyDescent="0.35">
      <c r="B11" s="13">
        <v>45301</v>
      </c>
      <c r="C11" s="24">
        <v>1.0567217235034501E-2</v>
      </c>
      <c r="D11" s="2">
        <v>6.01027008427732E-2</v>
      </c>
      <c r="E11" s="5">
        <v>10</v>
      </c>
      <c r="F11" s="4">
        <v>0.105672172350345</v>
      </c>
      <c r="G11" s="3">
        <v>1.3704728175604901</v>
      </c>
      <c r="H11" s="24">
        <v>2.8713165773937999E-3</v>
      </c>
      <c r="I11" s="2">
        <v>3.11349453866713E-2</v>
      </c>
      <c r="J11" s="5">
        <v>17.75</v>
      </c>
      <c r="K11" s="4">
        <v>5.0965869248739998E-2</v>
      </c>
      <c r="L11" s="3">
        <v>1.04315089869331</v>
      </c>
    </row>
    <row r="12" spans="2:25" x14ac:dyDescent="0.35">
      <c r="B12" s="13">
        <v>45302</v>
      </c>
      <c r="C12" s="24">
        <v>7.7579146611290997E-3</v>
      </c>
      <c r="D12" s="2">
        <v>6.7860615503902294E-2</v>
      </c>
      <c r="E12" s="5">
        <v>24.4</v>
      </c>
      <c r="F12" s="4">
        <v>0.18929311773155</v>
      </c>
      <c r="G12" s="3">
        <v>1.5597659352920401</v>
      </c>
      <c r="H12" s="24">
        <v>6.2775012017496998E-3</v>
      </c>
      <c r="I12" s="2">
        <v>3.7412446588421001E-2</v>
      </c>
      <c r="J12" s="5">
        <v>17.139534883720899</v>
      </c>
      <c r="K12" s="4">
        <v>0.107593450829989</v>
      </c>
      <c r="L12" s="3">
        <v>1.1507443495233001</v>
      </c>
      <c r="W12" s="14" t="s">
        <v>11</v>
      </c>
      <c r="X12" s="15">
        <f>SUM(X4*X6+X8*X10)/SUM(X6,X10)</f>
        <v>3.5367247645622974E-3</v>
      </c>
    </row>
    <row r="13" spans="2:25" x14ac:dyDescent="0.35">
      <c r="B13" s="13">
        <v>45303</v>
      </c>
      <c r="C13" s="24">
        <v>6.3557656753578003E-3</v>
      </c>
      <c r="D13" s="2">
        <v>7.4216381179260202E-2</v>
      </c>
      <c r="E13" s="5">
        <v>28.6666666666666</v>
      </c>
      <c r="F13" s="4">
        <v>0.182198616026925</v>
      </c>
      <c r="G13" s="3">
        <v>1.7419645513189701</v>
      </c>
      <c r="H13" s="24">
        <v>3.1135247545832001E-3</v>
      </c>
      <c r="I13" s="2">
        <v>4.0525971343004299E-2</v>
      </c>
      <c r="J13" s="5">
        <v>18.058823529411701</v>
      </c>
      <c r="K13" s="4">
        <v>5.6226594097473902E-2</v>
      </c>
      <c r="L13" s="3">
        <v>1.2069709436207701</v>
      </c>
      <c r="W13" s="18" t="s">
        <v>10</v>
      </c>
      <c r="X13" s="20">
        <f>SUM(X5*X6+X9*X10)/SUM(X6,X10)</f>
        <v>8.3564110015203238E-2</v>
      </c>
    </row>
    <row r="14" spans="2:25" x14ac:dyDescent="0.35">
      <c r="B14" s="13">
        <v>45307</v>
      </c>
      <c r="C14" s="24">
        <v>3.0132134800121002E-3</v>
      </c>
      <c r="D14" s="2">
        <v>7.7229594659272302E-2</v>
      </c>
      <c r="E14" s="5">
        <v>18.1666666666666</v>
      </c>
      <c r="F14" s="4">
        <v>5.4740044886886899E-2</v>
      </c>
      <c r="G14" s="3">
        <v>1.7967045962058501</v>
      </c>
      <c r="H14" s="24">
        <v>2.0714374829099999E-3</v>
      </c>
      <c r="I14" s="2">
        <v>4.2597408825914299E-2</v>
      </c>
      <c r="J14" s="5">
        <v>25.875</v>
      </c>
      <c r="K14" s="4">
        <v>5.3598444870296601E-2</v>
      </c>
      <c r="L14" s="3">
        <v>1.26056938849107</v>
      </c>
    </row>
    <row r="15" spans="2:25" x14ac:dyDescent="0.35">
      <c r="B15" s="13">
        <v>45308</v>
      </c>
      <c r="C15" s="24">
        <v>3.3403974454077E-3</v>
      </c>
      <c r="D15" s="2">
        <v>8.0569992104679994E-2</v>
      </c>
      <c r="E15" s="5">
        <v>25.571428571428498</v>
      </c>
      <c r="F15" s="4">
        <v>8.5418734675425795E-2</v>
      </c>
      <c r="G15" s="3">
        <v>1.8821233308812799</v>
      </c>
      <c r="H15" s="24">
        <v>3.5865382932789998E-4</v>
      </c>
      <c r="I15" s="2">
        <v>4.2956062655242197E-2</v>
      </c>
      <c r="J15" s="5">
        <v>121.30769230769199</v>
      </c>
      <c r="K15" s="4">
        <v>4.3507468373087201E-2</v>
      </c>
      <c r="L15" s="3">
        <v>1.3040768568641601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1.5560310832289999E-3</v>
      </c>
      <c r="D16" s="2">
        <v>8.2126023187909195E-2</v>
      </c>
      <c r="E16" s="5">
        <v>28</v>
      </c>
      <c r="F16" s="4">
        <v>4.3568870330414698E-2</v>
      </c>
      <c r="G16" s="3">
        <v>1.9256922012116999</v>
      </c>
      <c r="H16" s="24">
        <v>1.6056544759565001E-3</v>
      </c>
      <c r="I16" s="2">
        <v>4.4561717131198698E-2</v>
      </c>
      <c r="J16" s="5">
        <v>35.1111111111111</v>
      </c>
      <c r="K16" s="4">
        <v>5.6376312711361697E-2</v>
      </c>
      <c r="L16" s="3">
        <v>1.36045316957552</v>
      </c>
      <c r="W16" s="14" t="s">
        <v>12</v>
      </c>
      <c r="X16" s="22">
        <f>POWER(1+X12,X15)-1</f>
        <v>1.4172277247108216</v>
      </c>
      <c r="Y16" s="22">
        <f>POWER(1+X12,Y15)-1</f>
        <v>2.6278025984261753</v>
      </c>
    </row>
    <row r="17" spans="2:26" x14ac:dyDescent="0.35">
      <c r="B17" s="13">
        <v>45310</v>
      </c>
      <c r="C17" s="24">
        <v>-3.7755918962895998E-3</v>
      </c>
      <c r="D17" s="2">
        <v>7.8350431291619504E-2</v>
      </c>
      <c r="E17" s="5">
        <v>55</v>
      </c>
      <c r="F17" s="4">
        <v>-0.207657554295928</v>
      </c>
      <c r="G17" s="3">
        <v>1.7180346469157699</v>
      </c>
      <c r="H17" s="24">
        <v>2.9519547798490999E-3</v>
      </c>
      <c r="I17" s="2">
        <v>4.7513671911047897E-2</v>
      </c>
      <c r="J17" s="5">
        <v>16</v>
      </c>
      <c r="K17" s="4">
        <v>4.7231276477586598E-2</v>
      </c>
      <c r="L17" s="3">
        <v>1.4076844460531099</v>
      </c>
      <c r="W17" s="18" t="s">
        <v>13</v>
      </c>
      <c r="X17" s="21">
        <f>POWER(1+X12*Z17,X15)-1</f>
        <v>8.0316763859127569</v>
      </c>
      <c r="Y17" s="21">
        <f>POWER(1+X12*Z17,Y15)-1</f>
        <v>23.855460699475501</v>
      </c>
      <c r="Z17">
        <v>2.5</v>
      </c>
    </row>
    <row r="18" spans="2:26" x14ac:dyDescent="0.35">
      <c r="B18" s="13">
        <v>45313</v>
      </c>
      <c r="C18" s="24">
        <v>1.4365342156140001E-4</v>
      </c>
      <c r="D18" s="2">
        <v>7.8494084713181006E-2</v>
      </c>
      <c r="E18" s="5">
        <v>19.636363636363601</v>
      </c>
      <c r="F18" s="4">
        <v>2.8208308233878001E-3</v>
      </c>
      <c r="G18" s="3">
        <v>1.72085547773915</v>
      </c>
      <c r="H18" s="24">
        <v>1.6729174575031999E-3</v>
      </c>
      <c r="I18" s="2">
        <v>4.9186589368551102E-2</v>
      </c>
      <c r="J18" s="5">
        <v>29.478260869565201</v>
      </c>
      <c r="K18" s="4">
        <v>4.93146972255296E-2</v>
      </c>
      <c r="L18" s="3">
        <v>1.45699914327863</v>
      </c>
    </row>
    <row r="19" spans="2:26" x14ac:dyDescent="0.35">
      <c r="B19" s="13">
        <v>45314</v>
      </c>
      <c r="C19" s="24">
        <v>8.7362467879300004E-4</v>
      </c>
      <c r="D19" s="2">
        <v>7.9367709391974003E-2</v>
      </c>
      <c r="E19" s="5">
        <v>32.75</v>
      </c>
      <c r="F19" s="4">
        <v>2.8611208230472501E-2</v>
      </c>
      <c r="G19" s="3">
        <v>1.74946668596963</v>
      </c>
      <c r="H19" s="24">
        <v>3.7575648991879E-3</v>
      </c>
      <c r="I19" s="2">
        <v>5.2944154267739102E-2</v>
      </c>
      <c r="J19" s="5">
        <v>25.3</v>
      </c>
      <c r="K19" s="4">
        <v>9.5066391949455903E-2</v>
      </c>
      <c r="L19" s="3">
        <v>1.5520655352280901</v>
      </c>
    </row>
    <row r="20" spans="2:26" ht="2" customHeight="1" x14ac:dyDescent="0.35">
      <c r="B20" s="13">
        <v>45315</v>
      </c>
      <c r="C20" s="24">
        <v>7.2091695203039998E-4</v>
      </c>
      <c r="D20" s="2">
        <v>8.0088626344004502E-2</v>
      </c>
      <c r="E20" s="5">
        <v>37.4</v>
      </c>
      <c r="F20" s="4">
        <v>2.69622940059384E-2</v>
      </c>
      <c r="G20" s="3">
        <v>1.7764289799755699</v>
      </c>
      <c r="H20" s="24">
        <v>1.8696609316415E-3</v>
      </c>
      <c r="I20" s="2">
        <v>5.4813815199380597E-2</v>
      </c>
      <c r="J20" s="5">
        <v>16.0555555555555</v>
      </c>
      <c r="K20" s="4">
        <v>3.0018444958022299E-2</v>
      </c>
      <c r="L20" s="3">
        <v>1.58208398018611</v>
      </c>
    </row>
    <row r="21" spans="2:26" ht="2" customHeight="1" x14ac:dyDescent="0.35">
      <c r="B21" s="13">
        <v>45316</v>
      </c>
      <c r="C21" s="24">
        <v>2.0572448108690002E-3</v>
      </c>
      <c r="D21" s="2">
        <v>8.2145871154873498E-2</v>
      </c>
      <c r="E21" s="5">
        <v>34.3333333333333</v>
      </c>
      <c r="F21" s="4">
        <v>7.0632071839836802E-2</v>
      </c>
      <c r="G21" s="3">
        <v>1.8470610518154</v>
      </c>
      <c r="H21" s="24">
        <v>4.9122224199130001E-3</v>
      </c>
      <c r="I21" s="2">
        <v>5.9726037619293702E-2</v>
      </c>
      <c r="J21" s="5">
        <v>18.368421052631501</v>
      </c>
      <c r="K21" s="4">
        <v>9.0229769713140298E-2</v>
      </c>
      <c r="L21" s="3">
        <v>1.67231374989925</v>
      </c>
    </row>
    <row r="22" spans="2:26" ht="2" customHeight="1" x14ac:dyDescent="0.35">
      <c r="B22" s="13">
        <v>45317</v>
      </c>
      <c r="C22" s="24">
        <v>7.7286772774359997E-4</v>
      </c>
      <c r="D22" s="2">
        <v>8.2918738882617193E-2</v>
      </c>
      <c r="E22" s="5">
        <v>31.25</v>
      </c>
      <c r="F22" s="4">
        <v>2.4152116491989801E-2</v>
      </c>
      <c r="G22" s="3">
        <v>1.87121316830739</v>
      </c>
      <c r="H22" s="24">
        <v>3.9207591769650002E-3</v>
      </c>
      <c r="I22" s="2">
        <v>6.3646796796258703E-2</v>
      </c>
      <c r="J22" s="5">
        <v>28.28125</v>
      </c>
      <c r="K22" s="4">
        <v>0.110883970473542</v>
      </c>
      <c r="L22" s="3">
        <v>1.7831977203728</v>
      </c>
    </row>
    <row r="23" spans="2:26" ht="2" customHeight="1" x14ac:dyDescent="0.35">
      <c r="B23" s="13">
        <v>45320</v>
      </c>
      <c r="C23" s="24">
        <v>1.9650737434175002E-3</v>
      </c>
      <c r="D23" s="2">
        <v>8.4883812626034796E-2</v>
      </c>
      <c r="E23" s="5">
        <v>38.200000000000003</v>
      </c>
      <c r="F23" s="4">
        <v>7.5065816998551499E-2</v>
      </c>
      <c r="G23" s="3">
        <v>1.9462789853059399</v>
      </c>
      <c r="H23" s="24">
        <v>2.5681502163178E-3</v>
      </c>
      <c r="I23" s="2">
        <v>6.6214947012576603E-2</v>
      </c>
      <c r="J23" s="5">
        <v>26.260869565217298</v>
      </c>
      <c r="K23" s="4">
        <v>6.7441857854607296E-2</v>
      </c>
      <c r="L23" s="3">
        <v>1.8506395782274001</v>
      </c>
    </row>
    <row r="24" spans="2:26" ht="2" customHeight="1" x14ac:dyDescent="0.35">
      <c r="B24" s="13">
        <v>45321</v>
      </c>
      <c r="C24" s="24">
        <v>6.6031398282735002E-3</v>
      </c>
      <c r="D24" s="2">
        <v>9.1486952454308296E-2</v>
      </c>
      <c r="E24" s="5">
        <v>28.4545454545454</v>
      </c>
      <c r="F24" s="4">
        <v>0.18788934238633001</v>
      </c>
      <c r="G24" s="3">
        <v>2.1341683276922701</v>
      </c>
      <c r="H24" s="24">
        <v>2.7909998955240999E-3</v>
      </c>
      <c r="I24" s="2">
        <v>6.9005946908100704E-2</v>
      </c>
      <c r="J24" s="5">
        <v>28.3947368421052</v>
      </c>
      <c r="K24" s="4">
        <v>7.9249707559750901E-2</v>
      </c>
      <c r="L24" s="3">
        <v>1.9298892857871499</v>
      </c>
    </row>
    <row r="25" spans="2:26" ht="2" customHeight="1" x14ac:dyDescent="0.35">
      <c r="B25" s="13">
        <v>45322</v>
      </c>
      <c r="C25" s="24">
        <v>3.8829805516405001E-3</v>
      </c>
      <c r="D25" s="2">
        <v>9.5369933005948898E-2</v>
      </c>
      <c r="E25" s="5">
        <v>30.590909090909001</v>
      </c>
      <c r="F25" s="4">
        <v>0.11878390505700399</v>
      </c>
      <c r="G25" s="3">
        <v>2.2529522327492799</v>
      </c>
      <c r="H25" s="24">
        <v>1.5438956686448001E-3</v>
      </c>
      <c r="I25" s="2">
        <v>7.05498425767455E-2</v>
      </c>
      <c r="J25" s="5">
        <v>39.172413793103402</v>
      </c>
      <c r="K25" s="4">
        <v>6.0478119985535803E-2</v>
      </c>
      <c r="L25" s="3">
        <v>1.9903674057726899</v>
      </c>
    </row>
    <row r="26" spans="2:26" ht="1.5" customHeight="1" x14ac:dyDescent="0.35">
      <c r="B26" s="13">
        <v>45323</v>
      </c>
      <c r="C26" s="24">
        <v>-3.1394119371691001E-3</v>
      </c>
      <c r="D26" s="2">
        <v>9.22305210687797E-2</v>
      </c>
      <c r="E26" s="5">
        <v>42.75</v>
      </c>
      <c r="F26" s="4">
        <v>-0.13420986031398099</v>
      </c>
      <c r="G26" s="3">
        <v>2.1187423724353001</v>
      </c>
      <c r="H26" s="24">
        <v>1.2553948991357001E-3</v>
      </c>
      <c r="I26" s="2">
        <v>7.1805237475881203E-2</v>
      </c>
      <c r="J26" s="5">
        <v>26.043478260869499</v>
      </c>
      <c r="K26" s="4">
        <v>3.2694849764447198E-2</v>
      </c>
      <c r="L26" s="3">
        <v>2.0230622555371398</v>
      </c>
    </row>
    <row r="27" spans="2:26" ht="2" customHeight="1" x14ac:dyDescent="0.35">
      <c r="B27" s="13">
        <v>45324</v>
      </c>
      <c r="C27" s="24">
        <v>1.8910732895823E-3</v>
      </c>
      <c r="D27" s="2">
        <v>9.4121594358362107E-2</v>
      </c>
      <c r="E27" s="5">
        <v>10.6875</v>
      </c>
      <c r="F27" s="4">
        <v>2.0210845782411599E-2</v>
      </c>
      <c r="G27" s="3">
        <v>2.13895321821771</v>
      </c>
      <c r="H27" s="24">
        <v>2.7800476918048E-3</v>
      </c>
      <c r="I27" s="2">
        <v>7.4585285167686102E-2</v>
      </c>
      <c r="J27" s="5">
        <v>20.04</v>
      </c>
      <c r="K27" s="4">
        <v>5.5712155743769302E-2</v>
      </c>
      <c r="L27" s="3">
        <v>2.0787744112809099</v>
      </c>
    </row>
    <row r="28" spans="2:26" ht="1" customHeight="1" x14ac:dyDescent="0.35">
      <c r="B28" s="13">
        <v>45327</v>
      </c>
      <c r="C28" s="24">
        <v>5.3969062995158001E-3</v>
      </c>
      <c r="D28" s="2">
        <v>9.9518500657877901E-2</v>
      </c>
      <c r="E28" s="5">
        <v>27.8</v>
      </c>
      <c r="F28" s="4">
        <v>0.150033995126539</v>
      </c>
      <c r="G28" s="3">
        <v>2.2889872133442499</v>
      </c>
      <c r="H28" s="24">
        <v>2.8893363947432001E-3</v>
      </c>
      <c r="I28" s="2">
        <v>7.7474621562429402E-2</v>
      </c>
      <c r="J28" s="5">
        <v>21.489361702127599</v>
      </c>
      <c r="K28" s="4">
        <v>6.2089994865759897E-2</v>
      </c>
      <c r="L28" s="3">
        <v>2.1408644061466702</v>
      </c>
    </row>
    <row r="29" spans="2:26" ht="2.5" customHeight="1" x14ac:dyDescent="0.35">
      <c r="B29" s="13">
        <v>45328</v>
      </c>
      <c r="C29" s="24">
        <v>2.4010411263501999E-3</v>
      </c>
      <c r="D29" s="2">
        <v>0.101919541784228</v>
      </c>
      <c r="E29" s="5">
        <v>24.3333333333333</v>
      </c>
      <c r="F29" s="4">
        <v>5.8425334074523098E-2</v>
      </c>
      <c r="G29" s="3">
        <v>2.3474125474187701</v>
      </c>
      <c r="H29" s="24">
        <v>3.4136661496975999E-3</v>
      </c>
      <c r="I29" s="2">
        <v>8.0888287712126999E-2</v>
      </c>
      <c r="J29" s="5">
        <v>19.6444444444444</v>
      </c>
      <c r="K29" s="4">
        <v>6.7059575029615903E-2</v>
      </c>
      <c r="L29" s="3">
        <v>2.2079239811762799</v>
      </c>
    </row>
    <row r="30" spans="2:26" ht="3" customHeight="1" x14ac:dyDescent="0.35">
      <c r="B30" s="13">
        <v>45329</v>
      </c>
      <c r="C30" s="24">
        <v>-2.9199208947043001E-3</v>
      </c>
      <c r="D30" s="2">
        <v>9.8999620889523895E-2</v>
      </c>
      <c r="E30" s="5">
        <v>27</v>
      </c>
      <c r="F30" s="4">
        <v>-7.8837864157017504E-2</v>
      </c>
      <c r="G30" s="3">
        <v>2.2685746832617601</v>
      </c>
      <c r="H30" s="24">
        <v>6.3511041738722003E-3</v>
      </c>
      <c r="I30" s="2">
        <v>8.7239391885999204E-2</v>
      </c>
      <c r="J30" s="5">
        <v>18.876923076922999</v>
      </c>
      <c r="K30" s="4">
        <v>0.11988930494371</v>
      </c>
      <c r="L30" s="3">
        <v>2.3278132861199898</v>
      </c>
    </row>
    <row r="31" spans="2:26" ht="1" customHeight="1" x14ac:dyDescent="0.35">
      <c r="B31" s="13">
        <v>45330</v>
      </c>
      <c r="C31" s="24">
        <v>-5.9308324598999599E-6</v>
      </c>
      <c r="D31" s="2">
        <v>9.8993690057064002E-2</v>
      </c>
      <c r="E31" s="5">
        <v>21</v>
      </c>
      <c r="F31" s="4">
        <v>-1.2454748165779999E-4</v>
      </c>
      <c r="G31" s="3">
        <v>2.2684501357801001</v>
      </c>
      <c r="H31" s="24">
        <v>4.8832229125978996E-3</v>
      </c>
      <c r="I31" s="2">
        <v>9.2122614798597194E-2</v>
      </c>
      <c r="J31" s="5">
        <v>18.539682539682499</v>
      </c>
      <c r="K31" s="4">
        <v>9.0533402570070795E-2</v>
      </c>
      <c r="L31" s="3">
        <v>2.4183466886900602</v>
      </c>
    </row>
    <row r="32" spans="2:26" ht="1" customHeight="1" x14ac:dyDescent="0.35">
      <c r="B32" s="13">
        <v>45331</v>
      </c>
      <c r="C32" s="24">
        <v>5.5184695342520005E-4</v>
      </c>
      <c r="D32" s="2">
        <v>9.9545537010489196E-2</v>
      </c>
      <c r="E32" s="5">
        <v>33.230769230769198</v>
      </c>
      <c r="F32" s="4">
        <v>1.83382987599774E-2</v>
      </c>
      <c r="G32" s="3">
        <v>2.2867884345400702</v>
      </c>
      <c r="H32" s="24">
        <v>4.6118474019016999E-3</v>
      </c>
      <c r="I32" s="2">
        <v>9.6734462200499E-2</v>
      </c>
      <c r="J32" s="5">
        <v>15.0923076923076</v>
      </c>
      <c r="K32" s="4">
        <v>6.9603420019471701E-2</v>
      </c>
      <c r="L32" s="3">
        <v>2.4879501087095401</v>
      </c>
    </row>
    <row r="33" spans="2:14" x14ac:dyDescent="0.35">
      <c r="B33" s="13">
        <v>45334</v>
      </c>
      <c r="C33" s="24">
        <v>1.7241265653346E-3</v>
      </c>
      <c r="D33" s="2">
        <v>0.101269663575823</v>
      </c>
      <c r="E33" s="5">
        <v>24.047619047619001</v>
      </c>
      <c r="F33" s="4">
        <v>4.1461138833047903E-2</v>
      </c>
      <c r="G33" s="3">
        <v>2.3282495733731201</v>
      </c>
      <c r="H33" s="24">
        <v>1.2802078892123999E-3</v>
      </c>
      <c r="I33" s="2">
        <v>9.8014670089711403E-2</v>
      </c>
      <c r="J33" s="5">
        <v>20.447761194029798</v>
      </c>
      <c r="K33" s="4">
        <v>2.61773851973283E-2</v>
      </c>
      <c r="L33" s="3">
        <v>2.5141274939068601</v>
      </c>
    </row>
    <row r="34" spans="2:14" x14ac:dyDescent="0.35">
      <c r="B34" s="13">
        <v>45335</v>
      </c>
      <c r="C34" s="24">
        <v>4.9001577632271998E-3</v>
      </c>
      <c r="D34" s="2">
        <v>0.10616982133905099</v>
      </c>
      <c r="E34" s="5">
        <v>16.703703703703699</v>
      </c>
      <c r="F34" s="4">
        <v>8.1850783378351305E-2</v>
      </c>
      <c r="G34" s="3">
        <v>2.4101003567514701</v>
      </c>
      <c r="H34" s="24">
        <v>4.6898037252862002E-3</v>
      </c>
      <c r="I34" s="2">
        <v>0.102704473814997</v>
      </c>
      <c r="J34" s="5">
        <v>21.7088607594936</v>
      </c>
      <c r="K34" s="4">
        <v>0.101810296061593</v>
      </c>
      <c r="L34" s="3">
        <v>2.6159377899684602</v>
      </c>
    </row>
    <row r="35" spans="2:14" x14ac:dyDescent="0.35">
      <c r="B35" s="13">
        <v>45336</v>
      </c>
      <c r="C35" s="24">
        <v>7.7865177770046999E-3</v>
      </c>
      <c r="D35" s="2">
        <v>0.113956339116055</v>
      </c>
      <c r="E35" s="5">
        <v>18.75</v>
      </c>
      <c r="F35" s="4">
        <v>0.145997208318838</v>
      </c>
      <c r="G35" s="3">
        <v>2.5560975650703099</v>
      </c>
      <c r="H35" s="24">
        <v>1.896597535607E-3</v>
      </c>
      <c r="I35" s="2">
        <v>0.10460107135060399</v>
      </c>
      <c r="J35" s="5">
        <v>16.076923076922998</v>
      </c>
      <c r="K35" s="4">
        <v>3.0491452687836498E-2</v>
      </c>
      <c r="L35" s="3">
        <v>2.6464292426562901</v>
      </c>
    </row>
    <row r="36" spans="2:14" x14ac:dyDescent="0.35">
      <c r="B36" s="13">
        <v>45337</v>
      </c>
      <c r="C36" s="24">
        <v>-2.0026938983298001E-3</v>
      </c>
      <c r="D36" s="2">
        <v>0.11195364521772599</v>
      </c>
      <c r="E36" s="5">
        <v>25.1</v>
      </c>
      <c r="F36" s="4">
        <v>-5.0267616848079698E-2</v>
      </c>
      <c r="G36" s="3">
        <v>2.5058299482222299</v>
      </c>
      <c r="H36" s="24">
        <v>4.5219416564756003E-3</v>
      </c>
      <c r="I36" s="2">
        <v>0.10912301300707999</v>
      </c>
      <c r="J36" s="5">
        <v>20.602409638554199</v>
      </c>
      <c r="K36" s="4">
        <v>9.3162894368353802E-2</v>
      </c>
      <c r="L36" s="3">
        <v>2.7395921370246499</v>
      </c>
    </row>
    <row r="37" spans="2:14" x14ac:dyDescent="0.35">
      <c r="B37" s="13">
        <v>45338</v>
      </c>
      <c r="C37" s="24">
        <v>6.3407257815193E-3</v>
      </c>
      <c r="D37" s="2">
        <v>0.118294370999245</v>
      </c>
      <c r="E37" s="5">
        <v>32.700000000000003</v>
      </c>
      <c r="F37" s="4">
        <v>0.20734173305568099</v>
      </c>
      <c r="G37" s="3">
        <v>2.7131716812779101</v>
      </c>
      <c r="H37" s="24">
        <v>3.9956519957455999E-3</v>
      </c>
      <c r="I37" s="2">
        <v>0.113118665002826</v>
      </c>
      <c r="J37" s="5">
        <v>16.896103896103799</v>
      </c>
      <c r="K37" s="4">
        <v>6.7510951252793799E-2</v>
      </c>
      <c r="L37" s="3">
        <v>2.8071030882774402</v>
      </c>
    </row>
    <row r="38" spans="2:14" x14ac:dyDescent="0.35">
      <c r="B38" s="13">
        <v>45342</v>
      </c>
      <c r="C38" s="24">
        <v>2.1121506307296999E-3</v>
      </c>
      <c r="D38" s="2">
        <v>0.12040652162997501</v>
      </c>
      <c r="E38" s="5">
        <v>23.590909090909001</v>
      </c>
      <c r="F38" s="4">
        <v>4.9827553515852302E-2</v>
      </c>
      <c r="G38" s="3">
        <v>2.76299923479377</v>
      </c>
      <c r="H38" s="24">
        <v>2.1862542447926999E-3</v>
      </c>
      <c r="I38" s="2">
        <v>0.115304919247618</v>
      </c>
      <c r="J38" s="5">
        <v>24.240963855421601</v>
      </c>
      <c r="K38" s="4">
        <v>5.2996910126782197E-2</v>
      </c>
      <c r="L38" s="3">
        <v>2.8600999984042201</v>
      </c>
    </row>
    <row r="39" spans="2:14" x14ac:dyDescent="0.35">
      <c r="B39" s="13">
        <v>45343</v>
      </c>
      <c r="C39" s="24">
        <v>3.0943298814373999E-3</v>
      </c>
      <c r="D39" s="2">
        <v>0.123500851511412</v>
      </c>
      <c r="E39" s="5">
        <v>13</v>
      </c>
      <c r="F39" s="4">
        <v>4.0226288458686303E-2</v>
      </c>
      <c r="G39" s="3">
        <v>2.8032255232524501</v>
      </c>
      <c r="H39" s="24">
        <v>2.593158860644E-3</v>
      </c>
      <c r="I39" s="2">
        <v>0.117898078108262</v>
      </c>
      <c r="J39" s="5">
        <v>24.112149532710198</v>
      </c>
      <c r="K39" s="4">
        <v>6.2526634209922397E-2</v>
      </c>
      <c r="L39" s="3">
        <v>2.9226266326141501</v>
      </c>
    </row>
    <row r="40" spans="2:14" x14ac:dyDescent="0.35">
      <c r="B40" s="13">
        <v>45344</v>
      </c>
      <c r="C40" s="24">
        <v>5.1937057594193996E-3</v>
      </c>
      <c r="D40" s="2">
        <v>0.12869455727083201</v>
      </c>
      <c r="E40" s="5">
        <v>20.75</v>
      </c>
      <c r="F40" s="4">
        <v>0.107769394507954</v>
      </c>
      <c r="G40" s="3">
        <v>2.91099491776041</v>
      </c>
      <c r="H40" s="24">
        <v>3.7581404507595999E-3</v>
      </c>
      <c r="I40" s="2">
        <v>0.12165621855902201</v>
      </c>
      <c r="J40" s="5">
        <v>23.1264367816092</v>
      </c>
      <c r="K40" s="4">
        <v>8.6912397550900203E-2</v>
      </c>
      <c r="L40" s="3">
        <v>3.0095390301650502</v>
      </c>
    </row>
    <row r="41" spans="2:14" x14ac:dyDescent="0.35">
      <c r="B41" s="13">
        <v>45345</v>
      </c>
      <c r="C41" s="24">
        <v>7.0047845149999997E-4</v>
      </c>
      <c r="D41" s="2">
        <v>0.12939503572233199</v>
      </c>
      <c r="E41" s="5">
        <v>34.724137931034399</v>
      </c>
      <c r="F41" s="4">
        <v>2.43235103676042E-2</v>
      </c>
      <c r="G41" s="3">
        <v>2.93531842812801</v>
      </c>
      <c r="H41" s="24">
        <v>4.3501249916830997E-3</v>
      </c>
      <c r="I41" s="2">
        <v>0.126006343550705</v>
      </c>
      <c r="J41" s="5">
        <v>22.402439024390201</v>
      </c>
      <c r="K41" s="4">
        <v>9.7453409874656699E-2</v>
      </c>
      <c r="L41" s="3">
        <v>3.1069924400397002</v>
      </c>
    </row>
    <row r="42" spans="2:14" ht="18" x14ac:dyDescent="0.4">
      <c r="B42" s="13">
        <v>45348</v>
      </c>
      <c r="C42" s="24">
        <v>3.7785405054881998E-3</v>
      </c>
      <c r="D42" s="2">
        <v>0.13317357622782</v>
      </c>
      <c r="E42" s="5">
        <v>28</v>
      </c>
      <c r="F42" s="4">
        <v>0.10579913415367</v>
      </c>
      <c r="G42" s="3">
        <v>3.0411175622816802</v>
      </c>
      <c r="H42" s="24">
        <v>2.9198268344588002E-3</v>
      </c>
      <c r="I42" s="2">
        <v>0.12892617038516399</v>
      </c>
      <c r="J42" s="5">
        <v>22.6551724137931</v>
      </c>
      <c r="K42" s="4">
        <v>6.6149180353084203E-2</v>
      </c>
      <c r="L42" s="3">
        <v>3.1731416203927898</v>
      </c>
      <c r="N42" s="23" t="s">
        <v>18</v>
      </c>
    </row>
    <row r="43" spans="2:14" ht="18" x14ac:dyDescent="0.4">
      <c r="B43" s="13">
        <v>45349</v>
      </c>
      <c r="C43" s="24">
        <v>3.6909043368244E-3</v>
      </c>
      <c r="D43" s="2">
        <v>0.13686448056464401</v>
      </c>
      <c r="E43" s="5">
        <v>25.842105263157801</v>
      </c>
      <c r="F43" s="4">
        <v>9.5380738388462602E-2</v>
      </c>
      <c r="G43" s="3">
        <v>3.1364983006701501</v>
      </c>
      <c r="H43" s="24">
        <v>3.6077579127545998E-3</v>
      </c>
      <c r="I43" s="2">
        <v>0.13253392829791899</v>
      </c>
      <c r="J43" s="5">
        <v>26.4545454545454</v>
      </c>
      <c r="K43" s="4">
        <v>9.54415956919627E-2</v>
      </c>
      <c r="L43" s="3">
        <v>3.2685832160847501</v>
      </c>
      <c r="N43" s="23" t="s">
        <v>19</v>
      </c>
    </row>
    <row r="44" spans="2:14" ht="21" x14ac:dyDescent="0.4">
      <c r="B44" s="13">
        <v>45350</v>
      </c>
      <c r="C44" s="24">
        <v>9.8788449974658004E-3</v>
      </c>
      <c r="D44" s="2">
        <v>0.14674332556211001</v>
      </c>
      <c r="E44" s="5">
        <v>12.3125</v>
      </c>
      <c r="F44" s="4">
        <v>0.121633279031298</v>
      </c>
      <c r="G44" s="3">
        <v>3.2581315797014399</v>
      </c>
      <c r="H44" s="24">
        <v>5.2785557117732999E-3</v>
      </c>
      <c r="I44" s="2">
        <v>0.13781248400969201</v>
      </c>
      <c r="J44" s="5">
        <v>26.830645161290299</v>
      </c>
      <c r="K44" s="4">
        <v>0.141627055266692</v>
      </c>
      <c r="L44" s="3">
        <v>3.4102102713514402</v>
      </c>
      <c r="N44" s="23" t="s">
        <v>20</v>
      </c>
    </row>
    <row r="45" spans="2:14" x14ac:dyDescent="0.35">
      <c r="B45" s="13">
        <v>45351</v>
      </c>
      <c r="C45" s="24">
        <v>5.86052724796107E-3</v>
      </c>
      <c r="D45" s="2">
        <f>D44*(1+Table1[[#This Row],[Realized Daily Return]])</f>
        <v>0.14760331882002317</v>
      </c>
      <c r="E45" s="5">
        <v>20.482758620689602</v>
      </c>
      <c r="F45" s="4">
        <v>0.120039765009961</v>
      </c>
      <c r="G45" s="3">
        <v>0.120039765009961</v>
      </c>
      <c r="H45" s="24">
        <v>6.7293918346609796E-3</v>
      </c>
      <c r="I45" s="2">
        <f>I44*(1+Table1[[#This Row],[Realized Daily Return]])</f>
        <v>0.13862013782734001</v>
      </c>
      <c r="J45" s="5">
        <v>34.034749034748998</v>
      </c>
      <c r="K45" s="4">
        <v>0.229033162249175</v>
      </c>
      <c r="L45" s="3">
        <v>0.229033162249175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2024-03-01T00:04:18Z</dcterms:modified>
</cp:coreProperties>
</file>