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CFAA6C23-7456-4255-9D7A-5B17BC51D2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<sst xmlns="http://schemas.openxmlformats.org/spreadsheetml/2006/main" count="24" uniqueCount="21">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</sst>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_Annual_20231229!$B$4:$B$37</c:f>
              <c:numCache>
                <c:formatCode>mm/dd/yy;@</c:formatCode>
                <c:ptCount val="3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</c:numCache>
            </c:numRef>
          </c:xVal>
          <c:yVal>
            <c:numRef>
              <c:f>_Annual_20231229!$D$4:$D$37</c:f>
              <c:numCache>
                <c:formatCode>0.00%</c:formatCode>
                <c:ptCount val="34"/>
                <c:pt idx="0">
                  <c:v>3.4062520594881299E-3</c:v>
                </c:pt>
                <c:pt idx="1">
                  <c:v>5.8344158870712298E-3</c:v>
                </c:pt>
                <c:pt idx="2">
                  <c:v>1.00133286052215E-2</c:v>
                </c:pt>
                <c:pt idx="3">
                  <c:v>1.73957812652164E-2</c:v>
                </c:pt>
                <c:pt idx="4">
                  <c:v>2.30431746505716E-2</c:v>
                </c:pt>
                <c:pt idx="5">
                  <c:v>2.7591257085717399E-2</c:v>
                </c:pt>
                <c:pt idx="6">
                  <c:v>4.1120407401081499E-2</c:v>
                </c:pt>
                <c:pt idx="7">
                  <c:v>4.9909130799047602E-2</c:v>
                </c:pt>
                <c:pt idx="8">
                  <c:v>5.80360163756974E-2</c:v>
                </c:pt>
                <c:pt idx="9">
                  <c:v>6.2852840319622794E-2</c:v>
                </c:pt>
                <c:pt idx="10">
                  <c:v>6.5579025812788697E-2</c:v>
                </c:pt>
                <c:pt idx="11">
                  <c:v>6.8009228284576798E-2</c:v>
                </c:pt>
                <c:pt idx="12">
                  <c:v>7.3568735216577294E-2</c:v>
                </c:pt>
                <c:pt idx="13">
                  <c:v>6.9793143320287701E-2</c:v>
                </c:pt>
                <c:pt idx="14">
                  <c:v>6.9997946457385996E-2</c:v>
                </c:pt>
                <c:pt idx="15">
                  <c:v>6.9989180217129604E-2</c:v>
                </c:pt>
                <c:pt idx="16">
                  <c:v>7.3782209580257802E-2</c:v>
                </c:pt>
                <c:pt idx="17">
                  <c:v>7.5254460486636601E-2</c:v>
                </c:pt>
                <c:pt idx="18">
                  <c:v>8.1906219156417298E-2</c:v>
                </c:pt>
                <c:pt idx="19">
                  <c:v>8.3702091347371402E-2</c:v>
                </c:pt>
                <c:pt idx="20">
                  <c:v>9.0042972396079696E-2</c:v>
                </c:pt>
                <c:pt idx="21">
                  <c:v>9.4074882473635393E-2</c:v>
                </c:pt>
                <c:pt idx="22">
                  <c:v>9.1500760508160903E-2</c:v>
                </c:pt>
                <c:pt idx="23">
                  <c:v>9.2758023836970099E-2</c:v>
                </c:pt>
                <c:pt idx="24">
                  <c:v>9.7434406873513402E-2</c:v>
                </c:pt>
                <c:pt idx="25">
                  <c:v>9.9864650021023293E-2</c:v>
                </c:pt>
                <c:pt idx="26">
                  <c:v>9.6942413301638997E-2</c:v>
                </c:pt>
                <c:pt idx="27">
                  <c:v>0.100065089335312</c:v>
                </c:pt>
                <c:pt idx="28">
                  <c:v>0.102201990272385</c:v>
                </c:pt>
                <c:pt idx="29">
                  <c:v>0.10404730659179701</c:v>
                </c:pt>
                <c:pt idx="30">
                  <c:v>0.112206858502962</c:v>
                </c:pt>
                <c:pt idx="31">
                  <c:v>0.119588889630663</c:v>
                </c:pt>
                <c:pt idx="32">
                  <c:v>0.118573638494338</c:v>
                </c:pt>
                <c:pt idx="33">
                  <c:v>0.124905827891806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_Annual_20231229!$B$4:$B$37</c:f>
              <c:numCache>
                <c:formatCode>mm/dd/yy;@</c:formatCode>
                <c:ptCount val="3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</c:numCache>
            </c:numRef>
          </c:xVal>
          <c:yVal>
            <c:numRef>
              <c:f>_Annual_20231229!$I$4:$I$37</c:f>
              <c:numCache>
                <c:formatCode>0.00%</c:formatCode>
                <c:ptCount val="34"/>
                <c:pt idx="0">
                  <c:v>3.5487963068424502E-3</c:v>
                </c:pt>
                <c:pt idx="1">
                  <c:v>8.3097639177373093E-3</c:v>
                </c:pt>
                <c:pt idx="2">
                  <c:v>1.3314198955248E-2</c:v>
                </c:pt>
                <c:pt idx="3">
                  <c:v>1.6601288992406101E-2</c:v>
                </c:pt>
                <c:pt idx="4">
                  <c:v>2.8987272652899101E-2</c:v>
                </c:pt>
                <c:pt idx="5">
                  <c:v>3.3385237973427698E-2</c:v>
                </c:pt>
                <c:pt idx="6">
                  <c:v>3.5815318420005897E-2</c:v>
                </c:pt>
                <c:pt idx="7">
                  <c:v>3.8550855816686297E-2</c:v>
                </c:pt>
                <c:pt idx="8">
                  <c:v>4.5025381147017901E-2</c:v>
                </c:pt>
                <c:pt idx="9">
                  <c:v>4.6535075367404498E-2</c:v>
                </c:pt>
                <c:pt idx="10">
                  <c:v>4.9214554211101998E-2</c:v>
                </c:pt>
                <c:pt idx="11">
                  <c:v>5.2048494228832898E-2</c:v>
                </c:pt>
                <c:pt idx="12">
                  <c:v>5.4281284331921101E-2</c:v>
                </c:pt>
                <c:pt idx="13">
                  <c:v>5.6993203552411498E-2</c:v>
                </c:pt>
                <c:pt idx="14">
                  <c:v>5.8469348695783803E-2</c:v>
                </c:pt>
                <c:pt idx="15">
                  <c:v>6.2015196051772102E-2</c:v>
                </c:pt>
                <c:pt idx="16">
                  <c:v>6.3407908469495206E-2</c:v>
                </c:pt>
                <c:pt idx="17">
                  <c:v>6.7804238354400803E-2</c:v>
                </c:pt>
                <c:pt idx="18">
                  <c:v>7.0919598455831803E-2</c:v>
                </c:pt>
                <c:pt idx="19">
                  <c:v>7.3208800709989794E-2</c:v>
                </c:pt>
                <c:pt idx="20">
                  <c:v>7.6659654217236306E-2</c:v>
                </c:pt>
                <c:pt idx="21">
                  <c:v>7.7477410083722997E-2</c:v>
                </c:pt>
                <c:pt idx="22">
                  <c:v>7.8901543374033198E-2</c:v>
                </c:pt>
                <c:pt idx="23">
                  <c:v>8.1057797393499095E-2</c:v>
                </c:pt>
                <c:pt idx="24">
                  <c:v>8.2459722019198198E-2</c:v>
                </c:pt>
                <c:pt idx="25">
                  <c:v>8.5831796873358096E-2</c:v>
                </c:pt>
                <c:pt idx="26">
                  <c:v>9.0644684075322904E-2</c:v>
                </c:pt>
                <c:pt idx="27">
                  <c:v>9.5482800140321095E-2</c:v>
                </c:pt>
                <c:pt idx="28">
                  <c:v>9.9447520777365794E-2</c:v>
                </c:pt>
                <c:pt idx="29">
                  <c:v>0.10133046817082</c:v>
                </c:pt>
                <c:pt idx="30">
                  <c:v>0.106473902573076</c:v>
                </c:pt>
                <c:pt idx="31">
                  <c:v>0.108066972230825</c:v>
                </c:pt>
                <c:pt idx="32">
                  <c:v>0.11379785068616401</c:v>
                </c:pt>
                <c:pt idx="33">
                  <c:v>0.11839431579729701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63500</xdr:rowOff>
    </xdr:from>
    <xdr:to>
      <xdr:col>21</xdr:col>
      <xdr:colOff>250825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14</xdr:row>
      <xdr:rowOff>88900</xdr:rowOff>
    </xdr:from>
    <xdr:to>
      <xdr:col>21</xdr:col>
      <xdr:colOff>228600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37" totalsRowShown="0" headerRowDxfId="11">
  <autoFilter ref="B3:L37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8"/>
  <sheetViews>
    <sheetView showGridLines="0" tabSelected="1" topLeftCell="A4" zoomScaleNormal="100" workbookViewId="0">
      <selection activeCell="Z45" sqref="Z45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2" spans="2:25" ht="18.5" x14ac:dyDescent="0.45">
      <c r="N2" s="23" t="str">
        <f>"Forecast Annual Cumulative Realized Return: " &amp;Y15 &amp; " -&gt; " &amp; TEXT(Y16,"#%")</f>
        <v>Forecast Annual Cumulative Realized Return: 365 -&gt; 268%</v>
      </c>
      <c r="O2" s="24"/>
      <c r="P2" s="24"/>
      <c r="Q2" s="24"/>
      <c r="R2" s="24"/>
      <c r="S2" s="24"/>
      <c r="T2" s="24"/>
      <c r="U2" s="24"/>
      <c r="V2" s="24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1">
        <v>3.4062520594881299E-3</v>
      </c>
      <c r="D4" s="2">
        <v>3.4062520594881299E-3</v>
      </c>
      <c r="E4" s="5">
        <v>24.4615384615384</v>
      </c>
      <c r="F4" s="4">
        <v>8.3322165762863706E-2</v>
      </c>
      <c r="G4" s="3">
        <v>8.3322165762863706E-2</v>
      </c>
      <c r="H4" s="1">
        <v>3.5487963068424502E-3</v>
      </c>
      <c r="I4" s="2">
        <v>3.5487963068424502E-3</v>
      </c>
      <c r="J4" s="5">
        <v>31.043478260869499</v>
      </c>
      <c r="K4" s="4">
        <v>0.110166981003717</v>
      </c>
      <c r="L4" s="3">
        <v>0.110166981003717</v>
      </c>
      <c r="W4" s="14" t="s">
        <v>9</v>
      </c>
      <c r="X4" s="15">
        <f>AVERAGE(C:C)</f>
        <v>3.6737008203472483E-3</v>
      </c>
    </row>
    <row r="5" spans="2:25" x14ac:dyDescent="0.35">
      <c r="B5" s="13">
        <v>45293</v>
      </c>
      <c r="C5" s="1">
        <v>2.4281638275830898E-3</v>
      </c>
      <c r="D5" s="2">
        <v>5.8344158870712298E-3</v>
      </c>
      <c r="E5" s="5">
        <v>25.4</v>
      </c>
      <c r="F5" s="4">
        <v>6.1675361220610597E-2</v>
      </c>
      <c r="G5" s="3">
        <v>0.14499752698347401</v>
      </c>
      <c r="H5" s="1">
        <v>4.7609676108948604E-3</v>
      </c>
      <c r="I5" s="2">
        <v>8.3097639177373093E-3</v>
      </c>
      <c r="J5" s="5">
        <v>36.108108108108098</v>
      </c>
      <c r="K5" s="4">
        <v>0.171909533193392</v>
      </c>
      <c r="L5" s="3">
        <v>0.28207651419711</v>
      </c>
      <c r="W5" s="16" t="s">
        <v>10</v>
      </c>
      <c r="X5" s="17">
        <f>AVERAGE(F:F)</f>
        <v>8.4011942600943121E-2</v>
      </c>
    </row>
    <row r="6" spans="2:25" x14ac:dyDescent="0.35">
      <c r="B6" s="13">
        <v>45294</v>
      </c>
      <c r="C6" s="1">
        <v>4.1789127181503004E-3</v>
      </c>
      <c r="D6" s="2">
        <v>1.00133286052215E-2</v>
      </c>
      <c r="E6" s="5">
        <v>26.615384615384599</v>
      </c>
      <c r="F6" s="4">
        <v>0.111223369267692</v>
      </c>
      <c r="G6" s="3">
        <v>0.25622089625116701</v>
      </c>
      <c r="H6" s="1">
        <v>5.00443503751072E-3</v>
      </c>
      <c r="I6" s="2">
        <v>1.3314198955248E-2</v>
      </c>
      <c r="J6" s="5">
        <v>31.5833333333333</v>
      </c>
      <c r="K6" s="4">
        <v>0.158056739934713</v>
      </c>
      <c r="L6" s="3">
        <v>0.44013325413182403</v>
      </c>
      <c r="W6" s="18" t="s">
        <v>8</v>
      </c>
      <c r="X6" s="19">
        <f>AVERAGE(E:E)</f>
        <v>27.103655009421235</v>
      </c>
    </row>
    <row r="7" spans="2:25" x14ac:dyDescent="0.35">
      <c r="B7" s="13">
        <v>45295</v>
      </c>
      <c r="C7" s="1">
        <v>7.3824526599948698E-3</v>
      </c>
      <c r="D7" s="2">
        <v>1.73957812652164E-2</v>
      </c>
      <c r="E7" s="5">
        <v>33.846153846153797</v>
      </c>
      <c r="F7" s="4">
        <v>0.24986762849213401</v>
      </c>
      <c r="G7" s="3">
        <v>0.50608852474330102</v>
      </c>
      <c r="H7" s="1">
        <v>3.2870900371580599E-3</v>
      </c>
      <c r="I7" s="2">
        <v>1.6601288992406101E-2</v>
      </c>
      <c r="J7" s="5">
        <v>28.909090909090899</v>
      </c>
      <c r="K7" s="4">
        <v>9.5026784710569606E-2</v>
      </c>
      <c r="L7" s="3">
        <v>0.53516003884239305</v>
      </c>
    </row>
    <row r="8" spans="2:25" x14ac:dyDescent="0.35">
      <c r="B8" s="13">
        <v>45296</v>
      </c>
      <c r="C8" s="1">
        <v>5.6473933853551997E-3</v>
      </c>
      <c r="D8" s="2">
        <v>2.30431746505716E-2</v>
      </c>
      <c r="E8" s="5">
        <v>23.5</v>
      </c>
      <c r="F8" s="4">
        <v>0.132713744555847</v>
      </c>
      <c r="G8" s="3">
        <v>0.63880226929914796</v>
      </c>
      <c r="H8" s="1">
        <v>1.2385983660493E-2</v>
      </c>
      <c r="I8" s="2">
        <v>2.8987272652899101E-2</v>
      </c>
      <c r="J8" s="5">
        <v>48.410256410256402</v>
      </c>
      <c r="K8" s="4">
        <v>0.59960864489771304</v>
      </c>
      <c r="L8" s="3">
        <v>1.1347686837401001</v>
      </c>
      <c r="W8" s="14" t="s">
        <v>7</v>
      </c>
      <c r="X8" s="15">
        <f>AVERAGE(H:H)</f>
        <v>3.4821857587440364E-3</v>
      </c>
    </row>
    <row r="9" spans="2:25" x14ac:dyDescent="0.35">
      <c r="B9" s="13">
        <v>45299</v>
      </c>
      <c r="C9" s="1">
        <v>4.5480824351458197E-3</v>
      </c>
      <c r="D9" s="2">
        <v>2.7591257085717399E-2</v>
      </c>
      <c r="E9" s="5">
        <v>36.8888888888888</v>
      </c>
      <c r="F9" s="4">
        <v>0.16777370760760099</v>
      </c>
      <c r="G9" s="3">
        <v>0.80657597690674998</v>
      </c>
      <c r="H9" s="1">
        <v>4.3979653205286099E-3</v>
      </c>
      <c r="I9" s="2">
        <v>3.3385237973427698E-2</v>
      </c>
      <c r="J9" s="5">
        <v>23.275862068965498</v>
      </c>
      <c r="K9" s="4">
        <v>0.102366434184717</v>
      </c>
      <c r="L9" s="3">
        <v>1.23713511792482</v>
      </c>
      <c r="W9" s="16" t="s">
        <v>10</v>
      </c>
      <c r="X9" s="17">
        <f>AVERAGE(K:K)</f>
        <v>9.7372955472211711E-2</v>
      </c>
    </row>
    <row r="10" spans="2:25" x14ac:dyDescent="0.35">
      <c r="B10" s="13">
        <v>45300</v>
      </c>
      <c r="C10" s="1">
        <v>1.35291503153641E-2</v>
      </c>
      <c r="D10" s="2">
        <v>4.1120407401081499E-2</v>
      </c>
      <c r="E10" s="5">
        <v>14.8421052631578</v>
      </c>
      <c r="F10" s="4">
        <v>0.20080107310171999</v>
      </c>
      <c r="G10" s="3">
        <v>1.00737705000847</v>
      </c>
      <c r="H10" s="1">
        <v>2.43008044657821E-3</v>
      </c>
      <c r="I10" s="2">
        <v>3.5815318420005897E-2</v>
      </c>
      <c r="J10" s="5">
        <v>14.818181818181801</v>
      </c>
      <c r="K10" s="4">
        <v>3.6009373890204303E-2</v>
      </c>
      <c r="L10" s="3">
        <v>1.2731444918150201</v>
      </c>
      <c r="W10" s="18" t="s">
        <v>8</v>
      </c>
      <c r="X10" s="19">
        <f>AVERAGE(J:J)</f>
        <v>26.656494872697547</v>
      </c>
    </row>
    <row r="11" spans="2:25" x14ac:dyDescent="0.35">
      <c r="B11" s="13">
        <v>45301</v>
      </c>
      <c r="C11" s="1">
        <v>8.7887233979660109E-3</v>
      </c>
      <c r="D11" s="2">
        <v>4.9909130799047602E-2</v>
      </c>
      <c r="E11" s="5">
        <v>10.5555555555555</v>
      </c>
      <c r="F11" s="4">
        <v>9.2769858089641194E-2</v>
      </c>
      <c r="G11" s="3">
        <v>1.1001469080981101</v>
      </c>
      <c r="H11" s="1">
        <v>2.73553739668042E-3</v>
      </c>
      <c r="I11" s="2">
        <v>3.8550855816686297E-2</v>
      </c>
      <c r="J11" s="5">
        <v>20.552631578947299</v>
      </c>
      <c r="K11" s="4">
        <v>5.6222492284405498E-2</v>
      </c>
      <c r="L11" s="3">
        <v>1.32936698409943</v>
      </c>
    </row>
    <row r="12" spans="2:25" x14ac:dyDescent="0.35">
      <c r="B12" s="13">
        <v>45302</v>
      </c>
      <c r="C12" s="1">
        <v>8.1268855766498393E-3</v>
      </c>
      <c r="D12" s="2">
        <v>5.80360163756974E-2</v>
      </c>
      <c r="E12" s="5">
        <v>26.3333333333333</v>
      </c>
      <c r="F12" s="4">
        <v>0.21400798685177899</v>
      </c>
      <c r="G12" s="3">
        <v>1.31415489494989</v>
      </c>
      <c r="H12" s="1">
        <v>6.4745253303315703E-3</v>
      </c>
      <c r="I12" s="2">
        <v>4.5025381147017901E-2</v>
      </c>
      <c r="J12" s="5">
        <v>19.431372549019599</v>
      </c>
      <c r="K12" s="4">
        <v>0.125808913771737</v>
      </c>
      <c r="L12" s="3">
        <v>1.45517589787117</v>
      </c>
      <c r="W12" s="14" t="s">
        <v>11</v>
      </c>
      <c r="X12" s="15">
        <f>SUM(X4*X6+X8*X10)/SUM(X6,X10)</f>
        <v>3.578739770780525E-3</v>
      </c>
    </row>
    <row r="13" spans="2:25" x14ac:dyDescent="0.35">
      <c r="B13" s="13">
        <v>45303</v>
      </c>
      <c r="C13" s="1">
        <v>4.8168239439253897E-3</v>
      </c>
      <c r="D13" s="2">
        <v>6.2852840319622794E-2</v>
      </c>
      <c r="E13" s="5">
        <v>24.5625</v>
      </c>
      <c r="F13" s="4">
        <v>0.118313238122667</v>
      </c>
      <c r="G13" s="3">
        <v>1.4324681330725499</v>
      </c>
      <c r="H13" s="1">
        <v>1.5096942203865499E-3</v>
      </c>
      <c r="I13" s="2">
        <v>4.6535075367404498E-2</v>
      </c>
      <c r="J13" s="5">
        <v>20.103448275862</v>
      </c>
      <c r="K13" s="4">
        <v>3.0350059671908999E-2</v>
      </c>
      <c r="L13" s="3">
        <v>1.4855259575430799</v>
      </c>
      <c r="W13" s="18" t="s">
        <v>10</v>
      </c>
      <c r="X13" s="20">
        <f>SUM(X5*X6+X9*X10)/SUM(X6,X10)</f>
        <v>9.0636882670455068E-2</v>
      </c>
    </row>
    <row r="14" spans="2:25" x14ac:dyDescent="0.35">
      <c r="B14" s="13">
        <v>45307</v>
      </c>
      <c r="C14" s="1">
        <v>2.72618549316587E-3</v>
      </c>
      <c r="D14" s="2">
        <v>6.5579025812788697E-2</v>
      </c>
      <c r="E14" s="5">
        <v>16.1428571428571</v>
      </c>
      <c r="F14" s="4">
        <v>4.4008422961106297E-2</v>
      </c>
      <c r="G14" s="3">
        <v>1.4764765560336599</v>
      </c>
      <c r="H14" s="1">
        <v>2.6794788436975401E-3</v>
      </c>
      <c r="I14" s="2">
        <v>4.9214554211101998E-2</v>
      </c>
      <c r="J14" s="5">
        <v>30.258064516129</v>
      </c>
      <c r="K14" s="4">
        <v>8.1075843722203195E-2</v>
      </c>
      <c r="L14" s="3">
        <v>1.56660180126528</v>
      </c>
    </row>
    <row r="15" spans="2:25" x14ac:dyDescent="0.35">
      <c r="B15" s="13">
        <v>45308</v>
      </c>
      <c r="C15" s="1">
        <v>2.43020247178815E-3</v>
      </c>
      <c r="D15" s="2">
        <v>6.8009228284576798E-2</v>
      </c>
      <c r="E15" s="5">
        <v>25</v>
      </c>
      <c r="F15" s="4">
        <v>6.0755061794703802E-2</v>
      </c>
      <c r="G15" s="3">
        <v>1.53723161782836</v>
      </c>
      <c r="H15" s="1">
        <v>2.8339400177308498E-3</v>
      </c>
      <c r="I15" s="2">
        <v>5.2048494228832898E-2</v>
      </c>
      <c r="J15" s="5">
        <v>98.210526315789394</v>
      </c>
      <c r="K15" s="4">
        <v>0.27832274068872498</v>
      </c>
      <c r="L15" s="3">
        <v>1.8449245419539999</v>
      </c>
      <c r="X15" s="14">
        <v>250</v>
      </c>
      <c r="Y15" s="14">
        <v>365</v>
      </c>
    </row>
    <row r="16" spans="2:25" x14ac:dyDescent="0.35">
      <c r="B16" s="13">
        <v>45309</v>
      </c>
      <c r="C16" s="1">
        <v>5.5595069320004704E-3</v>
      </c>
      <c r="D16" s="2">
        <v>7.3568735216577294E-2</v>
      </c>
      <c r="E16" s="5">
        <v>24.25</v>
      </c>
      <c r="F16" s="4">
        <v>0.134818043101011</v>
      </c>
      <c r="G16" s="3">
        <v>1.67204966092938</v>
      </c>
      <c r="H16" s="1">
        <v>2.2327901030882698E-3</v>
      </c>
      <c r="I16" s="2">
        <v>5.4281284331921101E-2</v>
      </c>
      <c r="J16" s="5">
        <v>36.757575757575701</v>
      </c>
      <c r="K16" s="4">
        <v>8.2071951365032494E-2</v>
      </c>
      <c r="L16" s="3">
        <v>1.92699649331904</v>
      </c>
      <c r="W16" s="14" t="s">
        <v>12</v>
      </c>
      <c r="X16" s="22">
        <f>POWER(1+X12,X15)-1</f>
        <v>1.4426605380196249</v>
      </c>
      <c r="Y16" s="22">
        <f>POWER(1+X12,Y15)-1</f>
        <v>2.6836651874039221</v>
      </c>
    </row>
    <row r="17" spans="2:26" x14ac:dyDescent="0.35">
      <c r="B17" s="13">
        <v>45310</v>
      </c>
      <c r="C17" s="1">
        <v>-3.7755918962895998E-3</v>
      </c>
      <c r="D17" s="2">
        <v>6.9793143320287701E-2</v>
      </c>
      <c r="E17" s="5">
        <v>55</v>
      </c>
      <c r="F17" s="4">
        <v>-0.207657554295928</v>
      </c>
      <c r="G17" s="3">
        <v>1.46439210663345</v>
      </c>
      <c r="H17" s="1">
        <v>2.7119192204903401E-3</v>
      </c>
      <c r="I17" s="2">
        <v>5.6993203552411498E-2</v>
      </c>
      <c r="J17" s="5">
        <v>16.4482758620689</v>
      </c>
      <c r="K17" s="4">
        <v>4.4606395454272099E-2</v>
      </c>
      <c r="L17" s="3">
        <v>1.9716028887733099</v>
      </c>
      <c r="W17" s="18" t="s">
        <v>13</v>
      </c>
      <c r="X17" s="21">
        <f>POWER(1+X12*Z17,X15)-1</f>
        <v>8.269837732433297</v>
      </c>
      <c r="Y17" s="21">
        <f>POWER(1+X12*Z17,Y15)-1</f>
        <v>24.818161470696822</v>
      </c>
      <c r="Z17">
        <v>2.5</v>
      </c>
    </row>
    <row r="18" spans="2:26" x14ac:dyDescent="0.35">
      <c r="B18" s="13">
        <v>45313</v>
      </c>
      <c r="C18" s="1">
        <v>2.0480313709833801E-4</v>
      </c>
      <c r="D18" s="2">
        <v>6.9997946457385996E-2</v>
      </c>
      <c r="E18" s="5">
        <v>19.230769230769202</v>
      </c>
      <c r="F18" s="4">
        <v>3.9385218672757403E-3</v>
      </c>
      <c r="G18" s="3">
        <v>1.46833062850072</v>
      </c>
      <c r="H18" s="1">
        <v>1.4761451433722701E-3</v>
      </c>
      <c r="I18" s="2">
        <v>5.8469348695783803E-2</v>
      </c>
      <c r="J18" s="5">
        <v>28.6</v>
      </c>
      <c r="K18" s="4">
        <v>4.2217751100447003E-2</v>
      </c>
      <c r="L18" s="3">
        <v>2.0138206398737601</v>
      </c>
    </row>
    <row r="19" spans="2:26" x14ac:dyDescent="0.35">
      <c r="B19" s="13">
        <v>45314</v>
      </c>
      <c r="C19" s="1">
        <v>-8.7662402564750207E-6</v>
      </c>
      <c r="D19" s="2">
        <v>6.9989180217129604E-2</v>
      </c>
      <c r="E19" s="5">
        <v>31</v>
      </c>
      <c r="F19" s="4">
        <v>-2.7175344795072497E-4</v>
      </c>
      <c r="G19" s="3">
        <v>1.4680588750527701</v>
      </c>
      <c r="H19" s="1">
        <v>3.54584735598831E-3</v>
      </c>
      <c r="I19" s="2">
        <v>6.2015196051772102E-2</v>
      </c>
      <c r="J19" s="5">
        <v>23.966666666666601</v>
      </c>
      <c r="K19" s="4">
        <v>8.4982141631853095E-2</v>
      </c>
      <c r="L19" s="3">
        <v>2.0988027815056101</v>
      </c>
    </row>
    <row r="20" spans="2:26" ht="2" customHeight="1" x14ac:dyDescent="0.35">
      <c r="B20" s="13">
        <v>45315</v>
      </c>
      <c r="C20" s="1">
        <v>3.7930293631282101E-3</v>
      </c>
      <c r="D20" s="2">
        <v>7.3782209580257802E-2</v>
      </c>
      <c r="E20" s="5">
        <v>35.9166666666666</v>
      </c>
      <c r="F20" s="4">
        <v>0.13623297129235501</v>
      </c>
      <c r="G20" s="3">
        <v>1.6042918463451299</v>
      </c>
      <c r="H20" s="1">
        <v>1.39271241772309E-3</v>
      </c>
      <c r="I20" s="2">
        <v>6.3407908469495206E-2</v>
      </c>
      <c r="J20" s="5">
        <v>16.399999999999999</v>
      </c>
      <c r="K20" s="4">
        <v>2.2840483650658799E-2</v>
      </c>
      <c r="L20" s="3">
        <v>2.12164326515627</v>
      </c>
    </row>
    <row r="21" spans="2:26" ht="2" customHeight="1" x14ac:dyDescent="0.35">
      <c r="B21" s="13">
        <v>45316</v>
      </c>
      <c r="C21" s="1">
        <v>1.4722509063788401E-3</v>
      </c>
      <c r="D21" s="2">
        <v>7.5254460486636601E-2</v>
      </c>
      <c r="E21" s="5">
        <v>34.700000000000003</v>
      </c>
      <c r="F21" s="4">
        <v>5.1087106451345697E-2</v>
      </c>
      <c r="G21" s="3">
        <v>1.65537895279647</v>
      </c>
      <c r="H21" s="1">
        <v>4.3963298849055898E-3</v>
      </c>
      <c r="I21" s="2">
        <v>6.7804238354400803E-2</v>
      </c>
      <c r="J21" s="5">
        <v>21.953488372092998</v>
      </c>
      <c r="K21" s="4">
        <v>9.6514777008159899E-2</v>
      </c>
      <c r="L21" s="3">
        <v>2.21815804216443</v>
      </c>
    </row>
    <row r="22" spans="2:26" ht="2" customHeight="1" x14ac:dyDescent="0.35">
      <c r="B22" s="13">
        <v>45317</v>
      </c>
      <c r="C22" s="1">
        <v>6.6517586697807099E-3</v>
      </c>
      <c r="D22" s="2">
        <v>8.1906219156417298E-2</v>
      </c>
      <c r="E22" s="5">
        <v>29.714285714285701</v>
      </c>
      <c r="F22" s="4">
        <v>0.197652257616341</v>
      </c>
      <c r="G22" s="3">
        <v>1.8530312104128199</v>
      </c>
      <c r="H22" s="1">
        <v>3.11536010143104E-3</v>
      </c>
      <c r="I22" s="2">
        <v>7.0919598455831803E-2</v>
      </c>
      <c r="J22" s="5">
        <v>27.921052631578899</v>
      </c>
      <c r="K22" s="4">
        <v>8.6984133358377194E-2</v>
      </c>
      <c r="L22" s="3">
        <v>2.3051421755228101</v>
      </c>
    </row>
    <row r="23" spans="2:26" ht="2" customHeight="1" x14ac:dyDescent="0.35">
      <c r="B23" s="13">
        <v>45320</v>
      </c>
      <c r="C23" s="1">
        <v>1.7958721909540501E-3</v>
      </c>
      <c r="D23" s="2">
        <v>8.3702091347371402E-2</v>
      </c>
      <c r="E23" s="5">
        <v>42.8</v>
      </c>
      <c r="F23" s="4">
        <v>7.6863329772833694E-2</v>
      </c>
      <c r="G23" s="3">
        <v>1.92989454018565</v>
      </c>
      <c r="H23" s="1">
        <v>2.2892022541579301E-3</v>
      </c>
      <c r="I23" s="2">
        <v>7.3208800709989794E-2</v>
      </c>
      <c r="J23" s="5">
        <v>23.893939393939299</v>
      </c>
      <c r="K23" s="4">
        <v>5.4698059921319098E-2</v>
      </c>
      <c r="L23" s="3">
        <v>2.3598402354441301</v>
      </c>
    </row>
    <row r="24" spans="2:26" ht="2" customHeight="1" x14ac:dyDescent="0.35">
      <c r="B24" s="13">
        <v>45321</v>
      </c>
      <c r="C24" s="1">
        <v>6.3408810487083599E-3</v>
      </c>
      <c r="D24" s="2">
        <v>9.0042972396079696E-2</v>
      </c>
      <c r="E24" s="5">
        <v>28.6666666666666</v>
      </c>
      <c r="F24" s="4">
        <v>0.18177192339630599</v>
      </c>
      <c r="G24" s="3">
        <v>2.11166646358196</v>
      </c>
      <c r="H24" s="1">
        <v>3.4508535072465098E-3</v>
      </c>
      <c r="I24" s="2">
        <v>7.6659654217236306E-2</v>
      </c>
      <c r="J24" s="5">
        <v>26.442307692307601</v>
      </c>
      <c r="K24" s="4">
        <v>9.12485302396914E-2</v>
      </c>
      <c r="L24" s="3">
        <v>2.4510887656838198</v>
      </c>
    </row>
    <row r="25" spans="2:26" ht="2" customHeight="1" x14ac:dyDescent="0.35">
      <c r="B25" s="13">
        <v>45322</v>
      </c>
      <c r="C25" s="1">
        <v>4.0319100775555996E-3</v>
      </c>
      <c r="D25" s="2">
        <v>9.4074882473635393E-2</v>
      </c>
      <c r="E25" s="5">
        <v>29</v>
      </c>
      <c r="F25" s="4">
        <v>0.116925392249112</v>
      </c>
      <c r="G25" s="3">
        <v>2.2285918558310698</v>
      </c>
      <c r="H25" s="1">
        <v>8.1775586648674702E-4</v>
      </c>
      <c r="I25" s="2">
        <v>7.7477410083722997E-2</v>
      </c>
      <c r="J25" s="5">
        <v>34.902439024390198</v>
      </c>
      <c r="K25" s="4">
        <v>2.8541674266891099E-2</v>
      </c>
      <c r="L25" s="3">
        <v>2.4796304399507099</v>
      </c>
    </row>
    <row r="26" spans="2:26" x14ac:dyDescent="0.35">
      <c r="B26" s="13">
        <v>45323</v>
      </c>
      <c r="C26" s="1">
        <v>-2.57412196547441E-3</v>
      </c>
      <c r="D26" s="2">
        <v>9.1500760508160903E-2</v>
      </c>
      <c r="E26" s="5">
        <v>43.5</v>
      </c>
      <c r="F26" s="4">
        <v>-0.111974305498137</v>
      </c>
      <c r="G26" s="3">
        <v>2.1166175503329301</v>
      </c>
      <c r="H26" s="1">
        <v>1.42413329031017E-3</v>
      </c>
      <c r="I26" s="2">
        <v>7.8901543374033198E-2</v>
      </c>
      <c r="J26" s="5">
        <v>25.376344086021501</v>
      </c>
      <c r="K26" s="4">
        <v>3.6139296399269001E-2</v>
      </c>
      <c r="L26" s="3">
        <v>2.5157697363499798</v>
      </c>
    </row>
    <row r="27" spans="2:26" x14ac:dyDescent="0.35">
      <c r="B27" s="13">
        <v>45324</v>
      </c>
      <c r="C27" s="1">
        <v>1.2572633288091999E-3</v>
      </c>
      <c r="D27" s="2">
        <v>9.2758023836970099E-2</v>
      </c>
      <c r="E27" s="5">
        <v>18.1666666666666</v>
      </c>
      <c r="F27" s="4">
        <v>2.2840283806700501E-2</v>
      </c>
      <c r="G27" s="3">
        <v>2.13945783413963</v>
      </c>
      <c r="H27" s="1">
        <v>2.1562540194659699E-3</v>
      </c>
      <c r="I27" s="2">
        <v>8.1057797393499095E-2</v>
      </c>
      <c r="J27" s="5">
        <v>21.2842105263157</v>
      </c>
      <c r="K27" s="4">
        <v>4.5894164498528303E-2</v>
      </c>
      <c r="L27" s="3">
        <v>2.5616639008485098</v>
      </c>
    </row>
    <row r="28" spans="2:26" x14ac:dyDescent="0.35">
      <c r="B28" s="13">
        <v>45327</v>
      </c>
      <c r="C28" s="1">
        <v>4.6763830365432997E-3</v>
      </c>
      <c r="D28" s="2">
        <v>9.7434406873513402E-2</v>
      </c>
      <c r="E28" s="5">
        <v>25</v>
      </c>
      <c r="F28" s="4">
        <v>0.116909575913582</v>
      </c>
      <c r="G28" s="3">
        <v>2.2563674100532101</v>
      </c>
      <c r="H28" s="1">
        <v>1.40192462569907E-3</v>
      </c>
      <c r="I28" s="2">
        <v>8.2459722019198198E-2</v>
      </c>
      <c r="J28" s="5">
        <v>21.6212121212121</v>
      </c>
      <c r="K28" s="4">
        <v>3.0311309710190599E-2</v>
      </c>
      <c r="L28" s="3">
        <v>2.5919752105586999</v>
      </c>
    </row>
    <row r="29" spans="2:26" x14ac:dyDescent="0.35">
      <c r="B29" s="13">
        <v>45328</v>
      </c>
      <c r="C29" s="1">
        <v>2.4302431475098901E-3</v>
      </c>
      <c r="D29" s="2">
        <v>9.9864650021023293E-2</v>
      </c>
      <c r="E29" s="5">
        <v>26</v>
      </c>
      <c r="F29" s="4">
        <v>6.31863218352572E-2</v>
      </c>
      <c r="G29" s="3">
        <v>2.3195537318884698</v>
      </c>
      <c r="H29" s="1">
        <v>3.3720748541598701E-3</v>
      </c>
      <c r="I29" s="2">
        <v>8.5831796873358096E-2</v>
      </c>
      <c r="J29" s="5">
        <v>19.741071428571399</v>
      </c>
      <c r="K29" s="4">
        <v>6.65683705584596E-2</v>
      </c>
      <c r="L29" s="3">
        <v>2.65854358111716</v>
      </c>
    </row>
    <row r="30" spans="2:26" x14ac:dyDescent="0.35">
      <c r="B30" s="13">
        <v>45329</v>
      </c>
      <c r="C30" s="1">
        <v>-2.9222367193843198E-3</v>
      </c>
      <c r="D30" s="2">
        <v>9.6942413301638997E-2</v>
      </c>
      <c r="E30" s="5">
        <v>28.090909090909001</v>
      </c>
      <c r="F30" s="4">
        <v>-8.2088286026341495E-2</v>
      </c>
      <c r="G30" s="3">
        <v>2.2374654458621301</v>
      </c>
      <c r="H30" s="1">
        <v>4.8128872019648E-3</v>
      </c>
      <c r="I30" s="2">
        <v>9.0644684075322904E-2</v>
      </c>
      <c r="J30" s="5">
        <v>18.8333333333333</v>
      </c>
      <c r="K30" s="4">
        <v>9.0642708970336994E-2</v>
      </c>
      <c r="L30" s="3">
        <v>2.7491862900874899</v>
      </c>
    </row>
    <row r="31" spans="2:26" x14ac:dyDescent="0.35">
      <c r="B31" s="13">
        <v>45330</v>
      </c>
      <c r="C31" s="1">
        <v>3.1226760336731398E-3</v>
      </c>
      <c r="D31" s="2">
        <v>0.100065089335312</v>
      </c>
      <c r="E31" s="5">
        <v>24.0625</v>
      </c>
      <c r="F31" s="4">
        <v>7.5139392060260005E-2</v>
      </c>
      <c r="G31" s="3">
        <v>2.31260483792239</v>
      </c>
      <c r="H31" s="1">
        <v>4.8381160649982203E-3</v>
      </c>
      <c r="I31" s="2">
        <v>9.5482800140321095E-2</v>
      </c>
      <c r="J31" s="5">
        <v>20.3010752688172</v>
      </c>
      <c r="K31" s="4">
        <v>9.8218958394802505E-2</v>
      </c>
      <c r="L31" s="3">
        <v>2.8474052484822998</v>
      </c>
    </row>
    <row r="32" spans="2:26" x14ac:dyDescent="0.35">
      <c r="B32" s="13">
        <v>45331</v>
      </c>
      <c r="C32" s="1">
        <v>2.1369009370730699E-3</v>
      </c>
      <c r="D32" s="2">
        <v>0.102201990272385</v>
      </c>
      <c r="E32" s="5">
        <v>28.368421052631501</v>
      </c>
      <c r="F32" s="4">
        <v>6.0620505530651903E-2</v>
      </c>
      <c r="G32" s="3">
        <v>2.3732253434530399</v>
      </c>
      <c r="H32" s="1">
        <v>3.9647206370446398E-3</v>
      </c>
      <c r="I32" s="2">
        <v>9.9447520777365794E-2</v>
      </c>
      <c r="J32" s="5">
        <v>17.6483516483516</v>
      </c>
      <c r="K32" s="4">
        <v>6.99707839900406E-2</v>
      </c>
      <c r="L32" s="3">
        <v>2.9173760324723399</v>
      </c>
    </row>
    <row r="33" spans="2:14" x14ac:dyDescent="0.35">
      <c r="B33" s="13">
        <v>45334</v>
      </c>
      <c r="C33" s="1">
        <v>1.8453163194119401E-3</v>
      </c>
      <c r="D33" s="2">
        <v>0.10404730659179701</v>
      </c>
      <c r="E33" s="5">
        <v>23.409090909090899</v>
      </c>
      <c r="F33" s="4">
        <v>4.3197177477143203E-2</v>
      </c>
      <c r="G33" s="3">
        <v>2.4164225209301899</v>
      </c>
      <c r="H33" s="1">
        <v>1.88294739345507E-3</v>
      </c>
      <c r="I33" s="2">
        <v>0.10133046817082</v>
      </c>
      <c r="J33" s="5">
        <v>22.475000000000001</v>
      </c>
      <c r="K33" s="4">
        <v>4.2319242667902802E-2</v>
      </c>
      <c r="L33" s="3">
        <v>2.9596952751402399</v>
      </c>
    </row>
    <row r="34" spans="2:14" x14ac:dyDescent="0.35">
      <c r="B34" s="13">
        <v>45335</v>
      </c>
      <c r="C34" s="1">
        <v>8.1595519111649101E-3</v>
      </c>
      <c r="D34" s="2">
        <v>0.112206858502962</v>
      </c>
      <c r="E34" s="5">
        <v>19.1714285714285</v>
      </c>
      <c r="F34" s="4">
        <v>0.15643026663976101</v>
      </c>
      <c r="G34" s="3">
        <v>2.5728527875699498</v>
      </c>
      <c r="H34" s="1">
        <v>5.1434344022558099E-3</v>
      </c>
      <c r="I34" s="2">
        <v>0.106473902573076</v>
      </c>
      <c r="J34" s="5">
        <v>24.939655172413701</v>
      </c>
      <c r="K34" s="4">
        <v>0.12827548039419001</v>
      </c>
      <c r="L34" s="3">
        <v>3.08797075553443</v>
      </c>
    </row>
    <row r="35" spans="2:14" x14ac:dyDescent="0.35">
      <c r="B35" s="13">
        <v>45336</v>
      </c>
      <c r="C35" s="1">
        <v>7.3820311277009503E-3</v>
      </c>
      <c r="D35" s="2">
        <v>0.119588889630663</v>
      </c>
      <c r="E35" s="5">
        <v>15.6315789473684</v>
      </c>
      <c r="F35" s="4">
        <v>0.115392802364588</v>
      </c>
      <c r="G35" s="3">
        <v>2.6882455899345401</v>
      </c>
      <c r="H35" s="1">
        <v>1.5930696577490201E-3</v>
      </c>
      <c r="I35" s="2">
        <v>0.108066972230825</v>
      </c>
      <c r="J35" s="5">
        <v>16.5</v>
      </c>
      <c r="K35" s="4">
        <v>2.62856493528589E-2</v>
      </c>
      <c r="L35" s="3">
        <v>3.1142564048872901</v>
      </c>
    </row>
    <row r="36" spans="2:14" ht="18" x14ac:dyDescent="0.4">
      <c r="B36" s="13">
        <v>45337</v>
      </c>
      <c r="C36" s="1">
        <v>-1.0152511363241299E-3</v>
      </c>
      <c r="D36" s="2">
        <v>0.118573638494338</v>
      </c>
      <c r="E36" s="5">
        <v>21.6666666666666</v>
      </c>
      <c r="F36" s="4">
        <v>-2.1997107953689501E-2</v>
      </c>
      <c r="G36" s="3">
        <v>2.6662484819808498</v>
      </c>
      <c r="H36" s="1">
        <v>5.73087845533885E-3</v>
      </c>
      <c r="I36" s="2">
        <v>0.11379785068616401</v>
      </c>
      <c r="J36" s="5">
        <v>20.7586206896551</v>
      </c>
      <c r="K36" s="4">
        <v>0.118965132072896</v>
      </c>
      <c r="L36" s="3">
        <v>3.2332215369601802</v>
      </c>
      <c r="N36" s="25" t="s">
        <v>18</v>
      </c>
    </row>
    <row r="37" spans="2:14" ht="18" x14ac:dyDescent="0.4">
      <c r="B37" s="13">
        <v>45338</v>
      </c>
      <c r="C37" s="1">
        <v>6.3321893974676103E-3</v>
      </c>
      <c r="D37" s="2">
        <v>0.124905827891806</v>
      </c>
      <c r="E37" s="5">
        <v>30.030303030302999</v>
      </c>
      <c r="F37" s="4">
        <v>0.190157566451224</v>
      </c>
      <c r="G37" s="3">
        <v>2.8564060484320701</v>
      </c>
      <c r="H37" s="1">
        <v>4.5964651111327897E-3</v>
      </c>
      <c r="I37" s="2">
        <v>0.11839431579729701</v>
      </c>
      <c r="J37" s="5">
        <v>16.851851851851801</v>
      </c>
      <c r="K37" s="4">
        <v>7.7458949095015495E-2</v>
      </c>
      <c r="L37" s="3">
        <v>3.3106804860552002</v>
      </c>
      <c r="N37" s="25" t="s">
        <v>19</v>
      </c>
    </row>
    <row r="38" spans="2:14" ht="21" x14ac:dyDescent="0.4">
      <c r="N38" s="25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2024-02-19T03:46:41Z</dcterms:modified>
</cp:coreProperties>
</file>