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DF6902A8-88BD-4676-BFB4-85413E68542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" l="1"/>
  <c r="X5" i="1"/>
  <c r="X10" i="1"/>
  <c r="X6" i="1"/>
  <c r="X8" i="1"/>
  <c r="X4" i="1"/>
  <c r="X13" i="1" l="1"/>
  <c r="X12" i="1"/>
  <c r="Y17" i="1" l="1"/>
  <c r="X17" i="1"/>
  <c r="Y16" i="1"/>
  <c r="N2" i="1" s="1"/>
  <c r="X16" i="1"/>
</calcChain>
</file>

<file path=xl/sharedStrings.xml><?xml version="1.0" encoding="utf-8"?>
<sst xmlns="http://schemas.openxmlformats.org/spreadsheetml/2006/main" count="24" uniqueCount="21">
  <si>
    <t>Realized Daily Return</t>
  </si>
  <si>
    <t>Cumulative Realized Return</t>
  </si>
  <si>
    <t>Cumulative Realized Weighted Return</t>
  </si>
  <si>
    <t>Unrealized Daily Return</t>
  </si>
  <si>
    <t>Cumulative Unrealized Return</t>
  </si>
  <si>
    <t>Unrealized Weighted Daily Return</t>
  </si>
  <si>
    <t>Cumulative Unrealized Weighted Return</t>
  </si>
  <si>
    <t>Unrealized</t>
  </si>
  <si>
    <t>Days</t>
  </si>
  <si>
    <t>Realized</t>
  </si>
  <si>
    <t>Weighted</t>
  </si>
  <si>
    <t>Combined</t>
  </si>
  <si>
    <t>Forecast</t>
  </si>
  <si>
    <t>Margin</t>
  </si>
  <si>
    <t>Average Unrealized Days
Held</t>
  </si>
  <si>
    <t>Average Realized Days
Held</t>
  </si>
  <si>
    <t>Realized Weighted Daily
Return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</si>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</sst>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165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/>
      </font>
      <numFmt numFmtId="164" formatCode="0.0000%"/>
    </dxf>
    <dxf>
      <numFmt numFmtId="14" formatCode="0.00%"/>
    </dxf>
    <dxf>
      <numFmt numFmtId="2" formatCode="0.00"/>
    </dxf>
    <dxf>
      <font>
        <b/>
      </font>
      <numFmt numFmtId="164" formatCode="0.0000%"/>
    </dxf>
    <dxf>
      <numFmt numFmtId="14" formatCode="0.00%"/>
    </dxf>
    <dxf>
      <numFmt numFmtId="167" formatCode="mm/dd/yy;@"/>
    </dxf>
    <dxf>
      <numFmt numFmtId="2" formatCode="0.00"/>
    </dxf>
    <dxf>
      <numFmt numFmtId="165" formatCode="0.0000"/>
    </dxf>
    <dxf>
      <numFmt numFmtId="166" formatCode="0.0"/>
    </dxf>
    <dxf>
      <numFmt numFmtId="165" formatCode="0.0000"/>
    </dxf>
    <dxf>
      <numFmt numFmtId="166" formatCode="0.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_Annual_20231229!$D$3</c:f>
              <c:strCache>
                <c:ptCount val="1"/>
                <c:pt idx="0">
                  <c:v>Cumulative 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_Annual_20231229!$B$4:$B$38</c:f>
              <c:numCache>
                <c:formatCode>mm/dd/yy;@</c:formatCode>
                <c:ptCount val="35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</c:numCache>
            </c:numRef>
          </c:xVal>
          <c:yVal>
            <c:numRef>
              <c:f>_Annual_20231229!$D$4:$D$38</c:f>
              <c:numCache>
                <c:formatCode>0.00%</c:formatCode>
                <c:ptCount val="35"/>
                <c:pt idx="0">
                  <c:v>3.3553865235238698E-3</c:v>
                </c:pt>
                <c:pt idx="1">
                  <c:v>5.6147381844112304E-3</c:v>
                </c:pt>
                <c:pt idx="2">
                  <c:v>9.7936509025615404E-3</c:v>
                </c:pt>
                <c:pt idx="3">
                  <c:v>1.7069084131894698E-2</c:v>
                </c:pt>
                <c:pt idx="4">
                  <c:v>2.2716477517249901E-2</c:v>
                </c:pt>
                <c:pt idx="5">
                  <c:v>2.8233650032455499E-2</c:v>
                </c:pt>
                <c:pt idx="6">
                  <c:v>4.2432765084690002E-2</c:v>
                </c:pt>
                <c:pt idx="7">
                  <c:v>5.1221488482656098E-2</c:v>
                </c:pt>
                <c:pt idx="8">
                  <c:v>5.9348374059305903E-2</c:v>
                </c:pt>
                <c:pt idx="9">
                  <c:v>6.4165198003231297E-2</c:v>
                </c:pt>
                <c:pt idx="10">
                  <c:v>6.7178411483243397E-2</c:v>
                </c:pt>
                <c:pt idx="11">
                  <c:v>6.9661040464172097E-2</c:v>
                </c:pt>
                <c:pt idx="12">
                  <c:v>7.5220547396172593E-2</c:v>
                </c:pt>
                <c:pt idx="13">
                  <c:v>7.1444955499883001E-2</c:v>
                </c:pt>
                <c:pt idx="14">
                  <c:v>7.1649758636981295E-2</c:v>
                </c:pt>
                <c:pt idx="15">
                  <c:v>7.1640992396724903E-2</c:v>
                </c:pt>
                <c:pt idx="16">
                  <c:v>7.5434021759853101E-2</c:v>
                </c:pt>
                <c:pt idx="17">
                  <c:v>7.6906272666231901E-2</c:v>
                </c:pt>
                <c:pt idx="18">
                  <c:v>8.3558031336012598E-2</c:v>
                </c:pt>
                <c:pt idx="19">
                  <c:v>8.5353903526966701E-2</c:v>
                </c:pt>
                <c:pt idx="20">
                  <c:v>9.1694784575675106E-2</c:v>
                </c:pt>
                <c:pt idx="21">
                  <c:v>9.5726694653230707E-2</c:v>
                </c:pt>
                <c:pt idx="22">
                  <c:v>9.2648932263189501E-2</c:v>
                </c:pt>
                <c:pt idx="23">
                  <c:v>9.4695610615694301E-2</c:v>
                </c:pt>
                <c:pt idx="24">
                  <c:v>9.9859385927561495E-2</c:v>
                </c:pt>
                <c:pt idx="25">
                  <c:v>0.102301846794994</c:v>
                </c:pt>
                <c:pt idx="26">
                  <c:v>9.9664917344394102E-2</c:v>
                </c:pt>
                <c:pt idx="27">
                  <c:v>0.102787593378067</c:v>
                </c:pt>
                <c:pt idx="28">
                  <c:v>0.10492449431514</c:v>
                </c:pt>
                <c:pt idx="29">
                  <c:v>0.106769810634552</c:v>
                </c:pt>
                <c:pt idx="30">
                  <c:v>0.115238637165266</c:v>
                </c:pt>
                <c:pt idx="31">
                  <c:v>0.122822610426608</c:v>
                </c:pt>
                <c:pt idx="32">
                  <c:v>0.121807359290284</c:v>
                </c:pt>
                <c:pt idx="33">
                  <c:v>0.12813954868775199</c:v>
                </c:pt>
                <c:pt idx="34">
                  <c:v>0.13075364249027599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_Annual_20231229!$I$3</c:f>
              <c:strCache>
                <c:ptCount val="1"/>
                <c:pt idx="0">
                  <c:v>Cumulative Unrealized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5123385534934"/>
                  <c:y val="-4.97940462640269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_Annual_20231229!$B$4:$B$38</c:f>
              <c:numCache>
                <c:formatCode>mm/dd/yy;@</c:formatCode>
                <c:ptCount val="35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</c:numCache>
            </c:numRef>
          </c:xVal>
          <c:yVal>
            <c:numRef>
              <c:f>_Annual_20231229!$I$4:$I$38</c:f>
              <c:numCache>
                <c:formatCode>0.00%</c:formatCode>
                <c:ptCount val="35"/>
                <c:pt idx="0">
                  <c:v>3.3442870266167401E-3</c:v>
                </c:pt>
                <c:pt idx="1">
                  <c:v>8.0872151907797497E-3</c:v>
                </c:pt>
                <c:pt idx="2">
                  <c:v>1.4035730842634399E-2</c:v>
                </c:pt>
                <c:pt idx="3">
                  <c:v>1.7322820879792498E-2</c:v>
                </c:pt>
                <c:pt idx="4">
                  <c:v>3.0274949825849499E-2</c:v>
                </c:pt>
                <c:pt idx="5">
                  <c:v>3.4632695258080298E-2</c:v>
                </c:pt>
                <c:pt idx="6">
                  <c:v>3.70029138057116E-2</c:v>
                </c:pt>
                <c:pt idx="7">
                  <c:v>3.9902594081052803E-2</c:v>
                </c:pt>
                <c:pt idx="8">
                  <c:v>4.6509251899121598E-2</c:v>
                </c:pt>
                <c:pt idx="9">
                  <c:v>4.8262480829716098E-2</c:v>
                </c:pt>
                <c:pt idx="10">
                  <c:v>5.1093720984072902E-2</c:v>
                </c:pt>
                <c:pt idx="11">
                  <c:v>5.3893594396740498E-2</c:v>
                </c:pt>
                <c:pt idx="12">
                  <c:v>5.6126384499828798E-2</c:v>
                </c:pt>
                <c:pt idx="13">
                  <c:v>5.8935157978193799E-2</c:v>
                </c:pt>
                <c:pt idx="14">
                  <c:v>6.0548042300985198E-2</c:v>
                </c:pt>
                <c:pt idx="15">
                  <c:v>6.4209209932217307E-2</c:v>
                </c:pt>
                <c:pt idx="16">
                  <c:v>6.5669538944621603E-2</c:v>
                </c:pt>
                <c:pt idx="17">
                  <c:v>7.0127579980156798E-2</c:v>
                </c:pt>
                <c:pt idx="18">
                  <c:v>7.3871904975142594E-2</c:v>
                </c:pt>
                <c:pt idx="19">
                  <c:v>7.6219322690460195E-2</c:v>
                </c:pt>
                <c:pt idx="20">
                  <c:v>7.9149471524769394E-2</c:v>
                </c:pt>
                <c:pt idx="21">
                  <c:v>8.0008873669262098E-2</c:v>
                </c:pt>
                <c:pt idx="22">
                  <c:v>8.1442721055169504E-2</c:v>
                </c:pt>
                <c:pt idx="23">
                  <c:v>8.3665102186806395E-2</c:v>
                </c:pt>
                <c:pt idx="24">
                  <c:v>8.5427559817886606E-2</c:v>
                </c:pt>
                <c:pt idx="25">
                  <c:v>8.8988194881492302E-2</c:v>
                </c:pt>
                <c:pt idx="26">
                  <c:v>9.4086389200574494E-2</c:v>
                </c:pt>
                <c:pt idx="27">
                  <c:v>9.9213696001125604E-2</c:v>
                </c:pt>
                <c:pt idx="28">
                  <c:v>0.10324941556073</c:v>
                </c:pt>
                <c:pt idx="29">
                  <c:v>0.10515106362832501</c:v>
                </c:pt>
                <c:pt idx="30">
                  <c:v>0.11022787787183699</c:v>
                </c:pt>
                <c:pt idx="31">
                  <c:v>0.11190827905582</c:v>
                </c:pt>
                <c:pt idx="32">
                  <c:v>0.11711244053698799</c:v>
                </c:pt>
                <c:pt idx="33">
                  <c:v>0.120918395381288</c:v>
                </c:pt>
                <c:pt idx="34">
                  <c:v>0.12423888255141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F-45ED-B3C7-8A08043D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2</xdr:row>
      <xdr:rowOff>63500</xdr:rowOff>
    </xdr:from>
    <xdr:to>
      <xdr:col>21</xdr:col>
      <xdr:colOff>250825</xdr:colOff>
      <xdr:row>14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14</xdr:row>
      <xdr:rowOff>88900</xdr:rowOff>
    </xdr:from>
    <xdr:to>
      <xdr:col>21</xdr:col>
      <xdr:colOff>228600</xdr:colOff>
      <xdr:row>34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6193A-5F25-4338-A1BD-21F120912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L38" totalsRowShown="0" headerRowDxfId="11">
  <autoFilter ref="B3:L38" xr:uid="{00000000-0009-0000-0100-000001000000}"/>
  <tableColumns count="11">
    <tableColumn id="1" xr3:uid="{00000000-0010-0000-0000-000001000000}" name="Date" dataDxfId="5"/>
    <tableColumn id="2" xr3:uid="{00000000-0010-0000-0000-000002000000}" name="Realized Daily Return" dataDxfId="3"/>
    <tableColumn id="3" xr3:uid="{00000000-0010-0000-0000-000003000000}" name="Cumulative Realized Return" dataDxfId="4"/>
    <tableColumn id="4" xr3:uid="{00000000-0010-0000-0000-000004000000}" name="Average Realized Days_x000a_Held" dataDxfId="10"/>
    <tableColumn id="5" xr3:uid="{00000000-0010-0000-0000-000005000000}" name="Realized Weighted Daily_x000a_Return" dataDxfId="9"/>
    <tableColumn id="6" xr3:uid="{00000000-0010-0000-0000-000006000000}" name="Cumulative Realized Weighted Return" dataDxfId="2"/>
    <tableColumn id="7" xr3:uid="{00000000-0010-0000-0000-000007000000}" name="Unrealized Daily Return" dataDxfId="0"/>
    <tableColumn id="8" xr3:uid="{00000000-0010-0000-0000-000008000000}" name="Cumulative Unrealized Return" dataDxfId="1"/>
    <tableColumn id="9" xr3:uid="{00000000-0010-0000-0000-000009000000}" name="Average Unrealized Days_x000a_Held" dataDxfId="8"/>
    <tableColumn id="10" xr3:uid="{00000000-0010-0000-0000-00000A000000}" name="Unrealized Weighted Daily Return" dataDxfId="7"/>
    <tableColumn id="11" xr3:uid="{00000000-0010-0000-0000-00000B000000}" name="Cumulative Unrealized Weighted Return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38"/>
  <sheetViews>
    <sheetView showGridLines="0" tabSelected="1" zoomScaleNormal="100" workbookViewId="0">
      <selection activeCell="G16" sqref="G16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10" style="1" customWidth="1"/>
    <col min="9" max="9" width="10.54296875" style="2" customWidth="1"/>
    <col min="10" max="10" width="10.26953125" style="5" customWidth="1"/>
    <col min="11" max="11" width="10.08984375" style="4" customWidth="1"/>
    <col min="12" max="12" width="10.26953125" style="3" customWidth="1"/>
    <col min="13" max="13" width="4.453125" customWidth="1"/>
    <col min="14" max="14" width="9.7265625" bestFit="1" customWidth="1"/>
    <col min="15" max="16" width="7.81640625" bestFit="1" customWidth="1"/>
    <col min="17" max="17" width="3.81640625" bestFit="1" customWidth="1"/>
    <col min="23" max="23" width="9.7265625" bestFit="1" customWidth="1"/>
    <col min="24" max="24" width="7.81640625" bestFit="1" customWidth="1"/>
    <col min="25" max="25" width="6.26953125" bestFit="1" customWidth="1"/>
    <col min="26" max="26" width="3.81640625" bestFit="1" customWidth="1"/>
  </cols>
  <sheetData>
    <row r="2" spans="2:25" ht="18.5" x14ac:dyDescent="0.45">
      <c r="N2" s="24" t="str">
        <f>"Forecast Annual Cumulative Realized Return: " &amp;Y15 &amp; " -&gt; " &amp; TEXT(Y16,"#%")</f>
        <v>Forecast Annual Cumulative Realized Return: 365 -&gt; 277%</v>
      </c>
      <c r="O2" s="25"/>
      <c r="P2" s="25"/>
      <c r="Q2" s="25"/>
      <c r="R2" s="25"/>
      <c r="S2" s="25"/>
      <c r="T2" s="25"/>
      <c r="U2" s="25"/>
      <c r="V2" s="25"/>
    </row>
    <row r="3" spans="2:25" s="6" customFormat="1" ht="59" customHeight="1" x14ac:dyDescent="0.35">
      <c r="B3" s="12" t="s">
        <v>17</v>
      </c>
      <c r="C3" s="7" t="s">
        <v>0</v>
      </c>
      <c r="D3" s="8" t="s">
        <v>1</v>
      </c>
      <c r="E3" s="9" t="s">
        <v>15</v>
      </c>
      <c r="F3" s="10" t="s">
        <v>16</v>
      </c>
      <c r="G3" s="11" t="s">
        <v>2</v>
      </c>
      <c r="H3" s="7" t="s">
        <v>3</v>
      </c>
      <c r="I3" s="8" t="s">
        <v>4</v>
      </c>
      <c r="J3" s="9" t="s">
        <v>14</v>
      </c>
      <c r="K3" s="10" t="s">
        <v>5</v>
      </c>
      <c r="L3" s="11" t="s">
        <v>6</v>
      </c>
    </row>
    <row r="4" spans="2:25" x14ac:dyDescent="0.35">
      <c r="B4" s="13">
        <v>45289</v>
      </c>
      <c r="C4" s="26">
        <v>3.3553865235238698E-3</v>
      </c>
      <c r="D4" s="2">
        <v>3.3553865235238698E-3</v>
      </c>
      <c r="E4" s="5">
        <v>25.8333333333333</v>
      </c>
      <c r="F4" s="4">
        <v>8.6680818524366696E-2</v>
      </c>
      <c r="G4" s="3">
        <v>8.6680818524366696E-2</v>
      </c>
      <c r="H4" s="26">
        <v>3.3442870266167401E-3</v>
      </c>
      <c r="I4" s="2">
        <v>3.3442870266167401E-3</v>
      </c>
      <c r="J4" s="5">
        <v>31.4545454545454</v>
      </c>
      <c r="K4" s="4">
        <v>0.105193028291762</v>
      </c>
      <c r="L4" s="3">
        <v>0.105193028291762</v>
      </c>
      <c r="W4" s="14" t="s">
        <v>9</v>
      </c>
      <c r="X4" s="15">
        <f>AVERAGE(C:C)</f>
        <v>3.7358183568650498E-3</v>
      </c>
    </row>
    <row r="5" spans="2:25" x14ac:dyDescent="0.35">
      <c r="B5" s="13">
        <v>45293</v>
      </c>
      <c r="C5" s="26">
        <v>2.2593516608873502E-3</v>
      </c>
      <c r="D5" s="2">
        <v>5.6147381844112304E-3</v>
      </c>
      <c r="E5" s="5">
        <v>26.105263157894701</v>
      </c>
      <c r="F5" s="4">
        <v>5.8980969673691E-2</v>
      </c>
      <c r="G5" s="3">
        <v>0.145661788198057</v>
      </c>
      <c r="H5" s="26">
        <v>4.74292816416301E-3</v>
      </c>
      <c r="I5" s="2">
        <v>8.0872151907797497E-3</v>
      </c>
      <c r="J5" s="5">
        <v>37.257142857142803</v>
      </c>
      <c r="K5" s="4">
        <v>0.176707952173387</v>
      </c>
      <c r="L5" s="3">
        <v>0.28190098046515</v>
      </c>
      <c r="W5" s="16" t="s">
        <v>10</v>
      </c>
      <c r="X5" s="17">
        <f>AVERAGE(F:F)</f>
        <v>8.51843311212198E-2</v>
      </c>
    </row>
    <row r="6" spans="2:25" x14ac:dyDescent="0.35">
      <c r="B6" s="13">
        <v>45294</v>
      </c>
      <c r="C6" s="26">
        <v>4.1789127181503004E-3</v>
      </c>
      <c r="D6" s="2">
        <v>9.7936509025615404E-3</v>
      </c>
      <c r="E6" s="5">
        <v>26.615384615384599</v>
      </c>
      <c r="F6" s="4">
        <v>0.111223369267692</v>
      </c>
      <c r="G6" s="3">
        <v>0.25688515746575002</v>
      </c>
      <c r="H6" s="26">
        <v>5.9485156518546802E-3</v>
      </c>
      <c r="I6" s="2">
        <v>1.4035730842634399E-2</v>
      </c>
      <c r="J6" s="5">
        <v>35.3333333333333</v>
      </c>
      <c r="K6" s="4">
        <v>0.210180886365532</v>
      </c>
      <c r="L6" s="3">
        <v>0.492081866830682</v>
      </c>
      <c r="W6" s="18" t="s">
        <v>8</v>
      </c>
      <c r="X6" s="19">
        <f>AVERAGE(E:E)</f>
        <v>27.14678029167743</v>
      </c>
    </row>
    <row r="7" spans="2:25" x14ac:dyDescent="0.35">
      <c r="B7" s="13">
        <v>45295</v>
      </c>
      <c r="C7" s="26">
        <v>7.2754332293332004E-3</v>
      </c>
      <c r="D7" s="2">
        <v>1.7069084131894698E-2</v>
      </c>
      <c r="E7" s="5">
        <v>33.5833333333333</v>
      </c>
      <c r="F7" s="4">
        <v>0.244333299285106</v>
      </c>
      <c r="G7" s="3">
        <v>0.50121845675085697</v>
      </c>
      <c r="H7" s="26">
        <v>3.2870900371580599E-3</v>
      </c>
      <c r="I7" s="2">
        <v>1.7322820879792498E-2</v>
      </c>
      <c r="J7" s="5">
        <v>28.909090909090899</v>
      </c>
      <c r="K7" s="4">
        <v>9.5026784710569606E-2</v>
      </c>
      <c r="L7" s="3">
        <v>0.58710865154125202</v>
      </c>
    </row>
    <row r="8" spans="2:25" x14ac:dyDescent="0.35">
      <c r="B8" s="13">
        <v>45296</v>
      </c>
      <c r="C8" s="26">
        <v>5.6473933853551997E-3</v>
      </c>
      <c r="D8" s="2">
        <v>2.2716477517249901E-2</v>
      </c>
      <c r="E8" s="5">
        <v>23.5</v>
      </c>
      <c r="F8" s="4">
        <v>0.132713744555847</v>
      </c>
      <c r="G8" s="3">
        <v>0.63393220130670402</v>
      </c>
      <c r="H8" s="26">
        <v>1.2952128946057E-2</v>
      </c>
      <c r="I8" s="2">
        <v>3.0274949825849499E-2</v>
      </c>
      <c r="J8" s="5">
        <v>49.4324324324324</v>
      </c>
      <c r="K8" s="4">
        <v>0.640255238982119</v>
      </c>
      <c r="L8" s="3">
        <v>1.2273638905233699</v>
      </c>
      <c r="W8" s="14" t="s">
        <v>7</v>
      </c>
      <c r="X8" s="15">
        <f>AVERAGE(H:H)</f>
        <v>3.5496823586117325E-3</v>
      </c>
    </row>
    <row r="9" spans="2:25" x14ac:dyDescent="0.35">
      <c r="B9" s="13">
        <v>45299</v>
      </c>
      <c r="C9" s="26">
        <v>5.5171725152056298E-3</v>
      </c>
      <c r="D9" s="2">
        <v>2.8233650032455499E-2</v>
      </c>
      <c r="E9" s="5">
        <v>39.375</v>
      </c>
      <c r="F9" s="4">
        <v>0.217238667786221</v>
      </c>
      <c r="G9" s="3">
        <v>0.85117086909292605</v>
      </c>
      <c r="H9" s="26">
        <v>4.3577454322306997E-3</v>
      </c>
      <c r="I9" s="2">
        <v>3.4632695258080298E-2</v>
      </c>
      <c r="J9" s="5">
        <v>24</v>
      </c>
      <c r="K9" s="4">
        <v>0.10458589037353599</v>
      </c>
      <c r="L9" s="3">
        <v>1.3319497808969001</v>
      </c>
      <c r="W9" s="16" t="s">
        <v>10</v>
      </c>
      <c r="X9" s="17">
        <f>AVERAGE(K:K)</f>
        <v>0.10109537779656089</v>
      </c>
    </row>
    <row r="10" spans="2:25" x14ac:dyDescent="0.35">
      <c r="B10" s="13">
        <v>45300</v>
      </c>
      <c r="C10" s="26">
        <v>1.41991150522345E-2</v>
      </c>
      <c r="D10" s="2">
        <v>4.2432765084690002E-2</v>
      </c>
      <c r="E10" s="5">
        <v>15.4444444444444</v>
      </c>
      <c r="F10" s="4">
        <v>0.21929744358451</v>
      </c>
      <c r="G10" s="3">
        <v>1.0704683126774299</v>
      </c>
      <c r="H10" s="26">
        <v>2.3702185476313499E-3</v>
      </c>
      <c r="I10" s="2">
        <v>3.70029138057116E-2</v>
      </c>
      <c r="J10" s="5">
        <v>15.018867924528299</v>
      </c>
      <c r="K10" s="4">
        <v>3.5597999319142502E-2</v>
      </c>
      <c r="L10" s="3">
        <v>1.3675477802160501</v>
      </c>
      <c r="W10" s="18" t="s">
        <v>8</v>
      </c>
      <c r="X10" s="19">
        <f>AVERAGE(J:J)</f>
        <v>27.000076796299908</v>
      </c>
    </row>
    <row r="11" spans="2:25" x14ac:dyDescent="0.35">
      <c r="B11" s="13">
        <v>45301</v>
      </c>
      <c r="C11" s="26">
        <v>8.7887233979660109E-3</v>
      </c>
      <c r="D11" s="2">
        <v>5.1221488482656098E-2</v>
      </c>
      <c r="E11" s="5">
        <v>10.5555555555555</v>
      </c>
      <c r="F11" s="4">
        <v>9.2769858089641194E-2</v>
      </c>
      <c r="G11" s="3">
        <v>1.16323817076707</v>
      </c>
      <c r="H11" s="26">
        <v>2.89968027534116E-3</v>
      </c>
      <c r="I11" s="2">
        <v>3.9902594081052803E-2</v>
      </c>
      <c r="J11" s="5">
        <v>20.702702702702702</v>
      </c>
      <c r="K11" s="4">
        <v>6.0031218673279201E-2</v>
      </c>
      <c r="L11" s="3">
        <v>1.4275789988893299</v>
      </c>
    </row>
    <row r="12" spans="2:25" x14ac:dyDescent="0.35">
      <c r="B12" s="13">
        <v>45302</v>
      </c>
      <c r="C12" s="26">
        <v>8.1268855766498393E-3</v>
      </c>
      <c r="D12" s="2">
        <v>5.9348374059305903E-2</v>
      </c>
      <c r="E12" s="5">
        <v>26.3333333333333</v>
      </c>
      <c r="F12" s="4">
        <v>0.21400798685177899</v>
      </c>
      <c r="G12" s="3">
        <v>1.3772461576188499</v>
      </c>
      <c r="H12" s="26">
        <v>6.6066578180688004E-3</v>
      </c>
      <c r="I12" s="2">
        <v>4.6509251899121598E-2</v>
      </c>
      <c r="J12" s="5">
        <v>19.52</v>
      </c>
      <c r="K12" s="4">
        <v>0.12896196060870299</v>
      </c>
      <c r="L12" s="3">
        <v>1.55654095949803</v>
      </c>
      <c r="W12" s="14" t="s">
        <v>11</v>
      </c>
      <c r="X12" s="15">
        <f>SUM(X4*X6+X8*X10)/SUM(X6,X10)</f>
        <v>3.6430025127389578E-3</v>
      </c>
    </row>
    <row r="13" spans="2:25" x14ac:dyDescent="0.35">
      <c r="B13" s="13">
        <v>45303</v>
      </c>
      <c r="C13" s="26">
        <v>4.8168239439253897E-3</v>
      </c>
      <c r="D13" s="2">
        <v>6.4165198003231297E-2</v>
      </c>
      <c r="E13" s="5">
        <v>24.5625</v>
      </c>
      <c r="F13" s="4">
        <v>0.118313238122667</v>
      </c>
      <c r="G13" s="3">
        <v>1.4955593957415201</v>
      </c>
      <c r="H13" s="26">
        <v>1.75322893059451E-3</v>
      </c>
      <c r="I13" s="2">
        <v>4.8262480829716098E-2</v>
      </c>
      <c r="J13" s="5">
        <v>20.962962962962902</v>
      </c>
      <c r="K13" s="4">
        <v>3.6752873137647898E-2</v>
      </c>
      <c r="L13" s="3">
        <v>1.59329383263568</v>
      </c>
      <c r="W13" s="18" t="s">
        <v>10</v>
      </c>
      <c r="X13" s="20">
        <f>SUM(X5*X6+X9*X10)/SUM(X6,X10)</f>
        <v>9.3118300057694045E-2</v>
      </c>
    </row>
    <row r="14" spans="2:25" x14ac:dyDescent="0.35">
      <c r="B14" s="13">
        <v>45307</v>
      </c>
      <c r="C14" s="26">
        <v>3.0132134800121202E-3</v>
      </c>
      <c r="D14" s="2">
        <v>6.7178411483243397E-2</v>
      </c>
      <c r="E14" s="5">
        <v>18.1666666666666</v>
      </c>
      <c r="F14" s="4">
        <v>5.4740044886886899E-2</v>
      </c>
      <c r="G14" s="3">
        <v>1.5502994406284101</v>
      </c>
      <c r="H14" s="26">
        <v>2.83124015435677E-3</v>
      </c>
      <c r="I14" s="2">
        <v>5.1093720984072902E-2</v>
      </c>
      <c r="J14" s="5">
        <v>30.275862068965498</v>
      </c>
      <c r="K14" s="4">
        <v>8.5718236397422196E-2</v>
      </c>
      <c r="L14" s="3">
        <v>1.6790120690331001</v>
      </c>
    </row>
    <row r="15" spans="2:25" x14ac:dyDescent="0.35">
      <c r="B15" s="13">
        <v>45308</v>
      </c>
      <c r="C15" s="26">
        <v>2.48262898092871E-3</v>
      </c>
      <c r="D15" s="2">
        <v>6.9661040464172097E-2</v>
      </c>
      <c r="E15" s="5">
        <v>24</v>
      </c>
      <c r="F15" s="4">
        <v>5.9583095542289001E-2</v>
      </c>
      <c r="G15" s="3">
        <v>1.6098825361707001</v>
      </c>
      <c r="H15" s="26">
        <v>2.7998734126676601E-3</v>
      </c>
      <c r="I15" s="2">
        <v>5.3893594396740498E-2</v>
      </c>
      <c r="J15" s="5">
        <v>102.444444444444</v>
      </c>
      <c r="K15" s="4">
        <v>0.28683147627550898</v>
      </c>
      <c r="L15" s="3">
        <v>1.9658435453086101</v>
      </c>
      <c r="X15" s="14">
        <v>250</v>
      </c>
      <c r="Y15" s="14">
        <v>365</v>
      </c>
    </row>
    <row r="16" spans="2:25" x14ac:dyDescent="0.35">
      <c r="B16" s="13">
        <v>45309</v>
      </c>
      <c r="C16" s="26">
        <v>5.5595069320004704E-3</v>
      </c>
      <c r="D16" s="2">
        <v>7.5220547396172593E-2</v>
      </c>
      <c r="E16" s="5">
        <v>24.25</v>
      </c>
      <c r="F16" s="4">
        <v>0.134818043101011</v>
      </c>
      <c r="G16" s="3">
        <v>1.7447005792717101</v>
      </c>
      <c r="H16" s="26">
        <v>2.2327901030882698E-3</v>
      </c>
      <c r="I16" s="2">
        <v>5.6126384499828798E-2</v>
      </c>
      <c r="J16" s="5">
        <v>36.757575757575701</v>
      </c>
      <c r="K16" s="4">
        <v>8.2071951365032494E-2</v>
      </c>
      <c r="L16" s="3">
        <v>2.0479154966736401</v>
      </c>
      <c r="W16" s="14" t="s">
        <v>12</v>
      </c>
      <c r="X16" s="22">
        <f>POWER(1+X12,X15)-1</f>
        <v>1.4820770077555183</v>
      </c>
      <c r="Y16" s="22">
        <f>POWER(1+X12,Y15)-1</f>
        <v>2.7707719458782716</v>
      </c>
    </row>
    <row r="17" spans="2:26" x14ac:dyDescent="0.35">
      <c r="B17" s="13">
        <v>45310</v>
      </c>
      <c r="C17" s="26">
        <v>-3.7755918962895998E-3</v>
      </c>
      <c r="D17" s="2">
        <v>7.1444955499883001E-2</v>
      </c>
      <c r="E17" s="5">
        <v>55</v>
      </c>
      <c r="F17" s="4">
        <v>-0.207657554295928</v>
      </c>
      <c r="G17" s="3">
        <v>1.53704302497578</v>
      </c>
      <c r="H17" s="26">
        <v>2.8087734783649901E-3</v>
      </c>
      <c r="I17" s="2">
        <v>5.8935157978193799E-2</v>
      </c>
      <c r="J17" s="5">
        <v>17.035714285714199</v>
      </c>
      <c r="K17" s="4">
        <v>4.7849462470718002E-2</v>
      </c>
      <c r="L17" s="3">
        <v>2.0957649591443599</v>
      </c>
      <c r="W17" s="18" t="s">
        <v>13</v>
      </c>
      <c r="X17" s="21">
        <f>POWER(1+X12*Z17,X15)-1</f>
        <v>8.6462647013625613</v>
      </c>
      <c r="Y17" s="21">
        <f>POWER(1+X12*Z17,Y15)-1</f>
        <v>26.363043175492834</v>
      </c>
      <c r="Z17">
        <v>2.5</v>
      </c>
    </row>
    <row r="18" spans="2:26" x14ac:dyDescent="0.35">
      <c r="B18" s="13">
        <v>45313</v>
      </c>
      <c r="C18" s="26">
        <v>2.0480313709833801E-4</v>
      </c>
      <c r="D18" s="2">
        <v>7.1649758636981295E-2</v>
      </c>
      <c r="E18" s="5">
        <v>19.230769230769202</v>
      </c>
      <c r="F18" s="4">
        <v>3.9385218672757403E-3</v>
      </c>
      <c r="G18" s="3">
        <v>1.5409815468430601</v>
      </c>
      <c r="H18" s="26">
        <v>1.6128843227913999E-3</v>
      </c>
      <c r="I18" s="2">
        <v>6.0548042300985198E-2</v>
      </c>
      <c r="J18" s="5">
        <v>28.035714285714199</v>
      </c>
      <c r="K18" s="4">
        <v>4.5218364049687501E-2</v>
      </c>
      <c r="L18" s="3">
        <v>2.14098332319405</v>
      </c>
    </row>
    <row r="19" spans="2:26" x14ac:dyDescent="0.35">
      <c r="B19" s="13">
        <v>45314</v>
      </c>
      <c r="C19" s="26">
        <v>-8.7662402564750207E-6</v>
      </c>
      <c r="D19" s="2">
        <v>7.1640992396724903E-2</v>
      </c>
      <c r="E19" s="5">
        <v>31</v>
      </c>
      <c r="F19" s="4">
        <v>-2.7175344795072497E-4</v>
      </c>
      <c r="G19" s="3">
        <v>1.5407097933951099</v>
      </c>
      <c r="H19" s="26">
        <v>3.6611676312320999E-3</v>
      </c>
      <c r="I19" s="2">
        <v>6.4209209932217307E-2</v>
      </c>
      <c r="J19" s="5">
        <v>24.6551724137931</v>
      </c>
      <c r="K19" s="4">
        <v>9.0266719183826005E-2</v>
      </c>
      <c r="L19" s="3">
        <v>2.2312500423778698</v>
      </c>
    </row>
    <row r="20" spans="2:26" ht="2" customHeight="1" x14ac:dyDescent="0.35">
      <c r="B20" s="13">
        <v>45315</v>
      </c>
      <c r="C20" s="26">
        <v>3.7930293631282101E-3</v>
      </c>
      <c r="D20" s="2">
        <v>7.5434021759853101E-2</v>
      </c>
      <c r="E20" s="5">
        <v>35.9166666666666</v>
      </c>
      <c r="F20" s="4">
        <v>0.13623297129235501</v>
      </c>
      <c r="G20" s="3">
        <v>1.67694276468746</v>
      </c>
      <c r="H20" s="26">
        <v>1.4603290124042801E-3</v>
      </c>
      <c r="I20" s="2">
        <v>6.5669538944621603E-2</v>
      </c>
      <c r="J20" s="5">
        <v>15.7391304347826</v>
      </c>
      <c r="K20" s="4">
        <v>2.2984308803928301E-2</v>
      </c>
      <c r="L20" s="3">
        <v>2.2542343511817999</v>
      </c>
    </row>
    <row r="21" spans="2:26" ht="2" customHeight="1" x14ac:dyDescent="0.35">
      <c r="B21" s="13">
        <v>45316</v>
      </c>
      <c r="C21" s="26">
        <v>1.4722509063788401E-3</v>
      </c>
      <c r="D21" s="2">
        <v>7.6906272666231901E-2</v>
      </c>
      <c r="E21" s="5">
        <v>34.700000000000003</v>
      </c>
      <c r="F21" s="4">
        <v>5.1087106451345697E-2</v>
      </c>
      <c r="G21" s="3">
        <v>1.72802987113881</v>
      </c>
      <c r="H21" s="26">
        <v>4.4580410355351497E-3</v>
      </c>
      <c r="I21" s="2">
        <v>7.0127579980156798E-2</v>
      </c>
      <c r="J21" s="5">
        <v>20.8095238095238</v>
      </c>
      <c r="K21" s="4">
        <v>9.2769711072803004E-2</v>
      </c>
      <c r="L21" s="3">
        <v>2.3470040622545998</v>
      </c>
    </row>
    <row r="22" spans="2:26" ht="2" customHeight="1" x14ac:dyDescent="0.35">
      <c r="B22" s="13">
        <v>45317</v>
      </c>
      <c r="C22" s="26">
        <v>6.6517586697807099E-3</v>
      </c>
      <c r="D22" s="2">
        <v>8.3558031336012598E-2</v>
      </c>
      <c r="E22" s="5">
        <v>29.714285714285701</v>
      </c>
      <c r="F22" s="4">
        <v>0.197652257616341</v>
      </c>
      <c r="G22" s="3">
        <v>1.92568212875515</v>
      </c>
      <c r="H22" s="26">
        <v>3.74432499498586E-3</v>
      </c>
      <c r="I22" s="2">
        <v>7.3871904975142594E-2</v>
      </c>
      <c r="J22" s="5">
        <v>29.529411764705799</v>
      </c>
      <c r="K22" s="4">
        <v>0.110567714557817</v>
      </c>
      <c r="L22" s="3">
        <v>2.4575717768124199</v>
      </c>
    </row>
    <row r="23" spans="2:26" ht="2" customHeight="1" x14ac:dyDescent="0.35">
      <c r="B23" s="13">
        <v>45320</v>
      </c>
      <c r="C23" s="26">
        <v>1.7958721909540501E-3</v>
      </c>
      <c r="D23" s="2">
        <v>8.5353903526966701E-2</v>
      </c>
      <c r="E23" s="5">
        <v>42.8</v>
      </c>
      <c r="F23" s="4">
        <v>7.6863329772833694E-2</v>
      </c>
      <c r="G23" s="3">
        <v>2.00254545852798</v>
      </c>
      <c r="H23" s="26">
        <v>2.34741771531757E-3</v>
      </c>
      <c r="I23" s="2">
        <v>7.6219322690460195E-2</v>
      </c>
      <c r="J23" s="5">
        <v>25.25</v>
      </c>
      <c r="K23" s="4">
        <v>5.9272297311768599E-2</v>
      </c>
      <c r="L23" s="3">
        <v>2.5168440741241902</v>
      </c>
    </row>
    <row r="24" spans="2:26" ht="2" customHeight="1" x14ac:dyDescent="0.35">
      <c r="B24" s="13">
        <v>45321</v>
      </c>
      <c r="C24" s="26">
        <v>6.3408810487083599E-3</v>
      </c>
      <c r="D24" s="2">
        <v>9.1694784575675106E-2</v>
      </c>
      <c r="E24" s="5">
        <v>28.6666666666666</v>
      </c>
      <c r="F24" s="4">
        <v>0.18177192339630599</v>
      </c>
      <c r="G24" s="3">
        <v>2.18431738192429</v>
      </c>
      <c r="H24" s="26">
        <v>2.93014883430916E-3</v>
      </c>
      <c r="I24" s="2">
        <v>7.9149471524769394E-2</v>
      </c>
      <c r="J24" s="5">
        <v>27.959183673469301</v>
      </c>
      <c r="K24" s="4">
        <v>8.1924569449052201E-2</v>
      </c>
      <c r="L24" s="3">
        <v>2.5987686435732398</v>
      </c>
    </row>
    <row r="25" spans="2:26" ht="2" customHeight="1" x14ac:dyDescent="0.35">
      <c r="B25" s="13">
        <v>45322</v>
      </c>
      <c r="C25" s="26">
        <v>4.0319100775555996E-3</v>
      </c>
      <c r="D25" s="2">
        <v>9.5726694653230707E-2</v>
      </c>
      <c r="E25" s="5">
        <v>29</v>
      </c>
      <c r="F25" s="4">
        <v>0.116925392249112</v>
      </c>
      <c r="G25" s="3">
        <v>2.3012427741733998</v>
      </c>
      <c r="H25" s="26">
        <v>8.5940214449276497E-4</v>
      </c>
      <c r="I25" s="2">
        <v>8.0008873669262098E-2</v>
      </c>
      <c r="J25" s="5">
        <v>34.358974358974301</v>
      </c>
      <c r="K25" s="4">
        <v>2.95281762466745E-2</v>
      </c>
      <c r="L25" s="3">
        <v>2.6282968198199201</v>
      </c>
    </row>
    <row r="26" spans="2:26" x14ac:dyDescent="0.35">
      <c r="B26" s="13">
        <v>45323</v>
      </c>
      <c r="C26" s="26">
        <v>-3.0777623900411699E-3</v>
      </c>
      <c r="D26" s="2">
        <v>9.2648932263189501E-2</v>
      </c>
      <c r="E26" s="5">
        <v>43.692307692307601</v>
      </c>
      <c r="F26" s="4">
        <v>-0.13447454134949099</v>
      </c>
      <c r="G26" s="3">
        <v>2.1667682328239102</v>
      </c>
      <c r="H26" s="26">
        <v>1.4338473859073801E-3</v>
      </c>
      <c r="I26" s="2">
        <v>8.1442721055169504E-2</v>
      </c>
      <c r="J26" s="5">
        <v>24.9545454545454</v>
      </c>
      <c r="K26" s="4">
        <v>3.5781009766506999E-2</v>
      </c>
      <c r="L26" s="3">
        <v>2.6640778295864198</v>
      </c>
    </row>
    <row r="27" spans="2:26" x14ac:dyDescent="0.35">
      <c r="B27" s="13">
        <v>45324</v>
      </c>
      <c r="C27" s="26">
        <v>2.0466783525047699E-3</v>
      </c>
      <c r="D27" s="2">
        <v>9.4695610615694301E-2</v>
      </c>
      <c r="E27" s="5">
        <v>15.4117647058823</v>
      </c>
      <c r="F27" s="4">
        <v>3.1542925197426401E-2</v>
      </c>
      <c r="G27" s="3">
        <v>2.1983111580213399</v>
      </c>
      <c r="H27" s="26">
        <v>2.22238113163692E-3</v>
      </c>
      <c r="I27" s="2">
        <v>8.3665102186806395E-2</v>
      </c>
      <c r="J27" s="5">
        <v>21.478260869565201</v>
      </c>
      <c r="K27" s="4">
        <v>4.7732881696897399E-2</v>
      </c>
      <c r="L27" s="3">
        <v>2.7118107112833201</v>
      </c>
    </row>
    <row r="28" spans="2:26" x14ac:dyDescent="0.35">
      <c r="B28" s="13">
        <v>45327</v>
      </c>
      <c r="C28" s="26">
        <v>5.1637753118672801E-3</v>
      </c>
      <c r="D28" s="2">
        <v>9.9859385927561495E-2</v>
      </c>
      <c r="E28" s="5">
        <v>26.3125</v>
      </c>
      <c r="F28" s="4">
        <v>0.13587183789350801</v>
      </c>
      <c r="G28" s="3">
        <v>2.3341829959148401</v>
      </c>
      <c r="H28" s="26">
        <v>1.7624576310801799E-3</v>
      </c>
      <c r="I28" s="2">
        <v>8.5427559817886606E-2</v>
      </c>
      <c r="J28" s="5">
        <v>21.737704918032701</v>
      </c>
      <c r="K28" s="4">
        <v>3.8311783914956002E-2</v>
      </c>
      <c r="L28" s="3">
        <v>2.7501224951982799</v>
      </c>
    </row>
    <row r="29" spans="2:26" x14ac:dyDescent="0.35">
      <c r="B29" s="13">
        <v>45328</v>
      </c>
      <c r="C29" s="26">
        <v>2.4424608674327398E-3</v>
      </c>
      <c r="D29" s="2">
        <v>0.102301846794994</v>
      </c>
      <c r="E29" s="5">
        <v>27.294117647058801</v>
      </c>
      <c r="F29" s="4">
        <v>6.6664814264046496E-2</v>
      </c>
      <c r="G29" s="3">
        <v>2.4008478101788899</v>
      </c>
      <c r="H29" s="26">
        <v>3.5606350636056801E-3</v>
      </c>
      <c r="I29" s="2">
        <v>8.8988194881492302E-2</v>
      </c>
      <c r="J29" s="5">
        <v>19.935185185185102</v>
      </c>
      <c r="K29" s="4">
        <v>7.0981919369842897E-2</v>
      </c>
      <c r="L29" s="3">
        <v>2.8211044145681199</v>
      </c>
    </row>
    <row r="30" spans="2:26" x14ac:dyDescent="0.35">
      <c r="B30" s="13">
        <v>45329</v>
      </c>
      <c r="C30" s="26">
        <v>-2.6369294506001801E-3</v>
      </c>
      <c r="D30" s="2">
        <v>9.9664917344394102E-2</v>
      </c>
      <c r="E30" s="5">
        <v>30</v>
      </c>
      <c r="F30" s="4">
        <v>-7.9107883518005601E-2</v>
      </c>
      <c r="G30" s="3">
        <v>2.32173992666088</v>
      </c>
      <c r="H30" s="26">
        <v>5.0981943190821603E-3</v>
      </c>
      <c r="I30" s="2">
        <v>9.4086389200574494E-2</v>
      </c>
      <c r="J30" s="5">
        <v>18.712499999999999</v>
      </c>
      <c r="K30" s="4">
        <v>9.5399961195824903E-2</v>
      </c>
      <c r="L30" s="3">
        <v>2.9165043757639499</v>
      </c>
    </row>
    <row r="31" spans="2:26" x14ac:dyDescent="0.35">
      <c r="B31" s="13">
        <v>45330</v>
      </c>
      <c r="C31" s="26">
        <v>3.1226760336731398E-3</v>
      </c>
      <c r="D31" s="2">
        <v>0.102787593378067</v>
      </c>
      <c r="E31" s="5">
        <v>24.0625</v>
      </c>
      <c r="F31" s="4">
        <v>7.5139392060260005E-2</v>
      </c>
      <c r="G31" s="3">
        <v>2.3968793187211399</v>
      </c>
      <c r="H31" s="26">
        <v>5.12730680055114E-3</v>
      </c>
      <c r="I31" s="2">
        <v>9.9213696001125604E-2</v>
      </c>
      <c r="J31" s="5">
        <v>20.5</v>
      </c>
      <c r="K31" s="4">
        <v>0.105109789411298</v>
      </c>
      <c r="L31" s="3">
        <v>3.0216141651752402</v>
      </c>
    </row>
    <row r="32" spans="2:26" x14ac:dyDescent="0.35">
      <c r="B32" s="13">
        <v>45331</v>
      </c>
      <c r="C32" s="26">
        <v>2.1369009370730699E-3</v>
      </c>
      <c r="D32" s="2">
        <v>0.10492449431514</v>
      </c>
      <c r="E32" s="5">
        <v>28.368421052631501</v>
      </c>
      <c r="F32" s="4">
        <v>6.0620505530651903E-2</v>
      </c>
      <c r="G32" s="3">
        <v>2.4574998242518</v>
      </c>
      <c r="H32" s="26">
        <v>4.0357195596043898E-3</v>
      </c>
      <c r="I32" s="2">
        <v>0.10324941556073</v>
      </c>
      <c r="J32" s="5">
        <v>17.7045454545454</v>
      </c>
      <c r="K32" s="4">
        <v>7.1450580384814097E-2</v>
      </c>
      <c r="L32" s="3">
        <v>3.0930647455600599</v>
      </c>
    </row>
    <row r="33" spans="2:14" x14ac:dyDescent="0.35">
      <c r="B33" s="13">
        <v>45334</v>
      </c>
      <c r="C33" s="26">
        <v>1.8453163194119401E-3</v>
      </c>
      <c r="D33" s="2">
        <v>0.106769810634552</v>
      </c>
      <c r="E33" s="5">
        <v>23.409090909090899</v>
      </c>
      <c r="F33" s="4">
        <v>4.3197177477143203E-2</v>
      </c>
      <c r="G33" s="3">
        <v>2.5006970017289398</v>
      </c>
      <c r="H33" s="26">
        <v>1.9016480675958199E-3</v>
      </c>
      <c r="I33" s="2">
        <v>0.10515106362832501</v>
      </c>
      <c r="J33" s="5">
        <v>22.589743589743499</v>
      </c>
      <c r="K33" s="4">
        <v>4.2957742244921E-2</v>
      </c>
      <c r="L33" s="3">
        <v>3.1360224878049801</v>
      </c>
    </row>
    <row r="34" spans="2:14" x14ac:dyDescent="0.35">
      <c r="B34" s="13">
        <v>45335</v>
      </c>
      <c r="C34" s="26">
        <v>8.4688265307143497E-3</v>
      </c>
      <c r="D34" s="2">
        <v>0.115238637165266</v>
      </c>
      <c r="E34" s="5">
        <v>15.484848484848399</v>
      </c>
      <c r="F34" s="4">
        <v>0.13113849567257599</v>
      </c>
      <c r="G34" s="3">
        <v>2.6318354974015201</v>
      </c>
      <c r="H34" s="26">
        <v>5.0768142435114296E-3</v>
      </c>
      <c r="I34" s="2">
        <v>0.11022787787183699</v>
      </c>
      <c r="J34" s="5">
        <v>24.688073394495401</v>
      </c>
      <c r="K34" s="4">
        <v>0.12533676265402999</v>
      </c>
      <c r="L34" s="3">
        <v>3.2613592504590101</v>
      </c>
    </row>
    <row r="35" spans="2:14" x14ac:dyDescent="0.35">
      <c r="B35" s="13">
        <v>45336</v>
      </c>
      <c r="C35" s="26">
        <v>7.5839732613421102E-3</v>
      </c>
      <c r="D35" s="2">
        <v>0.122822610426608</v>
      </c>
      <c r="E35" s="5">
        <v>15.4444444444444</v>
      </c>
      <c r="F35" s="4">
        <v>0.11713025370294999</v>
      </c>
      <c r="G35" s="3">
        <v>2.7489657511044698</v>
      </c>
      <c r="H35" s="26">
        <v>1.6804011839827999E-3</v>
      </c>
      <c r="I35" s="2">
        <v>0.11190827905582</v>
      </c>
      <c r="J35" s="5">
        <v>16.5042016806722</v>
      </c>
      <c r="K35" s="4">
        <v>2.7733680044892701E-2</v>
      </c>
      <c r="L35" s="3">
        <v>3.2890929305038998</v>
      </c>
    </row>
    <row r="36" spans="2:14" ht="18" x14ac:dyDescent="0.4">
      <c r="B36" s="13">
        <v>45337</v>
      </c>
      <c r="C36" s="26">
        <v>-1.0152511363241299E-3</v>
      </c>
      <c r="D36" s="2">
        <v>0.121807359290284</v>
      </c>
      <c r="E36" s="5">
        <v>21.6666666666666</v>
      </c>
      <c r="F36" s="4">
        <v>-2.1997107953689501E-2</v>
      </c>
      <c r="G36" s="3">
        <v>2.72696864315078</v>
      </c>
      <c r="H36" s="26">
        <v>5.2041614811681996E-3</v>
      </c>
      <c r="I36" s="2">
        <v>0.11711244053698799</v>
      </c>
      <c r="J36" s="5">
        <v>21.129629629629601</v>
      </c>
      <c r="K36" s="4">
        <v>0.10996200462986799</v>
      </c>
      <c r="L36" s="3">
        <v>3.39905493513377</v>
      </c>
      <c r="N36" s="23" t="s">
        <v>18</v>
      </c>
    </row>
    <row r="37" spans="2:14" ht="18" x14ac:dyDescent="0.4">
      <c r="B37" s="13">
        <v>45338</v>
      </c>
      <c r="C37" s="26">
        <v>6.3321893974676103E-3</v>
      </c>
      <c r="D37" s="2">
        <v>0.12813954868775199</v>
      </c>
      <c r="E37" s="5">
        <v>30.030303030302999</v>
      </c>
      <c r="F37" s="4">
        <v>0.190157566451224</v>
      </c>
      <c r="G37" s="3">
        <v>2.9171262096019999</v>
      </c>
      <c r="H37" s="26">
        <v>3.8059548442998599E-3</v>
      </c>
      <c r="I37" s="2">
        <v>0.120918395381288</v>
      </c>
      <c r="J37" s="5">
        <v>15.869158878504599</v>
      </c>
      <c r="K37" s="4">
        <v>6.0397302108608997E-2</v>
      </c>
      <c r="L37" s="3">
        <v>3.4594522372423802</v>
      </c>
      <c r="N37" s="23" t="s">
        <v>19</v>
      </c>
    </row>
    <row r="38" spans="2:14" ht="21" x14ac:dyDescent="0.4">
      <c r="B38" s="13">
        <v>45342</v>
      </c>
      <c r="C38" s="26">
        <v>2.6140938025245798E-3</v>
      </c>
      <c r="D38" s="2">
        <v>0.13075364249027599</v>
      </c>
      <c r="E38" s="5">
        <v>24.607142857142801</v>
      </c>
      <c r="F38" s="4">
        <v>6.4325379640694305E-2</v>
      </c>
      <c r="G38" s="3">
        <v>2.9814515892426998</v>
      </c>
      <c r="H38" s="26">
        <v>3.3204871701226699E-3</v>
      </c>
      <c r="I38" s="2">
        <v>0.12423888255141</v>
      </c>
      <c r="J38" s="5">
        <v>23.7573529411764</v>
      </c>
      <c r="K38" s="4">
        <v>7.8885985637252701E-2</v>
      </c>
      <c r="L38" s="3">
        <v>3.5383382228796298</v>
      </c>
      <c r="N38" s="23" t="s">
        <v>20</v>
      </c>
    </row>
  </sheetData>
  <mergeCells count="1">
    <mergeCell ref="N2:V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2024-02-21T01:58:37Z</dcterms:modified>
</cp:coreProperties>
</file>