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ng\source\repos\DDRINQ\Session\"/>
    </mc:Choice>
  </mc:AlternateContent>
  <xr:revisionPtr revIDLastSave="0" documentId="13_ncr:1_{429B3010-CF79-42A3-8280-B1E3B1E221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_Annual_202312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9" i="1" l="1"/>
  <c r="X5" i="1"/>
  <c r="X10" i="1"/>
  <c r="X6" i="1"/>
  <c r="X8" i="1"/>
  <c r="X4" i="1"/>
  <c r="X13" i="1" l="1"/>
  <c r="X12" i="1"/>
  <c r="Y17" i="1" l="1"/>
  <c r="X17" i="1"/>
  <c r="Y16" i="1"/>
  <c r="N2" i="1" s="1"/>
  <c r="X16" i="1"/>
</calcChain>
</file>

<file path=xl/sharedStrings.xml><?xml version="1.0" encoding="utf-8"?>
<sst xmlns="http://schemas.openxmlformats.org/spreadsheetml/2006/main" count="24" uniqueCount="21">
  <si>
    <t>Realized Daily Return</t>
  </si>
  <si>
    <t>Cumulative Realized Return</t>
  </si>
  <si>
    <t>Cumulative Realized Weighted Return</t>
  </si>
  <si>
    <t>Unrealized Daily Return</t>
  </si>
  <si>
    <t>Cumulative Unrealized Return</t>
  </si>
  <si>
    <t>Unrealized Weighted Daily Return</t>
  </si>
  <si>
    <t>Cumulative Unrealized Weighted Return</t>
  </si>
  <si>
    <t>Unrealized</t>
  </si>
  <si>
    <t>Days</t>
  </si>
  <si>
    <t>Realized</t>
  </si>
  <si>
    <t>Weighted</t>
  </si>
  <si>
    <t>Combined</t>
  </si>
  <si>
    <t>Forecast</t>
  </si>
  <si>
    <t>Margin</t>
  </si>
  <si>
    <t>Average Unrealized Days
Held</t>
  </si>
  <si>
    <t>Average Realized Days
Held</t>
  </si>
  <si>
    <t>Realized Weighted Daily
Return</t>
  </si>
  <si>
    <t>Date</t>
  </si>
  <si>
    <t>https://ddrinq.github.io/ddrinq/Ticker.html</t>
  </si>
  <si>
    <t>Visit site to see next day trades we will be executing</t>
  </si>
  <si>
    <r>
      <t>Analyze 1,000</t>
    </r>
    <r>
      <rPr>
        <b/>
        <vertAlign val="superscript"/>
        <sz val="14"/>
        <color rgb="FF000000"/>
        <rFont val="Arial"/>
        <family val="2"/>
      </rPr>
      <t>+</t>
    </r>
    <r>
      <rPr>
        <b/>
        <sz val="14"/>
        <color rgb="FF000000"/>
        <rFont val="Arial"/>
        <family val="2"/>
      </rPr>
      <t xml:space="preserve"> liquid securities.  1 million</t>
    </r>
    <r>
      <rPr>
        <b/>
        <vertAlign val="superscript"/>
        <sz val="14"/>
        <color rgb="FF000000"/>
        <rFont val="Arial"/>
        <family val="2"/>
      </rPr>
      <t>+</t>
    </r>
    <r>
      <rPr>
        <b/>
        <sz val="14"/>
        <color rgb="FF000000"/>
        <rFont val="Arial"/>
        <family val="2"/>
      </rPr>
      <t xml:space="preserve"> daily volume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</si>
</sst>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0"/>
    <numFmt numFmtId="166" formatCode="0.0"/>
    <numFmt numFmtId="167" formatCode="mm/dd/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Arial"/>
      <family val="2"/>
    </font>
    <font>
      <b/>
      <vertAlign val="superscript"/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64" fontId="0" fillId="0" borderId="0" xfId="0" applyNumberFormat="1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0" fontId="0" fillId="0" borderId="0" xfId="0" applyNumberFormat="1" applyAlignment="1">
      <alignment horizontal="left" wrapText="1"/>
    </xf>
    <xf numFmtId="166" fontId="0" fillId="0" borderId="0" xfId="0" applyNumberFormat="1" applyAlignment="1">
      <alignment horizontal="left" wrapText="1"/>
    </xf>
    <xf numFmtId="165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left" wrapText="1"/>
    </xf>
    <xf numFmtId="167" fontId="0" fillId="0" borderId="0" xfId="0" applyNumberFormat="1" applyAlignment="1">
      <alignment horizontal="left" wrapText="1"/>
    </xf>
    <xf numFmtId="167" fontId="0" fillId="0" borderId="0" xfId="0" applyNumberFormat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  <xf numFmtId="165" fontId="0" fillId="0" borderId="12" xfId="0" applyNumberFormat="1" applyBorder="1"/>
    <xf numFmtId="0" fontId="0" fillId="0" borderId="13" xfId="0" applyBorder="1"/>
    <xf numFmtId="166" fontId="0" fillId="0" borderId="13" xfId="0" applyNumberFormat="1" applyBorder="1"/>
    <xf numFmtId="165" fontId="0" fillId="0" borderId="13" xfId="0" applyNumberFormat="1" applyBorder="1"/>
    <xf numFmtId="9" fontId="0" fillId="0" borderId="13" xfId="0" applyNumberFormat="1" applyBorder="1"/>
    <xf numFmtId="9" fontId="0" fillId="0" borderId="12" xfId="0" applyNumberFormat="1" applyBorder="1"/>
    <xf numFmtId="0" fontId="19" fillId="0" borderId="0" xfId="0" applyFont="1"/>
    <xf numFmtId="164" fontId="16" fillId="0" borderId="0" xfId="0" applyNumberFormat="1" applyFont="1"/>
    <xf numFmtId="2" fontId="18" fillId="0" borderId="10" xfId="0" applyNumberFormat="1" applyFont="1" applyBorder="1" applyAlignment="1">
      <alignment horizontal="left" wrapText="1"/>
    </xf>
    <xf numFmtId="2" fontId="18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2" formatCode="0.00"/>
    </dxf>
    <dxf>
      <numFmt numFmtId="165" formatCode="0.0000"/>
    </dxf>
    <dxf>
      <numFmt numFmtId="166" formatCode="0.0"/>
    </dxf>
    <dxf>
      <numFmt numFmtId="14" formatCode="0.00%"/>
    </dxf>
    <dxf>
      <font>
        <b/>
      </font>
      <numFmt numFmtId="164" formatCode="0.0000%"/>
    </dxf>
    <dxf>
      <numFmt numFmtId="2" formatCode="0.00"/>
    </dxf>
    <dxf>
      <numFmt numFmtId="165" formatCode="0.0000"/>
    </dxf>
    <dxf>
      <numFmt numFmtId="166" formatCode="0.0"/>
    </dxf>
    <dxf>
      <numFmt numFmtId="14" formatCode="0.00%"/>
    </dxf>
    <dxf>
      <font>
        <b/>
      </font>
      <numFmt numFmtId="164" formatCode="0.0000%"/>
    </dxf>
    <dxf>
      <numFmt numFmtId="167" formatCode="mm/dd/yy;@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_Annual_20231229!$D$3</c:f>
              <c:strCache>
                <c:ptCount val="1"/>
                <c:pt idx="0">
                  <c:v>Cumulative Realized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04702809747579"/>
                  <c:y val="8.717950561022419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_Annual_20231229!$B$4:$B$42</c:f>
              <c:numCache>
                <c:formatCode>mm/dd/yy;@</c:formatCode>
                <c:ptCount val="39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45345</c:v>
                </c:pt>
              </c:numCache>
            </c:numRef>
          </c:xVal>
          <c:yVal>
            <c:numRef>
              <c:f>_Annual_20231229!$D$4:$D$42</c:f>
              <c:numCache>
                <c:formatCode>0.00%</c:formatCode>
                <c:ptCount val="39"/>
                <c:pt idx="0">
                  <c:v>4.5541033094187097E-3</c:v>
                </c:pt>
                <c:pt idx="1">
                  <c:v>6.7339212367343E-3</c:v>
                </c:pt>
                <c:pt idx="2">
                  <c:v>1.0055016473284E-2</c:v>
                </c:pt>
                <c:pt idx="3">
                  <c:v>1.8370439015836099E-2</c:v>
                </c:pt>
                <c:pt idx="4">
                  <c:v>2.67212807760914E-2</c:v>
                </c:pt>
                <c:pt idx="5">
                  <c:v>3.2238453291297001E-2</c:v>
                </c:pt>
                <c:pt idx="6">
                  <c:v>4.6816839703576203E-2</c:v>
                </c:pt>
                <c:pt idx="7">
                  <c:v>5.5605563101542202E-2</c:v>
                </c:pt>
                <c:pt idx="8">
                  <c:v>6.4394643194841103E-2</c:v>
                </c:pt>
                <c:pt idx="9">
                  <c:v>6.9740547073447401E-2</c:v>
                </c:pt>
                <c:pt idx="10">
                  <c:v>7.2753760553459501E-2</c:v>
                </c:pt>
                <c:pt idx="11">
                  <c:v>7.6094157998867207E-2</c:v>
                </c:pt>
                <c:pt idx="12">
                  <c:v>7.7650189082096296E-2</c:v>
                </c:pt>
                <c:pt idx="13">
                  <c:v>7.3874597185806704E-2</c:v>
                </c:pt>
                <c:pt idx="14">
                  <c:v>7.4018250607368094E-2</c:v>
                </c:pt>
                <c:pt idx="15">
                  <c:v>7.46448702949465E-2</c:v>
                </c:pt>
                <c:pt idx="16">
                  <c:v>7.5365787246976998E-2</c:v>
                </c:pt>
                <c:pt idx="17">
                  <c:v>7.7423032057845995E-2</c:v>
                </c:pt>
                <c:pt idx="18">
                  <c:v>8.3296724876332703E-2</c:v>
                </c:pt>
                <c:pt idx="19">
                  <c:v>8.5092597067286793E-2</c:v>
                </c:pt>
                <c:pt idx="20">
                  <c:v>9.1607392239432997E-2</c:v>
                </c:pt>
                <c:pt idx="21">
                  <c:v>9.5460041494682193E-2</c:v>
                </c:pt>
                <c:pt idx="22">
                  <c:v>9.2320629557513106E-2</c:v>
                </c:pt>
                <c:pt idx="23">
                  <c:v>9.4367307910017795E-2</c:v>
                </c:pt>
                <c:pt idx="24">
                  <c:v>9.97642142095337E-2</c:v>
                </c:pt>
                <c:pt idx="25">
                  <c:v>0.10237432068813999</c:v>
                </c:pt>
                <c:pt idx="26">
                  <c:v>9.8763669497200404E-2</c:v>
                </c:pt>
                <c:pt idx="27">
                  <c:v>0.102757502349565</c:v>
                </c:pt>
                <c:pt idx="28">
                  <c:v>0.10433670348851</c:v>
                </c:pt>
                <c:pt idx="29">
                  <c:v>0.106182019807922</c:v>
                </c:pt>
                <c:pt idx="30">
                  <c:v>0.110924547036149</c:v>
                </c:pt>
                <c:pt idx="31">
                  <c:v>0.118667345654956</c:v>
                </c:pt>
                <c:pt idx="32">
                  <c:v>0.117263361739934</c:v>
                </c:pt>
                <c:pt idx="33">
                  <c:v>0.123376306159867</c:v>
                </c:pt>
                <c:pt idx="34">
                  <c:v>0.125488456790597</c:v>
                </c:pt>
                <c:pt idx="35">
                  <c:v>0.12844733281672699</c:v>
                </c:pt>
                <c:pt idx="36">
                  <c:v>0.13569214199825999</c:v>
                </c:pt>
                <c:pt idx="37">
                  <c:v>0.13639752915891201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8-4E39-8799-1E79134AB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48960"/>
        <c:axId val="465246080"/>
      </c:scatterChart>
      <c:valAx>
        <c:axId val="46524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9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6080"/>
        <c:crosses val="autoZero"/>
        <c:crossBetween val="midCat"/>
      </c:valAx>
      <c:valAx>
        <c:axId val="4652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8960"/>
        <c:crosses val="autoZero"/>
        <c:crossBetween val="midCat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_Annual_20231229!$I$3</c:f>
              <c:strCache>
                <c:ptCount val="1"/>
                <c:pt idx="0">
                  <c:v>Cumulative Unrealized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5123385534934"/>
                  <c:y val="-4.97940462640269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_Annual_20231229!$B$4:$B$42</c:f>
              <c:numCache>
                <c:formatCode>mm/dd/yy;@</c:formatCode>
                <c:ptCount val="39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45345</c:v>
                </c:pt>
              </c:numCache>
            </c:numRef>
          </c:xVal>
          <c:yVal>
            <c:numRef>
              <c:f>_Annual_20231229!$I$4:$I$42</c:f>
              <c:numCache>
                <c:formatCode>0.00%</c:formatCode>
                <c:ptCount val="39"/>
                <c:pt idx="0">
                  <c:v>3.4364567965802098E-3</c:v>
                </c:pt>
                <c:pt idx="1">
                  <c:v>8.6893544613432395E-3</c:v>
                </c:pt>
                <c:pt idx="2">
                  <c:v>1.46467500484677E-2</c:v>
                </c:pt>
                <c:pt idx="3">
                  <c:v>1.7986543512677401E-2</c:v>
                </c:pt>
                <c:pt idx="4">
                  <c:v>3.1359874478532897E-2</c:v>
                </c:pt>
                <c:pt idx="5">
                  <c:v>3.5191115315228803E-2</c:v>
                </c:pt>
                <c:pt idx="6">
                  <c:v>3.6729714577599E-2</c:v>
                </c:pt>
                <c:pt idx="7">
                  <c:v>4.0823466017430698E-2</c:v>
                </c:pt>
                <c:pt idx="8">
                  <c:v>4.7459619825489602E-2</c:v>
                </c:pt>
                <c:pt idx="9">
                  <c:v>4.9889166326698403E-2</c:v>
                </c:pt>
                <c:pt idx="10">
                  <c:v>5.2038719221777399E-2</c:v>
                </c:pt>
                <c:pt idx="11">
                  <c:v>5.3349797025165097E-2</c:v>
                </c:pt>
                <c:pt idx="12">
                  <c:v>5.5503085170916698E-2</c:v>
                </c:pt>
                <c:pt idx="13">
                  <c:v>5.8504894729849197E-2</c:v>
                </c:pt>
                <c:pt idx="14">
                  <c:v>5.9935816980531902E-2</c:v>
                </c:pt>
                <c:pt idx="15">
                  <c:v>6.34022252125956E-2</c:v>
                </c:pt>
                <c:pt idx="16">
                  <c:v>6.5044839669926205E-2</c:v>
                </c:pt>
                <c:pt idx="17">
                  <c:v>6.9496814902921894E-2</c:v>
                </c:pt>
                <c:pt idx="18">
                  <c:v>7.3201449348719999E-2</c:v>
                </c:pt>
                <c:pt idx="19">
                  <c:v>7.5563450799617807E-2</c:v>
                </c:pt>
                <c:pt idx="20">
                  <c:v>7.8093852491406393E-2</c:v>
                </c:pt>
                <c:pt idx="21">
                  <c:v>8.0093174860071004E-2</c:v>
                </c:pt>
                <c:pt idx="22">
                  <c:v>8.1350862657339998E-2</c:v>
                </c:pt>
                <c:pt idx="23">
                  <c:v>8.3590779239550494E-2</c:v>
                </c:pt>
                <c:pt idx="24">
                  <c:v>8.5523155693729397E-2</c:v>
                </c:pt>
                <c:pt idx="25">
                  <c:v>8.9124530741128097E-2</c:v>
                </c:pt>
                <c:pt idx="26">
                  <c:v>9.5270596812090894E-2</c:v>
                </c:pt>
                <c:pt idx="27">
                  <c:v>0.10088062067282599</c:v>
                </c:pt>
                <c:pt idx="28">
                  <c:v>0.10503165893767601</c:v>
                </c:pt>
                <c:pt idx="29">
                  <c:v>0.10670317334581</c:v>
                </c:pt>
                <c:pt idx="30">
                  <c:v>0.111143322182648</c:v>
                </c:pt>
                <c:pt idx="31">
                  <c:v>0.113019578775285</c:v>
                </c:pt>
                <c:pt idx="32">
                  <c:v>0.11765130898873399</c:v>
                </c:pt>
                <c:pt idx="33">
                  <c:v>0.121240986413385</c:v>
                </c:pt>
                <c:pt idx="34">
                  <c:v>0.12332401091969</c:v>
                </c:pt>
                <c:pt idx="35">
                  <c:v>0.12601993811996001</c:v>
                </c:pt>
                <c:pt idx="36">
                  <c:v>0.128963826210342</c:v>
                </c:pt>
                <c:pt idx="37">
                  <c:v>0.13316774301227999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BF-45ED-B3C7-8A08043DC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48960"/>
        <c:axId val="465246080"/>
      </c:scatterChart>
      <c:valAx>
        <c:axId val="46524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9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6080"/>
        <c:crosses val="autoZero"/>
        <c:crossBetween val="midCat"/>
      </c:valAx>
      <c:valAx>
        <c:axId val="4652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8960"/>
        <c:crosses val="autoZero"/>
        <c:crossBetween val="midCat"/>
      </c:valAx>
      <c:spPr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5000"/>
            <a:lumOff val="95000"/>
          </a:schemeClr>
        </a:gs>
        <a:gs pos="74000">
          <a:schemeClr val="accent6">
            <a:lumMod val="45000"/>
            <a:lumOff val="55000"/>
          </a:schemeClr>
        </a:gs>
        <a:gs pos="83000">
          <a:schemeClr val="accent6">
            <a:lumMod val="45000"/>
            <a:lumOff val="55000"/>
          </a:schemeClr>
        </a:gs>
        <a:gs pos="100000">
          <a:schemeClr val="accent6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295275</xdr:colOff>
      <xdr:row>1</xdr:row>
      <xdr:rowOff>215900</xdr:rowOff>
    </xdr:from>
    <xdr:to>
      <xdr:col>21</xdr:col>
      <xdr:colOff>257175</xdr:colOff>
      <xdr:row>13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9608E8-1FA7-6862-FDC8-384F2E3E4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298450</xdr:colOff>
      <xdr:row>14</xdr:row>
      <xdr:rowOff>82550</xdr:rowOff>
    </xdr:from>
    <xdr:to>
      <xdr:col>21</xdr:col>
      <xdr:colOff>241300</xdr:colOff>
      <xdr:row>37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66193A-5F25-4338-A1BD-21F120912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L41" totalsRowShown="0" headerRowDxfId="11">
  <autoFilter ref="B3:L41" xr:uid="{00000000-0009-0000-0100-000001000000}"/>
  <tableColumns count="11">
    <tableColumn id="1" xr3:uid="{00000000-0010-0000-0000-000001000000}" name="Date" dataDxfId="10"/>
    <tableColumn id="2" xr3:uid="{00000000-0010-0000-0000-000002000000}" name="Realized Daily Return" dataDxfId="9"/>
    <tableColumn id="3" xr3:uid="{00000000-0010-0000-0000-000003000000}" name="Cumulative Realized Return" dataDxfId="8"/>
    <tableColumn id="4" xr3:uid="{00000000-0010-0000-0000-000004000000}" name="Average Realized Days_x000a_Held" dataDxfId="7"/>
    <tableColumn id="5" xr3:uid="{00000000-0010-0000-0000-000005000000}" name="Realized Weighted Daily_x000a_Return" dataDxfId="6"/>
    <tableColumn id="6" xr3:uid="{00000000-0010-0000-0000-000006000000}" name="Cumulative Realized Weighted Return" dataDxfId="5"/>
    <tableColumn id="7" xr3:uid="{00000000-0010-0000-0000-000007000000}" name="Unrealized Daily Return" dataDxfId="4"/>
    <tableColumn id="8" xr3:uid="{00000000-0010-0000-0000-000008000000}" name="Cumulative Unrealized Return" dataDxfId="3"/>
    <tableColumn id="9" xr3:uid="{00000000-0010-0000-0000-000009000000}" name="Average Unrealized Days_x000a_Held" dataDxfId="2"/>
    <tableColumn id="10" xr3:uid="{00000000-0010-0000-0000-00000A000000}" name="Unrealized Weighted Daily Return" dataDxfId="1"/>
    <tableColumn id="11" xr3:uid="{00000000-0010-0000-0000-00000B000000}" name="Cumulative Unrealized Weighted Retur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41"/>
  <sheetViews>
    <sheetView showGridLines="0" tabSelected="1" zoomScaleNormal="100" workbookViewId="0">
      <selection activeCell="B4" sqref="B4:L41"/>
    </sheetView>
  </sheetViews>
  <sheetFormatPr defaultColWidth="8.08984375" defaultRowHeight="14.5" x14ac:dyDescent="0.35"/>
  <cols>
    <col min="1" max="1" width="4.453125" customWidth="1"/>
    <col min="2" max="2" width="8.81640625" style="13" bestFit="1" customWidth="1"/>
    <col min="3" max="3" width="8.90625" style="1" customWidth="1"/>
    <col min="4" max="4" width="10.453125" style="2" customWidth="1"/>
    <col min="5" max="5" width="8.7265625" style="5" customWidth="1"/>
    <col min="6" max="6" width="9.1796875" style="4" customWidth="1"/>
    <col min="7" max="7" width="10.7265625" style="3" customWidth="1"/>
    <col min="8" max="8" width="10" style="1" customWidth="1"/>
    <col min="9" max="9" width="10.54296875" style="2" customWidth="1"/>
    <col min="10" max="10" width="10.26953125" style="5" customWidth="1"/>
    <col min="11" max="11" width="10.08984375" style="4" customWidth="1"/>
    <col min="12" max="12" width="10.26953125" style="3" customWidth="1"/>
    <col min="13" max="13" width="4.453125" customWidth="1"/>
    <col min="14" max="14" width="9.7265625" bestFit="1" customWidth="1"/>
    <col min="15" max="16" width="7.81640625" bestFit="1" customWidth="1"/>
    <col min="17" max="17" width="3.81640625" bestFit="1" customWidth="1"/>
    <col min="23" max="23" width="9.7265625" bestFit="1" customWidth="1"/>
    <col min="24" max="24" width="7.81640625" bestFit="1" customWidth="1"/>
    <col min="25" max="25" width="6.26953125" bestFit="1" customWidth="1"/>
    <col min="26" max="26" width="3.81640625" bestFit="1" customWidth="1"/>
  </cols>
  <sheetData>
    <row r="1" spans="2:25" ht="7" customHeight="1" x14ac:dyDescent="0.35"/>
    <row r="2" spans="2:25" ht="18.5" x14ac:dyDescent="0.45">
      <c r="N2" s="25" t="str">
        <f>"Forecast Annual Cumulative Realized Return: " &amp;Y15 &amp; " -&gt; " &amp; TEXT(Y16,"#%")</f>
        <v>Forecast Annual Cumulative Realized Return: 365 -&gt; 264%</v>
      </c>
      <c r="O2" s="26"/>
      <c r="P2" s="26"/>
      <c r="Q2" s="26"/>
      <c r="R2" s="26"/>
      <c r="S2" s="26"/>
      <c r="T2" s="26"/>
      <c r="U2" s="26"/>
      <c r="V2" s="26"/>
    </row>
    <row r="3" spans="2:25" s="6" customFormat="1" ht="59" customHeight="1" x14ac:dyDescent="0.35">
      <c r="B3" s="12" t="s">
        <v>17</v>
      </c>
      <c r="C3" s="7" t="s">
        <v>0</v>
      </c>
      <c r="D3" s="8" t="s">
        <v>1</v>
      </c>
      <c r="E3" s="9" t="s">
        <v>15</v>
      </c>
      <c r="F3" s="10" t="s">
        <v>16</v>
      </c>
      <c r="G3" s="11" t="s">
        <v>2</v>
      </c>
      <c r="H3" s="7" t="s">
        <v>3</v>
      </c>
      <c r="I3" s="8" t="s">
        <v>4</v>
      </c>
      <c r="J3" s="9" t="s">
        <v>14</v>
      </c>
      <c r="K3" s="10" t="s">
        <v>5</v>
      </c>
      <c r="L3" s="11" t="s">
        <v>6</v>
      </c>
    </row>
    <row r="4" spans="2:25" x14ac:dyDescent="0.35">
      <c r="B4" s="13">
        <v>45289</v>
      </c>
      <c r="C4" s="24">
        <v>4.5541033094187097E-3</v>
      </c>
      <c r="D4" s="2">
        <v>4.5541033094187097E-3</v>
      </c>
      <c r="E4" s="5">
        <v>28.090909090909001</v>
      </c>
      <c r="F4" s="4">
        <v>0.12792890205548901</v>
      </c>
      <c r="G4" s="3">
        <v>0.12792890205548901</v>
      </c>
      <c r="H4" s="24">
        <v>3.4364567965802098E-3</v>
      </c>
      <c r="I4" s="2">
        <v>3.4364567965802098E-3</v>
      </c>
      <c r="J4" s="5">
        <v>30.904761904761902</v>
      </c>
      <c r="K4" s="4">
        <v>0.106202879094312</v>
      </c>
      <c r="L4" s="3">
        <v>0.106202879094312</v>
      </c>
      <c r="W4" s="14" t="s">
        <v>9</v>
      </c>
      <c r="X4" s="15">
        <f>AVERAGE(C:C)</f>
        <v>3.5894086620766393E-3</v>
      </c>
    </row>
    <row r="5" spans="2:25" x14ac:dyDescent="0.35">
      <c r="B5" s="13">
        <v>45293</v>
      </c>
      <c r="C5" s="24">
        <v>2.1798179273155799E-3</v>
      </c>
      <c r="D5" s="2">
        <v>6.7339212367343E-3</v>
      </c>
      <c r="E5" s="5">
        <v>25.7777777777777</v>
      </c>
      <c r="F5" s="4">
        <v>5.6190862126357398E-2</v>
      </c>
      <c r="G5" s="3">
        <v>0.184119764181846</v>
      </c>
      <c r="H5" s="24">
        <v>5.2528976647630296E-3</v>
      </c>
      <c r="I5" s="2">
        <v>8.6893544613432395E-3</v>
      </c>
      <c r="J5" s="5">
        <v>36.178571428571402</v>
      </c>
      <c r="K5" s="4">
        <v>0.190042333371605</v>
      </c>
      <c r="L5" s="3">
        <v>0.29624521246591701</v>
      </c>
      <c r="W5" s="16" t="s">
        <v>10</v>
      </c>
      <c r="X5" s="17">
        <f>AVERAGE(F:F)</f>
        <v>8.107081129945716E-2</v>
      </c>
    </row>
    <row r="6" spans="2:25" x14ac:dyDescent="0.35">
      <c r="B6" s="13">
        <v>45294</v>
      </c>
      <c r="C6" s="24">
        <v>3.3210952365497299E-3</v>
      </c>
      <c r="D6" s="2">
        <v>1.0055016473284E-2</v>
      </c>
      <c r="E6" s="5">
        <v>26.818181818181799</v>
      </c>
      <c r="F6" s="4">
        <v>8.9065735889288303E-2</v>
      </c>
      <c r="G6" s="3">
        <v>0.27318550007113501</v>
      </c>
      <c r="H6" s="24">
        <v>5.9573955871245398E-3</v>
      </c>
      <c r="I6" s="2">
        <v>1.46467500484677E-2</v>
      </c>
      <c r="J6" s="5">
        <v>34.736842105263101</v>
      </c>
      <c r="K6" s="4">
        <v>0.20694110986853601</v>
      </c>
      <c r="L6" s="3">
        <v>0.50318632233445404</v>
      </c>
      <c r="W6" s="18" t="s">
        <v>8</v>
      </c>
      <c r="X6" s="19">
        <f>AVERAGE(E:E)</f>
        <v>27.099794871537981</v>
      </c>
    </row>
    <row r="7" spans="2:25" x14ac:dyDescent="0.35">
      <c r="B7" s="13">
        <v>45295</v>
      </c>
      <c r="C7" s="24">
        <v>8.3154225425520704E-3</v>
      </c>
      <c r="D7" s="2">
        <v>1.8370439015836099E-2</v>
      </c>
      <c r="E7" s="5">
        <v>35.700000000000003</v>
      </c>
      <c r="F7" s="4">
        <v>0.29686058476910898</v>
      </c>
      <c r="G7" s="3">
        <v>0.57004608484024399</v>
      </c>
      <c r="H7" s="24">
        <v>3.33979346420967E-3</v>
      </c>
      <c r="I7" s="2">
        <v>1.7986543512677401E-2</v>
      </c>
      <c r="J7" s="5">
        <v>29.05</v>
      </c>
      <c r="K7" s="4">
        <v>9.7021000135290997E-2</v>
      </c>
      <c r="L7" s="3">
        <v>0.60020732246974495</v>
      </c>
    </row>
    <row r="8" spans="2:25" x14ac:dyDescent="0.35">
      <c r="B8" s="13">
        <v>45296</v>
      </c>
      <c r="C8" s="24">
        <v>8.3508417602552992E-3</v>
      </c>
      <c r="D8" s="2">
        <v>2.67212807760914E-2</v>
      </c>
      <c r="E8" s="5">
        <v>22</v>
      </c>
      <c r="F8" s="4">
        <v>0.18371851872561601</v>
      </c>
      <c r="G8" s="3">
        <v>0.75376460356586095</v>
      </c>
      <c r="H8" s="24">
        <v>1.3373330965855501E-2</v>
      </c>
      <c r="I8" s="2">
        <v>3.1359874478532897E-2</v>
      </c>
      <c r="J8" s="5">
        <v>51.228571428571399</v>
      </c>
      <c r="K8" s="4">
        <v>0.68509664062225495</v>
      </c>
      <c r="L8" s="3">
        <v>1.285303963092</v>
      </c>
      <c r="W8" s="14" t="s">
        <v>7</v>
      </c>
      <c r="X8" s="15">
        <f>AVERAGE(H:H)</f>
        <v>3.5044142897968518E-3</v>
      </c>
    </row>
    <row r="9" spans="2:25" x14ac:dyDescent="0.35">
      <c r="B9" s="13">
        <v>45299</v>
      </c>
      <c r="C9" s="24">
        <v>5.5171725152056298E-3</v>
      </c>
      <c r="D9" s="2">
        <v>3.2238453291297001E-2</v>
      </c>
      <c r="E9" s="5">
        <v>39.375</v>
      </c>
      <c r="F9" s="4">
        <v>0.217238667786221</v>
      </c>
      <c r="G9" s="3">
        <v>0.97100327135208298</v>
      </c>
      <c r="H9" s="24">
        <v>3.8312408366959001E-3</v>
      </c>
      <c r="I9" s="2">
        <v>3.5191115315228803E-2</v>
      </c>
      <c r="J9" s="5">
        <v>23.212765957446798</v>
      </c>
      <c r="K9" s="4">
        <v>8.8933696868834705E-2</v>
      </c>
      <c r="L9" s="3">
        <v>1.3742376599608299</v>
      </c>
      <c r="W9" s="16" t="s">
        <v>10</v>
      </c>
      <c r="X9" s="17">
        <f>AVERAGE(K:K)</f>
        <v>9.5166649577256776E-2</v>
      </c>
    </row>
    <row r="10" spans="2:25" x14ac:dyDescent="0.35">
      <c r="B10" s="13">
        <v>45300</v>
      </c>
      <c r="C10" s="24">
        <v>1.45783864122791E-2</v>
      </c>
      <c r="D10" s="2">
        <v>4.6816839703576203E-2</v>
      </c>
      <c r="E10" s="5">
        <v>13.8823529411764</v>
      </c>
      <c r="F10" s="4">
        <v>0.20238230548811001</v>
      </c>
      <c r="G10" s="3">
        <v>1.17338557684019</v>
      </c>
      <c r="H10" s="24">
        <v>1.53859926237014E-3</v>
      </c>
      <c r="I10" s="2">
        <v>3.6729714577599E-2</v>
      </c>
      <c r="J10" s="5">
        <v>13.979591836734601</v>
      </c>
      <c r="K10" s="4">
        <v>2.15089896882356E-2</v>
      </c>
      <c r="L10" s="3">
        <v>1.39574664964907</v>
      </c>
      <c r="W10" s="18" t="s">
        <v>8</v>
      </c>
      <c r="X10" s="19">
        <f>AVERAGE(J:J)</f>
        <v>26.744353606038288</v>
      </c>
    </row>
    <row r="11" spans="2:25" x14ac:dyDescent="0.35">
      <c r="B11" s="13">
        <v>45301</v>
      </c>
      <c r="C11" s="24">
        <v>8.7887233979660109E-3</v>
      </c>
      <c r="D11" s="2">
        <v>5.5605563101542202E-2</v>
      </c>
      <c r="E11" s="5">
        <v>10.5555555555555</v>
      </c>
      <c r="F11" s="4">
        <v>9.2769858089641194E-2</v>
      </c>
      <c r="G11" s="3">
        <v>1.2661554349298301</v>
      </c>
      <c r="H11" s="24">
        <v>4.0937514398317202E-3</v>
      </c>
      <c r="I11" s="2">
        <v>4.0823466017430698E-2</v>
      </c>
      <c r="J11" s="5">
        <v>19.2903225806451</v>
      </c>
      <c r="K11" s="4">
        <v>7.8969785839334505E-2</v>
      </c>
      <c r="L11" s="3">
        <v>1.4747164354883999</v>
      </c>
    </row>
    <row r="12" spans="2:25" x14ac:dyDescent="0.35">
      <c r="B12" s="13">
        <v>45302</v>
      </c>
      <c r="C12" s="24">
        <v>8.7890800932988993E-3</v>
      </c>
      <c r="D12" s="2">
        <v>6.4394643194841103E-2</v>
      </c>
      <c r="E12" s="5">
        <v>20.571428571428498</v>
      </c>
      <c r="F12" s="4">
        <v>0.18080393334786299</v>
      </c>
      <c r="G12" s="3">
        <v>1.44695936827769</v>
      </c>
      <c r="H12" s="24">
        <v>6.6361538080588599E-3</v>
      </c>
      <c r="I12" s="2">
        <v>4.7459619825489602E-2</v>
      </c>
      <c r="J12" s="5">
        <v>18.3404255319148</v>
      </c>
      <c r="K12" s="4">
        <v>0.12170988473503599</v>
      </c>
      <c r="L12" s="3">
        <v>1.5964263202234401</v>
      </c>
      <c r="W12" s="14" t="s">
        <v>11</v>
      </c>
      <c r="X12" s="15">
        <f>SUM(X4*X6+X8*X10)/SUM(X6,X10)</f>
        <v>3.5471920125233359E-3</v>
      </c>
    </row>
    <row r="13" spans="2:25" x14ac:dyDescent="0.35">
      <c r="B13" s="13">
        <v>45303</v>
      </c>
      <c r="C13" s="24">
        <v>5.3459038786062996E-3</v>
      </c>
      <c r="D13" s="2">
        <v>6.9740547073447401E-2</v>
      </c>
      <c r="E13" s="5">
        <v>27</v>
      </c>
      <c r="F13" s="4">
        <v>0.14433940472237</v>
      </c>
      <c r="G13" s="3">
        <v>1.5912987730000601</v>
      </c>
      <c r="H13" s="24">
        <v>2.4295465012088499E-3</v>
      </c>
      <c r="I13" s="2">
        <v>4.9889166326698403E-2</v>
      </c>
      <c r="J13" s="5">
        <v>18.318181818181799</v>
      </c>
      <c r="K13" s="4">
        <v>4.4504874544871197E-2</v>
      </c>
      <c r="L13" s="3">
        <v>1.6409311947683101</v>
      </c>
      <c r="W13" s="18" t="s">
        <v>10</v>
      </c>
      <c r="X13" s="20">
        <f>SUM(X5*X6+X9*X10)/SUM(X6,X10)</f>
        <v>8.8072205024385328E-2</v>
      </c>
    </row>
    <row r="14" spans="2:25" x14ac:dyDescent="0.35">
      <c r="B14" s="13">
        <v>45307</v>
      </c>
      <c r="C14" s="24">
        <v>3.0132134800121202E-3</v>
      </c>
      <c r="D14" s="2">
        <v>7.2753760553459501E-2</v>
      </c>
      <c r="E14" s="5">
        <v>18.1666666666666</v>
      </c>
      <c r="F14" s="4">
        <v>5.4740044886886899E-2</v>
      </c>
      <c r="G14" s="3">
        <v>1.6460388178869501</v>
      </c>
      <c r="H14" s="24">
        <v>2.14955289507899E-3</v>
      </c>
      <c r="I14" s="2">
        <v>5.2038719221777399E-2</v>
      </c>
      <c r="J14" s="5">
        <v>28.52</v>
      </c>
      <c r="K14" s="4">
        <v>6.1305248567652897E-2</v>
      </c>
      <c r="L14" s="3">
        <v>1.70223644333596</v>
      </c>
    </row>
    <row r="15" spans="2:25" x14ac:dyDescent="0.35">
      <c r="B15" s="13">
        <v>45308</v>
      </c>
      <c r="C15" s="24">
        <v>3.34039744540771E-3</v>
      </c>
      <c r="D15" s="2">
        <v>7.6094157998867207E-2</v>
      </c>
      <c r="E15" s="5">
        <v>25.571428571428498</v>
      </c>
      <c r="F15" s="4">
        <v>8.5418734675425795E-2</v>
      </c>
      <c r="G15" s="3">
        <v>1.7314575525623801</v>
      </c>
      <c r="H15" s="24">
        <v>1.3110778033877E-3</v>
      </c>
      <c r="I15" s="2">
        <v>5.3349797025165097E-2</v>
      </c>
      <c r="J15" s="5">
        <v>110.666666666666</v>
      </c>
      <c r="K15" s="4">
        <v>0.145092610241572</v>
      </c>
      <c r="L15" s="3">
        <v>1.84732905357753</v>
      </c>
      <c r="X15" s="14">
        <v>250</v>
      </c>
      <c r="Y15" s="14">
        <v>365</v>
      </c>
    </row>
    <row r="16" spans="2:25" x14ac:dyDescent="0.35">
      <c r="B16" s="13">
        <v>45309</v>
      </c>
      <c r="C16" s="24">
        <v>1.5560310832290901E-3</v>
      </c>
      <c r="D16" s="2">
        <v>7.7650189082096296E-2</v>
      </c>
      <c r="E16" s="5">
        <v>28</v>
      </c>
      <c r="F16" s="4">
        <v>4.3568870330414698E-2</v>
      </c>
      <c r="G16" s="3">
        <v>1.7750264228927899</v>
      </c>
      <c r="H16" s="24">
        <v>2.1532881457515399E-3</v>
      </c>
      <c r="I16" s="2">
        <v>5.5503085170916698E-2</v>
      </c>
      <c r="J16" s="5">
        <v>38.933333333333302</v>
      </c>
      <c r="K16" s="4">
        <v>8.3834685141260204E-2</v>
      </c>
      <c r="L16" s="3">
        <v>1.9311637387187901</v>
      </c>
      <c r="W16" s="14" t="s">
        <v>12</v>
      </c>
      <c r="X16" s="22">
        <f>POWER(1+X12,X15)-1</f>
        <v>1.4235390549285492</v>
      </c>
      <c r="Y16" s="22">
        <f>POWER(1+X12,Y15)-1</f>
        <v>2.6416401879710496</v>
      </c>
    </row>
    <row r="17" spans="2:26" x14ac:dyDescent="0.35">
      <c r="B17" s="13">
        <v>45310</v>
      </c>
      <c r="C17" s="24">
        <v>-3.7755918962895998E-3</v>
      </c>
      <c r="D17" s="2">
        <v>7.3874597185806704E-2</v>
      </c>
      <c r="E17" s="5">
        <v>55</v>
      </c>
      <c r="F17" s="4">
        <v>-0.207657554295928</v>
      </c>
      <c r="G17" s="3">
        <v>1.5673688685968601</v>
      </c>
      <c r="H17" s="24">
        <v>3.0018095589325099E-3</v>
      </c>
      <c r="I17" s="2">
        <v>5.8504894729849197E-2</v>
      </c>
      <c r="J17" s="5">
        <v>19.434782608695599</v>
      </c>
      <c r="K17" s="4">
        <v>5.8339516210558003E-2</v>
      </c>
      <c r="L17" s="3">
        <v>1.9895032549293501</v>
      </c>
      <c r="W17" s="18" t="s">
        <v>13</v>
      </c>
      <c r="X17" s="21">
        <f>POWER(1+X12*Z17,X15)-1</f>
        <v>8.0904335826507463</v>
      </c>
      <c r="Y17" s="21">
        <f>POWER(1+X12*Z17,Y15)-1</f>
        <v>24.091897986145145</v>
      </c>
      <c r="Z17">
        <v>2.5</v>
      </c>
    </row>
    <row r="18" spans="2:26" x14ac:dyDescent="0.35">
      <c r="B18" s="13">
        <v>45313</v>
      </c>
      <c r="C18" s="24">
        <v>1.43653421561418E-4</v>
      </c>
      <c r="D18" s="2">
        <v>7.4018250607368094E-2</v>
      </c>
      <c r="E18" s="5">
        <v>19.636363636363601</v>
      </c>
      <c r="F18" s="4">
        <v>2.82083082338784E-3</v>
      </c>
      <c r="G18" s="3">
        <v>1.57018969942025</v>
      </c>
      <c r="H18" s="24">
        <v>1.4309222506827201E-3</v>
      </c>
      <c r="I18" s="2">
        <v>5.9935816980531902E-2</v>
      </c>
      <c r="J18" s="5">
        <v>29.3333333333333</v>
      </c>
      <c r="K18" s="4">
        <v>4.1973719353360001E-2</v>
      </c>
      <c r="L18" s="3">
        <v>2.0314769742827101</v>
      </c>
    </row>
    <row r="19" spans="2:26" x14ac:dyDescent="0.35">
      <c r="B19" s="13">
        <v>45314</v>
      </c>
      <c r="C19" s="24">
        <v>6.2661968757838304E-4</v>
      </c>
      <c r="D19" s="2">
        <v>7.46448702949465E-2</v>
      </c>
      <c r="E19" s="5">
        <v>32.1111111111111</v>
      </c>
      <c r="F19" s="4">
        <v>2.0121454412239202E-2</v>
      </c>
      <c r="G19" s="3">
        <v>1.5903111538324901</v>
      </c>
      <c r="H19" s="24">
        <v>3.4664082320636398E-3</v>
      </c>
      <c r="I19" s="2">
        <v>6.34022252125956E-2</v>
      </c>
      <c r="J19" s="5">
        <v>26.727272727272702</v>
      </c>
      <c r="K19" s="4">
        <v>9.2647638202428301E-2</v>
      </c>
      <c r="L19" s="3">
        <v>2.1241246124851401</v>
      </c>
    </row>
    <row r="20" spans="2:26" ht="2" customHeight="1" x14ac:dyDescent="0.35">
      <c r="B20" s="13">
        <v>45315</v>
      </c>
      <c r="C20" s="24">
        <v>7.2091695203043901E-4</v>
      </c>
      <c r="D20" s="2">
        <v>7.5365787246976998E-2</v>
      </c>
      <c r="E20" s="5">
        <v>37.4</v>
      </c>
      <c r="F20" s="4">
        <v>2.69622940059384E-2</v>
      </c>
      <c r="G20" s="3">
        <v>1.6172734478384301</v>
      </c>
      <c r="H20" s="24">
        <v>1.6426144573306501E-3</v>
      </c>
      <c r="I20" s="2">
        <v>6.5044839669926205E-2</v>
      </c>
      <c r="J20" s="5">
        <v>16.684210526315699</v>
      </c>
      <c r="K20" s="4">
        <v>2.7405725419674499E-2</v>
      </c>
      <c r="L20" s="3">
        <v>2.1515303379048198</v>
      </c>
    </row>
    <row r="21" spans="2:26" ht="2" customHeight="1" x14ac:dyDescent="0.35">
      <c r="B21" s="13">
        <v>45316</v>
      </c>
      <c r="C21" s="24">
        <v>2.0572448108690301E-3</v>
      </c>
      <c r="D21" s="2">
        <v>7.7423032057845995E-2</v>
      </c>
      <c r="E21" s="5">
        <v>34.3333333333333</v>
      </c>
      <c r="F21" s="4">
        <v>7.0632071839836802E-2</v>
      </c>
      <c r="G21" s="3">
        <v>1.68790551967827</v>
      </c>
      <c r="H21" s="24">
        <v>4.4519752329957004E-3</v>
      </c>
      <c r="I21" s="2">
        <v>6.9496814902921894E-2</v>
      </c>
      <c r="J21" s="5">
        <v>19.292682926829201</v>
      </c>
      <c r="K21" s="4">
        <v>8.5890546568282905E-2</v>
      </c>
      <c r="L21" s="3">
        <v>2.2374208844730998</v>
      </c>
    </row>
    <row r="22" spans="2:26" ht="2" customHeight="1" x14ac:dyDescent="0.35">
      <c r="B22" s="13">
        <v>45317</v>
      </c>
      <c r="C22" s="24">
        <v>5.8736928184867096E-3</v>
      </c>
      <c r="D22" s="2">
        <v>8.3296724876332703E-2</v>
      </c>
      <c r="E22" s="5">
        <v>27.8888888888888</v>
      </c>
      <c r="F22" s="4">
        <v>0.16381076638223999</v>
      </c>
      <c r="G22" s="3">
        <v>1.8517162860605101</v>
      </c>
      <c r="H22" s="24">
        <v>3.70463444579806E-3</v>
      </c>
      <c r="I22" s="2">
        <v>7.3201449348719999E-2</v>
      </c>
      <c r="J22" s="5">
        <v>28.294117647058801</v>
      </c>
      <c r="K22" s="4">
        <v>0.10481936284875699</v>
      </c>
      <c r="L22" s="3">
        <v>2.3422402473218602</v>
      </c>
    </row>
    <row r="23" spans="2:26" ht="2" customHeight="1" x14ac:dyDescent="0.35">
      <c r="B23" s="13">
        <v>45320</v>
      </c>
      <c r="C23" s="24">
        <v>1.7958721909540501E-3</v>
      </c>
      <c r="D23" s="2">
        <v>8.5092597067286793E-2</v>
      </c>
      <c r="E23" s="5">
        <v>42.8</v>
      </c>
      <c r="F23" s="4">
        <v>7.6863329772833694E-2</v>
      </c>
      <c r="G23" s="3">
        <v>1.9285796158333399</v>
      </c>
      <c r="H23" s="24">
        <v>2.3620014508977999E-3</v>
      </c>
      <c r="I23" s="2">
        <v>7.5563450799617807E-2</v>
      </c>
      <c r="J23" s="5">
        <v>26.7959183673469</v>
      </c>
      <c r="K23" s="4">
        <v>6.3291998061812405E-2</v>
      </c>
      <c r="L23" s="3">
        <v>2.4055322453836698</v>
      </c>
    </row>
    <row r="24" spans="2:26" ht="2" customHeight="1" x14ac:dyDescent="0.35">
      <c r="B24" s="13">
        <v>45321</v>
      </c>
      <c r="C24" s="24">
        <v>6.5147951721461804E-3</v>
      </c>
      <c r="D24" s="2">
        <v>9.1607392239432997E-2</v>
      </c>
      <c r="E24" s="5">
        <v>27.782608695652101</v>
      </c>
      <c r="F24" s="4">
        <v>0.180998005000061</v>
      </c>
      <c r="G24" s="3">
        <v>2.1095776208334001</v>
      </c>
      <c r="H24" s="24">
        <v>2.5304016917886401E-3</v>
      </c>
      <c r="I24" s="2">
        <v>7.8093852491406393E-2</v>
      </c>
      <c r="J24" s="5">
        <v>28.837209302325501</v>
      </c>
      <c r="K24" s="4">
        <v>7.2969723205067893E-2</v>
      </c>
      <c r="L24" s="3">
        <v>2.4785019685887399</v>
      </c>
    </row>
    <row r="25" spans="2:26" ht="2" customHeight="1" x14ac:dyDescent="0.35">
      <c r="B25" s="13">
        <v>45322</v>
      </c>
      <c r="C25" s="24">
        <v>3.8526492552492602E-3</v>
      </c>
      <c r="D25" s="2">
        <v>9.5460041494682193E-2</v>
      </c>
      <c r="E25" s="5">
        <v>27.923076923076898</v>
      </c>
      <c r="F25" s="4">
        <v>0.10757782151196001</v>
      </c>
      <c r="G25" s="3">
        <v>2.2171554423453599</v>
      </c>
      <c r="H25" s="24">
        <v>1.9993223686645698E-3</v>
      </c>
      <c r="I25" s="2">
        <v>8.0093174860071004E-2</v>
      </c>
      <c r="J25" s="5">
        <v>37.34375</v>
      </c>
      <c r="K25" s="4">
        <v>7.4662194704817705E-2</v>
      </c>
      <c r="L25" s="3">
        <v>2.55316416329355</v>
      </c>
    </row>
    <row r="26" spans="2:26" ht="1.5" customHeight="1" x14ac:dyDescent="0.35">
      <c r="B26" s="13">
        <v>45323</v>
      </c>
      <c r="C26" s="24">
        <v>-3.1394119371691499E-3</v>
      </c>
      <c r="D26" s="2">
        <v>9.2320629557513106E-2</v>
      </c>
      <c r="E26" s="5">
        <v>42.75</v>
      </c>
      <c r="F26" s="4">
        <v>-0.13420986031398099</v>
      </c>
      <c r="G26" s="3">
        <v>2.08294558203138</v>
      </c>
      <c r="H26" s="24">
        <v>1.25768779726898E-3</v>
      </c>
      <c r="I26" s="2">
        <v>8.1350862657339998E-2</v>
      </c>
      <c r="J26" s="5">
        <v>25.467532467532401</v>
      </c>
      <c r="K26" s="4">
        <v>3.20302048109673E-2</v>
      </c>
      <c r="L26" s="3">
        <v>2.5851943681045202</v>
      </c>
    </row>
    <row r="27" spans="2:26" ht="2" customHeight="1" x14ac:dyDescent="0.35">
      <c r="B27" s="13">
        <v>45324</v>
      </c>
      <c r="C27" s="24">
        <v>2.0466783525047699E-3</v>
      </c>
      <c r="D27" s="2">
        <v>9.4367307910017795E-2</v>
      </c>
      <c r="E27" s="5">
        <v>15.4117647058823</v>
      </c>
      <c r="F27" s="4">
        <v>3.1542925197426401E-2</v>
      </c>
      <c r="G27" s="3">
        <v>2.1144885072288102</v>
      </c>
      <c r="H27" s="24">
        <v>2.2399165822104901E-3</v>
      </c>
      <c r="I27" s="2">
        <v>8.3590779239550494E-2</v>
      </c>
      <c r="J27" s="5">
        <v>20.729411764705802</v>
      </c>
      <c r="K27" s="4">
        <v>4.6432153151234001E-2</v>
      </c>
      <c r="L27" s="3">
        <v>2.6316265212557499</v>
      </c>
    </row>
    <row r="28" spans="2:26" ht="1" customHeight="1" x14ac:dyDescent="0.35">
      <c r="B28" s="13">
        <v>45327</v>
      </c>
      <c r="C28" s="24">
        <v>5.3969062995158201E-3</v>
      </c>
      <c r="D28" s="2">
        <v>9.97642142095337E-2</v>
      </c>
      <c r="E28" s="5">
        <v>27.8</v>
      </c>
      <c r="F28" s="4">
        <v>0.150033995126539</v>
      </c>
      <c r="G28" s="3">
        <v>2.2645225023553501</v>
      </c>
      <c r="H28" s="24">
        <v>1.93237645417897E-3</v>
      </c>
      <c r="I28" s="2">
        <v>8.5523155693729397E-2</v>
      </c>
      <c r="J28" s="5">
        <v>23.203703703703699</v>
      </c>
      <c r="K28" s="4">
        <v>4.4838290686782398E-2</v>
      </c>
      <c r="L28" s="3">
        <v>2.67646481194254</v>
      </c>
    </row>
    <row r="29" spans="2:26" x14ac:dyDescent="0.35">
      <c r="B29" s="13">
        <v>45328</v>
      </c>
      <c r="C29" s="24">
        <v>2.61010647860684E-3</v>
      </c>
      <c r="D29" s="2">
        <v>0.10237432068813999</v>
      </c>
      <c r="E29" s="5">
        <v>27.117647058823501</v>
      </c>
      <c r="F29" s="4">
        <v>7.0779946272809202E-2</v>
      </c>
      <c r="G29" s="3">
        <v>2.3353024486281599</v>
      </c>
      <c r="H29" s="24">
        <v>3.60137504739867E-3</v>
      </c>
      <c r="I29" s="2">
        <v>8.9124530741128097E-2</v>
      </c>
      <c r="J29" s="5">
        <v>19.5104166666666</v>
      </c>
      <c r="K29" s="4">
        <v>7.0264327747684596E-2</v>
      </c>
      <c r="L29" s="3">
        <v>2.74672913969022</v>
      </c>
    </row>
    <row r="30" spans="2:26" x14ac:dyDescent="0.35">
      <c r="B30" s="13">
        <v>45329</v>
      </c>
      <c r="C30" s="24">
        <v>-3.61065119094009E-3</v>
      </c>
      <c r="D30" s="2">
        <v>9.8763669497200404E-2</v>
      </c>
      <c r="E30" s="5">
        <v>30.25</v>
      </c>
      <c r="F30" s="4">
        <v>-0.10922219852593799</v>
      </c>
      <c r="G30" s="3">
        <v>2.2260802501022199</v>
      </c>
      <c r="H30" s="24">
        <v>6.1460660709627499E-3</v>
      </c>
      <c r="I30" s="2">
        <v>9.5270596812090894E-2</v>
      </c>
      <c r="J30" s="5">
        <v>17.742857142857101</v>
      </c>
      <c r="K30" s="4">
        <v>0.109048772287653</v>
      </c>
      <c r="L30" s="3">
        <v>2.8557779119778699</v>
      </c>
    </row>
    <row r="31" spans="2:26" x14ac:dyDescent="0.35">
      <c r="B31" s="13">
        <v>45330</v>
      </c>
      <c r="C31" s="24">
        <v>3.9938328523645697E-3</v>
      </c>
      <c r="D31" s="2">
        <v>0.102757502349565</v>
      </c>
      <c r="E31" s="5">
        <v>24.615384615384599</v>
      </c>
      <c r="F31" s="4">
        <v>9.8309731750512497E-2</v>
      </c>
      <c r="G31" s="3">
        <v>2.3243899818527298</v>
      </c>
      <c r="H31" s="24">
        <v>5.6100238607353099E-3</v>
      </c>
      <c r="I31" s="2">
        <v>0.10088062067282599</v>
      </c>
      <c r="J31" s="5">
        <v>18.742857142857101</v>
      </c>
      <c r="K31" s="4">
        <v>0.10514787578978101</v>
      </c>
      <c r="L31" s="3">
        <v>2.96092578776766</v>
      </c>
    </row>
    <row r="32" spans="2:26" x14ac:dyDescent="0.35">
      <c r="B32" s="13">
        <v>45331</v>
      </c>
      <c r="C32" s="24">
        <v>1.57920113894559E-3</v>
      </c>
      <c r="D32" s="2">
        <v>0.10433670348851</v>
      </c>
      <c r="E32" s="5">
        <v>29.588235294117599</v>
      </c>
      <c r="F32" s="4">
        <v>4.6725774875860798E-2</v>
      </c>
      <c r="G32" s="3">
        <v>2.3711157567285901</v>
      </c>
      <c r="H32" s="24">
        <v>4.1510382648505704E-3</v>
      </c>
      <c r="I32" s="2">
        <v>0.10503165893767601</v>
      </c>
      <c r="J32" s="5">
        <v>14.8767123287671</v>
      </c>
      <c r="K32" s="4">
        <v>6.1753802131886498E-2</v>
      </c>
      <c r="L32" s="3">
        <v>3.02267958989954</v>
      </c>
    </row>
    <row r="33" spans="2:14" x14ac:dyDescent="0.35">
      <c r="B33" s="13">
        <v>45334</v>
      </c>
      <c r="C33" s="24">
        <v>1.8453163194119401E-3</v>
      </c>
      <c r="D33" s="2">
        <v>0.106182019807922</v>
      </c>
      <c r="E33" s="5">
        <v>23.409090909090899</v>
      </c>
      <c r="F33" s="4">
        <v>4.3197177477143203E-2</v>
      </c>
      <c r="G33" s="3">
        <v>2.4143129342057299</v>
      </c>
      <c r="H33" s="24">
        <v>1.6715144081333501E-3</v>
      </c>
      <c r="I33" s="2">
        <v>0.10670317334581</v>
      </c>
      <c r="J33" s="5">
        <v>21.014285714285698</v>
      </c>
      <c r="K33" s="4">
        <v>3.5125681348059497E-2</v>
      </c>
      <c r="L33" s="3">
        <v>3.0578052712476</v>
      </c>
    </row>
    <row r="34" spans="2:14" x14ac:dyDescent="0.35">
      <c r="B34" s="13">
        <v>45335</v>
      </c>
      <c r="C34" s="24">
        <v>4.7425272282269901E-3</v>
      </c>
      <c r="D34" s="2">
        <v>0.110924547036149</v>
      </c>
      <c r="E34" s="5">
        <v>17.965517241379299</v>
      </c>
      <c r="F34" s="4">
        <v>8.5201954686422901E-2</v>
      </c>
      <c r="G34" s="3">
        <v>2.4995148888921599</v>
      </c>
      <c r="H34" s="24">
        <v>4.4401488368381904E-3</v>
      </c>
      <c r="I34" s="2">
        <v>0.111143322182648</v>
      </c>
      <c r="J34" s="5">
        <v>21.735632183907999</v>
      </c>
      <c r="K34" s="4">
        <v>9.6509441959322206E-2</v>
      </c>
      <c r="L34" s="3">
        <v>3.1543147132069298</v>
      </c>
    </row>
    <row r="35" spans="2:14" x14ac:dyDescent="0.35">
      <c r="B35" s="13">
        <v>45336</v>
      </c>
      <c r="C35" s="24">
        <v>7.7427986188073001E-3</v>
      </c>
      <c r="D35" s="2">
        <v>0.118667345654956</v>
      </c>
      <c r="E35" s="5">
        <v>15.588235294117601</v>
      </c>
      <c r="F35" s="4">
        <v>0.120696566704937</v>
      </c>
      <c r="G35" s="3">
        <v>2.6202114555970999</v>
      </c>
      <c r="H35" s="24">
        <v>1.8762565926371301E-3</v>
      </c>
      <c r="I35" s="2">
        <v>0.113019578775285</v>
      </c>
      <c r="J35" s="5">
        <v>16.3505154639175</v>
      </c>
      <c r="K35" s="4">
        <v>3.06777624321906E-2</v>
      </c>
      <c r="L35" s="3">
        <v>3.1849924756391199</v>
      </c>
    </row>
    <row r="36" spans="2:14" x14ac:dyDescent="0.35">
      <c r="B36" s="13">
        <v>45337</v>
      </c>
      <c r="C36" s="24">
        <v>-1.40398391502214E-3</v>
      </c>
      <c r="D36" s="2">
        <v>0.117263361739934</v>
      </c>
      <c r="E36" s="5">
        <v>22.909090909090899</v>
      </c>
      <c r="F36" s="4">
        <v>-3.2163995144143698E-2</v>
      </c>
      <c r="G36" s="3">
        <v>2.58804746045295</v>
      </c>
      <c r="H36" s="24">
        <v>4.6317302134493699E-3</v>
      </c>
      <c r="I36" s="2">
        <v>0.11765130898873399</v>
      </c>
      <c r="J36" s="5">
        <v>20.680851063829699</v>
      </c>
      <c r="K36" s="4">
        <v>9.5788122712186993E-2</v>
      </c>
      <c r="L36" s="3">
        <v>3.2807805983513001</v>
      </c>
    </row>
    <row r="37" spans="2:14" x14ac:dyDescent="0.35">
      <c r="B37" s="13">
        <v>45338</v>
      </c>
      <c r="C37" s="24">
        <v>6.1129444199326402E-3</v>
      </c>
      <c r="D37" s="2">
        <v>0.123376306159867</v>
      </c>
      <c r="E37" s="5">
        <v>33.806451612903203</v>
      </c>
      <c r="F37" s="4">
        <v>0.20665695974481901</v>
      </c>
      <c r="G37" s="3">
        <v>2.7947044201977702</v>
      </c>
      <c r="H37" s="24">
        <v>3.58967742465066E-3</v>
      </c>
      <c r="I37" s="2">
        <v>0.121240986413385</v>
      </c>
      <c r="J37" s="5">
        <v>15.6129032258064</v>
      </c>
      <c r="K37" s="4">
        <v>5.6045286242932903E-2</v>
      </c>
      <c r="L37" s="3">
        <v>3.3368258845942398</v>
      </c>
    </row>
    <row r="38" spans="2:14" x14ac:dyDescent="0.35">
      <c r="B38" s="13">
        <v>45342</v>
      </c>
      <c r="C38" s="24">
        <v>2.1121506307297702E-3</v>
      </c>
      <c r="D38" s="2">
        <v>0.125488456790597</v>
      </c>
      <c r="E38" s="5">
        <v>23.590909090909001</v>
      </c>
      <c r="F38" s="4">
        <v>4.9827553515852302E-2</v>
      </c>
      <c r="G38" s="3">
        <v>2.8445319737136199</v>
      </c>
      <c r="H38" s="24">
        <v>2.0830245063047301E-3</v>
      </c>
      <c r="I38" s="2">
        <v>0.12332401091969</v>
      </c>
      <c r="J38" s="5">
        <v>24.27</v>
      </c>
      <c r="K38" s="4">
        <v>5.0555004768015797E-2</v>
      </c>
      <c r="L38" s="3">
        <v>3.3873808893622499</v>
      </c>
    </row>
    <row r="39" spans="2:14" ht="18" x14ac:dyDescent="0.4">
      <c r="B39" s="13">
        <v>45343</v>
      </c>
      <c r="C39" s="24">
        <v>2.95887602613003E-3</v>
      </c>
      <c r="D39" s="2">
        <v>0.12844733281672699</v>
      </c>
      <c r="E39" s="5">
        <v>14.090909090908999</v>
      </c>
      <c r="F39" s="4">
        <v>4.1693253095468702E-2</v>
      </c>
      <c r="G39" s="3">
        <v>2.8862252268090902</v>
      </c>
      <c r="H39" s="24">
        <v>2.6959272002697798E-3</v>
      </c>
      <c r="I39" s="2">
        <v>0.12601993811996001</v>
      </c>
      <c r="J39" s="5">
        <v>25.785123966942098</v>
      </c>
      <c r="K39" s="4">
        <v>6.9514817064807694E-2</v>
      </c>
      <c r="L39" s="3">
        <v>3.4568957064270598</v>
      </c>
      <c r="N39" s="23" t="s">
        <v>18</v>
      </c>
    </row>
    <row r="40" spans="2:14" ht="18" x14ac:dyDescent="0.4">
      <c r="B40" s="13">
        <v>45344</v>
      </c>
      <c r="C40" s="24">
        <v>7.2448091815333097E-3</v>
      </c>
      <c r="D40" s="2">
        <v>0.13569214199825999</v>
      </c>
      <c r="E40" s="5">
        <v>23.857142857142801</v>
      </c>
      <c r="F40" s="4">
        <v>0.17284044761657999</v>
      </c>
      <c r="G40" s="3">
        <v>3.0590656744256699</v>
      </c>
      <c r="H40" s="24">
        <v>2.9438880903822598E-3</v>
      </c>
      <c r="I40" s="2">
        <v>0.128963826210342</v>
      </c>
      <c r="J40" s="5">
        <v>21.7981651376146</v>
      </c>
      <c r="K40" s="4">
        <v>6.4171358740809703E-2</v>
      </c>
      <c r="L40" s="3">
        <v>3.5210670651678702</v>
      </c>
      <c r="N40" s="23" t="s">
        <v>19</v>
      </c>
    </row>
    <row r="41" spans="2:14" ht="21" x14ac:dyDescent="0.4">
      <c r="B41" s="13">
        <v>45345</v>
      </c>
      <c r="C41" s="24">
        <v>7.0538716065200095E-4</v>
      </c>
      <c r="D41" s="2">
        <v>0.13639752915891201</v>
      </c>
      <c r="E41" s="5">
        <v>30.657142857142802</v>
      </c>
      <c r="F41" s="4">
        <v>2.1625154953702701E-2</v>
      </c>
      <c r="G41" s="3">
        <v>3.08069082937938</v>
      </c>
      <c r="H41" s="24">
        <v>4.2039168019382001E-3</v>
      </c>
      <c r="I41" s="2">
        <v>0.13316774301227999</v>
      </c>
      <c r="J41" s="5">
        <v>22.661157024793301</v>
      </c>
      <c r="K41" s="4">
        <v>9.5265618767888804E-2</v>
      </c>
      <c r="L41" s="3">
        <v>3.6163326839357599</v>
      </c>
      <c r="N41" s="23" t="s">
        <v>20</v>
      </c>
    </row>
  </sheetData>
  <mergeCells count="1">
    <mergeCell ref="N2:V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_Annual_20231229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Dangov</dc:creator>
  <cp:lastModifiedBy>John Dangov</cp:lastModifiedBy>
  <dcterms:created xsi:type="dcterms:W3CDTF">2024-02-17T20:57:49Z</dcterms:created>
  <dcterms:modified xsi:type="dcterms:W3CDTF">2024-02-26T12:24:47Z</dcterms:modified>
</cp:coreProperties>
</file>