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807852F2-57ED-4B9F-AA35-80C743D2E6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<sst xmlns="http://schemas.openxmlformats.org/spreadsheetml/2006/main" count="24" uniqueCount="21">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</sst>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_Annual_20231229!$B$4:$B$40</c:f>
              <c:numCache>
                <c:formatCode>mm/dd/yy;@</c:formatCode>
                <c:ptCount val="3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</c:numCache>
            </c:numRef>
          </c:xVal>
          <c:yVal>
            <c:numRef>
              <c:f>_Annual_20231229!$D$4:$D$40</c:f>
              <c:numCache>
                <c:formatCode>0.00%</c:formatCode>
                <c:ptCount val="37"/>
                <c:pt idx="0">
                  <c:v>3.3553865235238698E-3</c:v>
                </c:pt>
                <c:pt idx="1">
                  <c:v>5.6147381844112304E-3</c:v>
                </c:pt>
                <c:pt idx="2">
                  <c:v>9.3043948821248893E-3</c:v>
                </c:pt>
                <c:pt idx="3">
                  <c:v>1.7619817424676901E-2</c:v>
                </c:pt>
                <c:pt idx="4">
                  <c:v>2.32672108100321E-2</c:v>
                </c:pt>
                <c:pt idx="5">
                  <c:v>2.8784383325237799E-2</c:v>
                </c:pt>
                <c:pt idx="6">
                  <c:v>4.2983498377472298E-2</c:v>
                </c:pt>
                <c:pt idx="7">
                  <c:v>5.1772221775438297E-2</c:v>
                </c:pt>
                <c:pt idx="8">
                  <c:v>5.9921243914777003E-2</c:v>
                </c:pt>
                <c:pt idx="9">
                  <c:v>6.4221989356373799E-2</c:v>
                </c:pt>
                <c:pt idx="10">
                  <c:v>6.7235202836385899E-2</c:v>
                </c:pt>
                <c:pt idx="11">
                  <c:v>6.9717831817314599E-2</c:v>
                </c:pt>
                <c:pt idx="12">
                  <c:v>7.1273862900543702E-2</c:v>
                </c:pt>
                <c:pt idx="13">
                  <c:v>6.7498271004254096E-2</c:v>
                </c:pt>
                <c:pt idx="14">
                  <c:v>6.7703074141352404E-2</c:v>
                </c:pt>
                <c:pt idx="15">
                  <c:v>6.8329693828930796E-2</c:v>
                </c:pt>
                <c:pt idx="16">
                  <c:v>7.2122723192058993E-2</c:v>
                </c:pt>
                <c:pt idx="17">
                  <c:v>7.4179968002928101E-2</c:v>
                </c:pt>
                <c:pt idx="18">
                  <c:v>8.0831726672708798E-2</c:v>
                </c:pt>
                <c:pt idx="19">
                  <c:v>8.2627598863662804E-2</c:v>
                </c:pt>
                <c:pt idx="20">
                  <c:v>8.8968479912371196E-2</c:v>
                </c:pt>
                <c:pt idx="21">
                  <c:v>9.2746655669932898E-2</c:v>
                </c:pt>
                <c:pt idx="22">
                  <c:v>8.9668893279891707E-2</c:v>
                </c:pt>
                <c:pt idx="23">
                  <c:v>9.1715571632396506E-2</c:v>
                </c:pt>
                <c:pt idx="24">
                  <c:v>9.6879346944263797E-2</c:v>
                </c:pt>
                <c:pt idx="25">
                  <c:v>9.93218078116965E-2</c:v>
                </c:pt>
                <c:pt idx="26">
                  <c:v>9.6558054209701399E-2</c:v>
                </c:pt>
                <c:pt idx="27">
                  <c:v>9.9790867173271E-2</c:v>
                </c:pt>
                <c:pt idx="28">
                  <c:v>0.101927768110344</c:v>
                </c:pt>
                <c:pt idx="29">
                  <c:v>0.103773084429756</c:v>
                </c:pt>
                <c:pt idx="30">
                  <c:v>0.111106800555791</c:v>
                </c:pt>
                <c:pt idx="31">
                  <c:v>0.118849599174599</c:v>
                </c:pt>
                <c:pt idx="32">
                  <c:v>0.117834348038275</c:v>
                </c:pt>
                <c:pt idx="33">
                  <c:v>0.124207211180812</c:v>
                </c:pt>
                <c:pt idx="34">
                  <c:v>0.12682130498333699</c:v>
                </c:pt>
                <c:pt idx="35">
                  <c:v>0.129288635430583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_Annual_20231229!$B$4:$B$40</c:f>
              <c:numCache>
                <c:formatCode>mm/dd/yy;@</c:formatCode>
                <c:ptCount val="37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</c:numCache>
            </c:numRef>
          </c:xVal>
          <c:yVal>
            <c:numRef>
              <c:f>_Annual_20231229!$I$4:$I$40</c:f>
              <c:numCache>
                <c:formatCode>0.00%</c:formatCode>
                <c:ptCount val="37"/>
                <c:pt idx="0">
                  <c:v>3.3442870266167401E-3</c:v>
                </c:pt>
                <c:pt idx="1">
                  <c:v>8.2067720958756696E-3</c:v>
                </c:pt>
                <c:pt idx="2">
                  <c:v>1.41552877477303E-2</c:v>
                </c:pt>
                <c:pt idx="3">
                  <c:v>1.7442377784888399E-2</c:v>
                </c:pt>
                <c:pt idx="4">
                  <c:v>3.03945067309455E-2</c:v>
                </c:pt>
                <c:pt idx="5">
                  <c:v>3.43655409070684E-2</c:v>
                </c:pt>
                <c:pt idx="6">
                  <c:v>3.6735759454699798E-2</c:v>
                </c:pt>
                <c:pt idx="7">
                  <c:v>3.9635439730041001E-2</c:v>
                </c:pt>
                <c:pt idx="8">
                  <c:v>4.6242097548109803E-2</c:v>
                </c:pt>
                <c:pt idx="9">
                  <c:v>4.7995326478704303E-2</c:v>
                </c:pt>
                <c:pt idx="10">
                  <c:v>5.0826566633061003E-2</c:v>
                </c:pt>
                <c:pt idx="11">
                  <c:v>5.2524472259623402E-2</c:v>
                </c:pt>
                <c:pt idx="12">
                  <c:v>5.4757262362711702E-2</c:v>
                </c:pt>
                <c:pt idx="13">
                  <c:v>5.7566035841076703E-2</c:v>
                </c:pt>
                <c:pt idx="14">
                  <c:v>5.9178920163868103E-2</c:v>
                </c:pt>
                <c:pt idx="15">
                  <c:v>6.2840087795100197E-2</c:v>
                </c:pt>
                <c:pt idx="16">
                  <c:v>6.4300416807504507E-2</c:v>
                </c:pt>
                <c:pt idx="17">
                  <c:v>6.8758457843039605E-2</c:v>
                </c:pt>
                <c:pt idx="18">
                  <c:v>7.2502782838025498E-2</c:v>
                </c:pt>
                <c:pt idx="19">
                  <c:v>7.4889987294280605E-2</c:v>
                </c:pt>
                <c:pt idx="20">
                  <c:v>7.7820136128589804E-2</c:v>
                </c:pt>
                <c:pt idx="21">
                  <c:v>7.9931170033139695E-2</c:v>
                </c:pt>
                <c:pt idx="22">
                  <c:v>8.1381498423482801E-2</c:v>
                </c:pt>
                <c:pt idx="23">
                  <c:v>8.3603879555119706E-2</c:v>
                </c:pt>
                <c:pt idx="24">
                  <c:v>8.5756741292799699E-2</c:v>
                </c:pt>
                <c:pt idx="25">
                  <c:v>8.9272507639064497E-2</c:v>
                </c:pt>
                <c:pt idx="26">
                  <c:v>9.44352360634515E-2</c:v>
                </c:pt>
                <c:pt idx="27">
                  <c:v>9.9604405934706999E-2</c:v>
                </c:pt>
                <c:pt idx="28">
                  <c:v>0.10319836719802999</c:v>
                </c:pt>
                <c:pt idx="29">
                  <c:v>0.104709405019679</c:v>
                </c:pt>
                <c:pt idx="30">
                  <c:v>0.10933877439527501</c:v>
                </c:pt>
                <c:pt idx="31">
                  <c:v>0.11108082065409899</c:v>
                </c:pt>
                <c:pt idx="32">
                  <c:v>0.116035347024588</c:v>
                </c:pt>
                <c:pt idx="33">
                  <c:v>0.119770295342833</c:v>
                </c:pt>
                <c:pt idx="34">
                  <c:v>0.122505418777104</c:v>
                </c:pt>
                <c:pt idx="35">
                  <c:v>0.12517674320057601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215900</xdr:rowOff>
    </xdr:from>
    <xdr:to>
      <xdr:col>21</xdr:col>
      <xdr:colOff>257175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69850</xdr:rowOff>
    </xdr:from>
    <xdr:to>
      <xdr:col>21</xdr:col>
      <xdr:colOff>234950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39" totalsRowShown="0" headerRowDxfId="11">
  <autoFilter ref="B3:L39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9"/>
  <sheetViews>
    <sheetView showGridLines="0" tabSelected="1" topLeftCell="A7" zoomScaleNormal="100" workbookViewId="0">
      <selection activeCell="Z47" sqref="Z4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2" spans="2:25" ht="18.5" x14ac:dyDescent="0.45">
      <c r="N2" s="25" t="str">
        <f>"Forecast Annual Cumulative Realized Return: " &amp;Y15 &amp; " -&gt; " &amp; TEXT(Y16,"#%")</f>
        <v>Forecast Annual Cumulative Realized Return: 365 -&gt; 262%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3.3553865235238698E-3</v>
      </c>
      <c r="D4" s="2">
        <v>3.3553865235238698E-3</v>
      </c>
      <c r="E4" s="5">
        <v>25.8333333333333</v>
      </c>
      <c r="F4" s="4">
        <v>8.6680818524366696E-2</v>
      </c>
      <c r="G4" s="3">
        <v>8.6680818524366696E-2</v>
      </c>
      <c r="H4" s="24">
        <v>3.3442870266167401E-3</v>
      </c>
      <c r="I4" s="2">
        <v>3.3442870266167401E-3</v>
      </c>
      <c r="J4" s="5">
        <v>31.4545454545454</v>
      </c>
      <c r="K4" s="4">
        <v>0.105193028291762</v>
      </c>
      <c r="L4" s="3">
        <v>0.105193028291762</v>
      </c>
      <c r="W4" s="14" t="s">
        <v>9</v>
      </c>
      <c r="X4" s="15">
        <f>AVERAGE(C:C)</f>
        <v>3.5913509841828672E-3</v>
      </c>
    </row>
    <row r="5" spans="2:25" x14ac:dyDescent="0.35">
      <c r="B5" s="13">
        <v>45293</v>
      </c>
      <c r="C5" s="24">
        <v>2.2593516608873502E-3</v>
      </c>
      <c r="D5" s="2">
        <v>5.6147381844112304E-3</v>
      </c>
      <c r="E5" s="5">
        <v>26.105263157894701</v>
      </c>
      <c r="F5" s="4">
        <v>5.8980969673691E-2</v>
      </c>
      <c r="G5" s="3">
        <v>0.145661788198057</v>
      </c>
      <c r="H5" s="24">
        <v>4.8624850692589299E-3</v>
      </c>
      <c r="I5" s="2">
        <v>8.2067720958756696E-3</v>
      </c>
      <c r="J5" s="5">
        <v>37.735294117647001</v>
      </c>
      <c r="K5" s="4">
        <v>0.183487304231153</v>
      </c>
      <c r="L5" s="3">
        <v>0.28868033252291603</v>
      </c>
      <c r="W5" s="16" t="s">
        <v>10</v>
      </c>
      <c r="X5" s="17">
        <f>AVERAGE(F:F)</f>
        <v>8.3011950749112537E-2</v>
      </c>
    </row>
    <row r="6" spans="2:25" x14ac:dyDescent="0.35">
      <c r="B6" s="13">
        <v>45294</v>
      </c>
      <c r="C6" s="24">
        <v>3.6896566977136498E-3</v>
      </c>
      <c r="D6" s="2">
        <v>9.3043948821248893E-3</v>
      </c>
      <c r="E6" s="5">
        <v>24.6666666666666</v>
      </c>
      <c r="F6" s="4">
        <v>9.1011531876936905E-2</v>
      </c>
      <c r="G6" s="3">
        <v>0.236673320074994</v>
      </c>
      <c r="H6" s="24">
        <v>5.9485156518546802E-3</v>
      </c>
      <c r="I6" s="2">
        <v>1.41552877477303E-2</v>
      </c>
      <c r="J6" s="5">
        <v>35.3333333333333</v>
      </c>
      <c r="K6" s="4">
        <v>0.210180886365532</v>
      </c>
      <c r="L6" s="3">
        <v>0.49886121888844798</v>
      </c>
      <c r="W6" s="18" t="s">
        <v>8</v>
      </c>
      <c r="X6" s="19">
        <f>AVERAGE(E:E)</f>
        <v>27.106436547819385</v>
      </c>
    </row>
    <row r="7" spans="2:25" x14ac:dyDescent="0.35">
      <c r="B7" s="13">
        <v>45295</v>
      </c>
      <c r="C7" s="24">
        <v>8.3154225425520704E-3</v>
      </c>
      <c r="D7" s="2">
        <v>1.7619817424676901E-2</v>
      </c>
      <c r="E7" s="5">
        <v>35.700000000000003</v>
      </c>
      <c r="F7" s="4">
        <v>0.29686058476910898</v>
      </c>
      <c r="G7" s="3">
        <v>0.53353390484410301</v>
      </c>
      <c r="H7" s="24">
        <v>3.2870900371580599E-3</v>
      </c>
      <c r="I7" s="2">
        <v>1.7442377784888399E-2</v>
      </c>
      <c r="J7" s="5">
        <v>28.909090909090899</v>
      </c>
      <c r="K7" s="4">
        <v>9.5026784710569606E-2</v>
      </c>
      <c r="L7" s="3">
        <v>0.59388800359901806</v>
      </c>
    </row>
    <row r="8" spans="2:25" x14ac:dyDescent="0.35">
      <c r="B8" s="13">
        <v>45296</v>
      </c>
      <c r="C8" s="24">
        <v>5.6473933853551997E-3</v>
      </c>
      <c r="D8" s="2">
        <v>2.32672108100321E-2</v>
      </c>
      <c r="E8" s="5">
        <v>23.5</v>
      </c>
      <c r="F8" s="4">
        <v>0.132713744555847</v>
      </c>
      <c r="G8" s="3">
        <v>0.66624764939995096</v>
      </c>
      <c r="H8" s="24">
        <v>1.2952128946057E-2</v>
      </c>
      <c r="I8" s="2">
        <v>3.03945067309455E-2</v>
      </c>
      <c r="J8" s="5">
        <v>49.4324324324324</v>
      </c>
      <c r="K8" s="4">
        <v>0.640255238982119</v>
      </c>
      <c r="L8" s="3">
        <v>1.2341432425811301</v>
      </c>
      <c r="W8" s="14" t="s">
        <v>7</v>
      </c>
      <c r="X8" s="15">
        <f>AVERAGE(H:H)</f>
        <v>3.477131755571568E-3</v>
      </c>
    </row>
    <row r="9" spans="2:25" x14ac:dyDescent="0.35">
      <c r="B9" s="13">
        <v>45299</v>
      </c>
      <c r="C9" s="24">
        <v>5.5171725152056298E-3</v>
      </c>
      <c r="D9" s="2">
        <v>2.8784383325237799E-2</v>
      </c>
      <c r="E9" s="5">
        <v>39.375</v>
      </c>
      <c r="F9" s="4">
        <v>0.217238667786221</v>
      </c>
      <c r="G9" s="3">
        <v>0.88348631718617299</v>
      </c>
      <c r="H9" s="24">
        <v>3.9710341761229704E-3</v>
      </c>
      <c r="I9" s="2">
        <v>3.43655409070684E-2</v>
      </c>
      <c r="J9" s="5">
        <v>23.407407407407401</v>
      </c>
      <c r="K9" s="4">
        <v>9.2951614789248904E-2</v>
      </c>
      <c r="L9" s="3">
        <v>1.32709485737038</v>
      </c>
      <c r="W9" s="16" t="s">
        <v>10</v>
      </c>
      <c r="X9" s="17">
        <f>AVERAGE(K:K)</f>
        <v>9.7771671122250436E-2</v>
      </c>
    </row>
    <row r="10" spans="2:25" x14ac:dyDescent="0.35">
      <c r="B10" s="13">
        <v>45300</v>
      </c>
      <c r="C10" s="24">
        <v>1.41991150522345E-2</v>
      </c>
      <c r="D10" s="2">
        <v>4.2983498377472298E-2</v>
      </c>
      <c r="E10" s="5">
        <v>15.4444444444444</v>
      </c>
      <c r="F10" s="4">
        <v>0.21929744358451</v>
      </c>
      <c r="G10" s="3">
        <v>1.1027837607706801</v>
      </c>
      <c r="H10" s="24">
        <v>2.3702185476313499E-3</v>
      </c>
      <c r="I10" s="2">
        <v>3.6735759454699798E-2</v>
      </c>
      <c r="J10" s="5">
        <v>15.018867924528299</v>
      </c>
      <c r="K10" s="4">
        <v>3.5597999319142502E-2</v>
      </c>
      <c r="L10" s="3">
        <v>1.36269285668952</v>
      </c>
      <c r="W10" s="18" t="s">
        <v>8</v>
      </c>
      <c r="X10" s="19">
        <f>AVERAGE(J:J)</f>
        <v>27.19723679108079</v>
      </c>
    </row>
    <row r="11" spans="2:25" x14ac:dyDescent="0.35">
      <c r="B11" s="13">
        <v>45301</v>
      </c>
      <c r="C11" s="24">
        <v>8.7887233979660109E-3</v>
      </c>
      <c r="D11" s="2">
        <v>5.1772221775438297E-2</v>
      </c>
      <c r="E11" s="5">
        <v>10.5555555555555</v>
      </c>
      <c r="F11" s="4">
        <v>9.2769858089641194E-2</v>
      </c>
      <c r="G11" s="3">
        <v>1.19555361886032</v>
      </c>
      <c r="H11" s="24">
        <v>2.89968027534116E-3</v>
      </c>
      <c r="I11" s="2">
        <v>3.9635439730041001E-2</v>
      </c>
      <c r="J11" s="5">
        <v>20.702702702702702</v>
      </c>
      <c r="K11" s="4">
        <v>6.0031218673279201E-2</v>
      </c>
      <c r="L11" s="3">
        <v>1.4227240753628001</v>
      </c>
    </row>
    <row r="12" spans="2:25" x14ac:dyDescent="0.35">
      <c r="B12" s="13">
        <v>45302</v>
      </c>
      <c r="C12" s="24">
        <v>8.1490221393387494E-3</v>
      </c>
      <c r="D12" s="2">
        <v>5.9921243914777003E-2</v>
      </c>
      <c r="E12" s="5">
        <v>28.75</v>
      </c>
      <c r="F12" s="4">
        <v>0.23428438650598901</v>
      </c>
      <c r="G12" s="3">
        <v>1.42983800536631</v>
      </c>
      <c r="H12" s="24">
        <v>6.6066578180688004E-3</v>
      </c>
      <c r="I12" s="2">
        <v>4.6242097548109803E-2</v>
      </c>
      <c r="J12" s="5">
        <v>19.52</v>
      </c>
      <c r="K12" s="4">
        <v>0.12896196060870299</v>
      </c>
      <c r="L12" s="3">
        <v>1.5516860359715099</v>
      </c>
      <c r="W12" s="14" t="s">
        <v>11</v>
      </c>
      <c r="X12" s="15">
        <f>SUM(X4*X6+X8*X10)/SUM(X6,X10)</f>
        <v>3.534145877868065E-3</v>
      </c>
    </row>
    <row r="13" spans="2:25" x14ac:dyDescent="0.35">
      <c r="B13" s="13">
        <v>45303</v>
      </c>
      <c r="C13" s="24">
        <v>4.30074544159672E-3</v>
      </c>
      <c r="D13" s="2">
        <v>6.4221989356373799E-2</v>
      </c>
      <c r="E13" s="5">
        <v>25.6428571428571</v>
      </c>
      <c r="F13" s="4">
        <v>0.11028340096665799</v>
      </c>
      <c r="G13" s="3">
        <v>1.54012140633297</v>
      </c>
      <c r="H13" s="24">
        <v>1.75322893059451E-3</v>
      </c>
      <c r="I13" s="2">
        <v>4.7995326478704303E-2</v>
      </c>
      <c r="J13" s="5">
        <v>20.962962962962902</v>
      </c>
      <c r="K13" s="4">
        <v>3.6752873137647898E-2</v>
      </c>
      <c r="L13" s="3">
        <v>1.58843890910915</v>
      </c>
      <c r="W13" s="18" t="s">
        <v>10</v>
      </c>
      <c r="X13" s="20">
        <f>SUM(X5*X6+X9*X10)/SUM(X6,X10)</f>
        <v>9.0404150673658201E-2</v>
      </c>
    </row>
    <row r="14" spans="2:25" x14ac:dyDescent="0.35">
      <c r="B14" s="13">
        <v>45307</v>
      </c>
      <c r="C14" s="24">
        <v>3.0132134800121202E-3</v>
      </c>
      <c r="D14" s="2">
        <v>6.7235202836385899E-2</v>
      </c>
      <c r="E14" s="5">
        <v>18.1666666666666</v>
      </c>
      <c r="F14" s="4">
        <v>5.4740044886886899E-2</v>
      </c>
      <c r="G14" s="3">
        <v>1.59486145121985</v>
      </c>
      <c r="H14" s="24">
        <v>2.83124015435677E-3</v>
      </c>
      <c r="I14" s="2">
        <v>5.0826566633061003E-2</v>
      </c>
      <c r="J14" s="5">
        <v>30.275862068965498</v>
      </c>
      <c r="K14" s="4">
        <v>8.5718236397422196E-2</v>
      </c>
      <c r="L14" s="3">
        <v>1.67415714550658</v>
      </c>
    </row>
    <row r="15" spans="2:25" x14ac:dyDescent="0.35">
      <c r="B15" s="13">
        <v>45308</v>
      </c>
      <c r="C15" s="24">
        <v>2.48262898092871E-3</v>
      </c>
      <c r="D15" s="2">
        <v>6.9717831817314599E-2</v>
      </c>
      <c r="E15" s="5">
        <v>24</v>
      </c>
      <c r="F15" s="4">
        <v>5.9583095542289001E-2</v>
      </c>
      <c r="G15" s="3">
        <v>1.65444454676214</v>
      </c>
      <c r="H15" s="24">
        <v>1.69790562656233E-3</v>
      </c>
      <c r="I15" s="2">
        <v>5.2524472259623402E-2</v>
      </c>
      <c r="J15" s="5">
        <v>104.64705882352899</v>
      </c>
      <c r="K15" s="4">
        <v>0.17768082997967</v>
      </c>
      <c r="L15" s="3">
        <v>1.85183797548625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7.1273862900543702E-2</v>
      </c>
      <c r="E16" s="5">
        <v>28</v>
      </c>
      <c r="F16" s="4">
        <v>4.3568870330414698E-2</v>
      </c>
      <c r="G16" s="3">
        <v>1.69801341709256</v>
      </c>
      <c r="H16" s="24">
        <v>2.2327901030882698E-3</v>
      </c>
      <c r="I16" s="2">
        <v>5.4757262362711702E-2</v>
      </c>
      <c r="J16" s="5">
        <v>36.757575757575701</v>
      </c>
      <c r="K16" s="4">
        <v>8.2071951365032494E-2</v>
      </c>
      <c r="L16" s="3">
        <v>1.93390992685128</v>
      </c>
      <c r="W16" s="14" t="s">
        <v>12</v>
      </c>
      <c r="X16" s="22">
        <f>POWER(1+X12,X15)-1</f>
        <v>1.4156752746961048</v>
      </c>
      <c r="Y16" s="22">
        <f>POWER(1+X12,Y15)-1</f>
        <v>2.6244013966448443</v>
      </c>
    </row>
    <row r="17" spans="2:26" x14ac:dyDescent="0.35">
      <c r="B17" s="13">
        <v>45310</v>
      </c>
      <c r="C17" s="24">
        <v>-3.7755918962895998E-3</v>
      </c>
      <c r="D17" s="2">
        <v>6.7498271004254096E-2</v>
      </c>
      <c r="E17" s="5">
        <v>55</v>
      </c>
      <c r="F17" s="4">
        <v>-0.207657554295928</v>
      </c>
      <c r="G17" s="3">
        <v>1.49035586279663</v>
      </c>
      <c r="H17" s="24">
        <v>2.8087734783649901E-3</v>
      </c>
      <c r="I17" s="2">
        <v>5.7566035841076703E-2</v>
      </c>
      <c r="J17" s="5">
        <v>17.035714285714199</v>
      </c>
      <c r="K17" s="4">
        <v>4.7849462470718002E-2</v>
      </c>
      <c r="L17" s="3">
        <v>1.981759389322</v>
      </c>
      <c r="W17" s="18" t="s">
        <v>13</v>
      </c>
      <c r="X17" s="21">
        <f>POWER(1+X12*Z17,X15)-1</f>
        <v>8.0172581517415509</v>
      </c>
      <c r="Y17" s="21">
        <f>POWER(1+X12*Z17,Y15)-1</f>
        <v>23.797549995657221</v>
      </c>
      <c r="Z17">
        <v>2.5</v>
      </c>
    </row>
    <row r="18" spans="2:26" x14ac:dyDescent="0.35">
      <c r="B18" s="13">
        <v>45313</v>
      </c>
      <c r="C18" s="24">
        <v>2.0480313709833801E-4</v>
      </c>
      <c r="D18" s="2">
        <v>6.7703074141352404E-2</v>
      </c>
      <c r="E18" s="5">
        <v>19.230769230769202</v>
      </c>
      <c r="F18" s="4">
        <v>3.9385218672757403E-3</v>
      </c>
      <c r="G18" s="3">
        <v>1.4942943846639101</v>
      </c>
      <c r="H18" s="24">
        <v>1.6128843227913999E-3</v>
      </c>
      <c r="I18" s="2">
        <v>5.9178920163868103E-2</v>
      </c>
      <c r="J18" s="5">
        <v>28.035714285714199</v>
      </c>
      <c r="K18" s="4">
        <v>4.5218364049687501E-2</v>
      </c>
      <c r="L18" s="3">
        <v>2.0269777533716802</v>
      </c>
    </row>
    <row r="19" spans="2:26" x14ac:dyDescent="0.35">
      <c r="B19" s="13">
        <v>45314</v>
      </c>
      <c r="C19" s="24">
        <v>6.2661968757838304E-4</v>
      </c>
      <c r="D19" s="2">
        <v>6.8329693828930796E-2</v>
      </c>
      <c r="E19" s="5">
        <v>32.1111111111111</v>
      </c>
      <c r="F19" s="4">
        <v>2.0121454412239202E-2</v>
      </c>
      <c r="G19" s="3">
        <v>1.51441583907615</v>
      </c>
      <c r="H19" s="24">
        <v>3.6611676312320999E-3</v>
      </c>
      <c r="I19" s="2">
        <v>6.2840087795100197E-2</v>
      </c>
      <c r="J19" s="5">
        <v>24.6551724137931</v>
      </c>
      <c r="K19" s="4">
        <v>9.0266719183826005E-2</v>
      </c>
      <c r="L19" s="3">
        <v>2.1172444725555102</v>
      </c>
    </row>
    <row r="20" spans="2:26" ht="2" customHeight="1" x14ac:dyDescent="0.35">
      <c r="B20" s="13">
        <v>45315</v>
      </c>
      <c r="C20" s="24">
        <v>3.7930293631282101E-3</v>
      </c>
      <c r="D20" s="2">
        <v>7.2122723192058993E-2</v>
      </c>
      <c r="E20" s="5">
        <v>35.9166666666666</v>
      </c>
      <c r="F20" s="4">
        <v>0.13623297129235501</v>
      </c>
      <c r="G20" s="3">
        <v>1.6506488103685</v>
      </c>
      <c r="H20" s="24">
        <v>1.4603290124042801E-3</v>
      </c>
      <c r="I20" s="2">
        <v>6.4300416807504507E-2</v>
      </c>
      <c r="J20" s="5">
        <v>15.7391304347826</v>
      </c>
      <c r="K20" s="4">
        <v>2.2984308803928301E-2</v>
      </c>
      <c r="L20" s="3">
        <v>2.1402287813594398</v>
      </c>
    </row>
    <row r="21" spans="2:26" ht="2" customHeight="1" x14ac:dyDescent="0.35">
      <c r="B21" s="13">
        <v>45316</v>
      </c>
      <c r="C21" s="24">
        <v>2.0572448108690301E-3</v>
      </c>
      <c r="D21" s="2">
        <v>7.4179968002928101E-2</v>
      </c>
      <c r="E21" s="5">
        <v>34.3333333333333</v>
      </c>
      <c r="F21" s="4">
        <v>7.0632071839836802E-2</v>
      </c>
      <c r="G21" s="3">
        <v>1.7212808822083401</v>
      </c>
      <c r="H21" s="24">
        <v>4.4580410355351497E-3</v>
      </c>
      <c r="I21" s="2">
        <v>6.8758457843039605E-2</v>
      </c>
      <c r="J21" s="5">
        <v>20.8095238095238</v>
      </c>
      <c r="K21" s="4">
        <v>9.2769711072803004E-2</v>
      </c>
      <c r="L21" s="3">
        <v>2.2329984924322401</v>
      </c>
    </row>
    <row r="22" spans="2:26" ht="2" customHeight="1" x14ac:dyDescent="0.35">
      <c r="B22" s="13">
        <v>45317</v>
      </c>
      <c r="C22" s="24">
        <v>6.6517586697807099E-3</v>
      </c>
      <c r="D22" s="2">
        <v>8.0831726672708798E-2</v>
      </c>
      <c r="E22" s="5">
        <v>29.714285714285701</v>
      </c>
      <c r="F22" s="4">
        <v>0.197652257616341</v>
      </c>
      <c r="G22" s="3">
        <v>1.9189331398246801</v>
      </c>
      <c r="H22" s="24">
        <v>3.74432499498586E-3</v>
      </c>
      <c r="I22" s="2">
        <v>7.2502782838025498E-2</v>
      </c>
      <c r="J22" s="5">
        <v>29.529411764705799</v>
      </c>
      <c r="K22" s="4">
        <v>0.110567714557817</v>
      </c>
      <c r="L22" s="3">
        <v>2.3435662069900598</v>
      </c>
    </row>
    <row r="23" spans="2:26" ht="2" customHeight="1" x14ac:dyDescent="0.35">
      <c r="B23" s="13">
        <v>45320</v>
      </c>
      <c r="C23" s="24">
        <v>1.7958721909540501E-3</v>
      </c>
      <c r="D23" s="2">
        <v>8.2627598863662804E-2</v>
      </c>
      <c r="E23" s="5">
        <v>42.8</v>
      </c>
      <c r="F23" s="4">
        <v>7.6863329772833694E-2</v>
      </c>
      <c r="G23" s="3">
        <v>1.9957964695975099</v>
      </c>
      <c r="H23" s="24">
        <v>2.38720445625515E-3</v>
      </c>
      <c r="I23" s="2">
        <v>7.4889987294280605E-2</v>
      </c>
      <c r="J23" s="5">
        <v>25.677966101694899</v>
      </c>
      <c r="K23" s="4">
        <v>6.1298555105534898E-2</v>
      </c>
      <c r="L23" s="3">
        <v>2.4048647620955999</v>
      </c>
    </row>
    <row r="24" spans="2:26" ht="2" customHeight="1" x14ac:dyDescent="0.35">
      <c r="B24" s="13">
        <v>45321</v>
      </c>
      <c r="C24" s="24">
        <v>6.3408810487083599E-3</v>
      </c>
      <c r="D24" s="2">
        <v>8.8968479912371196E-2</v>
      </c>
      <c r="E24" s="5">
        <v>28.6666666666666</v>
      </c>
      <c r="F24" s="4">
        <v>0.18177192339630599</v>
      </c>
      <c r="G24" s="3">
        <v>2.1775683929938201</v>
      </c>
      <c r="H24" s="24">
        <v>2.93014883430916E-3</v>
      </c>
      <c r="I24" s="2">
        <v>7.7820136128589804E-2</v>
      </c>
      <c r="J24" s="5">
        <v>27.959183673469301</v>
      </c>
      <c r="K24" s="4">
        <v>8.1924569449052201E-2</v>
      </c>
      <c r="L24" s="3">
        <v>2.4867893315446499</v>
      </c>
    </row>
    <row r="25" spans="2:26" ht="2" customHeight="1" x14ac:dyDescent="0.35">
      <c r="B25" s="13">
        <v>45322</v>
      </c>
      <c r="C25" s="24">
        <v>3.7781757575616501E-3</v>
      </c>
      <c r="D25" s="2">
        <v>9.2746655669932898E-2</v>
      </c>
      <c r="E25" s="5">
        <v>30.678571428571399</v>
      </c>
      <c r="F25" s="4">
        <v>0.115909034848052</v>
      </c>
      <c r="G25" s="3">
        <v>2.2934774278418701</v>
      </c>
      <c r="H25" s="24">
        <v>2.11103390454983E-3</v>
      </c>
      <c r="I25" s="2">
        <v>7.9931170033139695E-2</v>
      </c>
      <c r="J25" s="5">
        <v>35.210526315789402</v>
      </c>
      <c r="K25" s="4">
        <v>7.4330614849675597E-2</v>
      </c>
      <c r="L25" s="3">
        <v>2.5611199463943199</v>
      </c>
    </row>
    <row r="26" spans="2:26" ht="1.5" customHeight="1" x14ac:dyDescent="0.35">
      <c r="B26" s="13">
        <v>45323</v>
      </c>
      <c r="C26" s="24">
        <v>-3.0777623900411699E-3</v>
      </c>
      <c r="D26" s="2">
        <v>8.9668893279891707E-2</v>
      </c>
      <c r="E26" s="5">
        <v>43.692307692307601</v>
      </c>
      <c r="F26" s="4">
        <v>-0.13447454134949099</v>
      </c>
      <c r="G26" s="3">
        <v>2.15900288649238</v>
      </c>
      <c r="H26" s="24">
        <v>1.4503283903430999E-3</v>
      </c>
      <c r="I26" s="2">
        <v>8.1381498423482801E-2</v>
      </c>
      <c r="J26" s="5">
        <v>25.241379310344801</v>
      </c>
      <c r="K26" s="4">
        <v>3.6608289025212098E-2</v>
      </c>
      <c r="L26" s="3">
        <v>2.5977282354195399</v>
      </c>
    </row>
    <row r="27" spans="2:26" x14ac:dyDescent="0.35">
      <c r="B27" s="13">
        <v>45324</v>
      </c>
      <c r="C27" s="24">
        <v>2.0466783525047699E-3</v>
      </c>
      <c r="D27" s="2">
        <v>9.1715571632396506E-2</v>
      </c>
      <c r="E27" s="5">
        <v>15.4117647058823</v>
      </c>
      <c r="F27" s="4">
        <v>3.1542925197426401E-2</v>
      </c>
      <c r="G27" s="3">
        <v>2.1905458116898102</v>
      </c>
      <c r="H27" s="24">
        <v>2.22238113163692E-3</v>
      </c>
      <c r="I27" s="2">
        <v>8.3603879555119706E-2</v>
      </c>
      <c r="J27" s="5">
        <v>21.478260869565201</v>
      </c>
      <c r="K27" s="4">
        <v>4.7732881696897399E-2</v>
      </c>
      <c r="L27" s="3">
        <v>2.6454611171164299</v>
      </c>
    </row>
    <row r="28" spans="2:26" x14ac:dyDescent="0.35">
      <c r="B28" s="13">
        <v>45327</v>
      </c>
      <c r="C28" s="24">
        <v>5.1637753118672801E-3</v>
      </c>
      <c r="D28" s="2">
        <v>9.6879346944263797E-2</v>
      </c>
      <c r="E28" s="5">
        <v>26.3125</v>
      </c>
      <c r="F28" s="4">
        <v>0.13587183789350801</v>
      </c>
      <c r="G28" s="3">
        <v>2.32641764958331</v>
      </c>
      <c r="H28" s="24">
        <v>2.1528617376800501E-3</v>
      </c>
      <c r="I28" s="2">
        <v>8.5756741292799699E-2</v>
      </c>
      <c r="J28" s="5">
        <v>22.741379310344801</v>
      </c>
      <c r="K28" s="4">
        <v>4.8959045379310097E-2</v>
      </c>
      <c r="L28" s="3">
        <v>2.69442016249574</v>
      </c>
    </row>
    <row r="29" spans="2:26" x14ac:dyDescent="0.35">
      <c r="B29" s="13">
        <v>45328</v>
      </c>
      <c r="C29" s="24">
        <v>2.4424608674327398E-3</v>
      </c>
      <c r="D29" s="2">
        <v>9.93218078116965E-2</v>
      </c>
      <c r="E29" s="5">
        <v>27.294117647058801</v>
      </c>
      <c r="F29" s="4">
        <v>6.6664814264046496E-2</v>
      </c>
      <c r="G29" s="3">
        <v>2.3930824638473598</v>
      </c>
      <c r="H29" s="24">
        <v>3.5157663462647998E-3</v>
      </c>
      <c r="I29" s="2">
        <v>8.9272507639064497E-2</v>
      </c>
      <c r="J29" s="5">
        <v>20.4190476190476</v>
      </c>
      <c r="K29" s="4">
        <v>7.1788600441826098E-2</v>
      </c>
      <c r="L29" s="3">
        <v>2.7662087629375698</v>
      </c>
    </row>
    <row r="30" spans="2:26" x14ac:dyDescent="0.35">
      <c r="B30" s="13">
        <v>45329</v>
      </c>
      <c r="C30" s="24">
        <v>-2.76375360199506E-3</v>
      </c>
      <c r="D30" s="2">
        <v>9.6558054209701399E-2</v>
      </c>
      <c r="E30" s="5">
        <v>33.1111111111111</v>
      </c>
      <c r="F30" s="4">
        <v>-9.1510952599392195E-2</v>
      </c>
      <c r="G30" s="3">
        <v>2.3015715112479702</v>
      </c>
      <c r="H30" s="24">
        <v>5.1627284243869996E-3</v>
      </c>
      <c r="I30" s="2">
        <v>9.44352360634515E-2</v>
      </c>
      <c r="J30" s="5">
        <v>18.949367088607499</v>
      </c>
      <c r="K30" s="4">
        <v>9.7830436092498002E-2</v>
      </c>
      <c r="L30" s="3">
        <v>2.8640391990300702</v>
      </c>
    </row>
    <row r="31" spans="2:26" x14ac:dyDescent="0.35">
      <c r="B31" s="13">
        <v>45330</v>
      </c>
      <c r="C31" s="24">
        <v>3.23281296356952E-3</v>
      </c>
      <c r="D31" s="2">
        <v>9.9790867173271E-2</v>
      </c>
      <c r="E31" s="5">
        <v>21.8666666666666</v>
      </c>
      <c r="F31" s="4">
        <v>7.0690843470053596E-2</v>
      </c>
      <c r="G31" s="3">
        <v>2.3722623547180199</v>
      </c>
      <c r="H31" s="24">
        <v>5.1691698712554301E-3</v>
      </c>
      <c r="I31" s="2">
        <v>9.9604405934706999E-2</v>
      </c>
      <c r="J31" s="5">
        <v>21.121951219512098</v>
      </c>
      <c r="K31" s="4">
        <v>0.109182953866029</v>
      </c>
      <c r="L31" s="3">
        <v>2.9732221528961</v>
      </c>
    </row>
    <row r="32" spans="2:26" x14ac:dyDescent="0.35">
      <c r="B32" s="13">
        <v>45331</v>
      </c>
      <c r="C32" s="24">
        <v>2.1369009370730699E-3</v>
      </c>
      <c r="D32" s="2">
        <v>0.101927768110344</v>
      </c>
      <c r="E32" s="5">
        <v>28.368421052631501</v>
      </c>
      <c r="F32" s="4">
        <v>6.0620505530651903E-2</v>
      </c>
      <c r="G32" s="3">
        <v>2.4328828602486801</v>
      </c>
      <c r="H32" s="24">
        <v>3.5939612633234899E-3</v>
      </c>
      <c r="I32" s="2">
        <v>0.10319836719802999</v>
      </c>
      <c r="J32" s="5">
        <v>17.773809523809501</v>
      </c>
      <c r="K32" s="4">
        <v>6.3878382930261698E-2</v>
      </c>
      <c r="L32" s="3">
        <v>3.0371005358263599</v>
      </c>
    </row>
    <row r="33" spans="2:14" x14ac:dyDescent="0.35">
      <c r="B33" s="13">
        <v>45334</v>
      </c>
      <c r="C33" s="24">
        <v>1.8453163194119401E-3</v>
      </c>
      <c r="D33" s="2">
        <v>0.103773084429756</v>
      </c>
      <c r="E33" s="5">
        <v>23.409090909090899</v>
      </c>
      <c r="F33" s="4">
        <v>4.3197177477143203E-2</v>
      </c>
      <c r="G33" s="3">
        <v>2.4760800377258199</v>
      </c>
      <c r="H33" s="24">
        <v>1.51103782164941E-3</v>
      </c>
      <c r="I33" s="2">
        <v>0.104709405019679</v>
      </c>
      <c r="J33" s="5">
        <v>21.921052631578899</v>
      </c>
      <c r="K33" s="4">
        <v>3.3123539616683198E-2</v>
      </c>
      <c r="L33" s="3">
        <v>3.0702240754430399</v>
      </c>
    </row>
    <row r="34" spans="2:14" x14ac:dyDescent="0.35">
      <c r="B34" s="13">
        <v>45335</v>
      </c>
      <c r="C34" s="24">
        <v>7.3337161260358602E-3</v>
      </c>
      <c r="D34" s="2">
        <v>0.111106800555791</v>
      </c>
      <c r="E34" s="5">
        <v>16.375</v>
      </c>
      <c r="F34" s="4">
        <v>0.120089601563837</v>
      </c>
      <c r="G34" s="3">
        <v>2.59616963928966</v>
      </c>
      <c r="H34" s="24">
        <v>4.62936937559532E-3</v>
      </c>
      <c r="I34" s="2">
        <v>0.10933877439527501</v>
      </c>
      <c r="J34" s="5">
        <v>24.722772277227701</v>
      </c>
      <c r="K34" s="4">
        <v>0.114450844860015</v>
      </c>
      <c r="L34" s="3">
        <v>3.1846749203030602</v>
      </c>
    </row>
    <row r="35" spans="2:14" x14ac:dyDescent="0.35">
      <c r="B35" s="13">
        <v>45336</v>
      </c>
      <c r="C35" s="24">
        <v>7.7427986188073001E-3</v>
      </c>
      <c r="D35" s="2">
        <v>0.118849599174599</v>
      </c>
      <c r="E35" s="5">
        <v>15.588235294117601</v>
      </c>
      <c r="F35" s="4">
        <v>0.120696566704937</v>
      </c>
      <c r="G35" s="3">
        <v>2.7168662059945898</v>
      </c>
      <c r="H35" s="24">
        <v>1.74204625882387E-3</v>
      </c>
      <c r="I35" s="2">
        <v>0.11108082065409899</v>
      </c>
      <c r="J35" s="5">
        <v>17.276785714285701</v>
      </c>
      <c r="K35" s="4">
        <v>3.00969599180732E-2</v>
      </c>
      <c r="L35" s="3">
        <v>3.21477188022113</v>
      </c>
    </row>
    <row r="36" spans="2:14" x14ac:dyDescent="0.35">
      <c r="B36" s="13">
        <v>45337</v>
      </c>
      <c r="C36" s="24">
        <v>-1.0152511363241299E-3</v>
      </c>
      <c r="D36" s="2">
        <v>0.117834348038275</v>
      </c>
      <c r="E36" s="5">
        <v>21.6666666666666</v>
      </c>
      <c r="F36" s="4">
        <v>-2.1997107953689501E-2</v>
      </c>
      <c r="G36" s="3">
        <v>2.6948690980409</v>
      </c>
      <c r="H36" s="24">
        <v>4.95452637048901E-3</v>
      </c>
      <c r="I36" s="2">
        <v>0.116035347024588</v>
      </c>
      <c r="J36" s="5">
        <v>21.504950495049499</v>
      </c>
      <c r="K36" s="4">
        <v>0.106546844323783</v>
      </c>
      <c r="L36" s="3">
        <v>3.3213187245449101</v>
      </c>
    </row>
    <row r="37" spans="2:14" ht="18" x14ac:dyDescent="0.4">
      <c r="B37" s="13">
        <v>45338</v>
      </c>
      <c r="C37" s="24">
        <v>6.37286314253747E-3</v>
      </c>
      <c r="D37" s="2">
        <v>0.124207211180812</v>
      </c>
      <c r="E37" s="5">
        <v>30.9375</v>
      </c>
      <c r="F37" s="4">
        <v>0.197160453472253</v>
      </c>
      <c r="G37" s="3">
        <v>2.89202955151316</v>
      </c>
      <c r="H37" s="24">
        <v>3.73494831824531E-3</v>
      </c>
      <c r="I37" s="2">
        <v>0.119770295342833</v>
      </c>
      <c r="J37" s="5">
        <v>16.445544554455399</v>
      </c>
      <c r="K37" s="4">
        <v>6.1423258976291702E-2</v>
      </c>
      <c r="L37" s="3">
        <v>3.3827419835211998</v>
      </c>
      <c r="N37" s="23" t="s">
        <v>18</v>
      </c>
    </row>
    <row r="38" spans="2:14" ht="18" x14ac:dyDescent="0.4">
      <c r="B38" s="13">
        <v>45342</v>
      </c>
      <c r="C38" s="24">
        <v>2.6140938025245798E-3</v>
      </c>
      <c r="D38" s="2">
        <v>0.12682130498333699</v>
      </c>
      <c r="E38" s="5">
        <v>24.607142857142801</v>
      </c>
      <c r="F38" s="4">
        <v>6.4325379640694305E-2</v>
      </c>
      <c r="G38" s="3">
        <v>2.9563549311538502</v>
      </c>
      <c r="H38" s="24">
        <v>2.7351234342706302E-3</v>
      </c>
      <c r="I38" s="2">
        <v>0.122505418777104</v>
      </c>
      <c r="J38" s="5">
        <v>25.330508474576199</v>
      </c>
      <c r="K38" s="4">
        <v>6.92820673308044E-2</v>
      </c>
      <c r="L38" s="3">
        <v>3.4520240508520099</v>
      </c>
      <c r="N38" s="23" t="s">
        <v>19</v>
      </c>
    </row>
    <row r="39" spans="2:14" ht="21" x14ac:dyDescent="0.4">
      <c r="B39" s="13">
        <v>45343</v>
      </c>
      <c r="C39" s="24">
        <v>2.4673304472462199E-3</v>
      </c>
      <c r="D39" s="2">
        <v>0.129288635430583</v>
      </c>
      <c r="E39" s="5">
        <v>13</v>
      </c>
      <c r="F39" s="4">
        <v>3.2075295814200898E-2</v>
      </c>
      <c r="G39" s="3">
        <v>2.9884302269680498</v>
      </c>
      <c r="H39" s="24">
        <v>2.67132442347258E-3</v>
      </c>
      <c r="I39" s="2">
        <v>0.12517674320057601</v>
      </c>
      <c r="J39" s="5">
        <v>25.364238410595998</v>
      </c>
      <c r="K39" s="4">
        <v>6.7756109549006696E-2</v>
      </c>
      <c r="L39" s="3">
        <v>3.5197801604010199</v>
      </c>
      <c r="N39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2024-02-22T02:21:59Z</dcterms:modified>
</cp:coreProperties>
</file>