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ang\source\repos\DDRINQ\Session\"/>
    </mc:Choice>
  </mc:AlternateContent>
  <xr:revisionPtr revIDLastSave="0" documentId="13_ncr:1_{FF470F33-2626-4946-B1CE-A7044D7FBF8C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_Annual_2023122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9" i="1" l="1"/>
  <c r="X5" i="1"/>
  <c r="X10" i="1"/>
  <c r="X6" i="1"/>
  <c r="X8" i="1"/>
  <c r="X4" i="1"/>
  <c r="X13" i="1" l="1"/>
  <c r="X12" i="1"/>
  <c r="Y17" i="1" l="1"/>
  <c r="X17" i="1"/>
  <c r="Y16" i="1"/>
  <c r="N2" i="1" s="1"/>
  <c r="X16" i="1"/>
</calcChain>
</file>

<file path=xl/sharedStrings.xml><?xml version="1.0" encoding="utf-8"?>
<sst xmlns="http://schemas.openxmlformats.org/spreadsheetml/2006/main" count="24" uniqueCount="21">
  <si>
    <t>Realized Daily Return</t>
  </si>
  <si>
    <t>Cumulative Realized Return</t>
  </si>
  <si>
    <t>Cumulative Realized Weighted Return</t>
  </si>
  <si>
    <t>Unrealized Daily Return</t>
  </si>
  <si>
    <t>Cumulative Unrealized Return</t>
  </si>
  <si>
    <t>Unrealized Weighted Daily Return</t>
  </si>
  <si>
    <t>Cumulative Unrealized Weighted Return</t>
  </si>
  <si>
    <t>Unrealized</t>
  </si>
  <si>
    <t>Days</t>
  </si>
  <si>
    <t>Realized</t>
  </si>
  <si>
    <t>Weighted</t>
  </si>
  <si>
    <t>Combined</t>
  </si>
  <si>
    <t>Forecast</t>
  </si>
  <si>
    <t>Margin</t>
  </si>
  <si>
    <t>Average Unrealized Days
Held</t>
  </si>
  <si>
    <t>Average Realized Days
Held</t>
  </si>
  <si>
    <t>Realized Weighted Daily
Return</t>
  </si>
  <si>
    <t>Date</t>
  </si>
  <si>
    <t>https://ddrinq.github.io/ddrinq/Ticker.html</t>
  </si>
  <si>
    <t>Visit site to see next day trades we will be executing</t>
  </si>
  <si>
    <r>
      <t>Analyze 1,000</t>
    </r>
    <r>
      <rPr>
        <b/>
        <vertAlign val="superscript"/>
        <sz val="14"/>
        <color rgb="FF000000"/>
        <rFont val="Arial"/>
        <family val="2"/>
      </rPr>
      <t>+</t>
    </r>
    <r>
      <rPr>
        <b/>
        <sz val="14"/>
        <color rgb="FF000000"/>
        <rFont val="Arial"/>
        <family val="2"/>
      </rPr>
      <t xml:space="preserve"> liquid securities.  1 million</t>
    </r>
    <r>
      <rPr>
        <b/>
        <vertAlign val="superscript"/>
        <sz val="14"/>
        <color rgb="FF000000"/>
        <rFont val="Arial"/>
        <family val="2"/>
      </rPr>
      <t>+</t>
    </r>
    <r>
      <rPr>
        <b/>
        <sz val="14"/>
        <color rgb="FF000000"/>
        <rFont val="Arial"/>
        <family val="2"/>
      </rPr>
      <t xml:space="preserve"> daily volume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</si>
</sst>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%"/>
    <numFmt numFmtId="165" formatCode="0.0000"/>
    <numFmt numFmtId="166" formatCode="0.0"/>
    <numFmt numFmtId="167" formatCode="mm/dd/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000000"/>
      <name val="Arial"/>
      <family val="2"/>
    </font>
    <font>
      <b/>
      <vertAlign val="superscript"/>
      <sz val="14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164" fontId="0" fillId="0" borderId="0" xfId="0" applyNumberFormat="1"/>
    <xf numFmtId="10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left" wrapText="1"/>
    </xf>
    <xf numFmtId="164" fontId="0" fillId="0" borderId="0" xfId="0" applyNumberFormat="1" applyAlignment="1">
      <alignment horizontal="left" wrapText="1"/>
    </xf>
    <xf numFmtId="10" fontId="0" fillId="0" borderId="0" xfId="0" applyNumberFormat="1" applyAlignment="1">
      <alignment horizontal="left" wrapText="1"/>
    </xf>
    <xf numFmtId="166" fontId="0" fillId="0" borderId="0" xfId="0" applyNumberFormat="1" applyAlignment="1">
      <alignment horizontal="left" wrapText="1"/>
    </xf>
    <xf numFmtId="165" fontId="0" fillId="0" borderId="0" xfId="0" applyNumberFormat="1" applyAlignment="1">
      <alignment horizontal="left" wrapText="1"/>
    </xf>
    <xf numFmtId="2" fontId="0" fillId="0" borderId="0" xfId="0" applyNumberFormat="1" applyAlignment="1">
      <alignment horizontal="left" wrapText="1"/>
    </xf>
    <xf numFmtId="167" fontId="0" fillId="0" borderId="0" xfId="0" applyNumberFormat="1" applyAlignment="1">
      <alignment horizontal="left" wrapText="1"/>
    </xf>
    <xf numFmtId="167" fontId="0" fillId="0" borderId="0" xfId="0" applyNumberFormat="1"/>
    <xf numFmtId="0" fontId="0" fillId="0" borderId="11" xfId="0" applyBorder="1"/>
    <xf numFmtId="164" fontId="0" fillId="0" borderId="11" xfId="0" applyNumberFormat="1" applyBorder="1"/>
    <xf numFmtId="0" fontId="0" fillId="0" borderId="12" xfId="0" applyBorder="1"/>
    <xf numFmtId="165" fontId="0" fillId="0" borderId="12" xfId="0" applyNumberFormat="1" applyBorder="1"/>
    <xf numFmtId="0" fontId="0" fillId="0" borderId="13" xfId="0" applyBorder="1"/>
    <xf numFmtId="166" fontId="0" fillId="0" borderId="13" xfId="0" applyNumberFormat="1" applyBorder="1"/>
    <xf numFmtId="165" fontId="0" fillId="0" borderId="13" xfId="0" applyNumberFormat="1" applyBorder="1"/>
    <xf numFmtId="9" fontId="0" fillId="0" borderId="13" xfId="0" applyNumberFormat="1" applyBorder="1"/>
    <xf numFmtId="9" fontId="0" fillId="0" borderId="12" xfId="0" applyNumberFormat="1" applyBorder="1"/>
    <xf numFmtId="0" fontId="19" fillId="0" borderId="0" xfId="0" applyFont="1"/>
    <xf numFmtId="164" fontId="16" fillId="0" borderId="0" xfId="0" applyNumberFormat="1" applyFont="1"/>
    <xf numFmtId="2" fontId="18" fillId="0" borderId="10" xfId="0" applyNumberFormat="1" applyFont="1" applyBorder="1" applyAlignment="1">
      <alignment horizontal="left" wrapText="1"/>
    </xf>
    <xf numFmtId="2" fontId="18" fillId="0" borderId="0" xfId="0" applyNumberFormat="1" applyFont="1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numFmt numFmtId="2" formatCode="0.00"/>
    </dxf>
    <dxf>
      <numFmt numFmtId="165" formatCode="0.0000"/>
    </dxf>
    <dxf>
      <numFmt numFmtId="166" formatCode="0.0"/>
    </dxf>
    <dxf>
      <numFmt numFmtId="14" formatCode="0.00%"/>
    </dxf>
    <dxf>
      <font>
        <b/>
      </font>
      <numFmt numFmtId="164" formatCode="0.0000%"/>
    </dxf>
    <dxf>
      <numFmt numFmtId="2" formatCode="0.00"/>
    </dxf>
    <dxf>
      <numFmt numFmtId="165" formatCode="0.0000"/>
    </dxf>
    <dxf>
      <numFmt numFmtId="166" formatCode="0.0"/>
    </dxf>
    <dxf>
      <numFmt numFmtId="14" formatCode="0.00%"/>
    </dxf>
    <dxf>
      <font>
        <b/>
      </font>
      <numFmt numFmtId="164" formatCode="0.0000%"/>
    </dxf>
    <dxf>
      <numFmt numFmtId="167" formatCode="mm/dd/yy;@"/>
    </dxf>
    <dxf>
      <alignment horizontal="left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_Annual_20231229!$D$3</c:f>
              <c:strCache>
                <c:ptCount val="1"/>
                <c:pt idx="0">
                  <c:v>Cumulative Realized Return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704702809747579"/>
                  <c:y val="8.717950561022419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_Annual_20231229!$B$4:$B$47</c:f>
              <c:numCache>
                <c:formatCode>mm/dd/yy;@</c:formatCode>
                <c:ptCount val="44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  <c:pt idx="14">
                  <c:v>45313</c:v>
                </c:pt>
                <c:pt idx="15">
                  <c:v>45314</c:v>
                </c:pt>
                <c:pt idx="16">
                  <c:v>45315</c:v>
                </c:pt>
                <c:pt idx="17">
                  <c:v>45316</c:v>
                </c:pt>
                <c:pt idx="18">
                  <c:v>45317</c:v>
                </c:pt>
                <c:pt idx="19">
                  <c:v>45320</c:v>
                </c:pt>
                <c:pt idx="20">
                  <c:v>45321</c:v>
                </c:pt>
                <c:pt idx="21">
                  <c:v>45322</c:v>
                </c:pt>
                <c:pt idx="22">
                  <c:v>45323</c:v>
                </c:pt>
                <c:pt idx="23">
                  <c:v>45324</c:v>
                </c:pt>
                <c:pt idx="24">
                  <c:v>45327</c:v>
                </c:pt>
                <c:pt idx="25">
                  <c:v>45328</c:v>
                </c:pt>
                <c:pt idx="26">
                  <c:v>45329</c:v>
                </c:pt>
                <c:pt idx="27">
                  <c:v>45330</c:v>
                </c:pt>
                <c:pt idx="28">
                  <c:v>45331</c:v>
                </c:pt>
                <c:pt idx="29">
                  <c:v>45334</c:v>
                </c:pt>
                <c:pt idx="30">
                  <c:v>45335</c:v>
                </c:pt>
                <c:pt idx="31">
                  <c:v>45336</c:v>
                </c:pt>
                <c:pt idx="32">
                  <c:v>45337</c:v>
                </c:pt>
                <c:pt idx="33">
                  <c:v>45338</c:v>
                </c:pt>
                <c:pt idx="34">
                  <c:v>45342</c:v>
                </c:pt>
                <c:pt idx="35">
                  <c:v>45343</c:v>
                </c:pt>
                <c:pt idx="36">
                  <c:v>45344</c:v>
                </c:pt>
                <c:pt idx="37">
                  <c:v>45345</c:v>
                </c:pt>
                <c:pt idx="38">
                  <c:v>45348</c:v>
                </c:pt>
                <c:pt idx="39">
                  <c:v>45349</c:v>
                </c:pt>
                <c:pt idx="40">
                  <c:v>45350</c:v>
                </c:pt>
                <c:pt idx="41">
                  <c:v>45351</c:v>
                </c:pt>
                <c:pt idx="42">
                  <c:v>45352</c:v>
                </c:pt>
              </c:numCache>
            </c:numRef>
          </c:xVal>
          <c:yVal>
            <c:numRef>
              <c:f>_Annual_20231229!$D$4:$D$47</c:f>
              <c:numCache>
                <c:formatCode>0.00%</c:formatCode>
                <c:ptCount val="44"/>
                <c:pt idx="0">
                  <c:v>3.6222097973263598E-3</c:v>
                </c:pt>
                <c:pt idx="1">
                  <c:v>6.1148152228214497E-3</c:v>
                </c:pt>
                <c:pt idx="2">
                  <c:v>1.180024494069E-2</c:v>
                </c:pt>
                <c:pt idx="3">
                  <c:v>2.2031239158667199E-2</c:v>
                </c:pt>
                <c:pt idx="4">
                  <c:v>3.0382080918922499E-2</c:v>
                </c:pt>
                <c:pt idx="5">
                  <c:v>3.5899253434128101E-2</c:v>
                </c:pt>
                <c:pt idx="6">
                  <c:v>5.1034250733504802E-2</c:v>
                </c:pt>
                <c:pt idx="7">
                  <c:v>6.2438769106589402E-2</c:v>
                </c:pt>
                <c:pt idx="8">
                  <c:v>7.0196683767718607E-2</c:v>
                </c:pt>
                <c:pt idx="9">
                  <c:v>7.6552449443076404E-2</c:v>
                </c:pt>
                <c:pt idx="10">
                  <c:v>7.9565662923088504E-2</c:v>
                </c:pt>
                <c:pt idx="11">
                  <c:v>8.2906060368496307E-2</c:v>
                </c:pt>
                <c:pt idx="12">
                  <c:v>8.4462091451725396E-2</c:v>
                </c:pt>
                <c:pt idx="13">
                  <c:v>8.0686499555435803E-2</c:v>
                </c:pt>
                <c:pt idx="14">
                  <c:v>8.0830152976997194E-2</c:v>
                </c:pt>
                <c:pt idx="15">
                  <c:v>8.1982887169692195E-2</c:v>
                </c:pt>
                <c:pt idx="16">
                  <c:v>8.2703804121722596E-2</c:v>
                </c:pt>
                <c:pt idx="17">
                  <c:v>8.5832290431213099E-2</c:v>
                </c:pt>
                <c:pt idx="18">
                  <c:v>8.6605158158956794E-2</c:v>
                </c:pt>
                <c:pt idx="19">
                  <c:v>8.8570231902374397E-2</c:v>
                </c:pt>
                <c:pt idx="20">
                  <c:v>9.5173371730647993E-2</c:v>
                </c:pt>
                <c:pt idx="21">
                  <c:v>9.9478569870607797E-2</c:v>
                </c:pt>
                <c:pt idx="22">
                  <c:v>9.7404104481947903E-2</c:v>
                </c:pt>
                <c:pt idx="23">
                  <c:v>0.100906030451032</c:v>
                </c:pt>
                <c:pt idx="24">
                  <c:v>0.106302936750548</c:v>
                </c:pt>
                <c:pt idx="25">
                  <c:v>0.10817060083109301</c:v>
                </c:pt>
                <c:pt idx="26">
                  <c:v>0.10525067993638899</c:v>
                </c:pt>
                <c:pt idx="27">
                  <c:v>0.105339715699572</c:v>
                </c:pt>
                <c:pt idx="28">
                  <c:v>0.105891562652997</c:v>
                </c:pt>
                <c:pt idx="29">
                  <c:v>0.107148350130186</c:v>
                </c:pt>
                <c:pt idx="30">
                  <c:v>0.110561683881384</c:v>
                </c:pt>
                <c:pt idx="31">
                  <c:v>0.118721003419547</c:v>
                </c:pt>
                <c:pt idx="32">
                  <c:v>0.11671830952121701</c:v>
                </c:pt>
                <c:pt idx="33">
                  <c:v>0.12294405915965501</c:v>
                </c:pt>
                <c:pt idx="34">
                  <c:v>0.125269033134845</c:v>
                </c:pt>
                <c:pt idx="35">
                  <c:v>0.12895871341799001</c:v>
                </c:pt>
                <c:pt idx="36">
                  <c:v>0.13439581615722801</c:v>
                </c:pt>
                <c:pt idx="37">
                  <c:v>0.13485026759850599</c:v>
                </c:pt>
                <c:pt idx="38">
                  <c:v>0.13856004581789799</c:v>
                </c:pt>
                <c:pt idx="39">
                  <c:v>0.142517096357995</c:v>
                </c:pt>
                <c:pt idx="40">
                  <c:v>0.15284759177357299</c:v>
                </c:pt>
                <c:pt idx="41">
                  <c:v>0.15875923925146601</c:v>
                </c:pt>
                <c:pt idx="42">
                  <c:v>0.15895901361824599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8-4E39-8799-1E79134AB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248960"/>
        <c:axId val="465246080"/>
      </c:scatterChart>
      <c:valAx>
        <c:axId val="46524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9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46080"/>
        <c:crosses val="autoZero"/>
        <c:crossBetween val="midCat"/>
      </c:valAx>
      <c:valAx>
        <c:axId val="4652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48960"/>
        <c:crosses val="autoZero"/>
        <c:crossBetween val="midCat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_Annual_20231229!$I$3</c:f>
              <c:strCache>
                <c:ptCount val="1"/>
                <c:pt idx="0">
                  <c:v>Cumulative Unrealized Return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381302232618411"/>
                  <c:y val="-4.100227790432802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_Annual_20231229!$B$4:$B$47</c:f>
              <c:numCache>
                <c:formatCode>mm/dd/yy;@</c:formatCode>
                <c:ptCount val="44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  <c:pt idx="14">
                  <c:v>45313</c:v>
                </c:pt>
                <c:pt idx="15">
                  <c:v>45314</c:v>
                </c:pt>
                <c:pt idx="16">
                  <c:v>45315</c:v>
                </c:pt>
                <c:pt idx="17">
                  <c:v>45316</c:v>
                </c:pt>
                <c:pt idx="18">
                  <c:v>45317</c:v>
                </c:pt>
                <c:pt idx="19">
                  <c:v>45320</c:v>
                </c:pt>
                <c:pt idx="20">
                  <c:v>45321</c:v>
                </c:pt>
                <c:pt idx="21">
                  <c:v>45322</c:v>
                </c:pt>
                <c:pt idx="22">
                  <c:v>45323</c:v>
                </c:pt>
                <c:pt idx="23">
                  <c:v>45324</c:v>
                </c:pt>
                <c:pt idx="24">
                  <c:v>45327</c:v>
                </c:pt>
                <c:pt idx="25">
                  <c:v>45328</c:v>
                </c:pt>
                <c:pt idx="26">
                  <c:v>45329</c:v>
                </c:pt>
                <c:pt idx="27">
                  <c:v>45330</c:v>
                </c:pt>
                <c:pt idx="28">
                  <c:v>45331</c:v>
                </c:pt>
                <c:pt idx="29">
                  <c:v>45334</c:v>
                </c:pt>
                <c:pt idx="30">
                  <c:v>45335</c:v>
                </c:pt>
                <c:pt idx="31">
                  <c:v>45336</c:v>
                </c:pt>
                <c:pt idx="32">
                  <c:v>45337</c:v>
                </c:pt>
                <c:pt idx="33">
                  <c:v>45338</c:v>
                </c:pt>
                <c:pt idx="34">
                  <c:v>45342</c:v>
                </c:pt>
                <c:pt idx="35">
                  <c:v>45343</c:v>
                </c:pt>
                <c:pt idx="36">
                  <c:v>45344</c:v>
                </c:pt>
                <c:pt idx="37">
                  <c:v>45345</c:v>
                </c:pt>
                <c:pt idx="38">
                  <c:v>45348</c:v>
                </c:pt>
                <c:pt idx="39">
                  <c:v>45349</c:v>
                </c:pt>
                <c:pt idx="40">
                  <c:v>45350</c:v>
                </c:pt>
                <c:pt idx="41">
                  <c:v>45351</c:v>
                </c:pt>
                <c:pt idx="42">
                  <c:v>45352</c:v>
                </c:pt>
              </c:numCache>
            </c:numRef>
          </c:xVal>
          <c:yVal>
            <c:numRef>
              <c:f>_Annual_20231229!$I$4:$I$47</c:f>
              <c:numCache>
                <c:formatCode>0.00%</c:formatCode>
                <c:ptCount val="44"/>
                <c:pt idx="0">
                  <c:v>6.2467466517549799E-3</c:v>
                </c:pt>
                <c:pt idx="1">
                  <c:v>1.0576203766369099E-2</c:v>
                </c:pt>
                <c:pt idx="2">
                  <c:v>1.4153824407810701E-2</c:v>
                </c:pt>
                <c:pt idx="3">
                  <c:v>1.7910779267457301E-2</c:v>
                </c:pt>
                <c:pt idx="4">
                  <c:v>2.2206068709922401E-2</c:v>
                </c:pt>
                <c:pt idx="5">
                  <c:v>2.5498564794474699E-2</c:v>
                </c:pt>
                <c:pt idx="6">
                  <c:v>2.7354947952943701E-2</c:v>
                </c:pt>
                <c:pt idx="7">
                  <c:v>3.2557955513712697E-2</c:v>
                </c:pt>
                <c:pt idx="8">
                  <c:v>3.6194280104359801E-2</c:v>
                </c:pt>
                <c:pt idx="9">
                  <c:v>4.0387570757687501E-2</c:v>
                </c:pt>
                <c:pt idx="10">
                  <c:v>4.2080320039666302E-2</c:v>
                </c:pt>
                <c:pt idx="11">
                  <c:v>4.2606434916458602E-2</c:v>
                </c:pt>
                <c:pt idx="12">
                  <c:v>4.3603262165448603E-2</c:v>
                </c:pt>
                <c:pt idx="13">
                  <c:v>4.57901106627066E-2</c:v>
                </c:pt>
                <c:pt idx="14">
                  <c:v>4.7972213105815703E-2</c:v>
                </c:pt>
                <c:pt idx="15">
                  <c:v>5.0625649553780801E-2</c:v>
                </c:pt>
                <c:pt idx="16">
                  <c:v>5.5931896975487602E-2</c:v>
                </c:pt>
                <c:pt idx="17">
                  <c:v>6.0405450733993803E-2</c:v>
                </c:pt>
                <c:pt idx="18">
                  <c:v>6.4212059981226394E-2</c:v>
                </c:pt>
                <c:pt idx="19">
                  <c:v>6.7475000076050895E-2</c:v>
                </c:pt>
                <c:pt idx="20">
                  <c:v>7.1783631023866007E-2</c:v>
                </c:pt>
                <c:pt idx="21">
                  <c:v>7.4915803233906397E-2</c:v>
                </c:pt>
                <c:pt idx="22">
                  <c:v>7.6874967517514103E-2</c:v>
                </c:pt>
                <c:pt idx="23">
                  <c:v>7.7894519614805105E-2</c:v>
                </c:pt>
                <c:pt idx="24">
                  <c:v>7.9344622422400701E-2</c:v>
                </c:pt>
                <c:pt idx="25">
                  <c:v>8.1313394630381605E-2</c:v>
                </c:pt>
                <c:pt idx="26">
                  <c:v>8.3434741109641997E-2</c:v>
                </c:pt>
                <c:pt idx="27">
                  <c:v>9.0049285048250494E-2</c:v>
                </c:pt>
                <c:pt idx="28">
                  <c:v>9.9494354090780404E-2</c:v>
                </c:pt>
                <c:pt idx="29">
                  <c:v>0.106880412515579</c:v>
                </c:pt>
                <c:pt idx="30">
                  <c:v>0.112633589794204</c:v>
                </c:pt>
                <c:pt idx="31">
                  <c:v>0.11842396780791301</c:v>
                </c:pt>
                <c:pt idx="32">
                  <c:v>0.12892013183741299</c:v>
                </c:pt>
                <c:pt idx="33">
                  <c:v>0.13904047309648601</c:v>
                </c:pt>
                <c:pt idx="34">
                  <c:v>0.143511085217568</c:v>
                </c:pt>
                <c:pt idx="35">
                  <c:v>0.14631432817509399</c:v>
                </c:pt>
                <c:pt idx="36">
                  <c:v>0.15105944522343001</c:v>
                </c:pt>
                <c:pt idx="37">
                  <c:v>0.15786316452882501</c:v>
                </c:pt>
                <c:pt idx="38">
                  <c:v>0.162341582407448</c:v>
                </c:pt>
                <c:pt idx="39">
                  <c:v>0.16885515642884599</c:v>
                </c:pt>
                <c:pt idx="40">
                  <c:v>0.17655794263452401</c:v>
                </c:pt>
                <c:pt idx="41">
                  <c:v>0.183272782237035</c:v>
                </c:pt>
                <c:pt idx="42">
                  <c:v>0.19022405030605299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BF-45ED-B3C7-8A08043DC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248960"/>
        <c:axId val="465246080"/>
      </c:scatterChart>
      <c:valAx>
        <c:axId val="46524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9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46080"/>
        <c:crosses val="autoZero"/>
        <c:crossBetween val="midCat"/>
      </c:valAx>
      <c:valAx>
        <c:axId val="4652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48960"/>
        <c:crosses val="autoZero"/>
        <c:crossBetween val="midCat"/>
      </c:valAx>
      <c:spPr>
        <a:gradFill flip="none" rotWithShape="1">
          <a:gsLst>
            <a:gs pos="0">
              <a:schemeClr val="accent6">
                <a:lumMod val="5000"/>
                <a:lumOff val="95000"/>
              </a:schemeClr>
            </a:gs>
            <a:gs pos="74000">
              <a:schemeClr val="accent6">
                <a:lumMod val="45000"/>
                <a:lumOff val="55000"/>
              </a:schemeClr>
            </a:gs>
            <a:gs pos="83000">
              <a:schemeClr val="accent6">
                <a:lumMod val="45000"/>
                <a:lumOff val="55000"/>
              </a:schemeClr>
            </a:gs>
            <a:gs pos="100000">
              <a:schemeClr val="accent6">
                <a:lumMod val="30000"/>
                <a:lumOff val="70000"/>
              </a:schemeClr>
            </a:gs>
          </a:gsLst>
          <a:lin ang="5400000" scaled="1"/>
          <a:tileRect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6">
            <a:lumMod val="5000"/>
            <a:lumOff val="95000"/>
          </a:schemeClr>
        </a:gs>
        <a:gs pos="74000">
          <a:schemeClr val="accent6">
            <a:lumMod val="45000"/>
            <a:lumOff val="55000"/>
          </a:schemeClr>
        </a:gs>
        <a:gs pos="83000">
          <a:schemeClr val="accent6">
            <a:lumMod val="45000"/>
            <a:lumOff val="55000"/>
          </a:schemeClr>
        </a:gs>
        <a:gs pos="100000">
          <a:schemeClr val="accent6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288925</xdr:colOff>
      <xdr:row>2</xdr:row>
      <xdr:rowOff>25400</xdr:rowOff>
    </xdr:from>
    <xdr:to>
      <xdr:col>21</xdr:col>
      <xdr:colOff>250825</xdr:colOff>
      <xdr:row>13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9608E8-1FA7-6862-FDC8-384F2E3E4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304800</xdr:colOff>
      <xdr:row>14</xdr:row>
      <xdr:rowOff>107950</xdr:rowOff>
    </xdr:from>
    <xdr:to>
      <xdr:col>21</xdr:col>
      <xdr:colOff>247650</xdr:colOff>
      <xdr:row>42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66193A-5F25-4338-A1BD-21F1209128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:L46" totalsRowShown="0" headerRowDxfId="11">
  <autoFilter ref="B3:L46" xr:uid="{00000000-0009-0000-0100-000001000000}"/>
  <tableColumns count="11">
    <tableColumn id="1" xr3:uid="{00000000-0010-0000-0000-000001000000}" name="Date" dataDxfId="10"/>
    <tableColumn id="2" xr3:uid="{00000000-0010-0000-0000-000002000000}" name="Realized Daily Return" dataDxfId="9"/>
    <tableColumn id="3" xr3:uid="{00000000-0010-0000-0000-000003000000}" name="Cumulative Realized Return" dataDxfId="8"/>
    <tableColumn id="4" xr3:uid="{00000000-0010-0000-0000-000004000000}" name="Average Realized Days_x000a_Held" dataDxfId="7"/>
    <tableColumn id="5" xr3:uid="{00000000-0010-0000-0000-000005000000}" name="Realized Weighted Daily_x000a_Return" dataDxfId="6"/>
    <tableColumn id="6" xr3:uid="{00000000-0010-0000-0000-000006000000}" name="Cumulative Realized Weighted Return" dataDxfId="5"/>
    <tableColumn id="7" xr3:uid="{00000000-0010-0000-0000-000007000000}" name="Unrealized Daily Return" dataDxfId="4"/>
    <tableColumn id="8" xr3:uid="{00000000-0010-0000-0000-000008000000}" name="Cumulative Unrealized Return" dataDxfId="3"/>
    <tableColumn id="9" xr3:uid="{00000000-0010-0000-0000-000009000000}" name="Average Unrealized Days_x000a_Held" dataDxfId="2"/>
    <tableColumn id="10" xr3:uid="{00000000-0010-0000-0000-00000A000000}" name="Unrealized Weighted Daily Return" dataDxfId="1"/>
    <tableColumn id="11" xr3:uid="{00000000-0010-0000-0000-00000B000000}" name="Cumulative Unrealized Weighted Return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46"/>
  <sheetViews>
    <sheetView showGridLines="0" tabSelected="1" zoomScaleNormal="100" workbookViewId="0">
      <selection activeCell="N44" sqref="N44:N46"/>
    </sheetView>
  </sheetViews>
  <sheetFormatPr defaultColWidth="8.08984375" defaultRowHeight="14.5" x14ac:dyDescent="0.35"/>
  <cols>
    <col min="1" max="1" width="4.453125" customWidth="1"/>
    <col min="2" max="2" width="8.81640625" style="13" bestFit="1" customWidth="1"/>
    <col min="3" max="3" width="8.90625" style="1" customWidth="1"/>
    <col min="4" max="4" width="10.453125" style="2" customWidth="1"/>
    <col min="5" max="5" width="8.7265625" style="5" customWidth="1"/>
    <col min="6" max="6" width="9.1796875" style="4" customWidth="1"/>
    <col min="7" max="7" width="10.7265625" style="3" customWidth="1"/>
    <col min="8" max="8" width="10" style="1" customWidth="1"/>
    <col min="9" max="9" width="10.54296875" style="2" customWidth="1"/>
    <col min="10" max="10" width="10.26953125" style="5" customWidth="1"/>
    <col min="11" max="11" width="10.08984375" style="4" customWidth="1"/>
    <col min="12" max="12" width="10.26953125" style="3" customWidth="1"/>
    <col min="13" max="13" width="4.453125" customWidth="1"/>
    <col min="14" max="14" width="9.7265625" bestFit="1" customWidth="1"/>
    <col min="15" max="16" width="7.81640625" bestFit="1" customWidth="1"/>
    <col min="17" max="17" width="3.81640625" bestFit="1" customWidth="1"/>
    <col min="23" max="23" width="9.7265625" bestFit="1" customWidth="1"/>
    <col min="24" max="24" width="7.81640625" bestFit="1" customWidth="1"/>
    <col min="25" max="25" width="6.26953125" bestFit="1" customWidth="1"/>
    <col min="26" max="26" width="3.81640625" bestFit="1" customWidth="1"/>
  </cols>
  <sheetData>
    <row r="1" spans="2:25" ht="7" customHeight="1" x14ac:dyDescent="0.35"/>
    <row r="2" spans="2:25" ht="18.5" x14ac:dyDescent="0.45">
      <c r="N2" s="25" t="str">
        <f>"Forecast Annual Cumulative Realized Return: " &amp;Y15 &amp; " -&gt; " &amp; TEXT(Y16,"#%")</f>
        <v>Forecast Annual Cumulative Realized Return: 365 -&gt; 349%</v>
      </c>
      <c r="O2" s="26"/>
      <c r="P2" s="26"/>
      <c r="Q2" s="26"/>
      <c r="R2" s="26"/>
      <c r="S2" s="26"/>
      <c r="T2" s="26"/>
      <c r="U2" s="26"/>
      <c r="V2" s="26"/>
    </row>
    <row r="3" spans="2:25" s="6" customFormat="1" ht="59" customHeight="1" x14ac:dyDescent="0.35">
      <c r="B3" s="12" t="s">
        <v>17</v>
      </c>
      <c r="C3" s="7" t="s">
        <v>0</v>
      </c>
      <c r="D3" s="8" t="s">
        <v>1</v>
      </c>
      <c r="E3" s="9" t="s">
        <v>15</v>
      </c>
      <c r="F3" s="10" t="s">
        <v>16</v>
      </c>
      <c r="G3" s="11" t="s">
        <v>2</v>
      </c>
      <c r="H3" s="7" t="s">
        <v>3</v>
      </c>
      <c r="I3" s="8" t="s">
        <v>4</v>
      </c>
      <c r="J3" s="9" t="s">
        <v>14</v>
      </c>
      <c r="K3" s="10" t="s">
        <v>5</v>
      </c>
      <c r="L3" s="11" t="s">
        <v>6</v>
      </c>
    </row>
    <row r="4" spans="2:25" x14ac:dyDescent="0.35">
      <c r="B4" s="13">
        <v>45289</v>
      </c>
      <c r="C4" s="24">
        <v>3.6222097973263598E-3</v>
      </c>
      <c r="D4" s="2">
        <v>3.6222097973263598E-3</v>
      </c>
      <c r="E4" s="5">
        <v>24.6</v>
      </c>
      <c r="F4" s="4">
        <v>8.9106361014228405E-2</v>
      </c>
      <c r="G4" s="3">
        <v>8.9106361014228405E-2</v>
      </c>
      <c r="H4" s="24">
        <v>6.2467466517549799E-3</v>
      </c>
      <c r="I4" s="2">
        <v>6.2467466517549799E-3</v>
      </c>
      <c r="J4" s="5">
        <v>46</v>
      </c>
      <c r="K4" s="4">
        <v>0.28735034598072901</v>
      </c>
      <c r="L4" s="3">
        <v>0.28735034598072901</v>
      </c>
      <c r="W4" s="14" t="s">
        <v>9</v>
      </c>
      <c r="X4" s="15">
        <f>AVERAGE(C:C)</f>
        <v>3.6967212469359674E-3</v>
      </c>
    </row>
    <row r="5" spans="2:25" x14ac:dyDescent="0.35">
      <c r="B5" s="13">
        <v>45293</v>
      </c>
      <c r="C5" s="24">
        <v>2.4926054254950899E-3</v>
      </c>
      <c r="D5" s="2">
        <v>6.1148152228214497E-3</v>
      </c>
      <c r="E5" s="5">
        <v>26.2</v>
      </c>
      <c r="F5" s="4">
        <v>6.5306262147971403E-2</v>
      </c>
      <c r="G5" s="3">
        <v>0.154412623162199</v>
      </c>
      <c r="H5" s="24">
        <v>4.3294571146141299E-3</v>
      </c>
      <c r="I5" s="2">
        <v>1.0576203766369099E-2</v>
      </c>
      <c r="J5" s="5">
        <v>49.315068493150598</v>
      </c>
      <c r="K5" s="4">
        <v>0.21350747414535401</v>
      </c>
      <c r="L5" s="3">
        <v>0.50085782012608404</v>
      </c>
      <c r="W5" s="16" t="s">
        <v>10</v>
      </c>
      <c r="X5" s="17">
        <f>AVERAGE(F:F)</f>
        <v>8.3755967576647536E-2</v>
      </c>
    </row>
    <row r="6" spans="2:25" x14ac:dyDescent="0.35">
      <c r="B6" s="13">
        <v>45294</v>
      </c>
      <c r="C6" s="24">
        <v>5.6854297178686296E-3</v>
      </c>
      <c r="D6" s="2">
        <v>1.180024494069E-2</v>
      </c>
      <c r="E6" s="5">
        <v>29.2222222222222</v>
      </c>
      <c r="F6" s="4">
        <v>0.166140890644383</v>
      </c>
      <c r="G6" s="3">
        <v>0.32055351380658298</v>
      </c>
      <c r="H6" s="24">
        <v>3.5776206414416599E-3</v>
      </c>
      <c r="I6" s="2">
        <v>1.4153824407810701E-2</v>
      </c>
      <c r="J6" s="5">
        <v>49.635135135135101</v>
      </c>
      <c r="K6" s="4">
        <v>0.17757568400020499</v>
      </c>
      <c r="L6" s="3">
        <v>0.678433504126289</v>
      </c>
      <c r="W6" s="18" t="s">
        <v>8</v>
      </c>
      <c r="X6" s="19">
        <f>AVERAGE(E:E)</f>
        <v>26.511867976984217</v>
      </c>
    </row>
    <row r="7" spans="2:25" x14ac:dyDescent="0.35">
      <c r="B7" s="13">
        <v>45295</v>
      </c>
      <c r="C7" s="24">
        <v>1.02309942179771E-2</v>
      </c>
      <c r="D7" s="2">
        <v>2.2031239158667199E-2</v>
      </c>
      <c r="E7" s="5">
        <v>38.571428571428498</v>
      </c>
      <c r="F7" s="4">
        <v>0.394624062693404</v>
      </c>
      <c r="G7" s="3">
        <v>0.71517757649998703</v>
      </c>
      <c r="H7" s="24">
        <v>3.7569548596465799E-3</v>
      </c>
      <c r="I7" s="2">
        <v>1.7910779267457301E-2</v>
      </c>
      <c r="J7" s="5">
        <v>47.430379746835399</v>
      </c>
      <c r="K7" s="4">
        <v>0.17819379568475599</v>
      </c>
      <c r="L7" s="3">
        <v>0.85662729981104502</v>
      </c>
    </row>
    <row r="8" spans="2:25" x14ac:dyDescent="0.35">
      <c r="B8" s="13">
        <v>45296</v>
      </c>
      <c r="C8" s="24">
        <v>8.3508417602552992E-3</v>
      </c>
      <c r="D8" s="2">
        <v>3.0382080918922499E-2</v>
      </c>
      <c r="E8" s="5">
        <v>22</v>
      </c>
      <c r="F8" s="4">
        <v>0.18371851872561601</v>
      </c>
      <c r="G8" s="3">
        <v>0.89889609522560399</v>
      </c>
      <c r="H8" s="24">
        <v>4.2952894424650896E-3</v>
      </c>
      <c r="I8" s="2">
        <v>2.2206068709922401E-2</v>
      </c>
      <c r="J8" s="5">
        <v>46.096385542168598</v>
      </c>
      <c r="K8" s="4">
        <v>0.19799731815507701</v>
      </c>
      <c r="L8" s="3">
        <v>1.0546246179661201</v>
      </c>
      <c r="W8" s="14" t="s">
        <v>7</v>
      </c>
      <c r="X8" s="15">
        <f>AVERAGE(H:H)</f>
        <v>4.4238151233965796E-3</v>
      </c>
    </row>
    <row r="9" spans="2:25" x14ac:dyDescent="0.35">
      <c r="B9" s="13">
        <v>45299</v>
      </c>
      <c r="C9" s="24">
        <v>5.5171725152056298E-3</v>
      </c>
      <c r="D9" s="2">
        <v>3.5899253434128101E-2</v>
      </c>
      <c r="E9" s="5">
        <v>39.375</v>
      </c>
      <c r="F9" s="4">
        <v>0.217238667786221</v>
      </c>
      <c r="G9" s="3">
        <v>1.1161347630118199</v>
      </c>
      <c r="H9" s="24">
        <v>3.2924960845523302E-3</v>
      </c>
      <c r="I9" s="2">
        <v>2.5498564794474699E-2</v>
      </c>
      <c r="J9" s="5">
        <v>43.351063829787201</v>
      </c>
      <c r="K9" s="4">
        <v>0.142733207920753</v>
      </c>
      <c r="L9" s="3">
        <v>1.19735782588687</v>
      </c>
      <c r="W9" s="16" t="s">
        <v>10</v>
      </c>
      <c r="X9" s="17">
        <f>AVERAGE(K:K)</f>
        <v>0.16135837793767324</v>
      </c>
    </row>
    <row r="10" spans="2:25" x14ac:dyDescent="0.35">
      <c r="B10" s="13">
        <v>45300</v>
      </c>
      <c r="C10" s="24">
        <v>1.5134997299376601E-2</v>
      </c>
      <c r="D10" s="2">
        <v>5.1034250733504802E-2</v>
      </c>
      <c r="E10" s="5">
        <v>12.1666666666666</v>
      </c>
      <c r="F10" s="4">
        <v>0.184142467142416</v>
      </c>
      <c r="G10" s="3">
        <v>1.30027723015424</v>
      </c>
      <c r="H10" s="24">
        <v>1.8563831584689E-3</v>
      </c>
      <c r="I10" s="2">
        <v>2.7354947952943701E-2</v>
      </c>
      <c r="J10" s="5">
        <v>35.939655172413701</v>
      </c>
      <c r="K10" s="4">
        <v>6.6717770583248695E-2</v>
      </c>
      <c r="L10" s="3">
        <v>1.26407559647012</v>
      </c>
      <c r="W10" s="18" t="s">
        <v>8</v>
      </c>
      <c r="X10" s="19">
        <f>AVERAGE(J:J)</f>
        <v>37.377967537513612</v>
      </c>
    </row>
    <row r="11" spans="2:25" x14ac:dyDescent="0.35">
      <c r="B11" s="13">
        <v>45301</v>
      </c>
      <c r="C11" s="24">
        <v>1.14045183730846E-2</v>
      </c>
      <c r="D11" s="2">
        <v>6.2438769106589402E-2</v>
      </c>
      <c r="E11" s="5">
        <v>10.285714285714199</v>
      </c>
      <c r="F11" s="4">
        <v>0.117303617551727</v>
      </c>
      <c r="G11" s="3">
        <v>1.4175808477059699</v>
      </c>
      <c r="H11" s="24">
        <v>5.2030075607689998E-3</v>
      </c>
      <c r="I11" s="2">
        <v>3.2557955513712697E-2</v>
      </c>
      <c r="J11" s="5">
        <v>34.837398373983703</v>
      </c>
      <c r="K11" s="4">
        <v>0.181259247137359</v>
      </c>
      <c r="L11" s="3">
        <v>1.44533484360748</v>
      </c>
    </row>
    <row r="12" spans="2:25" x14ac:dyDescent="0.35">
      <c r="B12" s="13">
        <v>45302</v>
      </c>
      <c r="C12" s="24">
        <v>7.7579146611291196E-3</v>
      </c>
      <c r="D12" s="2">
        <v>7.0196683767718607E-2</v>
      </c>
      <c r="E12" s="5">
        <v>24.4</v>
      </c>
      <c r="F12" s="4">
        <v>0.18929311773155</v>
      </c>
      <c r="G12" s="3">
        <v>1.6068739654375199</v>
      </c>
      <c r="H12" s="24">
        <v>3.6363245906471798E-3</v>
      </c>
      <c r="I12" s="2">
        <v>3.6194280104359801E-2</v>
      </c>
      <c r="J12" s="5">
        <v>34.708661417322801</v>
      </c>
      <c r="K12" s="4">
        <v>0.126211959020258</v>
      </c>
      <c r="L12" s="3">
        <v>1.5715468026277399</v>
      </c>
      <c r="W12" s="14" t="s">
        <v>11</v>
      </c>
      <c r="X12" s="15">
        <f>SUM(X4*X6+X8*X10)/SUM(X6,X10)</f>
        <v>4.1220986343124405E-3</v>
      </c>
    </row>
    <row r="13" spans="2:25" x14ac:dyDescent="0.35">
      <c r="B13" s="13">
        <v>45303</v>
      </c>
      <c r="C13" s="24">
        <v>6.3557656753578497E-3</v>
      </c>
      <c r="D13" s="2">
        <v>7.6552449443076404E-2</v>
      </c>
      <c r="E13" s="5">
        <v>28.6666666666666</v>
      </c>
      <c r="F13" s="4">
        <v>0.182198616026925</v>
      </c>
      <c r="G13" s="3">
        <v>1.7890725814644399</v>
      </c>
      <c r="H13" s="24">
        <v>4.19329065332762E-3</v>
      </c>
      <c r="I13" s="2">
        <v>4.0387570757687501E-2</v>
      </c>
      <c r="J13" s="5">
        <v>33.843283582089498</v>
      </c>
      <c r="K13" s="4">
        <v>0.14191472472269201</v>
      </c>
      <c r="L13" s="3">
        <v>1.7134615273504299</v>
      </c>
      <c r="W13" s="18" t="s">
        <v>10</v>
      </c>
      <c r="X13" s="20">
        <f>SUM(X5*X6+X9*X10)/SUM(X6,X10)</f>
        <v>0.12915630946121887</v>
      </c>
    </row>
    <row r="14" spans="2:25" x14ac:dyDescent="0.35">
      <c r="B14" s="13">
        <v>45307</v>
      </c>
      <c r="C14" s="24">
        <v>3.0132134800121202E-3</v>
      </c>
      <c r="D14" s="2">
        <v>7.9565662923088504E-2</v>
      </c>
      <c r="E14" s="5">
        <v>18.1666666666666</v>
      </c>
      <c r="F14" s="4">
        <v>5.4740044886886899E-2</v>
      </c>
      <c r="G14" s="3">
        <v>1.8438126263513299</v>
      </c>
      <c r="H14" s="24">
        <v>1.6927492819788399E-3</v>
      </c>
      <c r="I14" s="2">
        <v>4.2080320039666302E-2</v>
      </c>
      <c r="J14" s="5">
        <v>37.562962962962899</v>
      </c>
      <c r="K14" s="4">
        <v>6.3584678584553495E-2</v>
      </c>
      <c r="L14" s="3">
        <v>1.7770462059349801</v>
      </c>
    </row>
    <row r="15" spans="2:25" x14ac:dyDescent="0.35">
      <c r="B15" s="13">
        <v>45308</v>
      </c>
      <c r="C15" s="24">
        <v>3.34039744540771E-3</v>
      </c>
      <c r="D15" s="2">
        <v>8.2906060368496307E-2</v>
      </c>
      <c r="E15" s="5">
        <v>25.571428571428498</v>
      </c>
      <c r="F15" s="4">
        <v>8.5418734675425795E-2</v>
      </c>
      <c r="G15" s="3">
        <v>1.92923136102675</v>
      </c>
      <c r="H15" s="24">
        <v>5.2611487679223696E-4</v>
      </c>
      <c r="I15" s="2">
        <v>4.2606434916458602E-2</v>
      </c>
      <c r="J15" s="5">
        <v>38.562962962962899</v>
      </c>
      <c r="K15" s="4">
        <v>2.02885485080028E-2</v>
      </c>
      <c r="L15" s="3">
        <v>1.7973347544429901</v>
      </c>
      <c r="X15" s="14">
        <v>250</v>
      </c>
      <c r="Y15" s="14">
        <v>365</v>
      </c>
    </row>
    <row r="16" spans="2:25" x14ac:dyDescent="0.35">
      <c r="B16" s="13">
        <v>45309</v>
      </c>
      <c r="C16" s="24">
        <v>1.5560310832290901E-3</v>
      </c>
      <c r="D16" s="2">
        <v>8.4462091451725396E-2</v>
      </c>
      <c r="E16" s="5">
        <v>28</v>
      </c>
      <c r="F16" s="4">
        <v>4.3568870330414698E-2</v>
      </c>
      <c r="G16" s="3">
        <v>1.97280023135717</v>
      </c>
      <c r="H16" s="24">
        <v>9.9682724899001398E-4</v>
      </c>
      <c r="I16" s="2">
        <v>4.3603262165448603E-2</v>
      </c>
      <c r="J16" s="5">
        <v>38.15</v>
      </c>
      <c r="K16" s="4">
        <v>3.8028959548969003E-2</v>
      </c>
      <c r="L16" s="3">
        <v>1.8353637139919601</v>
      </c>
      <c r="W16" s="14" t="s">
        <v>12</v>
      </c>
      <c r="X16" s="22">
        <f>POWER(1+X12,X15)-1</f>
        <v>1.7966059333055928</v>
      </c>
      <c r="Y16" s="22">
        <f>POWER(1+X12,Y15)-1</f>
        <v>3.4882977618597986</v>
      </c>
    </row>
    <row r="17" spans="2:26" x14ac:dyDescent="0.35">
      <c r="B17" s="13">
        <v>45310</v>
      </c>
      <c r="C17" s="24">
        <v>-3.7755918962895998E-3</v>
      </c>
      <c r="D17" s="2">
        <v>8.0686499555435803E-2</v>
      </c>
      <c r="E17" s="5">
        <v>55</v>
      </c>
      <c r="F17" s="4">
        <v>-0.207657554295928</v>
      </c>
      <c r="G17" s="3">
        <v>1.76514267706124</v>
      </c>
      <c r="H17" s="24">
        <v>2.1868484972580502E-3</v>
      </c>
      <c r="I17" s="2">
        <v>4.57901106627066E-2</v>
      </c>
      <c r="J17" s="5">
        <v>38.328671328671298</v>
      </c>
      <c r="K17" s="4">
        <v>8.3818997297002901E-2</v>
      </c>
      <c r="L17" s="3">
        <v>1.9191827112889599</v>
      </c>
      <c r="W17" s="18" t="s">
        <v>13</v>
      </c>
      <c r="X17" s="21">
        <f>POWER(1+X12*Z17,X15)-1</f>
        <v>11.976335905808295</v>
      </c>
      <c r="Y17" s="21">
        <f>POWER(1+X12*Z17,Y15)-1</f>
        <v>41.189272402597226</v>
      </c>
      <c r="Z17">
        <v>2.5</v>
      </c>
    </row>
    <row r="18" spans="2:26" x14ac:dyDescent="0.35">
      <c r="B18" s="13">
        <v>45313</v>
      </c>
      <c r="C18" s="24">
        <v>1.43653421561418E-4</v>
      </c>
      <c r="D18" s="2">
        <v>8.0830152976997194E-2</v>
      </c>
      <c r="E18" s="5">
        <v>19.636363636363601</v>
      </c>
      <c r="F18" s="4">
        <v>2.82083082338784E-3</v>
      </c>
      <c r="G18" s="3">
        <v>1.7679635078846301</v>
      </c>
      <c r="H18" s="24">
        <v>2.1821024431090299E-3</v>
      </c>
      <c r="I18" s="2">
        <v>4.7972213105815703E-2</v>
      </c>
      <c r="J18" s="5">
        <v>40.758620689655103</v>
      </c>
      <c r="K18" s="4">
        <v>8.8939485784650996E-2</v>
      </c>
      <c r="L18" s="3">
        <v>2.0081221970736101</v>
      </c>
    </row>
    <row r="19" spans="2:26" x14ac:dyDescent="0.35">
      <c r="B19" s="13">
        <v>45314</v>
      </c>
      <c r="C19" s="24">
        <v>1.15273419269499E-3</v>
      </c>
      <c r="D19" s="2">
        <v>8.1982887169692195E-2</v>
      </c>
      <c r="E19" s="5">
        <v>37.285714285714199</v>
      </c>
      <c r="F19" s="4">
        <v>4.2980517756199002E-2</v>
      </c>
      <c r="G19" s="3">
        <v>1.81094402564083</v>
      </c>
      <c r="H19" s="24">
        <v>2.6534364479650898E-3</v>
      </c>
      <c r="I19" s="2">
        <v>5.0625649553780801E-2</v>
      </c>
      <c r="J19" s="5">
        <v>40.912162162162097</v>
      </c>
      <c r="K19" s="4">
        <v>0.108557822246139</v>
      </c>
      <c r="L19" s="3">
        <v>2.1166800193197499</v>
      </c>
    </row>
    <row r="20" spans="2:26" ht="2" customHeight="1" x14ac:dyDescent="0.35">
      <c r="B20" s="13">
        <v>45315</v>
      </c>
      <c r="C20" s="24">
        <v>7.2091695203043901E-4</v>
      </c>
      <c r="D20" s="2">
        <v>8.2703804121722596E-2</v>
      </c>
      <c r="E20" s="5">
        <v>37.4</v>
      </c>
      <c r="F20" s="4">
        <v>2.69622940059384E-2</v>
      </c>
      <c r="G20" s="3">
        <v>1.83790631964677</v>
      </c>
      <c r="H20" s="24">
        <v>5.3062474217068101E-3</v>
      </c>
      <c r="I20" s="2">
        <v>5.5931896975487602E-2</v>
      </c>
      <c r="J20" s="5">
        <v>41.079470198675402</v>
      </c>
      <c r="K20" s="4">
        <v>0.217977832826803</v>
      </c>
      <c r="L20" s="3">
        <v>2.3346578521465502</v>
      </c>
    </row>
    <row r="21" spans="2:26" ht="2" customHeight="1" x14ac:dyDescent="0.35">
      <c r="B21" s="13">
        <v>45316</v>
      </c>
      <c r="C21" s="24">
        <v>3.1284863094905198E-3</v>
      </c>
      <c r="D21" s="2">
        <v>8.5832290431213099E-2</v>
      </c>
      <c r="E21" s="5">
        <v>34.875</v>
      </c>
      <c r="F21" s="4">
        <v>0.109105960043482</v>
      </c>
      <c r="G21" s="3">
        <v>1.94701227969025</v>
      </c>
      <c r="H21" s="24">
        <v>4.4735537585061901E-3</v>
      </c>
      <c r="I21" s="2">
        <v>6.0405450733993803E-2</v>
      </c>
      <c r="J21" s="5">
        <v>40.730769230769198</v>
      </c>
      <c r="K21" s="4">
        <v>0.18221128577915599</v>
      </c>
      <c r="L21" s="3">
        <v>2.5168691379257102</v>
      </c>
    </row>
    <row r="22" spans="2:26" ht="2" customHeight="1" x14ac:dyDescent="0.35">
      <c r="B22" s="13">
        <v>45317</v>
      </c>
      <c r="C22" s="24">
        <v>7.72867727743675E-4</v>
      </c>
      <c r="D22" s="2">
        <v>8.6605158158956794E-2</v>
      </c>
      <c r="E22" s="5">
        <v>31.25</v>
      </c>
      <c r="F22" s="4">
        <v>2.4152116491989801E-2</v>
      </c>
      <c r="G22" s="3">
        <v>1.97116439618224</v>
      </c>
      <c r="H22" s="24">
        <v>3.8066092472326001E-3</v>
      </c>
      <c r="I22" s="2">
        <v>6.4212059981226394E-2</v>
      </c>
      <c r="J22" s="5">
        <v>39.695121951219498</v>
      </c>
      <c r="K22" s="4">
        <v>0.15110381828953801</v>
      </c>
      <c r="L22" s="3">
        <v>2.6679729562152499</v>
      </c>
    </row>
    <row r="23" spans="2:26" ht="2" customHeight="1" x14ac:dyDescent="0.35">
      <c r="B23" s="13">
        <v>45320</v>
      </c>
      <c r="C23" s="24">
        <v>1.96507374341758E-3</v>
      </c>
      <c r="D23" s="2">
        <v>8.8570231902374397E-2</v>
      </c>
      <c r="E23" s="5">
        <v>38.200000000000003</v>
      </c>
      <c r="F23" s="4">
        <v>7.5065816998551499E-2</v>
      </c>
      <c r="G23" s="3">
        <v>2.0462302131807899</v>
      </c>
      <c r="H23" s="24">
        <v>3.2629400948245E-3</v>
      </c>
      <c r="I23" s="2">
        <v>6.7475000076050895E-2</v>
      </c>
      <c r="J23" s="5">
        <v>40.241379310344797</v>
      </c>
      <c r="K23" s="4">
        <v>0.13130521002276499</v>
      </c>
      <c r="L23" s="3">
        <v>2.7992781662380102</v>
      </c>
    </row>
    <row r="24" spans="2:26" ht="2" customHeight="1" x14ac:dyDescent="0.35">
      <c r="B24" s="13">
        <v>45321</v>
      </c>
      <c r="C24" s="24">
        <v>6.60313982827358E-3</v>
      </c>
      <c r="D24" s="2">
        <v>9.5173371730647993E-2</v>
      </c>
      <c r="E24" s="5">
        <v>28.4545454545454</v>
      </c>
      <c r="F24" s="4">
        <v>0.18788934238633001</v>
      </c>
      <c r="G24" s="3">
        <v>2.2341195555671201</v>
      </c>
      <c r="H24" s="24">
        <v>4.3086309478151596E-3</v>
      </c>
      <c r="I24" s="2">
        <v>7.1783631023866007E-2</v>
      </c>
      <c r="J24" s="5">
        <v>39.428571428571402</v>
      </c>
      <c r="K24" s="4">
        <v>0.16988316308528301</v>
      </c>
      <c r="L24" s="3">
        <v>2.9691613293232999</v>
      </c>
    </row>
    <row r="25" spans="2:26" ht="2" customHeight="1" x14ac:dyDescent="0.35">
      <c r="B25" s="13">
        <v>45322</v>
      </c>
      <c r="C25" s="24">
        <v>4.30519813995977E-3</v>
      </c>
      <c r="D25" s="2">
        <v>9.9478569870607797E-2</v>
      </c>
      <c r="E25" s="5">
        <v>34.8888888888888</v>
      </c>
      <c r="F25" s="4">
        <v>0.15020357954970701</v>
      </c>
      <c r="G25" s="3">
        <v>2.3843231351168299</v>
      </c>
      <c r="H25" s="24">
        <v>3.13217221004037E-3</v>
      </c>
      <c r="I25" s="2">
        <v>7.4915803233906397E-2</v>
      </c>
      <c r="J25" s="5">
        <v>39.347593582887697</v>
      </c>
      <c r="K25" s="4">
        <v>0.123243439152283</v>
      </c>
      <c r="L25" s="3">
        <v>3.0924047684755802</v>
      </c>
    </row>
    <row r="26" spans="2:26" ht="1.5" customHeight="1" x14ac:dyDescent="0.35">
      <c r="B26" s="13">
        <v>45323</v>
      </c>
      <c r="C26" s="24">
        <v>-2.0744653886599E-3</v>
      </c>
      <c r="D26" s="2">
        <v>9.7404104481947903E-2</v>
      </c>
      <c r="E26" s="5">
        <v>24.3</v>
      </c>
      <c r="F26" s="4">
        <v>-5.0409508944435501E-2</v>
      </c>
      <c r="G26" s="3">
        <v>2.3339136261723898</v>
      </c>
      <c r="H26" s="24">
        <v>1.9591642836076901E-3</v>
      </c>
      <c r="I26" s="2">
        <v>7.6874967517514103E-2</v>
      </c>
      <c r="J26" s="5">
        <v>37.167487684728997</v>
      </c>
      <c r="K26" s="4">
        <v>7.2817214383349996E-2</v>
      </c>
      <c r="L26" s="3">
        <v>3.1652219828589301</v>
      </c>
    </row>
    <row r="27" spans="2:26" ht="2" customHeight="1" x14ac:dyDescent="0.35">
      <c r="B27" s="13">
        <v>45324</v>
      </c>
      <c r="C27" s="24">
        <v>3.50192596908437E-3</v>
      </c>
      <c r="D27" s="2">
        <v>0.100906030451032</v>
      </c>
      <c r="E27" s="5">
        <v>11.3333333333333</v>
      </c>
      <c r="F27" s="4">
        <v>3.9688494316289499E-2</v>
      </c>
      <c r="G27" s="3">
        <v>2.3736021204886799</v>
      </c>
      <c r="H27" s="24">
        <v>1.01955209729094E-3</v>
      </c>
      <c r="I27" s="2">
        <v>7.7894519614805105E-2</v>
      </c>
      <c r="J27" s="5">
        <v>34.283185840707901</v>
      </c>
      <c r="K27" s="4">
        <v>3.4953494025709103E-2</v>
      </c>
      <c r="L27" s="3">
        <v>3.20017547688464</v>
      </c>
    </row>
    <row r="28" spans="2:26" ht="1" customHeight="1" x14ac:dyDescent="0.35">
      <c r="B28" s="13">
        <v>45327</v>
      </c>
      <c r="C28" s="24">
        <v>5.3969062995158201E-3</v>
      </c>
      <c r="D28" s="2">
        <v>0.106302936750548</v>
      </c>
      <c r="E28" s="5">
        <v>27.8</v>
      </c>
      <c r="F28" s="4">
        <v>0.150033995126539</v>
      </c>
      <c r="G28" s="3">
        <v>2.5236361156152198</v>
      </c>
      <c r="H28" s="24">
        <v>1.4501028075956099E-3</v>
      </c>
      <c r="I28" s="2">
        <v>7.9344622422400701E-2</v>
      </c>
      <c r="J28" s="5">
        <v>36.634782608695602</v>
      </c>
      <c r="K28" s="4">
        <v>5.3124201116524598E-2</v>
      </c>
      <c r="L28" s="3">
        <v>3.2532996780011598</v>
      </c>
    </row>
    <row r="29" spans="2:26" ht="2.5" customHeight="1" x14ac:dyDescent="0.35">
      <c r="B29" s="13">
        <v>45328</v>
      </c>
      <c r="C29" s="24">
        <v>1.86766408054538E-3</v>
      </c>
      <c r="D29" s="2">
        <v>0.10817060083109301</v>
      </c>
      <c r="E29" s="5">
        <v>25.307692307692299</v>
      </c>
      <c r="F29" s="4">
        <v>4.7266267884571597E-2</v>
      </c>
      <c r="G29" s="3">
        <v>2.5709023834997899</v>
      </c>
      <c r="H29" s="24">
        <v>1.9687722079808801E-3</v>
      </c>
      <c r="I29" s="2">
        <v>8.1313394630381605E-2</v>
      </c>
      <c r="J29" s="5">
        <v>35.621399176954696</v>
      </c>
      <c r="K29" s="4">
        <v>7.0130420708981706E-2</v>
      </c>
      <c r="L29" s="3">
        <v>3.3234300987101499</v>
      </c>
    </row>
    <row r="30" spans="2:26" ht="3" customHeight="1" x14ac:dyDescent="0.35">
      <c r="B30" s="13">
        <v>45329</v>
      </c>
      <c r="C30" s="24">
        <v>-2.91992089470435E-3</v>
      </c>
      <c r="D30" s="2">
        <v>0.10525067993638899</v>
      </c>
      <c r="E30" s="5">
        <v>27</v>
      </c>
      <c r="F30" s="4">
        <v>-7.8837864157017504E-2</v>
      </c>
      <c r="G30" s="3">
        <v>2.4920645193427702</v>
      </c>
      <c r="H30" s="24">
        <v>2.1213464792604101E-3</v>
      </c>
      <c r="I30" s="2">
        <v>8.3434741109641997E-2</v>
      </c>
      <c r="J30" s="5">
        <v>34.626459143968802</v>
      </c>
      <c r="K30" s="4">
        <v>7.3454717194312999E-2</v>
      </c>
      <c r="L30" s="3">
        <v>3.39688481590446</v>
      </c>
    </row>
    <row r="31" spans="2:26" ht="1" customHeight="1" x14ac:dyDescent="0.35">
      <c r="B31" s="13">
        <v>45330</v>
      </c>
      <c r="C31" s="24">
        <v>8.9035763182900005E-5</v>
      </c>
      <c r="D31" s="2">
        <v>0.105339715699572</v>
      </c>
      <c r="E31" s="5">
        <v>23.375</v>
      </c>
      <c r="F31" s="4">
        <v>2.0812109644002801E-3</v>
      </c>
      <c r="G31" s="3">
        <v>2.4941457303071699</v>
      </c>
      <c r="H31" s="24">
        <v>6.6145439386085404E-3</v>
      </c>
      <c r="I31" s="2">
        <v>9.0049285048250494E-2</v>
      </c>
      <c r="J31" s="5">
        <v>33.2945454545454</v>
      </c>
      <c r="K31" s="4">
        <v>0.22022823382508999</v>
      </c>
      <c r="L31" s="3">
        <v>3.6171130497295501</v>
      </c>
    </row>
    <row r="32" spans="2:26" ht="1" customHeight="1" x14ac:dyDescent="0.35">
      <c r="B32" s="13">
        <v>45331</v>
      </c>
      <c r="C32" s="24">
        <v>5.5184695342524602E-4</v>
      </c>
      <c r="D32" s="2">
        <v>0.105891562652997</v>
      </c>
      <c r="E32" s="5">
        <v>33.230769230769198</v>
      </c>
      <c r="F32" s="4">
        <v>1.83382987599774E-2</v>
      </c>
      <c r="G32" s="3">
        <v>2.5124840290671502</v>
      </c>
      <c r="H32" s="24">
        <v>9.4450690425298203E-3</v>
      </c>
      <c r="I32" s="2">
        <v>9.9494354090780404E-2</v>
      </c>
      <c r="J32" s="5">
        <v>32.520689655172397</v>
      </c>
      <c r="K32" s="4">
        <v>0.30716015910378902</v>
      </c>
      <c r="L32" s="3">
        <v>3.9242732088333399</v>
      </c>
    </row>
    <row r="33" spans="2:14" ht="1" customHeight="1" x14ac:dyDescent="0.35">
      <c r="B33" s="13">
        <v>45334</v>
      </c>
      <c r="C33" s="24">
        <v>1.25678747718951E-3</v>
      </c>
      <c r="D33" s="2">
        <v>0.107148350130186</v>
      </c>
      <c r="E33" s="5">
        <v>24.95</v>
      </c>
      <c r="F33" s="4">
        <v>3.1356847555878198E-2</v>
      </c>
      <c r="G33" s="3">
        <v>2.54384087662303</v>
      </c>
      <c r="H33" s="24">
        <v>7.3860584247986798E-3</v>
      </c>
      <c r="I33" s="2">
        <v>0.106880412515579</v>
      </c>
      <c r="J33" s="5">
        <v>33.773770491803198</v>
      </c>
      <c r="K33" s="4">
        <v>0.24945504207819999</v>
      </c>
      <c r="L33" s="3">
        <v>4.1737282509115401</v>
      </c>
    </row>
    <row r="34" spans="2:14" x14ac:dyDescent="0.35">
      <c r="B34" s="13">
        <v>45335</v>
      </c>
      <c r="C34" s="24">
        <v>3.4133337511977001E-3</v>
      </c>
      <c r="D34" s="2">
        <v>0.110561683881384</v>
      </c>
      <c r="E34" s="5">
        <v>17.2083333333333</v>
      </c>
      <c r="F34" s="4">
        <v>5.8737784968527197E-2</v>
      </c>
      <c r="G34" s="3">
        <v>2.60257866159156</v>
      </c>
      <c r="H34" s="24">
        <v>5.7531772786251299E-3</v>
      </c>
      <c r="I34" s="2">
        <v>0.112633589794204</v>
      </c>
      <c r="J34" s="5">
        <v>34.2129032258064</v>
      </c>
      <c r="K34" s="4">
        <v>0.19683289747450999</v>
      </c>
      <c r="L34" s="3">
        <v>4.3705611483860496</v>
      </c>
    </row>
    <row r="35" spans="2:14" x14ac:dyDescent="0.35">
      <c r="B35" s="13">
        <v>45336</v>
      </c>
      <c r="C35" s="24">
        <v>8.1593195381631407E-3</v>
      </c>
      <c r="D35" s="2">
        <v>0.118721003419547</v>
      </c>
      <c r="E35" s="5">
        <v>20.928571428571399</v>
      </c>
      <c r="F35" s="4">
        <v>0.170762901762985</v>
      </c>
      <c r="G35" s="3">
        <v>2.7733415633545402</v>
      </c>
      <c r="H35" s="24">
        <v>5.7903780137094204E-3</v>
      </c>
      <c r="I35" s="2">
        <v>0.11842396780791301</v>
      </c>
      <c r="J35" s="5">
        <v>32.200589970501397</v>
      </c>
      <c r="K35" s="4">
        <v>0.18645358819366301</v>
      </c>
      <c r="L35" s="3">
        <v>4.5570147365797098</v>
      </c>
    </row>
    <row r="36" spans="2:14" x14ac:dyDescent="0.35">
      <c r="B36" s="13">
        <v>45337</v>
      </c>
      <c r="C36" s="24">
        <v>-2.00269389832986E-3</v>
      </c>
      <c r="D36" s="2">
        <v>0.11671830952121701</v>
      </c>
      <c r="E36" s="5">
        <v>25.1</v>
      </c>
      <c r="F36" s="4">
        <v>-5.0267616848079698E-2</v>
      </c>
      <c r="G36" s="3">
        <v>2.7230739465064602</v>
      </c>
      <c r="H36" s="24">
        <v>1.0496164029499501E-2</v>
      </c>
      <c r="I36" s="2">
        <v>0.12892013183741299</v>
      </c>
      <c r="J36" s="5">
        <v>32.157142857142802</v>
      </c>
      <c r="K36" s="4">
        <v>0.33752664614861999</v>
      </c>
      <c r="L36" s="3">
        <v>4.8945413827283302</v>
      </c>
    </row>
    <row r="37" spans="2:14" x14ac:dyDescent="0.35">
      <c r="B37" s="13">
        <v>45338</v>
      </c>
      <c r="C37" s="24">
        <v>6.2257496384378001E-3</v>
      </c>
      <c r="D37" s="2">
        <v>0.12294405915965501</v>
      </c>
      <c r="E37" s="5">
        <v>33.466666666666598</v>
      </c>
      <c r="F37" s="4">
        <v>0.20835508789971799</v>
      </c>
      <c r="G37" s="3">
        <v>2.9314290344061802</v>
      </c>
      <c r="H37" s="24">
        <v>1.01203412590734E-2</v>
      </c>
      <c r="I37" s="2">
        <v>0.13904047309648601</v>
      </c>
      <c r="J37" s="5">
        <v>31.449864498644899</v>
      </c>
      <c r="K37" s="4">
        <v>0.31828336127790502</v>
      </c>
      <c r="L37" s="3">
        <v>5.2128247440062401</v>
      </c>
    </row>
    <row r="38" spans="2:14" x14ac:dyDescent="0.35">
      <c r="B38" s="13">
        <v>45342</v>
      </c>
      <c r="C38" s="24">
        <v>2.3249739751896102E-3</v>
      </c>
      <c r="D38" s="2">
        <v>0.125269033134845</v>
      </c>
      <c r="E38" s="5">
        <v>24.3</v>
      </c>
      <c r="F38" s="4">
        <v>5.6496867597107599E-2</v>
      </c>
      <c r="G38" s="3">
        <v>2.98792590200329</v>
      </c>
      <c r="H38" s="24">
        <v>4.4706121210818604E-3</v>
      </c>
      <c r="I38" s="2">
        <v>0.143511085217568</v>
      </c>
      <c r="J38" s="5">
        <v>34.0651041666666</v>
      </c>
      <c r="K38" s="4">
        <v>0.15229186759341601</v>
      </c>
      <c r="L38" s="3">
        <v>5.3651166115996602</v>
      </c>
    </row>
    <row r="39" spans="2:14" x14ac:dyDescent="0.35">
      <c r="B39" s="13">
        <v>45343</v>
      </c>
      <c r="C39" s="24">
        <v>3.6896802831450598E-3</v>
      </c>
      <c r="D39" s="2">
        <v>0.12895871341799001</v>
      </c>
      <c r="E39" s="5">
        <v>13.3333333333333</v>
      </c>
      <c r="F39" s="4">
        <v>4.9195737108600798E-2</v>
      </c>
      <c r="G39" s="3">
        <v>3.03712163911189</v>
      </c>
      <c r="H39" s="24">
        <v>2.80324295752599E-3</v>
      </c>
      <c r="I39" s="2">
        <v>0.14631432817509399</v>
      </c>
      <c r="J39" s="5">
        <v>33.246913580246897</v>
      </c>
      <c r="K39" s="4">
        <v>9.3199176353302493E-2</v>
      </c>
      <c r="L39" s="3">
        <v>5.4583157879529596</v>
      </c>
    </row>
    <row r="40" spans="2:14" x14ac:dyDescent="0.35">
      <c r="B40" s="13">
        <v>45344</v>
      </c>
      <c r="C40" s="24">
        <v>5.4371027392379704E-3</v>
      </c>
      <c r="D40" s="2">
        <v>0.13439581615722801</v>
      </c>
      <c r="E40" s="5">
        <v>18.933333333333302</v>
      </c>
      <c r="F40" s="4">
        <v>0.102942478529572</v>
      </c>
      <c r="G40" s="3">
        <v>3.1400641176414599</v>
      </c>
      <c r="H40" s="24">
        <v>4.7451170483356203E-3</v>
      </c>
      <c r="I40" s="2">
        <v>0.15105944522343001</v>
      </c>
      <c r="J40" s="5">
        <v>32.712264150943398</v>
      </c>
      <c r="K40" s="4">
        <v>0.15522352231229899</v>
      </c>
      <c r="L40" s="3">
        <v>5.61353931026526</v>
      </c>
    </row>
    <row r="41" spans="2:14" x14ac:dyDescent="0.35">
      <c r="B41" s="13">
        <v>45345</v>
      </c>
      <c r="C41" s="24">
        <v>4.5445144127867601E-4</v>
      </c>
      <c r="D41" s="2">
        <v>0.13485026759850599</v>
      </c>
      <c r="E41" s="5">
        <v>35.571428571428498</v>
      </c>
      <c r="F41" s="4">
        <v>1.6165486982627202E-2</v>
      </c>
      <c r="G41" s="3">
        <v>3.1562296046240901</v>
      </c>
      <c r="H41" s="24">
        <v>6.8037193053954899E-3</v>
      </c>
      <c r="I41" s="2">
        <v>0.15786316452882501</v>
      </c>
      <c r="J41" s="5">
        <v>32.7093821510297</v>
      </c>
      <c r="K41" s="4">
        <v>0.22254545480851901</v>
      </c>
      <c r="L41" s="3">
        <v>5.8360847650737799</v>
      </c>
    </row>
    <row r="42" spans="2:14" x14ac:dyDescent="0.35">
      <c r="B42" s="13">
        <v>45348</v>
      </c>
      <c r="C42" s="24">
        <v>3.7097782193914099E-3</v>
      </c>
      <c r="D42" s="2">
        <v>0.13856004581789799</v>
      </c>
      <c r="E42" s="5">
        <v>26.7777777777777</v>
      </c>
      <c r="F42" s="4">
        <v>9.9339616763703398E-2</v>
      </c>
      <c r="G42" s="3">
        <v>3.2555692213877898</v>
      </c>
      <c r="H42" s="24">
        <v>4.4784178786233097E-3</v>
      </c>
      <c r="I42" s="2">
        <v>0.162341582407448</v>
      </c>
      <c r="J42" s="5">
        <v>34.988789237668101</v>
      </c>
      <c r="K42" s="4">
        <v>0.15669441927335601</v>
      </c>
      <c r="L42" s="3">
        <v>5.9927791843471301</v>
      </c>
    </row>
    <row r="43" spans="2:14" x14ac:dyDescent="0.35">
      <c r="B43" s="13">
        <v>45349</v>
      </c>
      <c r="C43" s="24">
        <v>3.9570505400974296E-3</v>
      </c>
      <c r="D43" s="2">
        <v>0.142517096357995</v>
      </c>
      <c r="E43" s="5">
        <v>23.9444444444444</v>
      </c>
      <c r="F43" s="4">
        <v>9.4749376821222003E-2</v>
      </c>
      <c r="G43" s="3">
        <v>3.3503185982090198</v>
      </c>
      <c r="H43" s="24">
        <v>6.5135740213974804E-3</v>
      </c>
      <c r="I43" s="2">
        <v>0.16885515642884599</v>
      </c>
      <c r="J43" s="5">
        <v>34.667386609071201</v>
      </c>
      <c r="K43" s="4">
        <v>0.22580858880658899</v>
      </c>
      <c r="L43" s="3">
        <v>6.21858777315372</v>
      </c>
    </row>
    <row r="44" spans="2:14" ht="18" x14ac:dyDescent="0.4">
      <c r="B44" s="13">
        <v>45350</v>
      </c>
      <c r="C44" s="24">
        <v>1.0330495415577399E-2</v>
      </c>
      <c r="D44" s="2">
        <v>0.15284759177357299</v>
      </c>
      <c r="E44" s="5">
        <v>11.9333333333333</v>
      </c>
      <c r="F44" s="4">
        <v>0.123277245292557</v>
      </c>
      <c r="G44" s="3">
        <v>3.4735958435015699</v>
      </c>
      <c r="H44" s="24">
        <v>7.7027862056785303E-3</v>
      </c>
      <c r="I44" s="2">
        <v>0.17655794263452401</v>
      </c>
      <c r="J44" s="5">
        <v>34.693277310924302</v>
      </c>
      <c r="K44" s="4">
        <v>0.26723489790036797</v>
      </c>
      <c r="L44" s="3">
        <v>6.4858226710540903</v>
      </c>
      <c r="N44" s="23" t="s">
        <v>18</v>
      </c>
    </row>
    <row r="45" spans="2:14" ht="18" x14ac:dyDescent="0.4">
      <c r="B45" s="13">
        <v>45351</v>
      </c>
      <c r="C45" s="24">
        <v>5.9116474778929196E-3</v>
      </c>
      <c r="D45" s="2">
        <v>0.15875923925146601</v>
      </c>
      <c r="E45" s="5">
        <v>20.75</v>
      </c>
      <c r="F45" s="4">
        <v>0.122666685166278</v>
      </c>
      <c r="G45" s="3">
        <v>3.5962625286678498</v>
      </c>
      <c r="H45" s="24">
        <v>6.7148396025102702E-3</v>
      </c>
      <c r="I45" s="2">
        <v>0.183272782237035</v>
      </c>
      <c r="J45" s="5">
        <v>34.185110663983899</v>
      </c>
      <c r="K45" s="4">
        <v>0.22954753490271501</v>
      </c>
      <c r="L45" s="3">
        <v>6.7153702059568099</v>
      </c>
      <c r="N45" s="23" t="s">
        <v>19</v>
      </c>
    </row>
    <row r="46" spans="2:14" ht="21" x14ac:dyDescent="0.4">
      <c r="B46" s="13">
        <v>45352</v>
      </c>
      <c r="C46" s="24">
        <v>1.9977436678077399E-4</v>
      </c>
      <c r="D46" s="2">
        <v>0.15895901361824599</v>
      </c>
      <c r="E46" s="5">
        <v>26.25</v>
      </c>
      <c r="F46" s="4">
        <v>5.2440771279953302E-3</v>
      </c>
      <c r="G46" s="3">
        <v>3.60150660579585</v>
      </c>
      <c r="H46" s="24">
        <v>6.9512680690179997E-3</v>
      </c>
      <c r="I46" s="2">
        <v>0.19022405030605299</v>
      </c>
      <c r="J46" s="5">
        <v>32.086238532110002</v>
      </c>
      <c r="K46" s="4">
        <v>0.223040045363151</v>
      </c>
      <c r="L46" s="3">
        <v>6.9384102513199597</v>
      </c>
      <c r="N46" s="23" t="s">
        <v>20</v>
      </c>
    </row>
  </sheetData>
  <mergeCells count="1">
    <mergeCell ref="N2:V2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_Annual_20231229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Dangov</dc:creator>
  <cp:lastModifiedBy>John Dangov</cp:lastModifiedBy>
  <dcterms:created xsi:type="dcterms:W3CDTF">2024-02-17T20:57:49Z</dcterms:created>
  <dcterms:modified xsi:type="dcterms:W3CDTF">2024-03-02T00:01:10Z</dcterms:modified>
</cp:coreProperties>
</file>