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3E7F5356-4BF4-4623-B148-317456B405A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X5" i="1"/>
  <c r="X10" i="1"/>
  <c r="X6" i="1"/>
  <c r="X8" i="1"/>
  <c r="X4" i="1"/>
  <c r="X13" i="1" l="1"/>
  <c r="X12" i="1"/>
  <c r="Y17" i="1" l="1"/>
  <c r="X17" i="1"/>
  <c r="Y16" i="1"/>
  <c r="N2" i="1" s="1"/>
  <c r="X16" i="1"/>
</calcChain>
</file>

<file path=xl/sharedStrings.xml><?xml version="1.0" encoding="utf-8"?>
<sst xmlns="http://schemas.openxmlformats.org/spreadsheetml/2006/main" count="24" uniqueCount="21">
  <si>
    <t>Realized Daily Return</t>
  </si>
  <si>
    <t>Cumulative Realized Return</t>
  </si>
  <si>
    <t>Cumulative Realized Weighted Return</t>
  </si>
  <si>
    <t>Unrealized Daily Return</t>
  </si>
  <si>
    <t>Cumulative Unrealized Return</t>
  </si>
  <si>
    <t>Unrealized Weighted Daily Return</t>
  </si>
  <si>
    <t>Cumulative Unrealized Weighted Return</t>
  </si>
  <si>
    <t>Unrealized</t>
  </si>
  <si>
    <t>Days</t>
  </si>
  <si>
    <t>Realized</t>
  </si>
  <si>
    <t>Weighted</t>
  </si>
  <si>
    <t>Combined</t>
  </si>
  <si>
    <t>Forecast</t>
  </si>
  <si>
    <t>Margin</t>
  </si>
  <si>
    <t>Average Unrealized Days
Held</t>
  </si>
  <si>
    <t>Average Realized Days
Held</t>
  </si>
  <si>
    <t>Realized Weighted Daily
Return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</si>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</sst>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165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_Annual_20231229!$D$3</c:f>
              <c:strCache>
                <c:ptCount val="1"/>
                <c:pt idx="0">
                  <c:v>Cumulative 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_Annual_20231229!$B$4:$B$41</c:f>
              <c:numCache>
                <c:formatCode>mm/dd/yy;@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</c:numCache>
            </c:numRef>
          </c:xVal>
          <c:yVal>
            <c:numRef>
              <c:f>_Annual_20231229!$D$4:$D$41</c:f>
              <c:numCache>
                <c:formatCode>0.00%</c:formatCode>
                <c:ptCount val="38"/>
                <c:pt idx="0">
                  <c:v>3.3553865235238698E-3</c:v>
                </c:pt>
                <c:pt idx="1">
                  <c:v>5.6147381844112304E-3</c:v>
                </c:pt>
                <c:pt idx="2">
                  <c:v>8.9358334209609595E-3</c:v>
                </c:pt>
                <c:pt idx="3">
                  <c:v>1.7251255963512999E-2</c:v>
                </c:pt>
                <c:pt idx="4">
                  <c:v>2.56020977237683E-2</c:v>
                </c:pt>
                <c:pt idx="5">
                  <c:v>3.1119270238973901E-2</c:v>
                </c:pt>
                <c:pt idx="6">
                  <c:v>4.53183852912084E-2</c:v>
                </c:pt>
                <c:pt idx="7">
                  <c:v>5.4107108689174399E-2</c:v>
                </c:pt>
                <c:pt idx="8">
                  <c:v>6.2256130828513202E-2</c:v>
                </c:pt>
                <c:pt idx="9">
                  <c:v>6.6556876270109894E-2</c:v>
                </c:pt>
                <c:pt idx="10">
                  <c:v>6.9570089750122105E-2</c:v>
                </c:pt>
                <c:pt idx="11">
                  <c:v>7.2910487195529797E-2</c:v>
                </c:pt>
                <c:pt idx="12">
                  <c:v>7.44665182787589E-2</c:v>
                </c:pt>
                <c:pt idx="13">
                  <c:v>7.0690926382469293E-2</c:v>
                </c:pt>
                <c:pt idx="14">
                  <c:v>7.0615514114101094E-2</c:v>
                </c:pt>
                <c:pt idx="15">
                  <c:v>7.12421338016795E-2</c:v>
                </c:pt>
                <c:pt idx="16">
                  <c:v>7.1963050753709901E-2</c:v>
                </c:pt>
                <c:pt idx="17">
                  <c:v>7.4020295564578995E-2</c:v>
                </c:pt>
                <c:pt idx="18">
                  <c:v>8.0672054234359705E-2</c:v>
                </c:pt>
                <c:pt idx="19">
                  <c:v>8.2467926425313698E-2</c:v>
                </c:pt>
                <c:pt idx="20">
                  <c:v>8.8808807474022103E-2</c:v>
                </c:pt>
                <c:pt idx="21">
                  <c:v>9.2586983231583694E-2</c:v>
                </c:pt>
                <c:pt idx="22">
                  <c:v>8.9447571294414593E-2</c:v>
                </c:pt>
                <c:pt idx="23">
                  <c:v>9.1494249646919407E-2</c:v>
                </c:pt>
                <c:pt idx="24">
                  <c:v>9.6658024958786698E-2</c:v>
                </c:pt>
                <c:pt idx="25">
                  <c:v>9.9268131437393506E-2</c:v>
                </c:pt>
                <c:pt idx="26">
                  <c:v>9.6504377835398406E-2</c:v>
                </c:pt>
                <c:pt idx="27">
                  <c:v>9.9737190798968006E-2</c:v>
                </c:pt>
                <c:pt idx="28">
                  <c:v>0.101759049412647</c:v>
                </c:pt>
                <c:pt idx="29">
                  <c:v>0.103604365732059</c:v>
                </c:pt>
                <c:pt idx="30">
                  <c:v>0.109669666550059</c:v>
                </c:pt>
                <c:pt idx="31">
                  <c:v>0.117412465168866</c:v>
                </c:pt>
                <c:pt idx="32">
                  <c:v>0.116008481253844</c:v>
                </c:pt>
                <c:pt idx="33">
                  <c:v>0.122381344396382</c:v>
                </c:pt>
                <c:pt idx="34">
                  <c:v>0.12478184995989999</c:v>
                </c:pt>
                <c:pt idx="35">
                  <c:v>0.12778731142095801</c:v>
                </c:pt>
                <c:pt idx="36">
                  <c:v>0.13503212060249101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_Annual_20231229!$I$3</c:f>
              <c:strCache>
                <c:ptCount val="1"/>
                <c:pt idx="0">
                  <c:v>Cumulative Unrealized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5123385534934"/>
                  <c:y val="-4.9794046264026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_Annual_20231229!$B$4:$B$41</c:f>
              <c:numCache>
                <c:formatCode>mm/dd/yy;@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</c:numCache>
            </c:numRef>
          </c:xVal>
          <c:yVal>
            <c:numRef>
              <c:f>_Annual_20231229!$I$4:$I$41</c:f>
              <c:numCache>
                <c:formatCode>0.00%</c:formatCode>
                <c:ptCount val="38"/>
                <c:pt idx="0">
                  <c:v>3.3442870266167401E-3</c:v>
                </c:pt>
                <c:pt idx="1">
                  <c:v>8.1370421394099599E-3</c:v>
                </c:pt>
                <c:pt idx="2">
                  <c:v>1.4085557791264599E-2</c:v>
                </c:pt>
                <c:pt idx="3">
                  <c:v>1.73726478284227E-2</c:v>
                </c:pt>
                <c:pt idx="4">
                  <c:v>3.0684558134092502E-2</c:v>
                </c:pt>
                <c:pt idx="5">
                  <c:v>3.4399678378685301E-2</c:v>
                </c:pt>
                <c:pt idx="6">
                  <c:v>3.66458866623997E-2</c:v>
                </c:pt>
                <c:pt idx="7">
                  <c:v>4.0719601400055101E-2</c:v>
                </c:pt>
                <c:pt idx="8">
                  <c:v>4.7374307046454497E-2</c:v>
                </c:pt>
                <c:pt idx="9">
                  <c:v>4.9419562184258997E-2</c:v>
                </c:pt>
                <c:pt idx="10">
                  <c:v>5.2237285445000801E-2</c:v>
                </c:pt>
                <c:pt idx="11">
                  <c:v>5.38996884926604E-2</c:v>
                </c:pt>
                <c:pt idx="12">
                  <c:v>5.6202253286470098E-2</c:v>
                </c:pt>
                <c:pt idx="13">
                  <c:v>5.9104980623456302E-2</c:v>
                </c:pt>
                <c:pt idx="14">
                  <c:v>6.0717864946247702E-2</c:v>
                </c:pt>
                <c:pt idx="15">
                  <c:v>6.3612551767532305E-2</c:v>
                </c:pt>
                <c:pt idx="16">
                  <c:v>6.5072880779936601E-2</c:v>
                </c:pt>
                <c:pt idx="17">
                  <c:v>6.9493997670141694E-2</c:v>
                </c:pt>
                <c:pt idx="18">
                  <c:v>7.3198632115939799E-2</c:v>
                </c:pt>
                <c:pt idx="19">
                  <c:v>7.5690043423612394E-2</c:v>
                </c:pt>
                <c:pt idx="20">
                  <c:v>7.8168277228124305E-2</c:v>
                </c:pt>
                <c:pt idx="21">
                  <c:v>8.0412356727217901E-2</c:v>
                </c:pt>
                <c:pt idx="22">
                  <c:v>8.1957463614088094E-2</c:v>
                </c:pt>
                <c:pt idx="23">
                  <c:v>8.40342656992355E-2</c:v>
                </c:pt>
                <c:pt idx="24">
                  <c:v>8.6187127436915603E-2</c:v>
                </c:pt>
                <c:pt idx="25">
                  <c:v>8.9705634718486693E-2</c:v>
                </c:pt>
                <c:pt idx="26">
                  <c:v>9.5591540919228599E-2</c:v>
                </c:pt>
                <c:pt idx="27">
                  <c:v>0.101005505788032</c:v>
                </c:pt>
                <c:pt idx="28">
                  <c:v>0.104902451645164</c:v>
                </c:pt>
                <c:pt idx="29">
                  <c:v>0.106433636637769</c:v>
                </c:pt>
                <c:pt idx="30">
                  <c:v>0.111324612561849</c:v>
                </c:pt>
                <c:pt idx="31">
                  <c:v>0.113275112601505</c:v>
                </c:pt>
                <c:pt idx="32">
                  <c:v>0.118094696630726</c:v>
                </c:pt>
                <c:pt idx="33">
                  <c:v>0.121880629868722</c:v>
                </c:pt>
                <c:pt idx="34">
                  <c:v>0.124025751057372</c:v>
                </c:pt>
                <c:pt idx="35">
                  <c:v>0.126649087542443</c:v>
                </c:pt>
                <c:pt idx="36">
                  <c:v>0.12947270329500599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5ED-B3C7-8A08043D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</xdr:row>
      <xdr:rowOff>215900</xdr:rowOff>
    </xdr:from>
    <xdr:to>
      <xdr:col>21</xdr:col>
      <xdr:colOff>257175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298450</xdr:colOff>
      <xdr:row>14</xdr:row>
      <xdr:rowOff>38100</xdr:rowOff>
    </xdr:from>
    <xdr:to>
      <xdr:col>21</xdr:col>
      <xdr:colOff>241300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6193A-5F25-4338-A1BD-21F120912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L40" totalsRowShown="0" headerRowDxfId="11">
  <autoFilter ref="B3:L40" xr:uid="{00000000-0009-0000-0100-000001000000}"/>
  <tableColumns count="11">
    <tableColumn id="1" xr3:uid="{00000000-0010-0000-0000-000001000000}" name="Date" dataDxfId="10"/>
    <tableColumn id="2" xr3:uid="{00000000-0010-0000-0000-000002000000}" name="Realized Daily Return" dataDxfId="9"/>
    <tableColumn id="3" xr3:uid="{00000000-0010-0000-0000-000003000000}" name="Cumulative Realized Return" dataDxfId="8"/>
    <tableColumn id="4" xr3:uid="{00000000-0010-0000-0000-000004000000}" name="Average Realized Days_x000a_Held" dataDxfId="7"/>
    <tableColumn id="5" xr3:uid="{00000000-0010-0000-0000-000005000000}" name="Realized Weighted Daily_x000a_Return" dataDxfId="6"/>
    <tableColumn id="6" xr3:uid="{00000000-0010-0000-0000-000006000000}" name="Cumulative Realized Weighted Return" dataDxfId="5"/>
    <tableColumn id="7" xr3:uid="{00000000-0010-0000-0000-000007000000}" name="Unrealized Daily Return" dataDxfId="4"/>
    <tableColumn id="8" xr3:uid="{00000000-0010-0000-0000-000008000000}" name="Cumulative Unrealized Return" dataDxfId="3"/>
    <tableColumn id="9" xr3:uid="{00000000-0010-0000-0000-000009000000}" name="Average Unrealized Days_x000a_Held" dataDxfId="2"/>
    <tableColumn id="10" xr3:uid="{00000000-0010-0000-0000-00000A000000}" name="Unrealized Weighted Daily Return" dataDxfId="1"/>
    <tableColumn id="11" xr3:uid="{00000000-0010-0000-0000-00000B000000}" name="Cumulative Unrealized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40"/>
  <sheetViews>
    <sheetView showGridLines="0" tabSelected="1" zoomScaleNormal="100" workbookViewId="0">
      <selection activeCell="AB38" sqref="AB38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10" style="1" customWidth="1"/>
    <col min="9" max="9" width="10.54296875" style="2" customWidth="1"/>
    <col min="10" max="10" width="10.26953125" style="5" customWidth="1"/>
    <col min="11" max="11" width="10.08984375" style="4" customWidth="1"/>
    <col min="12" max="12" width="10.26953125" style="3" customWidth="1"/>
    <col min="13" max="13" width="4.453125" customWidth="1"/>
    <col min="14" max="14" width="9.7265625" bestFit="1" customWidth="1"/>
    <col min="15" max="16" width="7.81640625" bestFit="1" customWidth="1"/>
    <col min="17" max="17" width="3.81640625" bestFit="1" customWidth="1"/>
    <col min="23" max="23" width="9.7265625" bestFit="1" customWidth="1"/>
    <col min="24" max="24" width="7.81640625" bestFit="1" customWidth="1"/>
    <col min="25" max="25" width="6.26953125" bestFit="1" customWidth="1"/>
    <col min="26" max="26" width="3.81640625" bestFit="1" customWidth="1"/>
  </cols>
  <sheetData>
    <row r="2" spans="2:25" ht="18.5" x14ac:dyDescent="0.45">
      <c r="N2" s="25" t="str">
        <f>"Forecast Annual Cumulative Realized Return: " &amp;Y15 &amp; " -&gt; " &amp; TEXT(Y16,"#%")</f>
        <v>Forecast Annual Cumulative Realized Return: 365 -&gt; 268%</v>
      </c>
      <c r="O2" s="26"/>
      <c r="P2" s="26"/>
      <c r="Q2" s="26"/>
      <c r="R2" s="26"/>
      <c r="S2" s="26"/>
      <c r="T2" s="26"/>
      <c r="U2" s="26"/>
      <c r="V2" s="26"/>
    </row>
    <row r="3" spans="2:25" s="6" customFormat="1" ht="59" customHeight="1" x14ac:dyDescent="0.35">
      <c r="B3" s="12" t="s">
        <v>17</v>
      </c>
      <c r="C3" s="7" t="s">
        <v>0</v>
      </c>
      <c r="D3" s="8" t="s">
        <v>1</v>
      </c>
      <c r="E3" s="9" t="s">
        <v>15</v>
      </c>
      <c r="F3" s="10" t="s">
        <v>16</v>
      </c>
      <c r="G3" s="11" t="s">
        <v>2</v>
      </c>
      <c r="H3" s="7" t="s">
        <v>3</v>
      </c>
      <c r="I3" s="8" t="s">
        <v>4</v>
      </c>
      <c r="J3" s="9" t="s">
        <v>14</v>
      </c>
      <c r="K3" s="10" t="s">
        <v>5</v>
      </c>
      <c r="L3" s="11" t="s">
        <v>6</v>
      </c>
    </row>
    <row r="4" spans="2:25" x14ac:dyDescent="0.35">
      <c r="B4" s="13">
        <v>45289</v>
      </c>
      <c r="C4" s="24">
        <v>3.3553865235238698E-3</v>
      </c>
      <c r="D4" s="2">
        <v>3.3553865235238698E-3</v>
      </c>
      <c r="E4" s="5">
        <v>25.8333333333333</v>
      </c>
      <c r="F4" s="4">
        <v>8.6680818524366696E-2</v>
      </c>
      <c r="G4" s="3">
        <v>8.6680818524366696E-2</v>
      </c>
      <c r="H4" s="24">
        <v>3.3442870266167401E-3</v>
      </c>
      <c r="I4" s="2">
        <v>3.3442870266167401E-3</v>
      </c>
      <c r="J4" s="5">
        <v>31.4545454545454</v>
      </c>
      <c r="K4" s="4">
        <v>0.105193028291762</v>
      </c>
      <c r="L4" s="3">
        <v>0.105193028291762</v>
      </c>
      <c r="W4" s="14" t="s">
        <v>9</v>
      </c>
      <c r="X4" s="15">
        <f>AVERAGE(C:C)</f>
        <v>3.6495167730403186E-3</v>
      </c>
    </row>
    <row r="5" spans="2:25" x14ac:dyDescent="0.35">
      <c r="B5" s="13">
        <v>45293</v>
      </c>
      <c r="C5" s="24">
        <v>2.2593516608873502E-3</v>
      </c>
      <c r="D5" s="2">
        <v>5.6147381844112304E-3</v>
      </c>
      <c r="E5" s="5">
        <v>26.105263157894701</v>
      </c>
      <c r="F5" s="4">
        <v>5.8980969673691E-2</v>
      </c>
      <c r="G5" s="3">
        <v>0.145661788198057</v>
      </c>
      <c r="H5" s="24">
        <v>4.7927551127932202E-3</v>
      </c>
      <c r="I5" s="2">
        <v>8.1370421394099599E-3</v>
      </c>
      <c r="J5" s="5">
        <v>38.258064516128997</v>
      </c>
      <c r="K5" s="4">
        <v>0.18336153431525001</v>
      </c>
      <c r="L5" s="3">
        <v>0.28855456260701301</v>
      </c>
      <c r="W5" s="16" t="s">
        <v>10</v>
      </c>
      <c r="X5" s="17">
        <f>AVERAGE(F:F)</f>
        <v>8.3627504645490666E-2</v>
      </c>
    </row>
    <row r="6" spans="2:25" x14ac:dyDescent="0.35">
      <c r="B6" s="13">
        <v>45294</v>
      </c>
      <c r="C6" s="24">
        <v>3.3210952365497299E-3</v>
      </c>
      <c r="D6" s="2">
        <v>8.9358334209609595E-3</v>
      </c>
      <c r="E6" s="5">
        <v>26.818181818181799</v>
      </c>
      <c r="F6" s="4">
        <v>8.9065735889288303E-2</v>
      </c>
      <c r="G6" s="3">
        <v>0.23472752408734601</v>
      </c>
      <c r="H6" s="24">
        <v>5.9485156518546802E-3</v>
      </c>
      <c r="I6" s="2">
        <v>1.4085557791264599E-2</v>
      </c>
      <c r="J6" s="5">
        <v>35.3333333333333</v>
      </c>
      <c r="K6" s="4">
        <v>0.210180886365532</v>
      </c>
      <c r="L6" s="3">
        <v>0.49873544897254501</v>
      </c>
      <c r="W6" s="18" t="s">
        <v>8</v>
      </c>
      <c r="X6" s="19">
        <f>AVERAGE(E:E)</f>
        <v>27.126954191542691</v>
      </c>
    </row>
    <row r="7" spans="2:25" x14ac:dyDescent="0.35">
      <c r="B7" s="13">
        <v>45295</v>
      </c>
      <c r="C7" s="24">
        <v>8.3154225425520704E-3</v>
      </c>
      <c r="D7" s="2">
        <v>1.7251255963512999E-2</v>
      </c>
      <c r="E7" s="5">
        <v>35.700000000000003</v>
      </c>
      <c r="F7" s="4">
        <v>0.29686058476910898</v>
      </c>
      <c r="G7" s="3">
        <v>0.53158810885645502</v>
      </c>
      <c r="H7" s="24">
        <v>3.2870900371580599E-3</v>
      </c>
      <c r="I7" s="2">
        <v>1.73726478284227E-2</v>
      </c>
      <c r="J7" s="5">
        <v>28.909090909090899</v>
      </c>
      <c r="K7" s="4">
        <v>9.5026784710569606E-2</v>
      </c>
      <c r="L7" s="3">
        <v>0.59376223368311498</v>
      </c>
    </row>
    <row r="8" spans="2:25" x14ac:dyDescent="0.35">
      <c r="B8" s="13">
        <v>45296</v>
      </c>
      <c r="C8" s="24">
        <v>8.3508417602552992E-3</v>
      </c>
      <c r="D8" s="2">
        <v>2.56020977237683E-2</v>
      </c>
      <c r="E8" s="5">
        <v>22</v>
      </c>
      <c r="F8" s="4">
        <v>0.18371851872561601</v>
      </c>
      <c r="G8" s="3">
        <v>0.71530662758207197</v>
      </c>
      <c r="H8" s="24">
        <v>1.3311910305669699E-2</v>
      </c>
      <c r="I8" s="2">
        <v>3.0684558134092502E-2</v>
      </c>
      <c r="J8" s="5">
        <v>50.8055555555555</v>
      </c>
      <c r="K8" s="4">
        <v>0.676318998585278</v>
      </c>
      <c r="L8" s="3">
        <v>1.2700812322683901</v>
      </c>
      <c r="W8" s="14" t="s">
        <v>7</v>
      </c>
      <c r="X8" s="15">
        <f>AVERAGE(H:H)</f>
        <v>3.4992622512163779E-3</v>
      </c>
    </row>
    <row r="9" spans="2:25" x14ac:dyDescent="0.35">
      <c r="B9" s="13">
        <v>45299</v>
      </c>
      <c r="C9" s="24">
        <v>5.5171725152056298E-3</v>
      </c>
      <c r="D9" s="2">
        <v>3.1119270238973901E-2</v>
      </c>
      <c r="E9" s="5">
        <v>39.375</v>
      </c>
      <c r="F9" s="4">
        <v>0.217238667786221</v>
      </c>
      <c r="G9" s="3">
        <v>0.932545295368293</v>
      </c>
      <c r="H9" s="24">
        <v>3.71512024459287E-3</v>
      </c>
      <c r="I9" s="2">
        <v>3.4399678378685301E-2</v>
      </c>
      <c r="J9" s="5">
        <v>24.14</v>
      </c>
      <c r="K9" s="4">
        <v>8.9683002704472006E-2</v>
      </c>
      <c r="L9" s="3">
        <v>1.35976423497286</v>
      </c>
      <c r="W9" s="16" t="s">
        <v>10</v>
      </c>
      <c r="X9" s="17">
        <f>AVERAGE(K:K)</f>
        <v>9.8108630586431753E-2</v>
      </c>
    </row>
    <row r="10" spans="2:25" x14ac:dyDescent="0.35">
      <c r="B10" s="13">
        <v>45300</v>
      </c>
      <c r="C10" s="24">
        <v>1.41991150522345E-2</v>
      </c>
      <c r="D10" s="2">
        <v>4.53183852912084E-2</v>
      </c>
      <c r="E10" s="5">
        <v>15.4444444444444</v>
      </c>
      <c r="F10" s="4">
        <v>0.21929744358451</v>
      </c>
      <c r="G10" s="3">
        <v>1.1518427389528001</v>
      </c>
      <c r="H10" s="24">
        <v>2.2462082837143502E-3</v>
      </c>
      <c r="I10" s="2">
        <v>3.66458866623997E-2</v>
      </c>
      <c r="J10" s="5">
        <v>14.4230769230769</v>
      </c>
      <c r="K10" s="4">
        <v>3.2397234861264598E-2</v>
      </c>
      <c r="L10" s="3">
        <v>1.39216146983413</v>
      </c>
      <c r="W10" s="18" t="s">
        <v>8</v>
      </c>
      <c r="X10" s="19">
        <f>AVERAGE(J:J)</f>
        <v>27.095202209988805</v>
      </c>
    </row>
    <row r="11" spans="2:25" x14ac:dyDescent="0.35">
      <c r="B11" s="13">
        <v>45301</v>
      </c>
      <c r="C11" s="24">
        <v>8.7887233979660109E-3</v>
      </c>
      <c r="D11" s="2">
        <v>5.4107108689174399E-2</v>
      </c>
      <c r="E11" s="5">
        <v>10.5555555555555</v>
      </c>
      <c r="F11" s="4">
        <v>9.2769858089641194E-2</v>
      </c>
      <c r="G11" s="3">
        <v>1.24461259704244</v>
      </c>
      <c r="H11" s="24">
        <v>4.0737147376554003E-3</v>
      </c>
      <c r="I11" s="2">
        <v>4.0719601400055101E-2</v>
      </c>
      <c r="J11" s="5">
        <v>21.685714285714202</v>
      </c>
      <c r="K11" s="4">
        <v>8.8341413882298603E-2</v>
      </c>
      <c r="L11" s="3">
        <v>1.48050288371642</v>
      </c>
    </row>
    <row r="12" spans="2:25" x14ac:dyDescent="0.35">
      <c r="B12" s="13">
        <v>45302</v>
      </c>
      <c r="C12" s="24">
        <v>8.1490221393387494E-3</v>
      </c>
      <c r="D12" s="2">
        <v>6.2256130828513202E-2</v>
      </c>
      <c r="E12" s="5">
        <v>28.75</v>
      </c>
      <c r="F12" s="4">
        <v>0.23428438650598901</v>
      </c>
      <c r="G12" s="3">
        <v>1.47889698354843</v>
      </c>
      <c r="H12" s="24">
        <v>6.6547056463994499E-3</v>
      </c>
      <c r="I12" s="2">
        <v>4.7374307046454497E-2</v>
      </c>
      <c r="J12" s="5">
        <v>19.7959183673469</v>
      </c>
      <c r="K12" s="4">
        <v>0.131736009734846</v>
      </c>
      <c r="L12" s="3">
        <v>1.6122388934512699</v>
      </c>
      <c r="W12" s="14" t="s">
        <v>11</v>
      </c>
      <c r="X12" s="15">
        <f>SUM(X4*X6+X8*X10)/SUM(X6,X10)</f>
        <v>3.5744335059412283E-3</v>
      </c>
    </row>
    <row r="13" spans="2:25" x14ac:dyDescent="0.35">
      <c r="B13" s="13">
        <v>45303</v>
      </c>
      <c r="C13" s="24">
        <v>4.30074544159672E-3</v>
      </c>
      <c r="D13" s="2">
        <v>6.6556876270109894E-2</v>
      </c>
      <c r="E13" s="5">
        <v>25.6428571428571</v>
      </c>
      <c r="F13" s="4">
        <v>0.11028340096665799</v>
      </c>
      <c r="G13" s="3">
        <v>1.58918038451509</v>
      </c>
      <c r="H13" s="24">
        <v>2.0452551378044499E-3</v>
      </c>
      <c r="I13" s="2">
        <v>4.9419562184258997E-2</v>
      </c>
      <c r="J13" s="5">
        <v>19.407407407407401</v>
      </c>
      <c r="K13" s="4">
        <v>3.9693099711464203E-2</v>
      </c>
      <c r="L13" s="3">
        <v>1.6519319931627401</v>
      </c>
      <c r="W13" s="18" t="s">
        <v>10</v>
      </c>
      <c r="X13" s="20">
        <f>SUM(X5*X6+X9*X10)/SUM(X6,X10)</f>
        <v>9.0863827610820597E-2</v>
      </c>
    </row>
    <row r="14" spans="2:25" x14ac:dyDescent="0.35">
      <c r="B14" s="13">
        <v>45307</v>
      </c>
      <c r="C14" s="24">
        <v>3.0132134800121202E-3</v>
      </c>
      <c r="D14" s="2">
        <v>6.9570089750122105E-2</v>
      </c>
      <c r="E14" s="5">
        <v>18.1666666666666</v>
      </c>
      <c r="F14" s="4">
        <v>5.4740044886886899E-2</v>
      </c>
      <c r="G14" s="3">
        <v>1.64392042940198</v>
      </c>
      <c r="H14" s="24">
        <v>2.8177232607418299E-3</v>
      </c>
      <c r="I14" s="2">
        <v>5.2237285445000801E-2</v>
      </c>
      <c r="J14" s="5">
        <v>28.827586206896498</v>
      </c>
      <c r="K14" s="4">
        <v>8.1228160206212902E-2</v>
      </c>
      <c r="L14" s="3">
        <v>1.73316015336895</v>
      </c>
    </row>
    <row r="15" spans="2:25" x14ac:dyDescent="0.35">
      <c r="B15" s="13">
        <v>45308</v>
      </c>
      <c r="C15" s="24">
        <v>3.34039744540771E-3</v>
      </c>
      <c r="D15" s="2">
        <v>7.2910487195529797E-2</v>
      </c>
      <c r="E15" s="5">
        <v>25.571428571428498</v>
      </c>
      <c r="F15" s="4">
        <v>8.5418734675425795E-2</v>
      </c>
      <c r="G15" s="3">
        <v>1.7293391640774001</v>
      </c>
      <c r="H15" s="24">
        <v>1.66240304765952E-3</v>
      </c>
      <c r="I15" s="2">
        <v>5.38996884926604E-2</v>
      </c>
      <c r="J15" s="5">
        <v>102.17647058823501</v>
      </c>
      <c r="K15" s="4">
        <v>0.16985847610497601</v>
      </c>
      <c r="L15" s="3">
        <v>1.90301862947392</v>
      </c>
      <c r="X15" s="14">
        <v>250</v>
      </c>
      <c r="Y15" s="14">
        <v>365</v>
      </c>
    </row>
    <row r="16" spans="2:25" x14ac:dyDescent="0.35">
      <c r="B16" s="13">
        <v>45309</v>
      </c>
      <c r="C16" s="24">
        <v>1.5560310832290901E-3</v>
      </c>
      <c r="D16" s="2">
        <v>7.44665182787589E-2</v>
      </c>
      <c r="E16" s="5">
        <v>28</v>
      </c>
      <c r="F16" s="4">
        <v>4.3568870330414698E-2</v>
      </c>
      <c r="G16" s="3">
        <v>1.7729080344078201</v>
      </c>
      <c r="H16" s="24">
        <v>2.3025647938097801E-3</v>
      </c>
      <c r="I16" s="2">
        <v>5.6202253286470098E-2</v>
      </c>
      <c r="J16" s="5">
        <v>37.90625</v>
      </c>
      <c r="K16" s="4">
        <v>8.7281596715351906E-2</v>
      </c>
      <c r="L16" s="3">
        <v>1.9903002261892799</v>
      </c>
      <c r="W16" s="14" t="s">
        <v>12</v>
      </c>
      <c r="X16" s="22">
        <f>POWER(1+X12,X15)-1</f>
        <v>1.4400416289441393</v>
      </c>
      <c r="Y16" s="22">
        <f>POWER(1+X12,Y15)-1</f>
        <v>2.6779004015247638</v>
      </c>
    </row>
    <row r="17" spans="2:26" x14ac:dyDescent="0.35">
      <c r="B17" s="13">
        <v>45310</v>
      </c>
      <c r="C17" s="24">
        <v>-3.7755918962895998E-3</v>
      </c>
      <c r="D17" s="2">
        <v>7.0690926382469293E-2</v>
      </c>
      <c r="E17" s="5">
        <v>55</v>
      </c>
      <c r="F17" s="4">
        <v>-0.207657554295928</v>
      </c>
      <c r="G17" s="3">
        <v>1.5652504801118901</v>
      </c>
      <c r="H17" s="24">
        <v>2.9027273369861598E-3</v>
      </c>
      <c r="I17" s="2">
        <v>5.9104980623456302E-2</v>
      </c>
      <c r="J17" s="5">
        <v>17.807692307692299</v>
      </c>
      <c r="K17" s="4">
        <v>5.1690875270176698E-2</v>
      </c>
      <c r="L17" s="3">
        <v>2.0419911014594501</v>
      </c>
      <c r="W17" s="18" t="s">
        <v>13</v>
      </c>
      <c r="X17" s="21">
        <f>POWER(1+X12*Z17,X15)-1</f>
        <v>8.2451428030686191</v>
      </c>
      <c r="Y17" s="21">
        <f>POWER(1+X12*Z17,Y15)-1</f>
        <v>24.717804506920988</v>
      </c>
      <c r="Z17">
        <v>2.5</v>
      </c>
    </row>
    <row r="18" spans="2:26" x14ac:dyDescent="0.35">
      <c r="B18" s="13">
        <v>45313</v>
      </c>
      <c r="C18" s="24">
        <v>-7.5412268368191604E-5</v>
      </c>
      <c r="D18" s="2">
        <v>7.0615514114101094E-2</v>
      </c>
      <c r="E18" s="5">
        <v>19.6666666666666</v>
      </c>
      <c r="F18" s="4">
        <v>-1.48310794457443E-3</v>
      </c>
      <c r="G18" s="3">
        <v>1.56376737216731</v>
      </c>
      <c r="H18" s="24">
        <v>1.6128843227913999E-3</v>
      </c>
      <c r="I18" s="2">
        <v>6.0717864946247702E-2</v>
      </c>
      <c r="J18" s="5">
        <v>28.035714285714199</v>
      </c>
      <c r="K18" s="4">
        <v>4.5218364049687501E-2</v>
      </c>
      <c r="L18" s="3">
        <v>2.0872094655091402</v>
      </c>
    </row>
    <row r="19" spans="2:26" x14ac:dyDescent="0.35">
      <c r="B19" s="13">
        <v>45314</v>
      </c>
      <c r="C19" s="24">
        <v>6.2661968757838304E-4</v>
      </c>
      <c r="D19" s="2">
        <v>7.12421338016795E-2</v>
      </c>
      <c r="E19" s="5">
        <v>32.1111111111111</v>
      </c>
      <c r="F19" s="4">
        <v>2.0121454412239202E-2</v>
      </c>
      <c r="G19" s="3">
        <v>1.5838888265795501</v>
      </c>
      <c r="H19" s="24">
        <v>2.8946868212845599E-3</v>
      </c>
      <c r="I19" s="2">
        <v>6.3612551767532305E-2</v>
      </c>
      <c r="J19" s="5">
        <v>24.259259259259199</v>
      </c>
      <c r="K19" s="4">
        <v>7.0222958071903194E-2</v>
      </c>
      <c r="L19" s="3">
        <v>2.15743242358104</v>
      </c>
    </row>
    <row r="20" spans="2:26" ht="2" customHeight="1" x14ac:dyDescent="0.35">
      <c r="B20" s="13">
        <v>45315</v>
      </c>
      <c r="C20" s="24">
        <v>7.2091695203043901E-4</v>
      </c>
      <c r="D20" s="2">
        <v>7.1963050753709901E-2</v>
      </c>
      <c r="E20" s="5">
        <v>37.4</v>
      </c>
      <c r="F20" s="4">
        <v>2.69622940059384E-2</v>
      </c>
      <c r="G20" s="3">
        <v>1.6108511205854901</v>
      </c>
      <c r="H20" s="24">
        <v>1.4603290124042801E-3</v>
      </c>
      <c r="I20" s="2">
        <v>6.5072880779936601E-2</v>
      </c>
      <c r="J20" s="5">
        <v>15.7391304347826</v>
      </c>
      <c r="K20" s="4">
        <v>2.2984308803928301E-2</v>
      </c>
      <c r="L20" s="3">
        <v>2.1804167323849701</v>
      </c>
    </row>
    <row r="21" spans="2:26" ht="2" customHeight="1" x14ac:dyDescent="0.35">
      <c r="B21" s="13">
        <v>45316</v>
      </c>
      <c r="C21" s="24">
        <v>2.0572448108690301E-3</v>
      </c>
      <c r="D21" s="2">
        <v>7.4020295564578995E-2</v>
      </c>
      <c r="E21" s="5">
        <v>34.3333333333333</v>
      </c>
      <c r="F21" s="4">
        <v>7.0632071839836802E-2</v>
      </c>
      <c r="G21" s="3">
        <v>1.68148319242533</v>
      </c>
      <c r="H21" s="24">
        <v>4.4211168902051302E-3</v>
      </c>
      <c r="I21" s="2">
        <v>6.9493997670141694E-2</v>
      </c>
      <c r="J21" s="5">
        <v>19.8095238095238</v>
      </c>
      <c r="K21" s="4">
        <v>8.7580220301206504E-2</v>
      </c>
      <c r="L21" s="3">
        <v>2.2679969526861798</v>
      </c>
    </row>
    <row r="22" spans="2:26" ht="2" customHeight="1" x14ac:dyDescent="0.35">
      <c r="B22" s="13">
        <v>45317</v>
      </c>
      <c r="C22" s="24">
        <v>6.6517586697807099E-3</v>
      </c>
      <c r="D22" s="2">
        <v>8.0672054234359705E-2</v>
      </c>
      <c r="E22" s="5">
        <v>29.714285714285701</v>
      </c>
      <c r="F22" s="4">
        <v>0.197652257616341</v>
      </c>
      <c r="G22" s="3">
        <v>1.8791354500416699</v>
      </c>
      <c r="H22" s="24">
        <v>3.70463444579806E-3</v>
      </c>
      <c r="I22" s="2">
        <v>7.3198632115939799E-2</v>
      </c>
      <c r="J22" s="5">
        <v>28.294117647058801</v>
      </c>
      <c r="K22" s="4">
        <v>0.10481936284875699</v>
      </c>
      <c r="L22" s="3">
        <v>2.3728163155349402</v>
      </c>
    </row>
    <row r="23" spans="2:26" ht="2" customHeight="1" x14ac:dyDescent="0.35">
      <c r="B23" s="13">
        <v>45320</v>
      </c>
      <c r="C23" s="24">
        <v>1.7958721909540501E-3</v>
      </c>
      <c r="D23" s="2">
        <v>8.2467926425313698E-2</v>
      </c>
      <c r="E23" s="5">
        <v>42.8</v>
      </c>
      <c r="F23" s="4">
        <v>7.6863329772833694E-2</v>
      </c>
      <c r="G23" s="3">
        <v>1.9559987798145</v>
      </c>
      <c r="H23" s="24">
        <v>2.4914113076725999E-3</v>
      </c>
      <c r="I23" s="2">
        <v>7.5690043423612394E-2</v>
      </c>
      <c r="J23" s="5">
        <v>26.625</v>
      </c>
      <c r="K23" s="4">
        <v>6.6333826066783202E-2</v>
      </c>
      <c r="L23" s="3">
        <v>2.4391501416017198</v>
      </c>
    </row>
    <row r="24" spans="2:26" ht="2" customHeight="1" x14ac:dyDescent="0.35">
      <c r="B24" s="13">
        <v>45321</v>
      </c>
      <c r="C24" s="24">
        <v>6.3408810487083599E-3</v>
      </c>
      <c r="D24" s="2">
        <v>8.8808807474022103E-2</v>
      </c>
      <c r="E24" s="5">
        <v>28.6666666666666</v>
      </c>
      <c r="F24" s="4">
        <v>0.18177192339630599</v>
      </c>
      <c r="G24" s="3">
        <v>2.1377707032108102</v>
      </c>
      <c r="H24" s="24">
        <v>2.47823380451194E-3</v>
      </c>
      <c r="I24" s="2">
        <v>7.8168277228124305E-2</v>
      </c>
      <c r="J24" s="5">
        <v>29.127659574468002</v>
      </c>
      <c r="K24" s="4">
        <v>7.2185150603762904E-2</v>
      </c>
      <c r="L24" s="3">
        <v>2.5113352922054801</v>
      </c>
    </row>
    <row r="25" spans="2:26" ht="2" customHeight="1" x14ac:dyDescent="0.35">
      <c r="B25" s="13">
        <v>45322</v>
      </c>
      <c r="C25" s="24">
        <v>3.7781757575616501E-3</v>
      </c>
      <c r="D25" s="2">
        <v>9.2586983231583694E-2</v>
      </c>
      <c r="E25" s="5">
        <v>30.678571428571399</v>
      </c>
      <c r="F25" s="4">
        <v>0.115909034848052</v>
      </c>
      <c r="G25" s="3">
        <v>2.2536797380588598</v>
      </c>
      <c r="H25" s="24">
        <v>2.2440794990935399E-3</v>
      </c>
      <c r="I25" s="2">
        <v>8.0412356727217901E-2</v>
      </c>
      <c r="J25" s="5">
        <v>36.108108108108098</v>
      </c>
      <c r="K25" s="4">
        <v>8.1029465156458702E-2</v>
      </c>
      <c r="L25" s="3">
        <v>2.5923647573619402</v>
      </c>
    </row>
    <row r="26" spans="2:26" ht="1.5" customHeight="1" x14ac:dyDescent="0.35">
      <c r="B26" s="13">
        <v>45323</v>
      </c>
      <c r="C26" s="24">
        <v>-3.1394119371691499E-3</v>
      </c>
      <c r="D26" s="2">
        <v>8.9447571294414593E-2</v>
      </c>
      <c r="E26" s="5">
        <v>42.75</v>
      </c>
      <c r="F26" s="4">
        <v>-0.13420986031398099</v>
      </c>
      <c r="G26" s="3">
        <v>2.1194698777448799</v>
      </c>
      <c r="H26" s="24">
        <v>1.5451068868702501E-3</v>
      </c>
      <c r="I26" s="2">
        <v>8.1957463614088094E-2</v>
      </c>
      <c r="J26" s="5">
        <v>25.5</v>
      </c>
      <c r="K26" s="4">
        <v>3.9400225615191499E-2</v>
      </c>
      <c r="L26" s="3">
        <v>2.6317649829771299</v>
      </c>
    </row>
    <row r="27" spans="2:26" ht="2" customHeight="1" x14ac:dyDescent="0.35">
      <c r="B27" s="13">
        <v>45324</v>
      </c>
      <c r="C27" s="24">
        <v>2.0466783525047699E-3</v>
      </c>
      <c r="D27" s="2">
        <v>9.1494249646919407E-2</v>
      </c>
      <c r="E27" s="5">
        <v>15.4117647058823</v>
      </c>
      <c r="F27" s="4">
        <v>3.1542925197426401E-2</v>
      </c>
      <c r="G27" s="3">
        <v>2.1510128029423101</v>
      </c>
      <c r="H27" s="24">
        <v>2.07680208514739E-3</v>
      </c>
      <c r="I27" s="2">
        <v>8.40342656992355E-2</v>
      </c>
      <c r="J27" s="5">
        <v>21.8666666666666</v>
      </c>
      <c r="K27" s="4">
        <v>4.5412738928556302E-2</v>
      </c>
      <c r="L27" s="3">
        <v>2.6771777219056898</v>
      </c>
    </row>
    <row r="28" spans="2:26" x14ac:dyDescent="0.35">
      <c r="B28" s="13">
        <v>45327</v>
      </c>
      <c r="C28" s="24">
        <v>5.1637753118672801E-3</v>
      </c>
      <c r="D28" s="2">
        <v>9.6658024958786698E-2</v>
      </c>
      <c r="E28" s="5">
        <v>26.3125</v>
      </c>
      <c r="F28" s="4">
        <v>0.13587183789350801</v>
      </c>
      <c r="G28" s="3">
        <v>2.2868846408358201</v>
      </c>
      <c r="H28" s="24">
        <v>2.1528617376800501E-3</v>
      </c>
      <c r="I28" s="2">
        <v>8.6187127436915603E-2</v>
      </c>
      <c r="J28" s="5">
        <v>22.741379310344801</v>
      </c>
      <c r="K28" s="4">
        <v>4.8959045379310097E-2</v>
      </c>
      <c r="L28" s="3">
        <v>2.7261367672849999</v>
      </c>
    </row>
    <row r="29" spans="2:26" x14ac:dyDescent="0.35">
      <c r="B29" s="13">
        <v>45328</v>
      </c>
      <c r="C29" s="24">
        <v>2.61010647860684E-3</v>
      </c>
      <c r="D29" s="2">
        <v>9.9268131437393506E-2</v>
      </c>
      <c r="E29" s="5">
        <v>27.117647058823501</v>
      </c>
      <c r="F29" s="4">
        <v>7.0779946272809202E-2</v>
      </c>
      <c r="G29" s="3">
        <v>2.3576645871086299</v>
      </c>
      <c r="H29" s="24">
        <v>3.5185072815711298E-3</v>
      </c>
      <c r="I29" s="2">
        <v>8.9705634718486693E-2</v>
      </c>
      <c r="J29" s="5">
        <v>20.862745098039198</v>
      </c>
      <c r="K29" s="4">
        <v>7.3405720541013506E-2</v>
      </c>
      <c r="L29" s="3">
        <v>2.79954248782601</v>
      </c>
    </row>
    <row r="30" spans="2:26" x14ac:dyDescent="0.35">
      <c r="B30" s="13">
        <v>45329</v>
      </c>
      <c r="C30" s="24">
        <v>-2.76375360199506E-3</v>
      </c>
      <c r="D30" s="2">
        <v>9.6504377835398406E-2</v>
      </c>
      <c r="E30" s="5">
        <v>33.1111111111111</v>
      </c>
      <c r="F30" s="4">
        <v>-9.1510952599392195E-2</v>
      </c>
      <c r="G30" s="3">
        <v>2.2661536345092301</v>
      </c>
      <c r="H30" s="24">
        <v>5.8859062007418899E-3</v>
      </c>
      <c r="I30" s="2">
        <v>9.5591540919228599E-2</v>
      </c>
      <c r="J30" s="5">
        <v>19.25</v>
      </c>
      <c r="K30" s="4">
        <v>0.113303694364281</v>
      </c>
      <c r="L30" s="3">
        <v>2.91284618219029</v>
      </c>
    </row>
    <row r="31" spans="2:26" x14ac:dyDescent="0.35">
      <c r="B31" s="13">
        <v>45330</v>
      </c>
      <c r="C31" s="24">
        <v>3.23281296356952E-3</v>
      </c>
      <c r="D31" s="2">
        <v>9.9737190798968006E-2</v>
      </c>
      <c r="E31" s="5">
        <v>21.8666666666666</v>
      </c>
      <c r="F31" s="4">
        <v>7.0690843470053596E-2</v>
      </c>
      <c r="G31" s="3">
        <v>2.3368444779792901</v>
      </c>
      <c r="H31" s="24">
        <v>5.41396486880399E-3</v>
      </c>
      <c r="I31" s="2">
        <v>0.101005505788032</v>
      </c>
      <c r="J31" s="5">
        <v>21.3108108108108</v>
      </c>
      <c r="K31" s="4">
        <v>0.115375981055458</v>
      </c>
      <c r="L31" s="3">
        <v>3.0282221632457502</v>
      </c>
    </row>
    <row r="32" spans="2:26" x14ac:dyDescent="0.35">
      <c r="B32" s="13">
        <v>45331</v>
      </c>
      <c r="C32" s="24">
        <v>2.0218586136795001E-3</v>
      </c>
      <c r="D32" s="2">
        <v>0.101759049412647</v>
      </c>
      <c r="E32" s="5">
        <v>29.8888888888888</v>
      </c>
      <c r="F32" s="4">
        <v>6.0431107453309603E-2</v>
      </c>
      <c r="G32" s="3">
        <v>2.3972755854326002</v>
      </c>
      <c r="H32" s="24">
        <v>3.8969458571319602E-3</v>
      </c>
      <c r="I32" s="2">
        <v>0.104902451645164</v>
      </c>
      <c r="J32" s="5">
        <v>16.8125</v>
      </c>
      <c r="K32" s="4">
        <v>6.5517402223031096E-2</v>
      </c>
      <c r="L32" s="3">
        <v>3.09373956546878</v>
      </c>
    </row>
    <row r="33" spans="2:14" x14ac:dyDescent="0.35">
      <c r="B33" s="13">
        <v>45334</v>
      </c>
      <c r="C33" s="24">
        <v>1.8453163194119401E-3</v>
      </c>
      <c r="D33" s="2">
        <v>0.103604365732059</v>
      </c>
      <c r="E33" s="5">
        <v>23.409090909090899</v>
      </c>
      <c r="F33" s="4">
        <v>4.3197177477143203E-2</v>
      </c>
      <c r="G33" s="3">
        <v>2.44047276290974</v>
      </c>
      <c r="H33" s="24">
        <v>1.53118499260474E-3</v>
      </c>
      <c r="I33" s="2">
        <v>0.106433636637769</v>
      </c>
      <c r="J33" s="5">
        <v>22.213333333333299</v>
      </c>
      <c r="K33" s="4">
        <v>3.4012722635726599E-2</v>
      </c>
      <c r="L33" s="3">
        <v>3.1277522881045101</v>
      </c>
    </row>
    <row r="34" spans="2:14" x14ac:dyDescent="0.35">
      <c r="B34" s="13">
        <v>45335</v>
      </c>
      <c r="C34" s="24">
        <v>6.0653008180002197E-3</v>
      </c>
      <c r="D34" s="2">
        <v>0.109669666550059</v>
      </c>
      <c r="E34" s="5">
        <v>16.870967741935399</v>
      </c>
      <c r="F34" s="4">
        <v>0.10232749444561599</v>
      </c>
      <c r="G34" s="3">
        <v>2.5428002573553599</v>
      </c>
      <c r="H34" s="24">
        <v>4.8909759240798002E-3</v>
      </c>
      <c r="I34" s="2">
        <v>0.111324612561849</v>
      </c>
      <c r="J34" s="5">
        <v>23.736842105263101</v>
      </c>
      <c r="K34" s="4">
        <v>0.116096323250525</v>
      </c>
      <c r="L34" s="3">
        <v>3.2438486113550402</v>
      </c>
    </row>
    <row r="35" spans="2:14" x14ac:dyDescent="0.35">
      <c r="B35" s="13">
        <v>45336</v>
      </c>
      <c r="C35" s="24">
        <v>7.7427986188073001E-3</v>
      </c>
      <c r="D35" s="2">
        <v>0.117412465168866</v>
      </c>
      <c r="E35" s="5">
        <v>15.588235294117601</v>
      </c>
      <c r="F35" s="4">
        <v>0.120696566704937</v>
      </c>
      <c r="G35" s="3">
        <v>2.6634968240602901</v>
      </c>
      <c r="H35" s="24">
        <v>1.9505000396563301E-3</v>
      </c>
      <c r="I35" s="2">
        <v>0.113275112601505</v>
      </c>
      <c r="J35" s="5">
        <v>16.952830188679201</v>
      </c>
      <c r="K35" s="4">
        <v>3.3066495955305898E-2</v>
      </c>
      <c r="L35" s="3">
        <v>3.27691510731034</v>
      </c>
    </row>
    <row r="36" spans="2:14" x14ac:dyDescent="0.35">
      <c r="B36" s="13">
        <v>45337</v>
      </c>
      <c r="C36" s="24">
        <v>-1.40398391502214E-3</v>
      </c>
      <c r="D36" s="2">
        <v>0.116008481253844</v>
      </c>
      <c r="E36" s="5">
        <v>22.909090909090899</v>
      </c>
      <c r="F36" s="4">
        <v>-3.2163995144143698E-2</v>
      </c>
      <c r="G36" s="3">
        <v>2.6313328289161499</v>
      </c>
      <c r="H36" s="24">
        <v>4.8195840292209399E-3</v>
      </c>
      <c r="I36" s="2">
        <v>0.118094696630726</v>
      </c>
      <c r="J36" s="5">
        <v>21.515151515151501</v>
      </c>
      <c r="K36" s="4">
        <v>0.10369408062869299</v>
      </c>
      <c r="L36" s="3">
        <v>3.3806091879390299</v>
      </c>
    </row>
    <row r="37" spans="2:14" ht="18" x14ac:dyDescent="0.4">
      <c r="B37" s="13">
        <v>45338</v>
      </c>
      <c r="C37" s="24">
        <v>6.37286314253747E-3</v>
      </c>
      <c r="D37" s="2">
        <v>0.122381344396382</v>
      </c>
      <c r="E37" s="5">
        <v>30.9375</v>
      </c>
      <c r="F37" s="4">
        <v>0.197160453472253</v>
      </c>
      <c r="G37" s="3">
        <v>2.8284932823884001</v>
      </c>
      <c r="H37" s="24">
        <v>3.7859332379963301E-3</v>
      </c>
      <c r="I37" s="2">
        <v>0.121880629868722</v>
      </c>
      <c r="J37" s="5">
        <v>16.03125</v>
      </c>
      <c r="K37" s="4">
        <v>6.06932422216288E-2</v>
      </c>
      <c r="L37" s="3">
        <v>3.4413024301606598</v>
      </c>
      <c r="N37" s="23" t="s">
        <v>18</v>
      </c>
    </row>
    <row r="38" spans="2:14" ht="18" x14ac:dyDescent="0.4">
      <c r="B38" s="13">
        <v>45342</v>
      </c>
      <c r="C38" s="24">
        <v>2.4005055635179201E-3</v>
      </c>
      <c r="D38" s="2">
        <v>0.12478184995989999</v>
      </c>
      <c r="E38" s="5">
        <v>22</v>
      </c>
      <c r="F38" s="4">
        <v>5.2811122397394397E-2</v>
      </c>
      <c r="G38" s="3">
        <v>2.8813044047858001</v>
      </c>
      <c r="H38" s="24">
        <v>2.1451211886499401E-3</v>
      </c>
      <c r="I38" s="2">
        <v>0.124025751057372</v>
      </c>
      <c r="J38" s="5">
        <v>25.527272727272699</v>
      </c>
      <c r="K38" s="4">
        <v>5.47590936157187E-2</v>
      </c>
      <c r="L38" s="3">
        <v>3.4960615237763801</v>
      </c>
      <c r="N38" s="23" t="s">
        <v>19</v>
      </c>
    </row>
    <row r="39" spans="2:14" ht="21" x14ac:dyDescent="0.4">
      <c r="B39" s="13">
        <v>45343</v>
      </c>
      <c r="C39" s="24">
        <v>3.0054614610584098E-3</v>
      </c>
      <c r="D39" s="2">
        <v>0.12778731142095801</v>
      </c>
      <c r="E39" s="5">
        <v>13.3333333333333</v>
      </c>
      <c r="F39" s="4">
        <v>4.0072819480778898E-2</v>
      </c>
      <c r="G39" s="3">
        <v>2.9213772242665801</v>
      </c>
      <c r="H39" s="24">
        <v>2.6233364850703502E-3</v>
      </c>
      <c r="I39" s="2">
        <v>0.126649087542443</v>
      </c>
      <c r="J39" s="5">
        <v>25.807692307692299</v>
      </c>
      <c r="K39" s="4">
        <v>6.77022608262388E-2</v>
      </c>
      <c r="L39" s="3">
        <v>3.56376378460262</v>
      </c>
      <c r="N39" s="23" t="s">
        <v>20</v>
      </c>
    </row>
    <row r="40" spans="2:14" x14ac:dyDescent="0.35">
      <c r="B40" s="13">
        <v>45344</v>
      </c>
      <c r="C40" s="24">
        <v>7.2448091815333097E-3</v>
      </c>
      <c r="D40" s="2">
        <v>0.13503212060249101</v>
      </c>
      <c r="E40" s="5">
        <v>23.857142857142801</v>
      </c>
      <c r="F40" s="4">
        <v>0.17284044761657999</v>
      </c>
      <c r="G40" s="3">
        <v>3.0942176718831602</v>
      </c>
      <c r="H40" s="24">
        <v>2.8236157525631201E-3</v>
      </c>
      <c r="I40" s="2">
        <v>0.12947270329500599</v>
      </c>
      <c r="J40" s="5">
        <v>23.4647887323943</v>
      </c>
      <c r="K40" s="4">
        <v>6.6255547095354403E-2</v>
      </c>
      <c r="L40" s="3">
        <v>3.6300193316979699</v>
      </c>
    </row>
  </sheetData>
  <mergeCells count="1">
    <mergeCell ref="N2:V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2024-02-22T23:47:37Z</dcterms:modified>
</cp:coreProperties>
</file>