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AFDBD80A-F718-44D1-BC59-B41E6D1F53D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X5" i="1"/>
  <c r="X10" i="1"/>
  <c r="X6" i="1"/>
  <c r="X8" i="1"/>
  <c r="X4" i="1"/>
  <c r="X13" i="1" l="1"/>
  <c r="X12" i="1"/>
  <c r="Y17" i="1" l="1"/>
  <c r="X17" i="1"/>
  <c r="Y16" i="1"/>
  <c r="N2" i="1" s="1"/>
  <c r="X16" i="1"/>
</calcChain>
</file>

<file path=xl/sharedStrings.xml><?xml version="1.0" encoding="utf-8"?>
<sst xmlns="http://schemas.openxmlformats.org/spreadsheetml/2006/main" count="24" uniqueCount="21">
  <si>
    <t>Realized Daily Return</t>
  </si>
  <si>
    <t>Cumulative Realized Return</t>
  </si>
  <si>
    <t>Cumulative Realized Weighted Return</t>
  </si>
  <si>
    <t>Unrealized Daily Return</t>
  </si>
  <si>
    <t>Cumulative Unrealized Return</t>
  </si>
  <si>
    <t>Unrealized Weighted Daily Return</t>
  </si>
  <si>
    <t>Cumulative Unrealized Weighted Return</t>
  </si>
  <si>
    <t>Unrealized</t>
  </si>
  <si>
    <t>Days</t>
  </si>
  <si>
    <t>Realized</t>
  </si>
  <si>
    <t>Weighted</t>
  </si>
  <si>
    <t>Combined</t>
  </si>
  <si>
    <t>Forecast</t>
  </si>
  <si>
    <t>Margin</t>
  </si>
  <si>
    <t>Average Unrealized Days
Held</t>
  </si>
  <si>
    <t>Average Realized Days
Held</t>
  </si>
  <si>
    <t>Realized Weighted Daily
Return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</si>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</sst>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165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_Annual_20231229!$D$3</c:f>
              <c:strCache>
                <c:ptCount val="1"/>
                <c:pt idx="0">
                  <c:v>Cumulative 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_Annual_20231229!$B$4:$B$40</c:f>
              <c:numCache>
                <c:formatCode>mm/dd/yy;@</c:formatCode>
                <c:ptCount val="37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</c:numCache>
            </c:numRef>
          </c:xVal>
          <c:yVal>
            <c:numRef>
              <c:f>_Annual_20231229!$D$4:$D$40</c:f>
              <c:numCache>
                <c:formatCode>0.00%</c:formatCode>
                <c:ptCount val="37"/>
                <c:pt idx="0">
                  <c:v>3.3553865235238698E-3</c:v>
                </c:pt>
                <c:pt idx="1">
                  <c:v>5.6147381844112304E-3</c:v>
                </c:pt>
                <c:pt idx="2">
                  <c:v>9.3043948821248893E-3</c:v>
                </c:pt>
                <c:pt idx="3">
                  <c:v>1.7619817424676901E-2</c:v>
                </c:pt>
                <c:pt idx="4">
                  <c:v>2.32672108100321E-2</c:v>
                </c:pt>
                <c:pt idx="5">
                  <c:v>2.8784383325237799E-2</c:v>
                </c:pt>
                <c:pt idx="6">
                  <c:v>4.2983498377472298E-2</c:v>
                </c:pt>
                <c:pt idx="7">
                  <c:v>5.1772221775438297E-2</c:v>
                </c:pt>
                <c:pt idx="8">
                  <c:v>5.9921243914777003E-2</c:v>
                </c:pt>
                <c:pt idx="9">
                  <c:v>6.4221989356373799E-2</c:v>
                </c:pt>
                <c:pt idx="10">
                  <c:v>6.7235202836385899E-2</c:v>
                </c:pt>
                <c:pt idx="11">
                  <c:v>6.9734403534483694E-2</c:v>
                </c:pt>
                <c:pt idx="12">
                  <c:v>7.1290434617712797E-2</c:v>
                </c:pt>
                <c:pt idx="13">
                  <c:v>6.7514842721423204E-2</c:v>
                </c:pt>
                <c:pt idx="14">
                  <c:v>6.7719645858521499E-2</c:v>
                </c:pt>
                <c:pt idx="15">
                  <c:v>6.8346265546099905E-2</c:v>
                </c:pt>
                <c:pt idx="16">
                  <c:v>6.9067182498130403E-2</c:v>
                </c:pt>
                <c:pt idx="17">
                  <c:v>7.1124427308999399E-2</c:v>
                </c:pt>
                <c:pt idx="18">
                  <c:v>7.7776185978780096E-2</c:v>
                </c:pt>
                <c:pt idx="19">
                  <c:v>7.95720581697342E-2</c:v>
                </c:pt>
                <c:pt idx="20">
                  <c:v>8.5912939218442494E-2</c:v>
                </c:pt>
                <c:pt idx="21">
                  <c:v>8.9691114976004196E-2</c:v>
                </c:pt>
                <c:pt idx="22">
                  <c:v>8.6613352585963005E-2</c:v>
                </c:pt>
                <c:pt idx="23">
                  <c:v>8.8660030938467804E-2</c:v>
                </c:pt>
                <c:pt idx="24">
                  <c:v>9.3823806250335096E-2</c:v>
                </c:pt>
                <c:pt idx="25">
                  <c:v>9.6433912728941903E-2</c:v>
                </c:pt>
                <c:pt idx="26">
                  <c:v>9.36701591269469E-2</c:v>
                </c:pt>
                <c:pt idx="27">
                  <c:v>9.6902972090516404E-2</c:v>
                </c:pt>
                <c:pt idx="28">
                  <c:v>9.9039873027589501E-2</c:v>
                </c:pt>
                <c:pt idx="29">
                  <c:v>0.100885189347001</c:v>
                </c:pt>
                <c:pt idx="30">
                  <c:v>0.108218905473037</c:v>
                </c:pt>
                <c:pt idx="31">
                  <c:v>0.115961704091844</c:v>
                </c:pt>
                <c:pt idx="32">
                  <c:v>0.11494645295552</c:v>
                </c:pt>
                <c:pt idx="33">
                  <c:v>0.121319316098057</c:v>
                </c:pt>
                <c:pt idx="34">
                  <c:v>0.123991845373052</c:v>
                </c:pt>
                <c:pt idx="35">
                  <c:v>0.12699730683411001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_Annual_20231229!$I$3</c:f>
              <c:strCache>
                <c:ptCount val="1"/>
                <c:pt idx="0">
                  <c:v>Cumulative Unrealized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5123385534934"/>
                  <c:y val="-4.9794046264026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_Annual_20231229!$B$4:$B$40</c:f>
              <c:numCache>
                <c:formatCode>mm/dd/yy;@</c:formatCode>
                <c:ptCount val="37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</c:numCache>
            </c:numRef>
          </c:xVal>
          <c:yVal>
            <c:numRef>
              <c:f>_Annual_20231229!$I$4:$I$40</c:f>
              <c:numCache>
                <c:formatCode>0.00%</c:formatCode>
                <c:ptCount val="37"/>
                <c:pt idx="0">
                  <c:v>3.3442870266167401E-3</c:v>
                </c:pt>
                <c:pt idx="1">
                  <c:v>8.2336256332996103E-3</c:v>
                </c:pt>
                <c:pt idx="2">
                  <c:v>1.4182141285154199E-2</c:v>
                </c:pt>
                <c:pt idx="3">
                  <c:v>1.74692313223123E-2</c:v>
                </c:pt>
                <c:pt idx="4">
                  <c:v>3.0421360268369401E-2</c:v>
                </c:pt>
                <c:pt idx="5">
                  <c:v>3.4406158303095603E-2</c:v>
                </c:pt>
                <c:pt idx="6">
                  <c:v>3.6713323440628901E-2</c:v>
                </c:pt>
                <c:pt idx="7">
                  <c:v>3.9613003715970103E-2</c:v>
                </c:pt>
                <c:pt idx="8">
                  <c:v>4.6219661534038899E-2</c:v>
                </c:pt>
                <c:pt idx="9">
                  <c:v>4.8264916671843301E-2</c:v>
                </c:pt>
                <c:pt idx="10">
                  <c:v>5.1082639932585203E-2</c:v>
                </c:pt>
                <c:pt idx="11">
                  <c:v>5.2745042980244697E-2</c:v>
                </c:pt>
                <c:pt idx="12">
                  <c:v>5.5047607774054499E-2</c:v>
                </c:pt>
                <c:pt idx="13">
                  <c:v>5.78563812524195E-2</c:v>
                </c:pt>
                <c:pt idx="14">
                  <c:v>5.94692655752109E-2</c:v>
                </c:pt>
                <c:pt idx="15">
                  <c:v>6.3154498809896306E-2</c:v>
                </c:pt>
                <c:pt idx="16">
                  <c:v>6.4614827822300602E-2</c:v>
                </c:pt>
                <c:pt idx="17">
                  <c:v>6.9035944712505695E-2</c:v>
                </c:pt>
                <c:pt idx="18">
                  <c:v>7.27405791583038E-2</c:v>
                </c:pt>
                <c:pt idx="19">
                  <c:v>7.5127783614559004E-2</c:v>
                </c:pt>
                <c:pt idx="20">
                  <c:v>7.8057932448868106E-2</c:v>
                </c:pt>
                <c:pt idx="21">
                  <c:v>8.0168966353417997E-2</c:v>
                </c:pt>
                <c:pt idx="22">
                  <c:v>8.1619294743761103E-2</c:v>
                </c:pt>
                <c:pt idx="23">
                  <c:v>8.3841675875397995E-2</c:v>
                </c:pt>
                <c:pt idx="24">
                  <c:v>8.5994537613078098E-2</c:v>
                </c:pt>
                <c:pt idx="25">
                  <c:v>8.9510303959342896E-2</c:v>
                </c:pt>
                <c:pt idx="26">
                  <c:v>9.4673032383729899E-2</c:v>
                </c:pt>
                <c:pt idx="27">
                  <c:v>9.9926920991521506E-2</c:v>
                </c:pt>
                <c:pt idx="28">
                  <c:v>0.103520882254845</c:v>
                </c:pt>
                <c:pt idx="29">
                  <c:v>0.10503192007649401</c:v>
                </c:pt>
                <c:pt idx="30">
                  <c:v>0.10970656805625401</c:v>
                </c:pt>
                <c:pt idx="31">
                  <c:v>0.11144861431507801</c:v>
                </c:pt>
                <c:pt idx="32">
                  <c:v>0.11640314068556699</c:v>
                </c:pt>
                <c:pt idx="33">
                  <c:v>0.12017385723125799</c:v>
                </c:pt>
                <c:pt idx="34">
                  <c:v>0.122512880255099</c:v>
                </c:pt>
                <c:pt idx="35">
                  <c:v>0.12514331252865801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5ED-B3C7-8A08043D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</xdr:row>
      <xdr:rowOff>215900</xdr:rowOff>
    </xdr:from>
    <xdr:to>
      <xdr:col>21</xdr:col>
      <xdr:colOff>257175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292100</xdr:colOff>
      <xdr:row>14</xdr:row>
      <xdr:rowOff>69850</xdr:rowOff>
    </xdr:from>
    <xdr:to>
      <xdr:col>21</xdr:col>
      <xdr:colOff>234950</xdr:colOff>
      <xdr:row>35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6193A-5F25-4338-A1BD-21F120912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L39" totalsRowShown="0" headerRowDxfId="11">
  <autoFilter ref="B3:L39" xr:uid="{00000000-0009-0000-0100-000001000000}"/>
  <tableColumns count="11">
    <tableColumn id="1" xr3:uid="{00000000-0010-0000-0000-000001000000}" name="Date" dataDxfId="10"/>
    <tableColumn id="2" xr3:uid="{00000000-0010-0000-0000-000002000000}" name="Realized Daily Return" dataDxfId="9"/>
    <tableColumn id="3" xr3:uid="{00000000-0010-0000-0000-000003000000}" name="Cumulative Realized Return" dataDxfId="8"/>
    <tableColumn id="4" xr3:uid="{00000000-0010-0000-0000-000004000000}" name="Average Realized Days_x000a_Held" dataDxfId="7"/>
    <tableColumn id="5" xr3:uid="{00000000-0010-0000-0000-000005000000}" name="Realized Weighted Daily_x000a_Return" dataDxfId="6"/>
    <tableColumn id="6" xr3:uid="{00000000-0010-0000-0000-000006000000}" name="Cumulative Realized Weighted Return" dataDxfId="5"/>
    <tableColumn id="7" xr3:uid="{00000000-0010-0000-0000-000007000000}" name="Unrealized Daily Return" dataDxfId="4"/>
    <tableColumn id="8" xr3:uid="{00000000-0010-0000-0000-000008000000}" name="Cumulative Unrealized Return" dataDxfId="3"/>
    <tableColumn id="9" xr3:uid="{00000000-0010-0000-0000-000009000000}" name="Average Unrealized Days_x000a_Held" dataDxfId="2"/>
    <tableColumn id="10" xr3:uid="{00000000-0010-0000-0000-00000A000000}" name="Unrealized Weighted Daily Return" dataDxfId="1"/>
    <tableColumn id="11" xr3:uid="{00000000-0010-0000-0000-00000B000000}" name="Cumulative Unrealized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39"/>
  <sheetViews>
    <sheetView showGridLines="0" tabSelected="1" zoomScaleNormal="100" workbookViewId="0">
      <selection activeCell="F27" sqref="F27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10" style="1" customWidth="1"/>
    <col min="9" max="9" width="10.54296875" style="2" customWidth="1"/>
    <col min="10" max="10" width="10.26953125" style="5" customWidth="1"/>
    <col min="11" max="11" width="10.08984375" style="4" customWidth="1"/>
    <col min="12" max="12" width="10.26953125" style="3" customWidth="1"/>
    <col min="13" max="13" width="4.453125" customWidth="1"/>
    <col min="14" max="14" width="9.7265625" bestFit="1" customWidth="1"/>
    <col min="15" max="16" width="7.81640625" bestFit="1" customWidth="1"/>
    <col min="17" max="17" width="3.81640625" bestFit="1" customWidth="1"/>
    <col min="23" max="23" width="9.7265625" bestFit="1" customWidth="1"/>
    <col min="24" max="24" width="7.81640625" bestFit="1" customWidth="1"/>
    <col min="25" max="25" width="6.26953125" bestFit="1" customWidth="1"/>
    <col min="26" max="26" width="3.81640625" bestFit="1" customWidth="1"/>
  </cols>
  <sheetData>
    <row r="2" spans="2:25" ht="18.5" x14ac:dyDescent="0.45">
      <c r="N2" s="25" t="str">
        <f>"Forecast Annual Cumulative Realized Return: " &amp;Y15 &amp; " -&gt; " &amp; TEXT(Y16,"#%")</f>
        <v>Forecast Annual Cumulative Realized Return: 365 -&gt; 258%</v>
      </c>
      <c r="O2" s="26"/>
      <c r="P2" s="26"/>
      <c r="Q2" s="26"/>
      <c r="R2" s="26"/>
      <c r="S2" s="26"/>
      <c r="T2" s="26"/>
      <c r="U2" s="26"/>
      <c r="V2" s="26"/>
    </row>
    <row r="3" spans="2:25" s="6" customFormat="1" ht="59" customHeight="1" x14ac:dyDescent="0.35">
      <c r="B3" s="12" t="s">
        <v>17</v>
      </c>
      <c r="C3" s="7" t="s">
        <v>0</v>
      </c>
      <c r="D3" s="8" t="s">
        <v>1</v>
      </c>
      <c r="E3" s="9" t="s">
        <v>15</v>
      </c>
      <c r="F3" s="10" t="s">
        <v>16</v>
      </c>
      <c r="G3" s="11" t="s">
        <v>2</v>
      </c>
      <c r="H3" s="7" t="s">
        <v>3</v>
      </c>
      <c r="I3" s="8" t="s">
        <v>4</v>
      </c>
      <c r="J3" s="9" t="s">
        <v>14</v>
      </c>
      <c r="K3" s="10" t="s">
        <v>5</v>
      </c>
      <c r="L3" s="11" t="s">
        <v>6</v>
      </c>
    </row>
    <row r="4" spans="2:25" x14ac:dyDescent="0.35">
      <c r="B4" s="13">
        <v>45289</v>
      </c>
      <c r="C4" s="24">
        <v>3.3553865235238698E-3</v>
      </c>
      <c r="D4" s="2">
        <v>3.3553865235238698E-3</v>
      </c>
      <c r="E4" s="5">
        <v>25.8333333333333</v>
      </c>
      <c r="F4" s="4">
        <v>8.6680818524366696E-2</v>
      </c>
      <c r="G4" s="3">
        <v>8.6680818524366696E-2</v>
      </c>
      <c r="H4" s="24">
        <v>3.3442870266167401E-3</v>
      </c>
      <c r="I4" s="2">
        <v>3.3442870266167401E-3</v>
      </c>
      <c r="J4" s="5">
        <v>31.4545454545454</v>
      </c>
      <c r="K4" s="4">
        <v>0.105193028291762</v>
      </c>
      <c r="L4" s="3">
        <v>0.105193028291762</v>
      </c>
      <c r="W4" s="14" t="s">
        <v>9</v>
      </c>
      <c r="X4" s="15">
        <f>AVERAGE(C:C)</f>
        <v>3.5277029676141838E-3</v>
      </c>
    </row>
    <row r="5" spans="2:25" x14ac:dyDescent="0.35">
      <c r="B5" s="13">
        <v>45293</v>
      </c>
      <c r="C5" s="24">
        <v>2.2593516608873502E-3</v>
      </c>
      <c r="D5" s="2">
        <v>5.6147381844112304E-3</v>
      </c>
      <c r="E5" s="5">
        <v>26.105263157894701</v>
      </c>
      <c r="F5" s="4">
        <v>5.8980969673691E-2</v>
      </c>
      <c r="G5" s="3">
        <v>0.145661788198057</v>
      </c>
      <c r="H5" s="24">
        <v>4.8893386066828698E-3</v>
      </c>
      <c r="I5" s="2">
        <v>8.2336256332996103E-3</v>
      </c>
      <c r="J5" s="5">
        <v>37.818181818181799</v>
      </c>
      <c r="K5" s="4">
        <v>0.184905896398188</v>
      </c>
      <c r="L5" s="3">
        <v>0.29009892468995102</v>
      </c>
      <c r="W5" s="16" t="s">
        <v>10</v>
      </c>
      <c r="X5" s="17">
        <f>AVERAGE(F:F)</f>
        <v>8.0121529850381776E-2</v>
      </c>
    </row>
    <row r="6" spans="2:25" x14ac:dyDescent="0.35">
      <c r="B6" s="13">
        <v>45294</v>
      </c>
      <c r="C6" s="24">
        <v>3.6896566977136498E-3</v>
      </c>
      <c r="D6" s="2">
        <v>9.3043948821248893E-3</v>
      </c>
      <c r="E6" s="5">
        <v>24.6666666666666</v>
      </c>
      <c r="F6" s="4">
        <v>9.1011531876936905E-2</v>
      </c>
      <c r="G6" s="3">
        <v>0.236673320074994</v>
      </c>
      <c r="H6" s="24">
        <v>5.9485156518546802E-3</v>
      </c>
      <c r="I6" s="2">
        <v>1.4182141285154199E-2</v>
      </c>
      <c r="J6" s="5">
        <v>35.3333333333333</v>
      </c>
      <c r="K6" s="4">
        <v>0.210180886365532</v>
      </c>
      <c r="L6" s="3">
        <v>0.50027981105548303</v>
      </c>
      <c r="W6" s="18" t="s">
        <v>8</v>
      </c>
      <c r="X6" s="19">
        <f>AVERAGE(E:E)</f>
        <v>27.060029589974519</v>
      </c>
    </row>
    <row r="7" spans="2:25" x14ac:dyDescent="0.35">
      <c r="B7" s="13">
        <v>45295</v>
      </c>
      <c r="C7" s="24">
        <v>8.3154225425520704E-3</v>
      </c>
      <c r="D7" s="2">
        <v>1.7619817424676901E-2</v>
      </c>
      <c r="E7" s="5">
        <v>35.700000000000003</v>
      </c>
      <c r="F7" s="4">
        <v>0.29686058476910898</v>
      </c>
      <c r="G7" s="3">
        <v>0.53353390484410301</v>
      </c>
      <c r="H7" s="24">
        <v>3.2870900371580599E-3</v>
      </c>
      <c r="I7" s="2">
        <v>1.74692313223123E-2</v>
      </c>
      <c r="J7" s="5">
        <v>28.909090909090899</v>
      </c>
      <c r="K7" s="4">
        <v>9.5026784710569606E-2</v>
      </c>
      <c r="L7" s="3">
        <v>0.59530659576605305</v>
      </c>
    </row>
    <row r="8" spans="2:25" x14ac:dyDescent="0.35">
      <c r="B8" s="13">
        <v>45296</v>
      </c>
      <c r="C8" s="24">
        <v>5.6473933853551997E-3</v>
      </c>
      <c r="D8" s="2">
        <v>2.32672108100321E-2</v>
      </c>
      <c r="E8" s="5">
        <v>23.5</v>
      </c>
      <c r="F8" s="4">
        <v>0.132713744555847</v>
      </c>
      <c r="G8" s="3">
        <v>0.66624764939995096</v>
      </c>
      <c r="H8" s="24">
        <v>1.2952128946057E-2</v>
      </c>
      <c r="I8" s="2">
        <v>3.0421360268369401E-2</v>
      </c>
      <c r="J8" s="5">
        <v>49.4324324324324</v>
      </c>
      <c r="K8" s="4">
        <v>0.640255238982119</v>
      </c>
      <c r="L8" s="3">
        <v>1.2355618347481701</v>
      </c>
      <c r="W8" s="14" t="s">
        <v>7</v>
      </c>
      <c r="X8" s="15">
        <f>AVERAGE(H:H)</f>
        <v>3.476203125796063E-3</v>
      </c>
    </row>
    <row r="9" spans="2:25" x14ac:dyDescent="0.35">
      <c r="B9" s="13">
        <v>45299</v>
      </c>
      <c r="C9" s="24">
        <v>5.5171725152056298E-3</v>
      </c>
      <c r="D9" s="2">
        <v>2.8784383325237799E-2</v>
      </c>
      <c r="E9" s="5">
        <v>39.375</v>
      </c>
      <c r="F9" s="4">
        <v>0.217238667786221</v>
      </c>
      <c r="G9" s="3">
        <v>0.88348631718617299</v>
      </c>
      <c r="H9" s="24">
        <v>3.9847980347261797E-3</v>
      </c>
      <c r="I9" s="2">
        <v>3.4406158303095603E-2</v>
      </c>
      <c r="J9" s="5">
        <v>23.075471698113201</v>
      </c>
      <c r="K9" s="4">
        <v>9.1951094273021006E-2</v>
      </c>
      <c r="L9" s="3">
        <v>1.32751292902119</v>
      </c>
      <c r="W9" s="16" t="s">
        <v>10</v>
      </c>
      <c r="X9" s="17">
        <f>AVERAGE(K:K)</f>
        <v>9.6926029169565039E-2</v>
      </c>
    </row>
    <row r="10" spans="2:25" x14ac:dyDescent="0.35">
      <c r="B10" s="13">
        <v>45300</v>
      </c>
      <c r="C10" s="24">
        <v>1.41991150522345E-2</v>
      </c>
      <c r="D10" s="2">
        <v>4.2983498377472298E-2</v>
      </c>
      <c r="E10" s="5">
        <v>15.4444444444444</v>
      </c>
      <c r="F10" s="4">
        <v>0.21929744358451</v>
      </c>
      <c r="G10" s="3">
        <v>1.1027837607706801</v>
      </c>
      <c r="H10" s="24">
        <v>2.3071651375333401E-3</v>
      </c>
      <c r="I10" s="2">
        <v>3.6713323440628901E-2</v>
      </c>
      <c r="J10" s="5">
        <v>14.2264150943396</v>
      </c>
      <c r="K10" s="4">
        <v>3.2822688937738501E-2</v>
      </c>
      <c r="L10" s="3">
        <v>1.3603356179589301</v>
      </c>
      <c r="W10" s="18" t="s">
        <v>8</v>
      </c>
      <c r="X10" s="19">
        <f>AVERAGE(J:J)</f>
        <v>26.941605474770647</v>
      </c>
    </row>
    <row r="11" spans="2:25" x14ac:dyDescent="0.35">
      <c r="B11" s="13">
        <v>45301</v>
      </c>
      <c r="C11" s="24">
        <v>8.7887233979660109E-3</v>
      </c>
      <c r="D11" s="2">
        <v>5.1772221775438297E-2</v>
      </c>
      <c r="E11" s="5">
        <v>10.5555555555555</v>
      </c>
      <c r="F11" s="4">
        <v>9.2769858089641194E-2</v>
      </c>
      <c r="G11" s="3">
        <v>1.19555361886032</v>
      </c>
      <c r="H11" s="24">
        <v>2.89968027534116E-3</v>
      </c>
      <c r="I11" s="2">
        <v>3.9613003715970103E-2</v>
      </c>
      <c r="J11" s="5">
        <v>20.702702702702702</v>
      </c>
      <c r="K11" s="4">
        <v>6.0031218673279201E-2</v>
      </c>
      <c r="L11" s="3">
        <v>1.42036683663221</v>
      </c>
    </row>
    <row r="12" spans="2:25" x14ac:dyDescent="0.35">
      <c r="B12" s="13">
        <v>45302</v>
      </c>
      <c r="C12" s="24">
        <v>8.1490221393387494E-3</v>
      </c>
      <c r="D12" s="2">
        <v>5.9921243914777003E-2</v>
      </c>
      <c r="E12" s="5">
        <v>28.75</v>
      </c>
      <c r="F12" s="4">
        <v>0.23428438650598901</v>
      </c>
      <c r="G12" s="3">
        <v>1.42983800536631</v>
      </c>
      <c r="H12" s="24">
        <v>6.6066578180688004E-3</v>
      </c>
      <c r="I12" s="2">
        <v>4.6219661534038899E-2</v>
      </c>
      <c r="J12" s="5">
        <v>19.52</v>
      </c>
      <c r="K12" s="4">
        <v>0.12896196060870299</v>
      </c>
      <c r="L12" s="3">
        <v>1.54932879724091</v>
      </c>
      <c r="W12" s="14" t="s">
        <v>11</v>
      </c>
      <c r="X12" s="15">
        <f>SUM(X4*X6+X8*X10)/SUM(X6,X10)</f>
        <v>3.5020095155804932E-3</v>
      </c>
    </row>
    <row r="13" spans="2:25" x14ac:dyDescent="0.35">
      <c r="B13" s="13">
        <v>45303</v>
      </c>
      <c r="C13" s="24">
        <v>4.30074544159672E-3</v>
      </c>
      <c r="D13" s="2">
        <v>6.4221989356373799E-2</v>
      </c>
      <c r="E13" s="5">
        <v>25.6428571428571</v>
      </c>
      <c r="F13" s="4">
        <v>0.11028340096665799</v>
      </c>
      <c r="G13" s="3">
        <v>1.54012140633297</v>
      </c>
      <c r="H13" s="24">
        <v>2.0452551378044499E-3</v>
      </c>
      <c r="I13" s="2">
        <v>4.8264916671843301E-2</v>
      </c>
      <c r="J13" s="5">
        <v>19.407407407407401</v>
      </c>
      <c r="K13" s="4">
        <v>3.9693099711464203E-2</v>
      </c>
      <c r="L13" s="3">
        <v>1.5890218969523699</v>
      </c>
      <c r="W13" s="18" t="s">
        <v>10</v>
      </c>
      <c r="X13" s="20">
        <f>SUM(X5*X6+X9*X10)/SUM(X6,X10)</f>
        <v>8.8505353605267637E-2</v>
      </c>
    </row>
    <row r="14" spans="2:25" x14ac:dyDescent="0.35">
      <c r="B14" s="13">
        <v>45307</v>
      </c>
      <c r="C14" s="24">
        <v>3.0132134800121202E-3</v>
      </c>
      <c r="D14" s="2">
        <v>6.7235202836385899E-2</v>
      </c>
      <c r="E14" s="5">
        <v>18.1666666666666</v>
      </c>
      <c r="F14" s="4">
        <v>5.4740044886886899E-2</v>
      </c>
      <c r="G14" s="3">
        <v>1.59486145121985</v>
      </c>
      <c r="H14" s="24">
        <v>2.8177232607418299E-3</v>
      </c>
      <c r="I14" s="2">
        <v>5.1082639932585203E-2</v>
      </c>
      <c r="J14" s="5">
        <v>28.827586206896498</v>
      </c>
      <c r="K14" s="4">
        <v>8.1228160206212902E-2</v>
      </c>
      <c r="L14" s="3">
        <v>1.6702500571585901</v>
      </c>
    </row>
    <row r="15" spans="2:25" x14ac:dyDescent="0.35">
      <c r="B15" s="13">
        <v>45308</v>
      </c>
      <c r="C15" s="24">
        <v>2.4992006980978101E-3</v>
      </c>
      <c r="D15" s="2">
        <v>6.9734403534483694E-2</v>
      </c>
      <c r="E15" s="5">
        <v>23.3333333333333</v>
      </c>
      <c r="F15" s="4">
        <v>5.8314682955615503E-2</v>
      </c>
      <c r="G15" s="3">
        <v>1.65317613417547</v>
      </c>
      <c r="H15" s="24">
        <v>1.66240304765952E-3</v>
      </c>
      <c r="I15" s="2">
        <v>5.2745042980244697E-2</v>
      </c>
      <c r="J15" s="5">
        <v>102.17647058823501</v>
      </c>
      <c r="K15" s="4">
        <v>0.16985847610497601</v>
      </c>
      <c r="L15" s="3">
        <v>1.8401085332635601</v>
      </c>
      <c r="X15" s="14">
        <v>250</v>
      </c>
      <c r="Y15" s="14">
        <v>365</v>
      </c>
    </row>
    <row r="16" spans="2:25" x14ac:dyDescent="0.35">
      <c r="B16" s="13">
        <v>45309</v>
      </c>
      <c r="C16" s="24">
        <v>1.5560310832290901E-3</v>
      </c>
      <c r="D16" s="2">
        <v>7.1290434617712797E-2</v>
      </c>
      <c r="E16" s="5">
        <v>28</v>
      </c>
      <c r="F16" s="4">
        <v>4.3568870330414698E-2</v>
      </c>
      <c r="G16" s="3">
        <v>1.6967450045058901</v>
      </c>
      <c r="H16" s="24">
        <v>2.3025647938097801E-3</v>
      </c>
      <c r="I16" s="2">
        <v>5.5047607774054499E-2</v>
      </c>
      <c r="J16" s="5">
        <v>37.90625</v>
      </c>
      <c r="K16" s="4">
        <v>8.7281596715351906E-2</v>
      </c>
      <c r="L16" s="3">
        <v>1.92739012997892</v>
      </c>
      <c r="W16" s="14" t="s">
        <v>12</v>
      </c>
      <c r="X16" s="22">
        <f>POWER(1+X12,X15)-1</f>
        <v>1.3964127693394133</v>
      </c>
      <c r="Y16" s="22">
        <f>POWER(1+X12,Y15)-1</f>
        <v>2.5822836641425542</v>
      </c>
    </row>
    <row r="17" spans="2:26" x14ac:dyDescent="0.35">
      <c r="B17" s="13">
        <v>45310</v>
      </c>
      <c r="C17" s="24">
        <v>-3.7755918962895998E-3</v>
      </c>
      <c r="D17" s="2">
        <v>6.7514842721423204E-2</v>
      </c>
      <c r="E17" s="5">
        <v>55</v>
      </c>
      <c r="F17" s="4">
        <v>-0.207657554295928</v>
      </c>
      <c r="G17" s="3">
        <v>1.48908745020996</v>
      </c>
      <c r="H17" s="24">
        <v>2.8087734783649901E-3</v>
      </c>
      <c r="I17" s="2">
        <v>5.78563812524195E-2</v>
      </c>
      <c r="J17" s="5">
        <v>17.035714285714199</v>
      </c>
      <c r="K17" s="4">
        <v>4.7849462470718002E-2</v>
      </c>
      <c r="L17" s="3">
        <v>1.97523959244963</v>
      </c>
      <c r="W17" s="18" t="s">
        <v>13</v>
      </c>
      <c r="X17" s="21">
        <f>POWER(1+X12*Z17,X15)-1</f>
        <v>7.8394989964073183</v>
      </c>
      <c r="Y17" s="21">
        <f>POWER(1+X12*Z17,Y15)-1</f>
        <v>23.087091934367091</v>
      </c>
      <c r="Z17">
        <v>2.5</v>
      </c>
    </row>
    <row r="18" spans="2:26" x14ac:dyDescent="0.35">
      <c r="B18" s="13">
        <v>45313</v>
      </c>
      <c r="C18" s="24">
        <v>2.0480313709833801E-4</v>
      </c>
      <c r="D18" s="2">
        <v>6.7719645858521499E-2</v>
      </c>
      <c r="E18" s="5">
        <v>19.230769230769202</v>
      </c>
      <c r="F18" s="4">
        <v>3.9385218672757403E-3</v>
      </c>
      <c r="G18" s="3">
        <v>1.4930259720772301</v>
      </c>
      <c r="H18" s="24">
        <v>1.6128843227913999E-3</v>
      </c>
      <c r="I18" s="2">
        <v>5.94692655752109E-2</v>
      </c>
      <c r="J18" s="5">
        <v>28.035714285714199</v>
      </c>
      <c r="K18" s="4">
        <v>4.5218364049687501E-2</v>
      </c>
      <c r="L18" s="3">
        <v>2.0204579564993201</v>
      </c>
    </row>
    <row r="19" spans="2:26" x14ac:dyDescent="0.35">
      <c r="B19" s="13">
        <v>45314</v>
      </c>
      <c r="C19" s="24">
        <v>6.2661968757838304E-4</v>
      </c>
      <c r="D19" s="2">
        <v>6.8346265546099905E-2</v>
      </c>
      <c r="E19" s="5">
        <v>32.1111111111111</v>
      </c>
      <c r="F19" s="4">
        <v>2.0121454412239202E-2</v>
      </c>
      <c r="G19" s="3">
        <v>1.51314742648947</v>
      </c>
      <c r="H19" s="24">
        <v>3.68523323468541E-3</v>
      </c>
      <c r="I19" s="2">
        <v>6.3154498809896306E-2</v>
      </c>
      <c r="J19" s="5">
        <v>23.535714285714199</v>
      </c>
      <c r="K19" s="4">
        <v>8.6734596487774498E-2</v>
      </c>
      <c r="L19" s="3">
        <v>2.1071925529871001</v>
      </c>
    </row>
    <row r="20" spans="2:26" ht="2" customHeight="1" x14ac:dyDescent="0.35">
      <c r="B20" s="13">
        <v>45315</v>
      </c>
      <c r="C20" s="24">
        <v>7.2091695203043901E-4</v>
      </c>
      <c r="D20" s="2">
        <v>6.9067182498130403E-2</v>
      </c>
      <c r="E20" s="5">
        <v>37.4</v>
      </c>
      <c r="F20" s="4">
        <v>2.69622940059384E-2</v>
      </c>
      <c r="G20" s="3">
        <v>1.54010972049541</v>
      </c>
      <c r="H20" s="24">
        <v>1.4603290124042801E-3</v>
      </c>
      <c r="I20" s="2">
        <v>6.4614827822300602E-2</v>
      </c>
      <c r="J20" s="5">
        <v>15.7391304347826</v>
      </c>
      <c r="K20" s="4">
        <v>2.2984308803928301E-2</v>
      </c>
      <c r="L20" s="3">
        <v>2.1301768617910199</v>
      </c>
    </row>
    <row r="21" spans="2:26" ht="2" customHeight="1" x14ac:dyDescent="0.35">
      <c r="B21" s="13">
        <v>45316</v>
      </c>
      <c r="C21" s="24">
        <v>2.0572448108690301E-3</v>
      </c>
      <c r="D21" s="2">
        <v>7.1124427308999399E-2</v>
      </c>
      <c r="E21" s="5">
        <v>34.3333333333333</v>
      </c>
      <c r="F21" s="4">
        <v>7.0632071839836802E-2</v>
      </c>
      <c r="G21" s="3">
        <v>1.6107417923352501</v>
      </c>
      <c r="H21" s="24">
        <v>4.4211168902051302E-3</v>
      </c>
      <c r="I21" s="2">
        <v>6.9035944712505695E-2</v>
      </c>
      <c r="J21" s="5">
        <v>19.8095238095238</v>
      </c>
      <c r="K21" s="4">
        <v>8.7580220301206504E-2</v>
      </c>
      <c r="L21" s="3">
        <v>2.2177570820922301</v>
      </c>
    </row>
    <row r="22" spans="2:26" ht="2" customHeight="1" x14ac:dyDescent="0.35">
      <c r="B22" s="13">
        <v>45317</v>
      </c>
      <c r="C22" s="24">
        <v>6.6517586697807099E-3</v>
      </c>
      <c r="D22" s="2">
        <v>7.7776185978780096E-2</v>
      </c>
      <c r="E22" s="5">
        <v>29.714285714285701</v>
      </c>
      <c r="F22" s="4">
        <v>0.197652257616341</v>
      </c>
      <c r="G22" s="3">
        <v>1.80839404995159</v>
      </c>
      <c r="H22" s="24">
        <v>3.70463444579806E-3</v>
      </c>
      <c r="I22" s="2">
        <v>7.27405791583038E-2</v>
      </c>
      <c r="J22" s="5">
        <v>28.294117647058801</v>
      </c>
      <c r="K22" s="4">
        <v>0.10481936284875699</v>
      </c>
      <c r="L22" s="3">
        <v>2.32257644494099</v>
      </c>
    </row>
    <row r="23" spans="2:26" ht="2" customHeight="1" x14ac:dyDescent="0.35">
      <c r="B23" s="13">
        <v>45320</v>
      </c>
      <c r="C23" s="24">
        <v>1.7958721909540501E-3</v>
      </c>
      <c r="D23" s="2">
        <v>7.95720581697342E-2</v>
      </c>
      <c r="E23" s="5">
        <v>42.8</v>
      </c>
      <c r="F23" s="4">
        <v>7.6863329772833694E-2</v>
      </c>
      <c r="G23" s="3">
        <v>1.8852573797244201</v>
      </c>
      <c r="H23" s="24">
        <v>2.38720445625515E-3</v>
      </c>
      <c r="I23" s="2">
        <v>7.5127783614559004E-2</v>
      </c>
      <c r="J23" s="5">
        <v>25.677966101694899</v>
      </c>
      <c r="K23" s="4">
        <v>6.1298555105534898E-2</v>
      </c>
      <c r="L23" s="3">
        <v>2.3838750000465199</v>
      </c>
    </row>
    <row r="24" spans="2:26" ht="2" customHeight="1" x14ac:dyDescent="0.35">
      <c r="B24" s="13">
        <v>45321</v>
      </c>
      <c r="C24" s="24">
        <v>6.3408810487083599E-3</v>
      </c>
      <c r="D24" s="2">
        <v>8.5912939218442494E-2</v>
      </c>
      <c r="E24" s="5">
        <v>28.6666666666666</v>
      </c>
      <c r="F24" s="4">
        <v>0.18177192339630599</v>
      </c>
      <c r="G24" s="3">
        <v>2.0670293031207301</v>
      </c>
      <c r="H24" s="24">
        <v>2.93014883430916E-3</v>
      </c>
      <c r="I24" s="2">
        <v>7.8057932448868106E-2</v>
      </c>
      <c r="J24" s="5">
        <v>27.959183673469301</v>
      </c>
      <c r="K24" s="4">
        <v>8.1924569449052201E-2</v>
      </c>
      <c r="L24" s="3">
        <v>2.4657995694955801</v>
      </c>
    </row>
    <row r="25" spans="2:26" ht="2" customHeight="1" x14ac:dyDescent="0.35">
      <c r="B25" s="13">
        <v>45322</v>
      </c>
      <c r="C25" s="24">
        <v>3.7781757575616501E-3</v>
      </c>
      <c r="D25" s="2">
        <v>8.9691114976004196E-2</v>
      </c>
      <c r="E25" s="5">
        <v>30.678571428571399</v>
      </c>
      <c r="F25" s="4">
        <v>0.115909034848052</v>
      </c>
      <c r="G25" s="3">
        <v>2.1829383379687801</v>
      </c>
      <c r="H25" s="24">
        <v>2.11103390454983E-3</v>
      </c>
      <c r="I25" s="2">
        <v>8.0168966353417997E-2</v>
      </c>
      <c r="J25" s="5">
        <v>35.210526315789402</v>
      </c>
      <c r="K25" s="4">
        <v>7.4330614849675597E-2</v>
      </c>
      <c r="L25" s="3">
        <v>2.5401301843452502</v>
      </c>
    </row>
    <row r="26" spans="2:26" ht="1.5" customHeight="1" x14ac:dyDescent="0.35">
      <c r="B26" s="13">
        <v>45323</v>
      </c>
      <c r="C26" s="24">
        <v>-3.0777623900411699E-3</v>
      </c>
      <c r="D26" s="2">
        <v>8.6613352585963005E-2</v>
      </c>
      <c r="E26" s="5">
        <v>43.692307692307601</v>
      </c>
      <c r="F26" s="4">
        <v>-0.13447454134949099</v>
      </c>
      <c r="G26" s="3">
        <v>2.04846379661929</v>
      </c>
      <c r="H26" s="24">
        <v>1.4503283903430999E-3</v>
      </c>
      <c r="I26" s="2">
        <v>8.1619294743761103E-2</v>
      </c>
      <c r="J26" s="5">
        <v>25.241379310344801</v>
      </c>
      <c r="K26" s="4">
        <v>3.6608289025212098E-2</v>
      </c>
      <c r="L26" s="3">
        <v>2.5767384733704599</v>
      </c>
    </row>
    <row r="27" spans="2:26" x14ac:dyDescent="0.35">
      <c r="B27" s="13">
        <v>45324</v>
      </c>
      <c r="C27" s="24">
        <v>2.0466783525047699E-3</v>
      </c>
      <c r="D27" s="2">
        <v>8.8660030938467804E-2</v>
      </c>
      <c r="E27" s="5">
        <v>15.4117647058823</v>
      </c>
      <c r="F27" s="4">
        <v>3.1542925197426401E-2</v>
      </c>
      <c r="G27" s="3">
        <v>2.0800067218167202</v>
      </c>
      <c r="H27" s="24">
        <v>2.22238113163692E-3</v>
      </c>
      <c r="I27" s="2">
        <v>8.3841675875397995E-2</v>
      </c>
      <c r="J27" s="5">
        <v>21.478260869565201</v>
      </c>
      <c r="K27" s="4">
        <v>4.7732881696897399E-2</v>
      </c>
      <c r="L27" s="3">
        <v>2.6244713550673602</v>
      </c>
    </row>
    <row r="28" spans="2:26" x14ac:dyDescent="0.35">
      <c r="B28" s="13">
        <v>45327</v>
      </c>
      <c r="C28" s="24">
        <v>5.1637753118672801E-3</v>
      </c>
      <c r="D28" s="2">
        <v>9.3823806250335096E-2</v>
      </c>
      <c r="E28" s="5">
        <v>26.3125</v>
      </c>
      <c r="F28" s="4">
        <v>0.13587183789350801</v>
      </c>
      <c r="G28" s="3">
        <v>2.21587855971022</v>
      </c>
      <c r="H28" s="24">
        <v>2.1528617376800501E-3</v>
      </c>
      <c r="I28" s="2">
        <v>8.5994537613078098E-2</v>
      </c>
      <c r="J28" s="5">
        <v>22.741379310344801</v>
      </c>
      <c r="K28" s="4">
        <v>4.8959045379310097E-2</v>
      </c>
      <c r="L28" s="3">
        <v>2.6734304004466698</v>
      </c>
    </row>
    <row r="29" spans="2:26" x14ac:dyDescent="0.35">
      <c r="B29" s="13">
        <v>45328</v>
      </c>
      <c r="C29" s="24">
        <v>2.61010647860684E-3</v>
      </c>
      <c r="D29" s="2">
        <v>9.6433912728941903E-2</v>
      </c>
      <c r="E29" s="5">
        <v>27.117647058823501</v>
      </c>
      <c r="F29" s="4">
        <v>7.0779946272809202E-2</v>
      </c>
      <c r="G29" s="3">
        <v>2.2866585059830302</v>
      </c>
      <c r="H29" s="24">
        <v>3.5157663462647998E-3</v>
      </c>
      <c r="I29" s="2">
        <v>8.9510303959342896E-2</v>
      </c>
      <c r="J29" s="5">
        <v>20.4190476190476</v>
      </c>
      <c r="K29" s="4">
        <v>7.1788600441826098E-2</v>
      </c>
      <c r="L29" s="3">
        <v>2.7452190008885</v>
      </c>
    </row>
    <row r="30" spans="2:26" x14ac:dyDescent="0.35">
      <c r="B30" s="13">
        <v>45329</v>
      </c>
      <c r="C30" s="24">
        <v>-2.76375360199506E-3</v>
      </c>
      <c r="D30" s="2">
        <v>9.36701591269469E-2</v>
      </c>
      <c r="E30" s="5">
        <v>33.1111111111111</v>
      </c>
      <c r="F30" s="4">
        <v>-9.1510952599392195E-2</v>
      </c>
      <c r="G30" s="3">
        <v>2.1951475533836402</v>
      </c>
      <c r="H30" s="24">
        <v>5.1627284243869996E-3</v>
      </c>
      <c r="I30" s="2">
        <v>9.4673032383729899E-2</v>
      </c>
      <c r="J30" s="5">
        <v>18.949367088607499</v>
      </c>
      <c r="K30" s="4">
        <v>9.7830436092498002E-2</v>
      </c>
      <c r="L30" s="3">
        <v>2.843049436981</v>
      </c>
    </row>
    <row r="31" spans="2:26" x14ac:dyDescent="0.35">
      <c r="B31" s="13">
        <v>45330</v>
      </c>
      <c r="C31" s="24">
        <v>3.23281296356952E-3</v>
      </c>
      <c r="D31" s="2">
        <v>9.6902972090516404E-2</v>
      </c>
      <c r="E31" s="5">
        <v>21.8666666666666</v>
      </c>
      <c r="F31" s="4">
        <v>7.0690843470053596E-2</v>
      </c>
      <c r="G31" s="3">
        <v>2.2658383968537001</v>
      </c>
      <c r="H31" s="24">
        <v>5.2538886077915896E-3</v>
      </c>
      <c r="I31" s="2">
        <v>9.9926920991521506E-2</v>
      </c>
      <c r="J31" s="5">
        <v>21.123456790123399</v>
      </c>
      <c r="K31" s="4">
        <v>0.11098028898680699</v>
      </c>
      <c r="L31" s="3">
        <v>2.9540297259677999</v>
      </c>
    </row>
    <row r="32" spans="2:26" x14ac:dyDescent="0.35">
      <c r="B32" s="13">
        <v>45331</v>
      </c>
      <c r="C32" s="24">
        <v>2.1369009370730699E-3</v>
      </c>
      <c r="D32" s="2">
        <v>9.9039873027589501E-2</v>
      </c>
      <c r="E32" s="5">
        <v>28.368421052631501</v>
      </c>
      <c r="F32" s="4">
        <v>6.0620505530651903E-2</v>
      </c>
      <c r="G32" s="3">
        <v>2.32645890238435</v>
      </c>
      <c r="H32" s="24">
        <v>3.5939612633234899E-3</v>
      </c>
      <c r="I32" s="2">
        <v>0.103520882254845</v>
      </c>
      <c r="J32" s="5">
        <v>17.773809523809501</v>
      </c>
      <c r="K32" s="4">
        <v>6.3878382930261698E-2</v>
      </c>
      <c r="L32" s="3">
        <v>3.0179081088980602</v>
      </c>
    </row>
    <row r="33" spans="2:14" x14ac:dyDescent="0.35">
      <c r="B33" s="13">
        <v>45334</v>
      </c>
      <c r="C33" s="24">
        <v>1.8453163194119401E-3</v>
      </c>
      <c r="D33" s="2">
        <v>0.100885189347001</v>
      </c>
      <c r="E33" s="5">
        <v>23.409090909090899</v>
      </c>
      <c r="F33" s="4">
        <v>4.3197177477143203E-2</v>
      </c>
      <c r="G33" s="3">
        <v>2.3696560798614899</v>
      </c>
      <c r="H33" s="24">
        <v>1.51103782164941E-3</v>
      </c>
      <c r="I33" s="2">
        <v>0.10503192007649401</v>
      </c>
      <c r="J33" s="5">
        <v>21.921052631578899</v>
      </c>
      <c r="K33" s="4">
        <v>3.3123539616683198E-2</v>
      </c>
      <c r="L33" s="3">
        <v>3.0510316485147499</v>
      </c>
    </row>
    <row r="34" spans="2:14" x14ac:dyDescent="0.35">
      <c r="B34" s="13">
        <v>45335</v>
      </c>
      <c r="C34" s="24">
        <v>7.3337161260358602E-3</v>
      </c>
      <c r="D34" s="2">
        <v>0.108218905473037</v>
      </c>
      <c r="E34" s="5">
        <v>16.375</v>
      </c>
      <c r="F34" s="4">
        <v>0.120089601563837</v>
      </c>
      <c r="G34" s="3">
        <v>2.48974568142533</v>
      </c>
      <c r="H34" s="24">
        <v>4.6746479797599803E-3</v>
      </c>
      <c r="I34" s="2">
        <v>0.10970656805625401</v>
      </c>
      <c r="J34" s="5">
        <v>24.55</v>
      </c>
      <c r="K34" s="4">
        <v>0.11476260790310699</v>
      </c>
      <c r="L34" s="3">
        <v>3.1657942564178598</v>
      </c>
    </row>
    <row r="35" spans="2:14" x14ac:dyDescent="0.35">
      <c r="B35" s="13">
        <v>45336</v>
      </c>
      <c r="C35" s="24">
        <v>7.7427986188073001E-3</v>
      </c>
      <c r="D35" s="2">
        <v>0.115961704091844</v>
      </c>
      <c r="E35" s="5">
        <v>15.588235294117601</v>
      </c>
      <c r="F35" s="4">
        <v>0.120696566704937</v>
      </c>
      <c r="G35" s="3">
        <v>2.61044224813027</v>
      </c>
      <c r="H35" s="24">
        <v>1.74204625882387E-3</v>
      </c>
      <c r="I35" s="2">
        <v>0.11144861431507801</v>
      </c>
      <c r="J35" s="5">
        <v>17.276785714285701</v>
      </c>
      <c r="K35" s="4">
        <v>3.00969599180732E-2</v>
      </c>
      <c r="L35" s="3">
        <v>3.1958912163359301</v>
      </c>
    </row>
    <row r="36" spans="2:14" x14ac:dyDescent="0.35">
      <c r="B36" s="13">
        <v>45337</v>
      </c>
      <c r="C36" s="24">
        <v>-1.0152511363241299E-3</v>
      </c>
      <c r="D36" s="2">
        <v>0.11494645295552</v>
      </c>
      <c r="E36" s="5">
        <v>21.6666666666666</v>
      </c>
      <c r="F36" s="4">
        <v>-2.1997107953689501E-2</v>
      </c>
      <c r="G36" s="3">
        <v>2.5884451401765798</v>
      </c>
      <c r="H36" s="24">
        <v>4.95452637048901E-3</v>
      </c>
      <c r="I36" s="2">
        <v>0.11640314068556699</v>
      </c>
      <c r="J36" s="5">
        <v>21.504950495049499</v>
      </c>
      <c r="K36" s="4">
        <v>0.106546844323783</v>
      </c>
      <c r="L36" s="3">
        <v>3.3024380606597101</v>
      </c>
    </row>
    <row r="37" spans="2:14" ht="18" x14ac:dyDescent="0.4">
      <c r="B37" s="13">
        <v>45338</v>
      </c>
      <c r="C37" s="24">
        <v>6.37286314253747E-3</v>
      </c>
      <c r="D37" s="2">
        <v>0.121319316098057</v>
      </c>
      <c r="E37" s="5">
        <v>30.9375</v>
      </c>
      <c r="F37" s="4">
        <v>0.197160453472253</v>
      </c>
      <c r="G37" s="3">
        <v>2.78560559364883</v>
      </c>
      <c r="H37" s="24">
        <v>3.77071654569105E-3</v>
      </c>
      <c r="I37" s="2">
        <v>0.12017385723125799</v>
      </c>
      <c r="J37" s="5">
        <v>16.190000000000001</v>
      </c>
      <c r="K37" s="4">
        <v>6.1047900874738201E-2</v>
      </c>
      <c r="L37" s="3">
        <v>3.3634859615344501</v>
      </c>
      <c r="N37" s="23" t="s">
        <v>18</v>
      </c>
    </row>
    <row r="38" spans="2:14" ht="18" x14ac:dyDescent="0.4">
      <c r="B38" s="13">
        <v>45342</v>
      </c>
      <c r="C38" s="24">
        <v>2.6725292749944E-3</v>
      </c>
      <c r="D38" s="2">
        <v>0.123991845373052</v>
      </c>
      <c r="E38" s="5">
        <v>21.962962962962902</v>
      </c>
      <c r="F38" s="4">
        <v>5.8696661484136298E-2</v>
      </c>
      <c r="G38" s="3">
        <v>2.8443022551329702</v>
      </c>
      <c r="H38" s="24">
        <v>2.3390230238413499E-3</v>
      </c>
      <c r="I38" s="2">
        <v>0.122512880255099</v>
      </c>
      <c r="J38" s="5">
        <v>25.243478260869502</v>
      </c>
      <c r="K38" s="4">
        <v>5.9045076854012501E-2</v>
      </c>
      <c r="L38" s="3">
        <v>3.4225310383884602</v>
      </c>
      <c r="N38" s="23" t="s">
        <v>19</v>
      </c>
    </row>
    <row r="39" spans="2:14" ht="21" x14ac:dyDescent="0.4">
      <c r="B39" s="13">
        <v>45343</v>
      </c>
      <c r="C39" s="24">
        <v>3.0054614610584098E-3</v>
      </c>
      <c r="D39" s="2">
        <v>0.12699730683411001</v>
      </c>
      <c r="E39" s="5">
        <v>13.3333333333333</v>
      </c>
      <c r="F39" s="4">
        <v>4.0072819480778898E-2</v>
      </c>
      <c r="G39" s="3">
        <v>2.88437507461374</v>
      </c>
      <c r="H39" s="24">
        <v>2.6304322735587701E-3</v>
      </c>
      <c r="I39" s="2">
        <v>0.12514331252865801</v>
      </c>
      <c r="J39" s="5">
        <v>25.397350993377401</v>
      </c>
      <c r="K39" s="4">
        <v>6.6806011715880007E-2</v>
      </c>
      <c r="L39" s="3">
        <v>3.4893370501043401</v>
      </c>
      <c r="N39" s="23" t="s">
        <v>20</v>
      </c>
    </row>
  </sheetData>
  <mergeCells count="1">
    <mergeCell ref="N2:V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2024-02-22T13:58:35Z</dcterms:modified>
</cp:coreProperties>
</file>