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AB5859C2-F68E-4EE8-A865-F548DD6651F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1" l="1"/>
  <c r="X5" i="1"/>
  <c r="X10" i="1"/>
  <c r="X6" i="1"/>
  <c r="X8" i="1"/>
  <c r="X4" i="1"/>
  <c r="X13" i="1" l="1"/>
  <c r="X12" i="1"/>
  <c r="Y17" i="1" l="1"/>
  <c r="X17" i="1"/>
  <c r="Y16" i="1"/>
  <c r="N2" i="1" s="1"/>
  <c r="X16" i="1"/>
</calcChain>
</file>

<file path=xl/sharedStrings.xml><?xml version="1.0" encoding="utf-8"?>
<sst xmlns="http://schemas.openxmlformats.org/spreadsheetml/2006/main" count="24" uniqueCount="21">
  <si>
    <t>Realized Daily Return</t>
  </si>
  <si>
    <t>Cumulative Realized Return</t>
  </si>
  <si>
    <t>Cumulative Realized Weighted Return</t>
  </si>
  <si>
    <t>Unrealized Daily Return</t>
  </si>
  <si>
    <t>Cumulative Unrealized Return</t>
  </si>
  <si>
    <t>Unrealized Weighted Daily Return</t>
  </si>
  <si>
    <t>Cumulative Unrealized Weighted Return</t>
  </si>
  <si>
    <t>Unrealized</t>
  </si>
  <si>
    <t>Days</t>
  </si>
  <si>
    <t>Realized</t>
  </si>
  <si>
    <t>Weighted</t>
  </si>
  <si>
    <t>Combined</t>
  </si>
  <si>
    <t>Forecast</t>
  </si>
  <si>
    <t>Margin</t>
  </si>
  <si>
    <t>Average Unrealized Days
Held</t>
  </si>
  <si>
    <t>Average Realized Days
Held</t>
  </si>
  <si>
    <t>Realized Weighted Daily
Return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</si>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</sst>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165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_Annual_20231229!$D$3</c:f>
              <c:strCache>
                <c:ptCount val="1"/>
                <c:pt idx="0">
                  <c:v>Cumulative 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_Annual_20231229!$B$4:$B$46</c:f>
              <c:numCache>
                <c:formatCode>mm/dd/yy;@</c:formatCode>
                <c:ptCount val="4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</c:numCache>
            </c:numRef>
          </c:xVal>
          <c:yVal>
            <c:numRef>
              <c:f>_Annual_20231229!$D$4:$D$46</c:f>
              <c:numCache>
                <c:formatCode>0.00%</c:formatCode>
                <c:ptCount val="43"/>
                <c:pt idx="0">
                  <c:v>3.6222097973263598E-3</c:v>
                </c:pt>
                <c:pt idx="1">
                  <c:v>6.1148152228214497E-3</c:v>
                </c:pt>
                <c:pt idx="2">
                  <c:v>1.180024494069E-2</c:v>
                </c:pt>
                <c:pt idx="3">
                  <c:v>2.2031239158667199E-2</c:v>
                </c:pt>
                <c:pt idx="4">
                  <c:v>3.0382080918922499E-2</c:v>
                </c:pt>
                <c:pt idx="5">
                  <c:v>3.5899253434128101E-2</c:v>
                </c:pt>
                <c:pt idx="6">
                  <c:v>5.1034250733504802E-2</c:v>
                </c:pt>
                <c:pt idx="7">
                  <c:v>6.2438769106589402E-2</c:v>
                </c:pt>
                <c:pt idx="8">
                  <c:v>7.0196683767718607E-2</c:v>
                </c:pt>
                <c:pt idx="9">
                  <c:v>7.6552449443076404E-2</c:v>
                </c:pt>
                <c:pt idx="10">
                  <c:v>7.9565662923088504E-2</c:v>
                </c:pt>
                <c:pt idx="11">
                  <c:v>8.2906060368496307E-2</c:v>
                </c:pt>
                <c:pt idx="12">
                  <c:v>8.4462091451725396E-2</c:v>
                </c:pt>
                <c:pt idx="13">
                  <c:v>8.0686499555435803E-2</c:v>
                </c:pt>
                <c:pt idx="14">
                  <c:v>8.0830152976997194E-2</c:v>
                </c:pt>
                <c:pt idx="15">
                  <c:v>8.1982887169692195E-2</c:v>
                </c:pt>
                <c:pt idx="16">
                  <c:v>8.2703804121722596E-2</c:v>
                </c:pt>
                <c:pt idx="17">
                  <c:v>8.5832290431213099E-2</c:v>
                </c:pt>
                <c:pt idx="18">
                  <c:v>8.6605158158956794E-2</c:v>
                </c:pt>
                <c:pt idx="19">
                  <c:v>8.8570231902374397E-2</c:v>
                </c:pt>
                <c:pt idx="20">
                  <c:v>9.5173371730647993E-2</c:v>
                </c:pt>
                <c:pt idx="21">
                  <c:v>9.9471073738348806E-2</c:v>
                </c:pt>
                <c:pt idx="22">
                  <c:v>9.7396608349688898E-2</c:v>
                </c:pt>
                <c:pt idx="23">
                  <c:v>0.10089853431877301</c:v>
                </c:pt>
                <c:pt idx="24">
                  <c:v>0.10629544061828899</c:v>
                </c:pt>
                <c:pt idx="25">
                  <c:v>0.108163104698834</c:v>
                </c:pt>
                <c:pt idx="26">
                  <c:v>0.10524318380413</c:v>
                </c:pt>
                <c:pt idx="27">
                  <c:v>0.10533221956731301</c:v>
                </c:pt>
                <c:pt idx="28">
                  <c:v>0.10588406652073799</c:v>
                </c:pt>
                <c:pt idx="29">
                  <c:v>0.107608193086072</c:v>
                </c:pt>
                <c:pt idx="30">
                  <c:v>0.110943457359194</c:v>
                </c:pt>
                <c:pt idx="31">
                  <c:v>0.118539017050799</c:v>
                </c:pt>
                <c:pt idx="32">
                  <c:v>0.11653632315246901</c:v>
                </c:pt>
                <c:pt idx="33">
                  <c:v>0.122725068125738</c:v>
                </c:pt>
                <c:pt idx="34">
                  <c:v>0.12505004210092799</c:v>
                </c:pt>
                <c:pt idx="35">
                  <c:v>0.128739722384073</c:v>
                </c:pt>
                <c:pt idx="36">
                  <c:v>0.134176825123311</c:v>
                </c:pt>
                <c:pt idx="37">
                  <c:v>0.13463127656459001</c:v>
                </c:pt>
                <c:pt idx="38">
                  <c:v>0.13834105478398101</c:v>
                </c:pt>
                <c:pt idx="39">
                  <c:v>0.142084449626525</c:v>
                </c:pt>
                <c:pt idx="40">
                  <c:v>0.15212468989983899</c:v>
                </c:pt>
                <c:pt idx="41">
                  <c:v>0.15803633737773201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_Annual_20231229!$I$3</c:f>
              <c:strCache>
                <c:ptCount val="1"/>
                <c:pt idx="0">
                  <c:v>Cumulative Unrealized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81302232618411"/>
                  <c:y val="-4.10022779043280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_Annual_20231229!$B$4:$B$46</c:f>
              <c:numCache>
                <c:formatCode>mm/dd/yy;@</c:formatCode>
                <c:ptCount val="43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</c:numCache>
            </c:numRef>
          </c:xVal>
          <c:yVal>
            <c:numRef>
              <c:f>_Annual_20231229!$I$4:$I$46</c:f>
              <c:numCache>
                <c:formatCode>0.00%</c:formatCode>
                <c:ptCount val="43"/>
                <c:pt idx="0">
                  <c:v>5.8048320730386604E-3</c:v>
                </c:pt>
                <c:pt idx="1">
                  <c:v>9.6703119701003794E-3</c:v>
                </c:pt>
                <c:pt idx="2">
                  <c:v>1.2608834243340101E-2</c:v>
                </c:pt>
                <c:pt idx="3">
                  <c:v>1.5794338602512999E-2</c:v>
                </c:pt>
                <c:pt idx="4">
                  <c:v>1.9532167015284398E-2</c:v>
                </c:pt>
                <c:pt idx="5">
                  <c:v>2.2363425937387299E-2</c:v>
                </c:pt>
                <c:pt idx="6">
                  <c:v>2.38838399853879E-2</c:v>
                </c:pt>
                <c:pt idx="7">
                  <c:v>2.87448823406273E-2</c:v>
                </c:pt>
                <c:pt idx="8">
                  <c:v>3.2037789045926898E-2</c:v>
                </c:pt>
                <c:pt idx="9">
                  <c:v>3.5863220647759202E-2</c:v>
                </c:pt>
                <c:pt idx="10">
                  <c:v>3.72711341646507E-2</c:v>
                </c:pt>
                <c:pt idx="11">
                  <c:v>3.7531634799680497E-2</c:v>
                </c:pt>
                <c:pt idx="12">
                  <c:v>3.8228878124797597E-2</c:v>
                </c:pt>
                <c:pt idx="13">
                  <c:v>4.0152987664748299E-2</c:v>
                </c:pt>
                <c:pt idx="14">
                  <c:v>4.2056508006633603E-2</c:v>
                </c:pt>
                <c:pt idx="15">
                  <c:v>4.44131807437948E-2</c:v>
                </c:pt>
                <c:pt idx="16">
                  <c:v>4.9372798087754598E-2</c:v>
                </c:pt>
                <c:pt idx="17">
                  <c:v>5.3568378622932601E-2</c:v>
                </c:pt>
                <c:pt idx="18">
                  <c:v>5.7101106477498297E-2</c:v>
                </c:pt>
                <c:pt idx="19">
                  <c:v>6.0119211208638598E-2</c:v>
                </c:pt>
                <c:pt idx="20">
                  <c:v>6.4182487205431293E-2</c:v>
                </c:pt>
                <c:pt idx="21">
                  <c:v>6.7096766136297198E-2</c:v>
                </c:pt>
                <c:pt idx="22">
                  <c:v>6.8865137837315904E-2</c:v>
                </c:pt>
                <c:pt idx="23">
                  <c:v>6.9917014964492305E-2</c:v>
                </c:pt>
                <c:pt idx="24">
                  <c:v>7.1257533964462105E-2</c:v>
                </c:pt>
                <c:pt idx="25">
                  <c:v>7.3139463989794096E-2</c:v>
                </c:pt>
                <c:pt idx="26">
                  <c:v>7.5158691140729206E-2</c:v>
                </c:pt>
                <c:pt idx="27">
                  <c:v>8.1576565695153994E-2</c:v>
                </c:pt>
                <c:pt idx="28">
                  <c:v>9.0797014038890497E-2</c:v>
                </c:pt>
                <c:pt idx="29">
                  <c:v>9.7999424962166001E-2</c:v>
                </c:pt>
                <c:pt idx="30">
                  <c:v>0.103579696926106</c:v>
                </c:pt>
                <c:pt idx="31">
                  <c:v>0.109191360722148</c:v>
                </c:pt>
                <c:pt idx="32">
                  <c:v>0.11978332325053601</c:v>
                </c:pt>
                <c:pt idx="33">
                  <c:v>0.12990557428149199</c:v>
                </c:pt>
                <c:pt idx="34">
                  <c:v>0.13432504763300901</c:v>
                </c:pt>
                <c:pt idx="35">
                  <c:v>0.137152365939014</c:v>
                </c:pt>
                <c:pt idx="36">
                  <c:v>0.141833091502653</c:v>
                </c:pt>
                <c:pt idx="37">
                  <c:v>0.14853350536858501</c:v>
                </c:pt>
                <c:pt idx="38">
                  <c:v>0.15293868026988999</c:v>
                </c:pt>
                <c:pt idx="39">
                  <c:v>0.159378826171892</c:v>
                </c:pt>
                <c:pt idx="40">
                  <c:v>0.166965823356716</c:v>
                </c:pt>
                <c:pt idx="41">
                  <c:v>0.17381317471348001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F-45ED-B3C7-8A08043D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288925</xdr:colOff>
      <xdr:row>2</xdr:row>
      <xdr:rowOff>25400</xdr:rowOff>
    </xdr:from>
    <xdr:to>
      <xdr:col>21</xdr:col>
      <xdr:colOff>250825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292100</xdr:colOff>
      <xdr:row>14</xdr:row>
      <xdr:rowOff>57150</xdr:rowOff>
    </xdr:from>
    <xdr:to>
      <xdr:col>21</xdr:col>
      <xdr:colOff>234950</xdr:colOff>
      <xdr:row>40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66193A-5F25-4338-A1BD-21F120912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L45" totalsRowShown="0" headerRowDxfId="11">
  <autoFilter ref="B3:L45" xr:uid="{00000000-0009-0000-0100-000001000000}"/>
  <tableColumns count="11">
    <tableColumn id="1" xr3:uid="{00000000-0010-0000-0000-000001000000}" name="Date" dataDxfId="10"/>
    <tableColumn id="2" xr3:uid="{00000000-0010-0000-0000-000002000000}" name="Realized Daily Return" dataDxfId="9"/>
    <tableColumn id="3" xr3:uid="{00000000-0010-0000-0000-000003000000}" name="Cumulative Realized Return" dataDxfId="8"/>
    <tableColumn id="4" xr3:uid="{00000000-0010-0000-0000-000004000000}" name="Average Realized Days_x000a_Held" dataDxfId="7"/>
    <tableColumn id="5" xr3:uid="{00000000-0010-0000-0000-000005000000}" name="Realized Weighted Daily_x000a_Return" dataDxfId="6"/>
    <tableColumn id="6" xr3:uid="{00000000-0010-0000-0000-000006000000}" name="Cumulative Realized Weighted Return" dataDxfId="5"/>
    <tableColumn id="7" xr3:uid="{00000000-0010-0000-0000-000007000000}" name="Unrealized Daily Return" dataDxfId="4"/>
    <tableColumn id="8" xr3:uid="{00000000-0010-0000-0000-000008000000}" name="Cumulative Unrealized Return" dataDxfId="3"/>
    <tableColumn id="9" xr3:uid="{00000000-0010-0000-0000-000009000000}" name="Average Unrealized Days_x000a_Held" dataDxfId="2"/>
    <tableColumn id="10" xr3:uid="{00000000-0010-0000-0000-00000A000000}" name="Unrealized Weighted Daily Return" dataDxfId="1"/>
    <tableColumn id="11" xr3:uid="{00000000-0010-0000-0000-00000B000000}" name="Cumulative Unrealized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45"/>
  <sheetViews>
    <sheetView showGridLines="0" tabSelected="1" zoomScaleNormal="100" workbookViewId="0">
      <selection activeCell="C44" sqref="C44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10" style="1" customWidth="1"/>
    <col min="9" max="9" width="10.54296875" style="2" customWidth="1"/>
    <col min="10" max="10" width="10.26953125" style="5" customWidth="1"/>
    <col min="11" max="11" width="10.08984375" style="4" customWidth="1"/>
    <col min="12" max="12" width="10.26953125" style="3" customWidth="1"/>
    <col min="13" max="13" width="4.453125" customWidth="1"/>
    <col min="14" max="14" width="9.7265625" bestFit="1" customWidth="1"/>
    <col min="15" max="16" width="7.81640625" bestFit="1" customWidth="1"/>
    <col min="17" max="17" width="3.81640625" bestFit="1" customWidth="1"/>
    <col min="23" max="23" width="9.7265625" bestFit="1" customWidth="1"/>
    <col min="24" max="24" width="7.81640625" bestFit="1" customWidth="1"/>
    <col min="25" max="25" width="6.26953125" bestFit="1" customWidth="1"/>
    <col min="26" max="26" width="3.81640625" bestFit="1" customWidth="1"/>
  </cols>
  <sheetData>
    <row r="1" spans="2:25" ht="7" customHeight="1" x14ac:dyDescent="0.35"/>
    <row r="2" spans="2:25" ht="18.5" x14ac:dyDescent="0.45">
      <c r="N2" s="25" t="str">
        <f>"Forecast Annual Cumulative Realized Return: " &amp;Y15 &amp; " -&gt; " &amp; TEXT(Y16,"#%")</f>
        <v>Forecast Annual Cumulative Realized Return: 365 -&gt; 327%</v>
      </c>
      <c r="O2" s="26"/>
      <c r="P2" s="26"/>
      <c r="Q2" s="26"/>
      <c r="R2" s="26"/>
      <c r="S2" s="26"/>
      <c r="T2" s="26"/>
      <c r="U2" s="26"/>
      <c r="V2" s="26"/>
    </row>
    <row r="3" spans="2:25" s="6" customFormat="1" ht="59" customHeight="1" x14ac:dyDescent="0.35">
      <c r="B3" s="12" t="s">
        <v>17</v>
      </c>
      <c r="C3" s="7" t="s">
        <v>0</v>
      </c>
      <c r="D3" s="8" t="s">
        <v>1</v>
      </c>
      <c r="E3" s="9" t="s">
        <v>15</v>
      </c>
      <c r="F3" s="10" t="s">
        <v>16</v>
      </c>
      <c r="G3" s="11" t="s">
        <v>2</v>
      </c>
      <c r="H3" s="7" t="s">
        <v>3</v>
      </c>
      <c r="I3" s="8" t="s">
        <v>4</v>
      </c>
      <c r="J3" s="9" t="s">
        <v>14</v>
      </c>
      <c r="K3" s="10" t="s">
        <v>5</v>
      </c>
      <c r="L3" s="11" t="s">
        <v>6</v>
      </c>
    </row>
    <row r="4" spans="2:25" x14ac:dyDescent="0.35">
      <c r="B4" s="13">
        <v>45289</v>
      </c>
      <c r="C4" s="24">
        <v>3.6222097973263598E-3</v>
      </c>
      <c r="D4" s="2">
        <v>3.6222097973263598E-3</v>
      </c>
      <c r="E4" s="5">
        <v>24.6</v>
      </c>
      <c r="F4" s="4">
        <v>8.9106361014228405E-2</v>
      </c>
      <c r="G4" s="3">
        <v>8.9106361014228405E-2</v>
      </c>
      <c r="H4" s="24">
        <v>5.8048320730386604E-3</v>
      </c>
      <c r="I4" s="2">
        <v>5.8048320730386604E-3</v>
      </c>
      <c r="J4" s="5">
        <v>45.067567567567501</v>
      </c>
      <c r="K4" s="4">
        <v>0.26160966167005301</v>
      </c>
      <c r="L4" s="3">
        <v>0.26160966167005301</v>
      </c>
      <c r="W4" s="14" t="s">
        <v>9</v>
      </c>
      <c r="X4" s="15">
        <f>AVERAGE(C:C)</f>
        <v>3.7627699375650477E-3</v>
      </c>
    </row>
    <row r="5" spans="2:25" x14ac:dyDescent="0.35">
      <c r="B5" s="13">
        <v>45293</v>
      </c>
      <c r="C5" s="24">
        <v>2.4926054254950899E-3</v>
      </c>
      <c r="D5" s="2">
        <v>6.1148152228214497E-3</v>
      </c>
      <c r="E5" s="5">
        <v>26.2</v>
      </c>
      <c r="F5" s="4">
        <v>6.5306262147971403E-2</v>
      </c>
      <c r="G5" s="3">
        <v>0.154412623162199</v>
      </c>
      <c r="H5" s="24">
        <v>3.8654798970617099E-3</v>
      </c>
      <c r="I5" s="2">
        <v>9.6703119701003794E-3</v>
      </c>
      <c r="J5" s="5">
        <v>48.413333333333298</v>
      </c>
      <c r="K5" s="4">
        <v>0.187140766749747</v>
      </c>
      <c r="L5" s="3">
        <v>0.44875042841980101</v>
      </c>
      <c r="W5" s="16" t="s">
        <v>10</v>
      </c>
      <c r="X5" s="17">
        <f>AVERAGE(F:F)</f>
        <v>8.4909251695091295E-2</v>
      </c>
    </row>
    <row r="6" spans="2:25" x14ac:dyDescent="0.35">
      <c r="B6" s="13">
        <v>45294</v>
      </c>
      <c r="C6" s="24">
        <v>5.6854297178686296E-3</v>
      </c>
      <c r="D6" s="2">
        <v>1.180024494069E-2</v>
      </c>
      <c r="E6" s="5">
        <v>29.2222222222222</v>
      </c>
      <c r="F6" s="4">
        <v>0.166140890644383</v>
      </c>
      <c r="G6" s="3">
        <v>0.32055351380658298</v>
      </c>
      <c r="H6" s="24">
        <v>2.93852227323978E-3</v>
      </c>
      <c r="I6" s="2">
        <v>1.2608834243340101E-2</v>
      </c>
      <c r="J6" s="5">
        <v>48.7631578947368</v>
      </c>
      <c r="K6" s="4">
        <v>0.143291625587192</v>
      </c>
      <c r="L6" s="3">
        <v>0.59204205400699395</v>
      </c>
      <c r="W6" s="18" t="s">
        <v>8</v>
      </c>
      <c r="X6" s="19">
        <f>AVERAGE(E:E)</f>
        <v>26.436386870533688</v>
      </c>
    </row>
    <row r="7" spans="2:25" x14ac:dyDescent="0.35">
      <c r="B7" s="13">
        <v>45295</v>
      </c>
      <c r="C7" s="24">
        <v>1.02309942179771E-2</v>
      </c>
      <c r="D7" s="2">
        <v>2.2031239158667199E-2</v>
      </c>
      <c r="E7" s="5">
        <v>38.571428571428498</v>
      </c>
      <c r="F7" s="4">
        <v>0.394624062693404</v>
      </c>
      <c r="G7" s="3">
        <v>0.71517757649998703</v>
      </c>
      <c r="H7" s="24">
        <v>3.18550435917283E-3</v>
      </c>
      <c r="I7" s="2">
        <v>1.5794338602512999E-2</v>
      </c>
      <c r="J7" s="5">
        <v>46.691358024691297</v>
      </c>
      <c r="K7" s="4">
        <v>0.14873552452335401</v>
      </c>
      <c r="L7" s="3">
        <v>0.74077757853034798</v>
      </c>
    </row>
    <row r="8" spans="2:25" x14ac:dyDescent="0.35">
      <c r="B8" s="13">
        <v>45296</v>
      </c>
      <c r="C8" s="24">
        <v>8.3508417602552992E-3</v>
      </c>
      <c r="D8" s="2">
        <v>3.0382080918922499E-2</v>
      </c>
      <c r="E8" s="5">
        <v>22</v>
      </c>
      <c r="F8" s="4">
        <v>0.18371851872561601</v>
      </c>
      <c r="G8" s="3">
        <v>0.89889609522560399</v>
      </c>
      <c r="H8" s="24">
        <v>3.7378284127714402E-3</v>
      </c>
      <c r="I8" s="2">
        <v>1.9532167015284398E-2</v>
      </c>
      <c r="J8" s="5">
        <v>45.447058823529403</v>
      </c>
      <c r="K8" s="4">
        <v>0.16987330774748299</v>
      </c>
      <c r="L8" s="3">
        <v>0.91065088627783097</v>
      </c>
      <c r="W8" s="14" t="s">
        <v>7</v>
      </c>
      <c r="X8" s="15">
        <f>AVERAGE(H:H)</f>
        <v>4.1384089217495392E-3</v>
      </c>
    </row>
    <row r="9" spans="2:25" x14ac:dyDescent="0.35">
      <c r="B9" s="13">
        <v>45299</v>
      </c>
      <c r="C9" s="24">
        <v>5.5171725152056298E-3</v>
      </c>
      <c r="D9" s="2">
        <v>3.5899253434128101E-2</v>
      </c>
      <c r="E9" s="5">
        <v>39.375</v>
      </c>
      <c r="F9" s="4">
        <v>0.217238667786221</v>
      </c>
      <c r="G9" s="3">
        <v>1.1161347630118199</v>
      </c>
      <c r="H9" s="24">
        <v>2.8312589221028898E-3</v>
      </c>
      <c r="I9" s="2">
        <v>2.2363425937387299E-2</v>
      </c>
      <c r="J9" s="5">
        <v>42.8958333333333</v>
      </c>
      <c r="K9" s="4">
        <v>0.12144921084603801</v>
      </c>
      <c r="L9" s="3">
        <v>1.0321000971238701</v>
      </c>
      <c r="W9" s="16" t="s">
        <v>10</v>
      </c>
      <c r="X9" s="17">
        <f>AVERAGE(K:K)</f>
        <v>0.14983793329548448</v>
      </c>
    </row>
    <row r="10" spans="2:25" x14ac:dyDescent="0.35">
      <c r="B10" s="13">
        <v>45300</v>
      </c>
      <c r="C10" s="24">
        <v>1.5134997299376601E-2</v>
      </c>
      <c r="D10" s="2">
        <v>5.1034250733504802E-2</v>
      </c>
      <c r="E10" s="5">
        <v>12.1666666666666</v>
      </c>
      <c r="F10" s="4">
        <v>0.184142467142416</v>
      </c>
      <c r="G10" s="3">
        <v>1.30027723015424</v>
      </c>
      <c r="H10" s="24">
        <v>1.5204140480006201E-3</v>
      </c>
      <c r="I10" s="2">
        <v>2.38838399853879E-2</v>
      </c>
      <c r="J10" s="5">
        <v>35.411764705882298</v>
      </c>
      <c r="K10" s="4">
        <v>5.3840544523316103E-2</v>
      </c>
      <c r="L10" s="3">
        <v>1.08594064164718</v>
      </c>
      <c r="W10" s="18" t="s">
        <v>8</v>
      </c>
      <c r="X10" s="19">
        <f>AVERAGE(J:J)</f>
        <v>37.235502973387568</v>
      </c>
    </row>
    <row r="11" spans="2:25" x14ac:dyDescent="0.35">
      <c r="B11" s="13">
        <v>45301</v>
      </c>
      <c r="C11" s="24">
        <v>1.14045183730846E-2</v>
      </c>
      <c r="D11" s="2">
        <v>6.2438769106589402E-2</v>
      </c>
      <c r="E11" s="5">
        <v>10.285714285714199</v>
      </c>
      <c r="F11" s="4">
        <v>0.117303617551727</v>
      </c>
      <c r="G11" s="3">
        <v>1.4175808477059699</v>
      </c>
      <c r="H11" s="24">
        <v>4.8610423552393903E-3</v>
      </c>
      <c r="I11" s="2">
        <v>2.87448823406273E-2</v>
      </c>
      <c r="J11" s="5">
        <v>34.3888888888888</v>
      </c>
      <c r="K11" s="4">
        <v>0.16716584543851001</v>
      </c>
      <c r="L11" s="3">
        <v>1.2531064870856901</v>
      </c>
    </row>
    <row r="12" spans="2:25" x14ac:dyDescent="0.35">
      <c r="B12" s="13">
        <v>45302</v>
      </c>
      <c r="C12" s="24">
        <v>7.7579146611291196E-3</v>
      </c>
      <c r="D12" s="2">
        <v>7.0196683767718607E-2</v>
      </c>
      <c r="E12" s="5">
        <v>24.4</v>
      </c>
      <c r="F12" s="4">
        <v>0.18929311773155</v>
      </c>
      <c r="G12" s="3">
        <v>1.6068739654375199</v>
      </c>
      <c r="H12" s="24">
        <v>3.29290670529957E-3</v>
      </c>
      <c r="I12" s="2">
        <v>3.2037789045926898E-2</v>
      </c>
      <c r="J12" s="5">
        <v>34.299999999999997</v>
      </c>
      <c r="K12" s="4">
        <v>0.11294669999177499</v>
      </c>
      <c r="L12" s="3">
        <v>1.3660531870774699</v>
      </c>
      <c r="W12" s="14" t="s">
        <v>11</v>
      </c>
      <c r="X12" s="15">
        <f>SUM(X4*X6+X8*X10)/SUM(X6,X10)</f>
        <v>3.9824446880209943E-3</v>
      </c>
    </row>
    <row r="13" spans="2:25" x14ac:dyDescent="0.35">
      <c r="B13" s="13">
        <v>45303</v>
      </c>
      <c r="C13" s="24">
        <v>6.3557656753578497E-3</v>
      </c>
      <c r="D13" s="2">
        <v>7.6552449443076404E-2</v>
      </c>
      <c r="E13" s="5">
        <v>28.6666666666666</v>
      </c>
      <c r="F13" s="4">
        <v>0.182198616026925</v>
      </c>
      <c r="G13" s="3">
        <v>1.7890725814644399</v>
      </c>
      <c r="H13" s="24">
        <v>3.8254316018322999E-3</v>
      </c>
      <c r="I13" s="2">
        <v>3.5863220647759202E-2</v>
      </c>
      <c r="J13" s="5">
        <v>33.496350364963497</v>
      </c>
      <c r="K13" s="4">
        <v>0.128137997232178</v>
      </c>
      <c r="L13" s="3">
        <v>1.49419118430965</v>
      </c>
      <c r="W13" s="18" t="s">
        <v>10</v>
      </c>
      <c r="X13" s="20">
        <f>SUM(X5*X6+X9*X10)/SUM(X6,X10)</f>
        <v>0.12287973007598998</v>
      </c>
    </row>
    <row r="14" spans="2:25" x14ac:dyDescent="0.35">
      <c r="B14" s="13">
        <v>45307</v>
      </c>
      <c r="C14" s="24">
        <v>3.0132134800121202E-3</v>
      </c>
      <c r="D14" s="2">
        <v>7.9565662923088504E-2</v>
      </c>
      <c r="E14" s="5">
        <v>18.1666666666666</v>
      </c>
      <c r="F14" s="4">
        <v>5.4740044886886899E-2</v>
      </c>
      <c r="G14" s="3">
        <v>1.8438126263513299</v>
      </c>
      <c r="H14" s="24">
        <v>1.4079135168914799E-3</v>
      </c>
      <c r="I14" s="2">
        <v>3.72711341646507E-2</v>
      </c>
      <c r="J14" s="5">
        <v>37.2246376811594</v>
      </c>
      <c r="K14" s="4">
        <v>5.2409070552692498E-2</v>
      </c>
      <c r="L14" s="3">
        <v>1.5466002548623401</v>
      </c>
    </row>
    <row r="15" spans="2:25" x14ac:dyDescent="0.35">
      <c r="B15" s="13">
        <v>45308</v>
      </c>
      <c r="C15" s="24">
        <v>3.34039744540771E-3</v>
      </c>
      <c r="D15" s="2">
        <v>8.2906060368496307E-2</v>
      </c>
      <c r="E15" s="5">
        <v>25.571428571428498</v>
      </c>
      <c r="F15" s="4">
        <v>8.5418734675425795E-2</v>
      </c>
      <c r="G15" s="3">
        <v>1.92923136102675</v>
      </c>
      <c r="H15" s="24">
        <v>2.6050063502978E-4</v>
      </c>
      <c r="I15" s="2">
        <v>3.7531634799680497E-2</v>
      </c>
      <c r="J15" s="5">
        <v>38.2246376811594</v>
      </c>
      <c r="K15" s="4">
        <v>9.9575423897252796E-3</v>
      </c>
      <c r="L15" s="3">
        <v>1.5565577972520599</v>
      </c>
      <c r="X15" s="14">
        <v>250</v>
      </c>
      <c r="Y15" s="14">
        <v>365</v>
      </c>
    </row>
    <row r="16" spans="2:25" x14ac:dyDescent="0.35">
      <c r="B16" s="13">
        <v>45309</v>
      </c>
      <c r="C16" s="24">
        <v>1.5560310832290901E-3</v>
      </c>
      <c r="D16" s="2">
        <v>8.4462091451725396E-2</v>
      </c>
      <c r="E16" s="5">
        <v>28</v>
      </c>
      <c r="F16" s="4">
        <v>4.3568870330414698E-2</v>
      </c>
      <c r="G16" s="3">
        <v>1.97280023135717</v>
      </c>
      <c r="H16" s="24">
        <v>6.9724332511716502E-4</v>
      </c>
      <c r="I16" s="2">
        <v>3.8228878124797597E-2</v>
      </c>
      <c r="J16" s="5">
        <v>37.853146853146797</v>
      </c>
      <c r="K16" s="4">
        <v>2.6392853978036399E-2</v>
      </c>
      <c r="L16" s="3">
        <v>1.5829506512300999</v>
      </c>
      <c r="W16" s="14" t="s">
        <v>12</v>
      </c>
      <c r="X16" s="22">
        <f>POWER(1+X12,X15)-1</f>
        <v>1.7010320387279201</v>
      </c>
      <c r="Y16" s="22">
        <f>POWER(1+X12,Y15)-1</f>
        <v>3.2661234056583597</v>
      </c>
    </row>
    <row r="17" spans="2:26" x14ac:dyDescent="0.35">
      <c r="B17" s="13">
        <v>45310</v>
      </c>
      <c r="C17" s="24">
        <v>-3.7755918962895998E-3</v>
      </c>
      <c r="D17" s="2">
        <v>8.0686499555435803E-2</v>
      </c>
      <c r="E17" s="5">
        <v>55</v>
      </c>
      <c r="F17" s="4">
        <v>-0.207657554295928</v>
      </c>
      <c r="G17" s="3">
        <v>1.76514267706124</v>
      </c>
      <c r="H17" s="24">
        <v>1.92410953995072E-3</v>
      </c>
      <c r="I17" s="2">
        <v>4.0152987664748299E-2</v>
      </c>
      <c r="J17" s="5">
        <v>38.054794520547901</v>
      </c>
      <c r="K17" s="4">
        <v>7.3221593177850694E-2</v>
      </c>
      <c r="L17" s="3">
        <v>1.6561722444079501</v>
      </c>
      <c r="W17" s="18" t="s">
        <v>13</v>
      </c>
      <c r="X17" s="21">
        <f>POWER(1+X12*Z17,X15)-1</f>
        <v>10.902149828120974</v>
      </c>
      <c r="Y17" s="21">
        <f>POWER(1+X12*Z17,Y15)-1</f>
        <v>36.188880331468731</v>
      </c>
      <c r="Z17">
        <v>2.5</v>
      </c>
    </row>
    <row r="18" spans="2:26" x14ac:dyDescent="0.35">
      <c r="B18" s="13">
        <v>45313</v>
      </c>
      <c r="C18" s="24">
        <v>1.43653421561418E-4</v>
      </c>
      <c r="D18" s="2">
        <v>8.0830152976997194E-2</v>
      </c>
      <c r="E18" s="5">
        <v>19.636363636363601</v>
      </c>
      <c r="F18" s="4">
        <v>2.82083082338784E-3</v>
      </c>
      <c r="G18" s="3">
        <v>1.7679635078846301</v>
      </c>
      <c r="H18" s="24">
        <v>1.9035203418852401E-3</v>
      </c>
      <c r="I18" s="2">
        <v>4.2056508006633603E-2</v>
      </c>
      <c r="J18" s="5">
        <v>40.5</v>
      </c>
      <c r="K18" s="4">
        <v>7.7092573846352402E-2</v>
      </c>
      <c r="L18" s="3">
        <v>1.7332648182543</v>
      </c>
    </row>
    <row r="19" spans="2:26" x14ac:dyDescent="0.35">
      <c r="B19" s="13">
        <v>45314</v>
      </c>
      <c r="C19" s="24">
        <v>1.15273419269499E-3</v>
      </c>
      <c r="D19" s="2">
        <v>8.1982887169692195E-2</v>
      </c>
      <c r="E19" s="5">
        <v>37.285714285714199</v>
      </c>
      <c r="F19" s="4">
        <v>4.2980517756199002E-2</v>
      </c>
      <c r="G19" s="3">
        <v>1.81094402564083</v>
      </c>
      <c r="H19" s="24">
        <v>2.3566727371612398E-3</v>
      </c>
      <c r="I19" s="2">
        <v>4.44131807437948E-2</v>
      </c>
      <c r="J19" s="5">
        <v>40.675496688741703</v>
      </c>
      <c r="K19" s="4">
        <v>9.5858834116850006E-2</v>
      </c>
      <c r="L19" s="3">
        <v>1.82912365237115</v>
      </c>
    </row>
    <row r="20" spans="2:26" ht="2" customHeight="1" x14ac:dyDescent="0.35">
      <c r="B20" s="13">
        <v>45315</v>
      </c>
      <c r="C20" s="24">
        <v>7.2091695203043901E-4</v>
      </c>
      <c r="D20" s="2">
        <v>8.2703804121722596E-2</v>
      </c>
      <c r="E20" s="5">
        <v>37.4</v>
      </c>
      <c r="F20" s="4">
        <v>2.69622940059384E-2</v>
      </c>
      <c r="G20" s="3">
        <v>1.83790631964677</v>
      </c>
      <c r="H20" s="24">
        <v>4.9596173439597603E-3</v>
      </c>
      <c r="I20" s="2">
        <v>4.9372798087754598E-2</v>
      </c>
      <c r="J20" s="5">
        <v>40.863636363636303</v>
      </c>
      <c r="K20" s="4">
        <v>0.20266799964635501</v>
      </c>
      <c r="L20" s="3">
        <v>2.0317916520175099</v>
      </c>
    </row>
    <row r="21" spans="2:26" ht="2" customHeight="1" x14ac:dyDescent="0.35">
      <c r="B21" s="13">
        <v>45316</v>
      </c>
      <c r="C21" s="24">
        <v>3.1284863094905198E-3</v>
      </c>
      <c r="D21" s="2">
        <v>8.5832290431213099E-2</v>
      </c>
      <c r="E21" s="5">
        <v>34.875</v>
      </c>
      <c r="F21" s="4">
        <v>0.109105960043482</v>
      </c>
      <c r="G21" s="3">
        <v>1.94701227969025</v>
      </c>
      <c r="H21" s="24">
        <v>4.1955805351780104E-3</v>
      </c>
      <c r="I21" s="2">
        <v>5.3568378622932601E-2</v>
      </c>
      <c r="J21" s="5">
        <v>40.5471698113207</v>
      </c>
      <c r="K21" s="4">
        <v>0.170118916416934</v>
      </c>
      <c r="L21" s="3">
        <v>2.2019105684344402</v>
      </c>
    </row>
    <row r="22" spans="2:26" ht="2" customHeight="1" x14ac:dyDescent="0.35">
      <c r="B22" s="13">
        <v>45317</v>
      </c>
      <c r="C22" s="24">
        <v>7.72867727743675E-4</v>
      </c>
      <c r="D22" s="2">
        <v>8.6605158158956794E-2</v>
      </c>
      <c r="E22" s="5">
        <v>31.25</v>
      </c>
      <c r="F22" s="4">
        <v>2.4152116491989801E-2</v>
      </c>
      <c r="G22" s="3">
        <v>1.97116439618224</v>
      </c>
      <c r="H22" s="24">
        <v>3.5327278545656802E-3</v>
      </c>
      <c r="I22" s="2">
        <v>5.7101106477498297E-2</v>
      </c>
      <c r="J22" s="5">
        <v>39.556886227544901</v>
      </c>
      <c r="K22" s="4">
        <v>0.13974371381593301</v>
      </c>
      <c r="L22" s="3">
        <v>2.3416542822503801</v>
      </c>
    </row>
    <row r="23" spans="2:26" ht="2" customHeight="1" x14ac:dyDescent="0.35">
      <c r="B23" s="13">
        <v>45320</v>
      </c>
      <c r="C23" s="24">
        <v>1.96507374341758E-3</v>
      </c>
      <c r="D23" s="2">
        <v>8.8570231902374397E-2</v>
      </c>
      <c r="E23" s="5">
        <v>38.200000000000003</v>
      </c>
      <c r="F23" s="4">
        <v>7.5065816998551499E-2</v>
      </c>
      <c r="G23" s="3">
        <v>2.0462302131807899</v>
      </c>
      <c r="H23" s="24">
        <v>3.0181047311403399E-3</v>
      </c>
      <c r="I23" s="2">
        <v>6.0119211208638598E-2</v>
      </c>
      <c r="J23" s="5">
        <v>40.1525423728813</v>
      </c>
      <c r="K23" s="4">
        <v>0.121184578102906</v>
      </c>
      <c r="L23" s="3">
        <v>2.4628388603532798</v>
      </c>
    </row>
    <row r="24" spans="2:26" ht="2" customHeight="1" x14ac:dyDescent="0.35">
      <c r="B24" s="13">
        <v>45321</v>
      </c>
      <c r="C24" s="24">
        <v>6.60313982827358E-3</v>
      </c>
      <c r="D24" s="2">
        <v>9.5173371730647993E-2</v>
      </c>
      <c r="E24" s="5">
        <v>28.4545454545454</v>
      </c>
      <c r="F24" s="4">
        <v>0.18788934238633001</v>
      </c>
      <c r="G24" s="3">
        <v>2.2341195555671201</v>
      </c>
      <c r="H24" s="24">
        <v>4.0632759967926301E-3</v>
      </c>
      <c r="I24" s="2">
        <v>6.4182487205431293E-2</v>
      </c>
      <c r="J24" s="5">
        <v>39.372972972972903</v>
      </c>
      <c r="K24" s="4">
        <v>0.15998325600344601</v>
      </c>
      <c r="L24" s="3">
        <v>2.6228221163567298</v>
      </c>
    </row>
    <row r="25" spans="2:26" ht="2" customHeight="1" x14ac:dyDescent="0.35">
      <c r="B25" s="13">
        <v>45322</v>
      </c>
      <c r="C25" s="24">
        <v>4.2977020077008101E-3</v>
      </c>
      <c r="D25" s="2">
        <v>9.9471073738348806E-2</v>
      </c>
      <c r="E25" s="5">
        <v>32.049999999999997</v>
      </c>
      <c r="F25" s="4">
        <v>0.13774134934681101</v>
      </c>
      <c r="G25" s="3">
        <v>2.3718609049139299</v>
      </c>
      <c r="H25" s="24">
        <v>2.91427893086596E-3</v>
      </c>
      <c r="I25" s="2">
        <v>6.7096766136297198E-2</v>
      </c>
      <c r="J25" s="5">
        <v>39.310526315789403</v>
      </c>
      <c r="K25" s="4">
        <v>0.114561838603357</v>
      </c>
      <c r="L25" s="3">
        <v>2.73738395496009</v>
      </c>
    </row>
    <row r="26" spans="2:26" ht="1.5" customHeight="1" x14ac:dyDescent="0.35">
      <c r="B26" s="13">
        <v>45323</v>
      </c>
      <c r="C26" s="24">
        <v>-2.0744653886599E-3</v>
      </c>
      <c r="D26" s="2">
        <v>9.7396608349688898E-2</v>
      </c>
      <c r="E26" s="5">
        <v>24.3</v>
      </c>
      <c r="F26" s="4">
        <v>-5.0409508944435501E-2</v>
      </c>
      <c r="G26" s="3">
        <v>2.3214513959694898</v>
      </c>
      <c r="H26" s="24">
        <v>1.7683717010187E-3</v>
      </c>
      <c r="I26" s="2">
        <v>6.8865137837315904E-2</v>
      </c>
      <c r="J26" s="5">
        <v>36.822115384615302</v>
      </c>
      <c r="K26" s="4">
        <v>6.5115186817799403E-2</v>
      </c>
      <c r="L26" s="3">
        <v>2.8024991417778899</v>
      </c>
    </row>
    <row r="27" spans="2:26" ht="2" customHeight="1" x14ac:dyDescent="0.35">
      <c r="B27" s="13">
        <v>45324</v>
      </c>
      <c r="C27" s="24">
        <v>3.50192596908437E-3</v>
      </c>
      <c r="D27" s="2">
        <v>0.10089853431877301</v>
      </c>
      <c r="E27" s="5">
        <v>11.3333333333333</v>
      </c>
      <c r="F27" s="4">
        <v>3.9688494316289499E-2</v>
      </c>
      <c r="G27" s="3">
        <v>2.3611398902857799</v>
      </c>
      <c r="H27" s="24">
        <v>1.0518771271763501E-3</v>
      </c>
      <c r="I27" s="2">
        <v>6.9917014964492305E-2</v>
      </c>
      <c r="J27" s="5">
        <v>34.056277056276997</v>
      </c>
      <c r="K27" s="4">
        <v>3.5823018872278803E-2</v>
      </c>
      <c r="L27" s="3">
        <v>2.8383221606501698</v>
      </c>
    </row>
    <row r="28" spans="2:26" ht="1" customHeight="1" x14ac:dyDescent="0.35">
      <c r="B28" s="13">
        <v>45327</v>
      </c>
      <c r="C28" s="24">
        <v>5.3969062995158201E-3</v>
      </c>
      <c r="D28" s="2">
        <v>0.10629544061828899</v>
      </c>
      <c r="E28" s="5">
        <v>27.8</v>
      </c>
      <c r="F28" s="4">
        <v>0.150033995126539</v>
      </c>
      <c r="G28" s="3">
        <v>2.5111738854123198</v>
      </c>
      <c r="H28" s="24">
        <v>1.34051899996981E-3</v>
      </c>
      <c r="I28" s="2">
        <v>7.1257533964462105E-2</v>
      </c>
      <c r="J28" s="5">
        <v>36.425531914893597</v>
      </c>
      <c r="K28" s="4">
        <v>4.8829117615921701E-2</v>
      </c>
      <c r="L28" s="3">
        <v>2.88715127826609</v>
      </c>
    </row>
    <row r="29" spans="2:26" ht="2.5" customHeight="1" x14ac:dyDescent="0.35">
      <c r="B29" s="13">
        <v>45328</v>
      </c>
      <c r="C29" s="24">
        <v>1.86766408054538E-3</v>
      </c>
      <c r="D29" s="2">
        <v>0.108163104698834</v>
      </c>
      <c r="E29" s="5">
        <v>25.307692307692299</v>
      </c>
      <c r="F29" s="4">
        <v>4.7266267884571597E-2</v>
      </c>
      <c r="G29" s="3">
        <v>2.5584401532969001</v>
      </c>
      <c r="H29" s="24">
        <v>1.8819300253320301E-3</v>
      </c>
      <c r="I29" s="2">
        <v>7.3139463989794096E-2</v>
      </c>
      <c r="J29" s="5">
        <v>35.463709677419303</v>
      </c>
      <c r="K29" s="4">
        <v>6.6740220051593704E-2</v>
      </c>
      <c r="L29" s="3">
        <v>2.9538914983176801</v>
      </c>
    </row>
    <row r="30" spans="2:26" ht="3" customHeight="1" x14ac:dyDescent="0.35">
      <c r="B30" s="13">
        <v>45329</v>
      </c>
      <c r="C30" s="24">
        <v>-2.91992089470435E-3</v>
      </c>
      <c r="D30" s="2">
        <v>0.10524318380413</v>
      </c>
      <c r="E30" s="5">
        <v>27</v>
      </c>
      <c r="F30" s="4">
        <v>-7.8837864157017504E-2</v>
      </c>
      <c r="G30" s="3">
        <v>2.4796022891398799</v>
      </c>
      <c r="H30" s="24">
        <v>2.0192271509350099E-3</v>
      </c>
      <c r="I30" s="2">
        <v>7.5158691140729206E-2</v>
      </c>
      <c r="J30" s="5">
        <v>34.515267175572497</v>
      </c>
      <c r="K30" s="4">
        <v>6.9694164602692205E-2</v>
      </c>
      <c r="L30" s="3">
        <v>3.0235856629203699</v>
      </c>
    </row>
    <row r="31" spans="2:26" ht="1" customHeight="1" x14ac:dyDescent="0.35">
      <c r="B31" s="13">
        <v>45330</v>
      </c>
      <c r="C31" s="24">
        <v>8.9035763182900005E-5</v>
      </c>
      <c r="D31" s="2">
        <v>0.10533221956731301</v>
      </c>
      <c r="E31" s="5">
        <v>23.375</v>
      </c>
      <c r="F31" s="4">
        <v>2.0812109644002801E-3</v>
      </c>
      <c r="G31" s="3">
        <v>2.4816835001042801</v>
      </c>
      <c r="H31" s="24">
        <v>6.4178745544248798E-3</v>
      </c>
      <c r="I31" s="2">
        <v>8.1576565695153994E-2</v>
      </c>
      <c r="J31" s="5">
        <v>33.232142857142797</v>
      </c>
      <c r="K31" s="4">
        <v>0.21327972403186901</v>
      </c>
      <c r="L31" s="3">
        <v>3.2368653869522399</v>
      </c>
    </row>
    <row r="32" spans="2:26" ht="1" customHeight="1" x14ac:dyDescent="0.35">
      <c r="B32" s="13">
        <v>45331</v>
      </c>
      <c r="C32" s="24">
        <v>5.5184695342524602E-4</v>
      </c>
      <c r="D32" s="2">
        <v>0.10588406652073799</v>
      </c>
      <c r="E32" s="5">
        <v>33.230769230769198</v>
      </c>
      <c r="F32" s="4">
        <v>1.83382987599774E-2</v>
      </c>
      <c r="G32" s="3">
        <v>2.5000217988642599</v>
      </c>
      <c r="H32" s="24">
        <v>9.2204483437364204E-3</v>
      </c>
      <c r="I32" s="2">
        <v>9.0797014038890497E-2</v>
      </c>
      <c r="J32" s="5">
        <v>32.491525423728802</v>
      </c>
      <c r="K32" s="4">
        <v>0.29958643177868999</v>
      </c>
      <c r="L32" s="3">
        <v>3.5364518187309302</v>
      </c>
    </row>
    <row r="33" spans="2:14" x14ac:dyDescent="0.35">
      <c r="B33" s="13">
        <v>45334</v>
      </c>
      <c r="C33" s="24">
        <v>1.72412656533466E-3</v>
      </c>
      <c r="D33" s="2">
        <v>0.107608193086072</v>
      </c>
      <c r="E33" s="5">
        <v>24.047619047619001</v>
      </c>
      <c r="F33" s="4">
        <v>4.1461138833047903E-2</v>
      </c>
      <c r="G33" s="3">
        <v>2.5414829376973</v>
      </c>
      <c r="H33" s="24">
        <v>7.2024109232755699E-3</v>
      </c>
      <c r="I33" s="2">
        <v>9.7999424962166001E-2</v>
      </c>
      <c r="J33" s="5">
        <v>33.774193548386997</v>
      </c>
      <c r="K33" s="4">
        <v>0.24325562053772601</v>
      </c>
      <c r="L33" s="3">
        <v>3.7797074392686598</v>
      </c>
    </row>
    <row r="34" spans="2:14" x14ac:dyDescent="0.35">
      <c r="B34" s="13">
        <v>45335</v>
      </c>
      <c r="C34" s="24">
        <v>3.3352642731213698E-3</v>
      </c>
      <c r="D34" s="2">
        <v>0.110943457359194</v>
      </c>
      <c r="E34" s="5">
        <v>17.307692307692299</v>
      </c>
      <c r="F34" s="4">
        <v>5.7725727804023699E-2</v>
      </c>
      <c r="G34" s="3">
        <v>2.59920866550133</v>
      </c>
      <c r="H34" s="24">
        <v>5.5802719639404903E-3</v>
      </c>
      <c r="I34" s="2">
        <v>0.103579696926106</v>
      </c>
      <c r="J34" s="5">
        <v>34.2222222222222</v>
      </c>
      <c r="K34" s="4">
        <v>0.190969307210408</v>
      </c>
      <c r="L34" s="3">
        <v>3.9706767464790702</v>
      </c>
    </row>
    <row r="35" spans="2:14" x14ac:dyDescent="0.35">
      <c r="B35" s="13">
        <v>45336</v>
      </c>
      <c r="C35" s="24">
        <v>7.5955596916053598E-3</v>
      </c>
      <c r="D35" s="2">
        <v>0.118539017050799</v>
      </c>
      <c r="E35" s="5">
        <v>19.600000000000001</v>
      </c>
      <c r="F35" s="4">
        <v>0.14887296995546501</v>
      </c>
      <c r="G35" s="3">
        <v>2.7480816354567899</v>
      </c>
      <c r="H35" s="24">
        <v>5.6116637960418898E-3</v>
      </c>
      <c r="I35" s="2">
        <v>0.109191360722148</v>
      </c>
      <c r="J35" s="5">
        <v>32.066473988439299</v>
      </c>
      <c r="K35" s="4">
        <v>0.179946271147643</v>
      </c>
      <c r="L35" s="3">
        <v>4.1506230176267103</v>
      </c>
    </row>
    <row r="36" spans="2:14" x14ac:dyDescent="0.35">
      <c r="B36" s="13">
        <v>45337</v>
      </c>
      <c r="C36" s="24">
        <v>-2.00269389832986E-3</v>
      </c>
      <c r="D36" s="2">
        <v>0.11653632315246901</v>
      </c>
      <c r="E36" s="5">
        <v>25.1</v>
      </c>
      <c r="F36" s="4">
        <v>-5.0267616848079698E-2</v>
      </c>
      <c r="G36" s="3">
        <v>2.6978140186087098</v>
      </c>
      <c r="H36" s="24">
        <v>1.05919625283875E-2</v>
      </c>
      <c r="I36" s="2">
        <v>0.11978332325053601</v>
      </c>
      <c r="J36" s="5">
        <v>32.047619047619001</v>
      </c>
      <c r="K36" s="4">
        <v>0.33944718007642</v>
      </c>
      <c r="L36" s="3">
        <v>4.4900701977031297</v>
      </c>
    </row>
    <row r="37" spans="2:14" x14ac:dyDescent="0.35">
      <c r="B37" s="13">
        <v>45338</v>
      </c>
      <c r="C37" s="24">
        <v>6.1887449732689398E-3</v>
      </c>
      <c r="D37" s="2">
        <v>0.122725068125738</v>
      </c>
      <c r="E37" s="5">
        <v>32.903225806451601</v>
      </c>
      <c r="F37" s="4">
        <v>0.20362967331401</v>
      </c>
      <c r="G37" s="3">
        <v>2.90144369192272</v>
      </c>
      <c r="H37" s="24">
        <v>1.0122251030956301E-2</v>
      </c>
      <c r="I37" s="2">
        <v>0.12990557428149199</v>
      </c>
      <c r="J37" s="5">
        <v>31.377659574468002</v>
      </c>
      <c r="K37" s="4">
        <v>0.31761254697665697</v>
      </c>
      <c r="L37" s="3">
        <v>4.8076827446797896</v>
      </c>
    </row>
    <row r="38" spans="2:14" x14ac:dyDescent="0.35">
      <c r="B38" s="13">
        <v>45342</v>
      </c>
      <c r="C38" s="24">
        <v>2.3249739751896102E-3</v>
      </c>
      <c r="D38" s="2">
        <v>0.12505004210092799</v>
      </c>
      <c r="E38" s="5">
        <v>24.3</v>
      </c>
      <c r="F38" s="4">
        <v>5.6496867597107599E-2</v>
      </c>
      <c r="G38" s="3">
        <v>2.9579405595198298</v>
      </c>
      <c r="H38" s="24">
        <v>4.41947335151686E-3</v>
      </c>
      <c r="I38" s="2">
        <v>0.13432504763300901</v>
      </c>
      <c r="J38" s="5">
        <v>33.933673469387699</v>
      </c>
      <c r="K38" s="4">
        <v>0.14996896561703399</v>
      </c>
      <c r="L38" s="3">
        <v>4.9576517102968198</v>
      </c>
    </row>
    <row r="39" spans="2:14" x14ac:dyDescent="0.35">
      <c r="B39" s="13">
        <v>45343</v>
      </c>
      <c r="C39" s="24">
        <v>3.6896802831450598E-3</v>
      </c>
      <c r="D39" s="2">
        <v>0.128739722384073</v>
      </c>
      <c r="E39" s="5">
        <v>13.3333333333333</v>
      </c>
      <c r="F39" s="4">
        <v>4.9195737108600798E-2</v>
      </c>
      <c r="G39" s="3">
        <v>3.0071362966284299</v>
      </c>
      <c r="H39" s="24">
        <v>2.8273183060056098E-3</v>
      </c>
      <c r="I39" s="2">
        <v>0.137152365939014</v>
      </c>
      <c r="J39" s="5">
        <v>33.077294685990303</v>
      </c>
      <c r="K39" s="4">
        <v>9.3520040778842795E-2</v>
      </c>
      <c r="L39" s="3">
        <v>5.0511717510756702</v>
      </c>
    </row>
    <row r="40" spans="2:14" x14ac:dyDescent="0.35">
      <c r="B40" s="13">
        <v>45344</v>
      </c>
      <c r="C40" s="24">
        <v>5.4371027392379704E-3</v>
      </c>
      <c r="D40" s="2">
        <v>0.134176825123311</v>
      </c>
      <c r="E40" s="5">
        <v>18.933333333333302</v>
      </c>
      <c r="F40" s="4">
        <v>0.102942478529572</v>
      </c>
      <c r="G40" s="3">
        <v>3.1100787751580099</v>
      </c>
      <c r="H40" s="24">
        <v>4.6807255636384902E-3</v>
      </c>
      <c r="I40" s="2">
        <v>0.141833091502653</v>
      </c>
      <c r="J40" s="5">
        <v>32.581986143187002</v>
      </c>
      <c r="K40" s="4">
        <v>0.15250733545452999</v>
      </c>
      <c r="L40" s="3">
        <v>5.2036790865302001</v>
      </c>
    </row>
    <row r="41" spans="2:14" x14ac:dyDescent="0.35">
      <c r="B41" s="13">
        <v>45345</v>
      </c>
      <c r="C41" s="24">
        <v>4.5445144127867601E-4</v>
      </c>
      <c r="D41" s="2">
        <v>0.13463127656459001</v>
      </c>
      <c r="E41" s="5">
        <v>35.571428571428498</v>
      </c>
      <c r="F41" s="4">
        <v>1.6165486982627202E-2</v>
      </c>
      <c r="G41" s="3">
        <v>3.1262442621406299</v>
      </c>
      <c r="H41" s="24">
        <v>6.7004138659318797E-3</v>
      </c>
      <c r="I41" s="2">
        <v>0.14853350536858501</v>
      </c>
      <c r="J41" s="5">
        <v>32.603139013452903</v>
      </c>
      <c r="K41" s="4">
        <v>0.21845452471864399</v>
      </c>
      <c r="L41" s="3">
        <v>5.4221336112488396</v>
      </c>
    </row>
    <row r="42" spans="2:14" ht="18" x14ac:dyDescent="0.4">
      <c r="B42" s="13">
        <v>45348</v>
      </c>
      <c r="C42" s="24">
        <v>3.7097782193914099E-3</v>
      </c>
      <c r="D42" s="2">
        <v>0.13834105478398101</v>
      </c>
      <c r="E42" s="5">
        <v>26.7777777777777</v>
      </c>
      <c r="F42" s="4">
        <v>9.9339616763703398E-2</v>
      </c>
      <c r="G42" s="3">
        <v>3.2255838789043398</v>
      </c>
      <c r="H42" s="24">
        <v>4.4051749013050197E-3</v>
      </c>
      <c r="I42" s="2">
        <v>0.15293868026988999</v>
      </c>
      <c r="J42" s="5">
        <v>34.898901098901099</v>
      </c>
      <c r="K42" s="4">
        <v>0.153735763204005</v>
      </c>
      <c r="L42" s="3">
        <v>5.57586937445285</v>
      </c>
      <c r="N42" s="23" t="s">
        <v>18</v>
      </c>
    </row>
    <row r="43" spans="2:14" ht="18" x14ac:dyDescent="0.4">
      <c r="B43" s="13">
        <v>45349</v>
      </c>
      <c r="C43" s="24">
        <v>3.74339484254433E-3</v>
      </c>
      <c r="D43" s="2">
        <v>0.142084449626525</v>
      </c>
      <c r="E43" s="5">
        <v>25.947368421052602</v>
      </c>
      <c r="F43" s="4">
        <v>9.7131245124966195E-2</v>
      </c>
      <c r="G43" s="3">
        <v>3.3227151240292998</v>
      </c>
      <c r="H43" s="24">
        <v>6.4401459020020802E-3</v>
      </c>
      <c r="I43" s="2">
        <v>0.159378826171892</v>
      </c>
      <c r="J43" s="5">
        <v>34.605932203389798</v>
      </c>
      <c r="K43" s="4">
        <v>0.22286725246462299</v>
      </c>
      <c r="L43" s="3">
        <v>5.7987366269174698</v>
      </c>
      <c r="N43" s="23" t="s">
        <v>19</v>
      </c>
    </row>
    <row r="44" spans="2:14" ht="21" x14ac:dyDescent="0.4">
      <c r="B44" s="13">
        <v>45350</v>
      </c>
      <c r="C44" s="24">
        <v>1.0040240273313499E-2</v>
      </c>
      <c r="D44" s="2">
        <v>0.15212468989983899</v>
      </c>
      <c r="E44" s="5">
        <v>12.0322580645161</v>
      </c>
      <c r="F44" s="4">
        <v>0.120806761998256</v>
      </c>
      <c r="G44" s="3">
        <v>3.4435218860275598</v>
      </c>
      <c r="H44" s="24">
        <v>7.58699718482388E-3</v>
      </c>
      <c r="I44" s="2">
        <v>0.166965823356716</v>
      </c>
      <c r="J44" s="5">
        <v>34.509240246406499</v>
      </c>
      <c r="K44" s="4">
        <v>0.261821508599897</v>
      </c>
      <c r="L44" s="3">
        <v>6.0605581355173701</v>
      </c>
      <c r="N44" s="23" t="s">
        <v>20</v>
      </c>
    </row>
    <row r="45" spans="2:14" x14ac:dyDescent="0.35">
      <c r="B45" s="13">
        <v>45351</v>
      </c>
      <c r="C45" s="24">
        <v>5.9116474778929196E-3</v>
      </c>
      <c r="D45" s="2">
        <v>0.15803633737773201</v>
      </c>
      <c r="E45" s="5">
        <v>20.75</v>
      </c>
      <c r="F45" s="4">
        <v>0.122666685166278</v>
      </c>
      <c r="G45" s="3">
        <v>3.5661885711938401</v>
      </c>
      <c r="H45" s="24">
        <v>6.8473513567646697E-3</v>
      </c>
      <c r="I45" s="2">
        <v>0.17381317471348001</v>
      </c>
      <c r="J45" s="5">
        <v>33.974459724950798</v>
      </c>
      <c r="K45" s="4">
        <v>0.23263506289298899</v>
      </c>
      <c r="L45" s="3">
        <v>6.2931931984103597</v>
      </c>
    </row>
  </sheetData>
  <mergeCells count="1">
    <mergeCell ref="N2:V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2024-03-01T13:58:40Z</dcterms:modified>
</cp:coreProperties>
</file>