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8_{C0239F89-C6CB-4D20-94EB-F242A3B6632C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" l="1"/>
  <c r="H27" i="2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<sst xmlns="http://schemas.openxmlformats.org/spreadsheetml/2006/main" count="22" uniqueCount="15">
  <si>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</si>
  <si>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</si>
  <si>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</si>
  <si>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</si>
  <si>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</si>
  <si>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</si>
  <si>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</si>
  <si>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</si>
  <si>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</si>
  <si>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</si>
  <si>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</si>
  <si>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</si>
  <si>
    <t>Weighted
 Return</t>
  </si>
  <si>
    <t>Cumulative Daily</t>
  </si>
  <si>
    <t>Cumulative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</si>
</sst>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164" fontId="3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/>
    <xf numFmtId="4" fontId="0" fillId="0" borderId="0" xfId="0" applyNumberFormat="1"/>
    <xf numFmtId="4" fontId="3" fillId="0" borderId="0" xfId="0" applyNumberFormat="1" applyFont="1" applyAlignment="1">
      <alignment horizontal="left" wrapText="1"/>
    </xf>
    <xf numFmtId="4" fontId="3" fillId="0" borderId="0" xfId="0" applyNumberFormat="1" applyFont="1"/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mm/dd/yy;@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'1M'!$E$4</c:f>
              <c:strCache>
                <c:ptCount val="1"/>
                <c:pt idx="0">
                  <c:v>Cumulative Daily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'1M'!$C$5:$C$27</c:f>
              <c:numCache>
                <c:formatCode>mm/dd/yy;@</c:formatCode>
                <c:ptCount val="23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</c:numCache>
            </c:numRef>
          </c:xVal>
          <c:yVal>
            <c:numRef>
              <c:f>'1M'!$E$5:$E$27</c:f>
              <c:numCache>
                <c:formatCode>0.0000%</c:formatCode>
                <c:ptCount val="23"/>
                <c:pt idx="0">
                  <c:v>2.7550000000000001E-3</c:v>
                </c:pt>
                <c:pt idx="1">
                  <c:v>4.1398046550000789E-3</c:v>
                </c:pt>
                <c:pt idx="2">
                  <c:v>8.5258873217330944E-3</c:v>
                </c:pt>
                <c:pt idx="3">
                  <c:v>8.6116120221553238E-3</c:v>
                </c:pt>
                <c:pt idx="4">
                  <c:v>1.4846849007676299E-2</c:v>
                </c:pt>
                <c:pt idx="5">
                  <c:v>1.7882255933058255E-2</c:v>
                </c:pt>
                <c:pt idx="6">
                  <c:v>2.3085670025388083E-2</c:v>
                </c:pt>
                <c:pt idx="7">
                  <c:v>2.6340105541738934E-2</c:v>
                </c:pt>
                <c:pt idx="8">
                  <c:v>2.9801950717731396E-2</c:v>
                </c:pt>
                <c:pt idx="9">
                  <c:v>3.4232158709719185E-2</c:v>
                </c:pt>
                <c:pt idx="10">
                  <c:v>3.6810499481382486E-2</c:v>
                </c:pt>
                <c:pt idx="11">
                  <c:v>4.0410305535581781E-2</c:v>
                </c:pt>
                <c:pt idx="12">
                  <c:v>4.6102390317166897E-2</c:v>
                </c:pt>
                <c:pt idx="13">
                  <c:v>4.9696798130296704E-2</c:v>
                </c:pt>
                <c:pt idx="14">
                  <c:v>5.0876657331395014E-2</c:v>
                </c:pt>
                <c:pt idx="15">
                  <c:v>5.2217575946149841E-2</c:v>
                </c:pt>
                <c:pt idx="16">
                  <c:v>5.2840488751109804E-2</c:v>
                </c:pt>
                <c:pt idx="17">
                  <c:v>5.3399547050636764E-2</c:v>
                </c:pt>
                <c:pt idx="18">
                  <c:v>5.5212447671111109E-2</c:v>
                </c:pt>
                <c:pt idx="19">
                  <c:v>5.7878969526375945E-2</c:v>
                </c:pt>
                <c:pt idx="20">
                  <c:v>6.0766979113182851E-2</c:v>
                </c:pt>
                <c:pt idx="21">
                  <c:v>6.2493907755179157E-2</c:v>
                </c:pt>
                <c:pt idx="22">
                  <c:v>6.4788894595930291E-2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C82-8FD2-8489F006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1936"/>
        <c:axId val="159037472"/>
      </c:scatterChart>
      <c:valAx>
        <c:axId val="1705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7472"/>
        <c:crosses val="autoZero"/>
        <c:crossBetween val="midCat"/>
      </c:valAx>
      <c:valAx>
        <c:axId val="159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'1M'!$G$4</c:f>
              <c:strCache>
                <c:ptCount val="1"/>
                <c:pt idx="0">
                  <c:v>Cumulative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'1M'!$C$5:$C$27</c:f>
              <c:numCache>
                <c:formatCode>mm/dd/yy;@</c:formatCode>
                <c:ptCount val="23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</c:numCache>
            </c:numRef>
          </c:xVal>
          <c:yVal>
            <c:numRef>
              <c:f>'1M'!$G$5:$G$27</c:f>
              <c:numCache>
                <c:formatCode>#,##0.00</c:formatCode>
                <c:ptCount val="23"/>
                <c:pt idx="0">
                  <c:v>152.62</c:v>
                </c:pt>
                <c:pt idx="1">
                  <c:v>290.21000000000004</c:v>
                </c:pt>
                <c:pt idx="2">
                  <c:v>592.93000000000006</c:v>
                </c:pt>
                <c:pt idx="3">
                  <c:v>1073.75</c:v>
                </c:pt>
                <c:pt idx="4">
                  <c:v>1334</c:v>
                </c:pt>
                <c:pt idx="5">
                  <c:v>1485.03</c:v>
                </c:pt>
                <c:pt idx="6">
                  <c:v>1814.76</c:v>
                </c:pt>
                <c:pt idx="7">
                  <c:v>1860.25</c:v>
                </c:pt>
                <c:pt idx="8">
                  <c:v>2057.21</c:v>
                </c:pt>
                <c:pt idx="9">
                  <c:v>2388.02</c:v>
                </c:pt>
                <c:pt idx="10">
                  <c:v>2428.15</c:v>
                </c:pt>
                <c:pt idx="11">
                  <c:v>2627.11</c:v>
                </c:pt>
                <c:pt idx="12">
                  <c:v>2921.65</c:v>
                </c:pt>
                <c:pt idx="13">
                  <c:v>2863.92</c:v>
                </c:pt>
                <c:pt idx="14">
                  <c:v>2934.9700000000003</c:v>
                </c:pt>
                <c:pt idx="15">
                  <c:v>3047.09</c:v>
                </c:pt>
                <c:pt idx="16">
                  <c:v>2992.32</c:v>
                </c:pt>
                <c:pt idx="17">
                  <c:v>3041.3</c:v>
                </c:pt>
                <c:pt idx="18">
                  <c:v>3090.71</c:v>
                </c:pt>
                <c:pt idx="19">
                  <c:v>3156.15</c:v>
                </c:pt>
                <c:pt idx="20">
                  <c:v>3591.3900000000003</c:v>
                </c:pt>
                <c:pt idx="21">
                  <c:v>3917.3700000000003</c:v>
                </c:pt>
                <c:pt idx="22">
                  <c:v>3766.84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862-B2C9-690AE238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99072"/>
        <c:axId val="2022006176"/>
      </c:scatterChart>
      <c:valAx>
        <c:axId val="1632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6176"/>
        <c:crosses val="autoZero"/>
        <c:crossBetween val="midCat"/>
      </c:valAx>
      <c:valAx>
        <c:axId val="20220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530225</xdr:colOff>
      <xdr:row>2</xdr:row>
      <xdr:rowOff>152400</xdr:rowOff>
    </xdr:from>
    <xdr:to>
      <xdr:col>12</xdr:col>
      <xdr:colOff>257175</xdr:colOff>
      <xdr:row>13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7C59D-EE52-BD76-64EF-9FB9F6BB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536575</xdr:colOff>
      <xdr:row>13</xdr:row>
      <xdr:rowOff>203200</xdr:rowOff>
    </xdr:from>
    <xdr:to>
      <xdr:col>12</xdr:col>
      <xdr:colOff>263525</xdr:colOff>
      <xdr:row>25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EEC93-49A9-5D4B-664C-CE101169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H27" totalsRowShown="0" headerRowDxfId="11">
  <autoFilter ref="C4:H27" xr:uid="{3980286A-5C4B-4460-B777-3D38EEED2B4F}"/>
  <tableColumns count="6">
    <tableColumn id="1" xr3:uid="{F8E318FB-3A88-409A-BC49-859E7AEA63D2}" name="Date" dataDxfId="10"/>
    <tableColumn id="2" xr3:uid="{86FD5971-5C1C-45C8-8277-4D0CBFF21F1F}" name="Daily Return" dataDxfId="9"/>
    <tableColumn id="4" xr3:uid="{EE23E60A-51B3-4E85-85A4-EC283E29F206}" name="Cumulative Daily" dataDxfId="8">
      <calculatedColumnFormula>(1+E4) * (1+D5)-1</calculatedColumnFormula>
    </tableColumn>
    <tableColumn id="6" xr3:uid="{EA975F62-C42D-49FA-B722-D36CC94BA9D4}" name="Weighted_x000a_ Return" dataDxfId="7"/>
    <tableColumn id="5" xr3:uid="{5D502AF1-D683-4734-9BCF-B9BF9E0C890D}" name="Cumulative Weighted" dataDxfId="6"/>
    <tableColumn id="3" xr3:uid="{21D8FEFD-526E-4F47-BF35-EE4695F5CE67}" name="Day" dataDxfId="5">
      <calculatedColumnFormula>H4+1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J32"/>
  <sheetViews>
    <sheetView showGridLines="0" tabSelected="1" workbookViewId="0">
      <selection activeCell="A4" sqref="A4"/>
    </sheetView>
  </sheetViews>
  <sheetFormatPr defaultColWidth="9.453125" defaultRowHeight="18.5" x14ac:dyDescent="0.45"/>
  <cols>
    <col min="3" max="3" width="14.1796875" style="1" bestFit="1" customWidth="1"/>
    <col min="4" max="4" width="13.7265625" style="2" bestFit="1" customWidth="1"/>
    <col min="5" max="5" width="15.453125" bestFit="1" customWidth="1"/>
    <col min="6" max="6" width="15.453125" customWidth="1"/>
    <col min="7" max="7" width="15.453125" style="24" bestFit="1" customWidth="1"/>
    <col min="8" max="8" width="7.36328125" bestFit="1" customWidth="1"/>
    <col min="9" max="9" width="41" customWidth="1"/>
  </cols>
  <sheetData>
    <row r="2" spans="3:9" ht="18.75" customHeight="1" x14ac:dyDescent="0.4">
      <c r="C2" s="28" t="s">
        <v>3</v>
      </c>
      <c r="D2" s="28"/>
      <c r="E2" s="28"/>
      <c r="F2" s="28"/>
      <c r="G2" s="28"/>
      <c r="H2" s="28"/>
      <c r="I2" s="28"/>
    </row>
    <row r="3" spans="3:9" x14ac:dyDescent="0.45">
      <c r="C3"/>
    </row>
    <row r="4" spans="3:9" ht="37" x14ac:dyDescent="0.45">
      <c r="C4" s="21" t="s">
        <v>0</v>
      </c>
      <c r="D4" s="8" t="s">
        <v>1</v>
      </c>
      <c r="E4" s="6" t="s">
        <v>13</v>
      </c>
      <c r="F4" s="6" t="s">
        <v>12</v>
      </c>
      <c r="G4" s="25" t="s">
        <v>14</v>
      </c>
      <c r="H4" s="6" t="s">
        <v>5</v>
      </c>
    </row>
    <row r="5" spans="3:9" x14ac:dyDescent="0.45">
      <c r="C5" s="22">
        <v>45289</v>
      </c>
      <c r="D5" s="5">
        <v>2.7550000000000001E-3</v>
      </c>
      <c r="E5" s="5">
        <f>D5</f>
        <v>2.7550000000000001E-3</v>
      </c>
      <c r="F5" s="23">
        <v>152.62</v>
      </c>
      <c r="G5" s="26">
        <f>F5</f>
        <v>152.62</v>
      </c>
      <c r="H5" s="3">
        <v>0</v>
      </c>
    </row>
    <row r="6" spans="3:9" x14ac:dyDescent="0.45">
      <c r="C6" s="22">
        <v>45293</v>
      </c>
      <c r="D6" s="5">
        <v>1.3810000000000001E-3</v>
      </c>
      <c r="E6" s="5">
        <f>(1+E5) * (1+D6)-1</f>
        <v>4.1398046550000789E-3</v>
      </c>
      <c r="F6" s="23">
        <v>137.59</v>
      </c>
      <c r="G6" s="26">
        <f>F6+G5</f>
        <v>290.21000000000004</v>
      </c>
      <c r="H6" s="3">
        <f t="shared" ref="H6:H7" si="0">H5+1</f>
        <v>1</v>
      </c>
    </row>
    <row r="7" spans="3:9" x14ac:dyDescent="0.45">
      <c r="C7" s="22">
        <v>45294</v>
      </c>
      <c r="D7" s="5">
        <v>4.3680000000000004E-3</v>
      </c>
      <c r="E7" s="5">
        <f t="shared" ref="E7:E18" si="1">(1+E6) * (1+D7)-1</f>
        <v>8.5258873217330944E-3</v>
      </c>
      <c r="F7" s="23">
        <v>302.72000000000003</v>
      </c>
      <c r="G7" s="26">
        <f t="shared" ref="G7:G25" si="2">F7+G6</f>
        <v>592.93000000000006</v>
      </c>
      <c r="H7" s="3">
        <f t="shared" si="0"/>
        <v>2</v>
      </c>
    </row>
    <row r="8" spans="3:9" x14ac:dyDescent="0.45">
      <c r="C8" s="22">
        <v>45295</v>
      </c>
      <c r="D8" s="5">
        <v>8.5000000000000006E-5</v>
      </c>
      <c r="E8" s="5">
        <f t="shared" si="1"/>
        <v>8.6116120221553238E-3</v>
      </c>
      <c r="F8" s="23">
        <v>480.82</v>
      </c>
      <c r="G8" s="26">
        <f t="shared" si="2"/>
        <v>1073.75</v>
      </c>
      <c r="H8" s="3">
        <f>H7+1</f>
        <v>3</v>
      </c>
    </row>
    <row r="9" spans="3:9" x14ac:dyDescent="0.45">
      <c r="C9" s="22">
        <v>45296</v>
      </c>
      <c r="D9" s="5">
        <v>6.182E-3</v>
      </c>
      <c r="E9" s="5">
        <f t="shared" si="1"/>
        <v>1.4846849007676299E-2</v>
      </c>
      <c r="F9" s="23">
        <v>260.25</v>
      </c>
      <c r="G9" s="26">
        <f t="shared" si="2"/>
        <v>1334</v>
      </c>
      <c r="H9" s="3">
        <f t="shared" ref="H9:H16" si="3">H8+1</f>
        <v>4</v>
      </c>
    </row>
    <row r="10" spans="3:9" x14ac:dyDescent="0.45">
      <c r="C10" s="22">
        <v>45299</v>
      </c>
      <c r="D10" s="5">
        <v>2.9910000000000002E-3</v>
      </c>
      <c r="E10" s="5">
        <f t="shared" si="1"/>
        <v>1.7882255933058255E-2</v>
      </c>
      <c r="F10" s="23">
        <v>151.03</v>
      </c>
      <c r="G10" s="26">
        <f t="shared" si="2"/>
        <v>1485.03</v>
      </c>
      <c r="H10" s="3">
        <f t="shared" si="3"/>
        <v>5</v>
      </c>
    </row>
    <row r="11" spans="3:9" x14ac:dyDescent="0.45">
      <c r="C11" s="22">
        <v>45300</v>
      </c>
      <c r="D11" s="5">
        <v>5.1120000000000002E-3</v>
      </c>
      <c r="E11" s="5">
        <f t="shared" si="1"/>
        <v>2.3085670025388083E-2</v>
      </c>
      <c r="F11" s="23">
        <v>329.73</v>
      </c>
      <c r="G11" s="26">
        <f t="shared" si="2"/>
        <v>1814.76</v>
      </c>
      <c r="H11" s="3">
        <f t="shared" si="3"/>
        <v>6</v>
      </c>
    </row>
    <row r="12" spans="3:9" x14ac:dyDescent="0.45">
      <c r="C12" s="22">
        <v>45301</v>
      </c>
      <c r="D12" s="5">
        <v>3.1809999999999998E-3</v>
      </c>
      <c r="E12" s="5">
        <f t="shared" si="1"/>
        <v>2.6340105541738934E-2</v>
      </c>
      <c r="F12" s="23">
        <v>45.49</v>
      </c>
      <c r="G12" s="26">
        <f t="shared" si="2"/>
        <v>1860.25</v>
      </c>
      <c r="H12" s="3">
        <f t="shared" si="3"/>
        <v>7</v>
      </c>
    </row>
    <row r="13" spans="3:9" x14ac:dyDescent="0.45">
      <c r="C13" s="22">
        <v>45302</v>
      </c>
      <c r="D13" s="5">
        <v>3.3730000000000001E-3</v>
      </c>
      <c r="E13" s="5">
        <f t="shared" si="1"/>
        <v>2.9801950717731396E-2</v>
      </c>
      <c r="F13" s="23">
        <v>196.96</v>
      </c>
      <c r="G13" s="26">
        <f t="shared" si="2"/>
        <v>2057.21</v>
      </c>
      <c r="H13" s="3">
        <f t="shared" si="3"/>
        <v>8</v>
      </c>
    </row>
    <row r="14" spans="3:9" x14ac:dyDescent="0.45">
      <c r="C14" s="22">
        <v>45303</v>
      </c>
      <c r="D14" s="5">
        <v>4.3020000000000003E-3</v>
      </c>
      <c r="E14" s="5">
        <f t="shared" si="1"/>
        <v>3.4232158709719185E-2</v>
      </c>
      <c r="F14" s="23">
        <v>330.81</v>
      </c>
      <c r="G14" s="26">
        <f t="shared" si="2"/>
        <v>2388.02</v>
      </c>
      <c r="H14" s="3">
        <f t="shared" si="3"/>
        <v>9</v>
      </c>
    </row>
    <row r="15" spans="3:9" x14ac:dyDescent="0.45">
      <c r="C15" s="22">
        <v>45307</v>
      </c>
      <c r="D15" s="5">
        <v>2.493E-3</v>
      </c>
      <c r="E15" s="5">
        <f t="shared" si="1"/>
        <v>3.6810499481382486E-2</v>
      </c>
      <c r="F15" s="23">
        <v>40.130000000000003</v>
      </c>
      <c r="G15" s="26">
        <f t="shared" si="2"/>
        <v>2428.15</v>
      </c>
      <c r="H15" s="3">
        <f t="shared" si="3"/>
        <v>10</v>
      </c>
    </row>
    <row r="16" spans="3:9" x14ac:dyDescent="0.45">
      <c r="C16" s="22">
        <v>45308</v>
      </c>
      <c r="D16" s="5">
        <v>3.4719999999999998E-3</v>
      </c>
      <c r="E16" s="5">
        <f t="shared" si="1"/>
        <v>4.0410305535581781E-2</v>
      </c>
      <c r="F16" s="23">
        <v>198.96</v>
      </c>
      <c r="G16" s="26">
        <f t="shared" si="2"/>
        <v>2627.11</v>
      </c>
      <c r="H16" s="3">
        <f t="shared" si="3"/>
        <v>11</v>
      </c>
    </row>
    <row r="17" spans="3:10" x14ac:dyDescent="0.45">
      <c r="C17" s="22">
        <v>45309</v>
      </c>
      <c r="D17" s="5">
        <v>5.4710000000000002E-3</v>
      </c>
      <c r="E17" s="5">
        <f t="shared" si="1"/>
        <v>4.6102390317166897E-2</v>
      </c>
      <c r="F17" s="23">
        <v>294.54000000000002</v>
      </c>
      <c r="G17" s="26">
        <f t="shared" si="2"/>
        <v>2921.65</v>
      </c>
      <c r="H17" s="3">
        <f t="shared" ref="H17:H27" si="4">H16+1</f>
        <v>12</v>
      </c>
      <c r="I17" s="7"/>
    </row>
    <row r="18" spans="3:10" x14ac:dyDescent="0.45">
      <c r="C18" s="22">
        <v>45310</v>
      </c>
      <c r="D18" s="5">
        <v>3.4359999999999998E-3</v>
      </c>
      <c r="E18" s="5">
        <f t="shared" si="1"/>
        <v>4.9696798130296704E-2</v>
      </c>
      <c r="F18" s="23">
        <v>-57.73</v>
      </c>
      <c r="G18" s="26">
        <f t="shared" si="2"/>
        <v>2863.92</v>
      </c>
      <c r="H18" s="3">
        <f t="shared" si="4"/>
        <v>13</v>
      </c>
      <c r="I18" s="7"/>
    </row>
    <row r="19" spans="3:10" x14ac:dyDescent="0.45">
      <c r="C19" s="22">
        <v>45313</v>
      </c>
      <c r="D19" s="5">
        <v>1.124E-3</v>
      </c>
      <c r="E19" s="5">
        <f t="shared" ref="E19:E24" si="5">(1+E18) * (1+D19)-1</f>
        <v>5.0876657331395014E-2</v>
      </c>
      <c r="F19" s="23">
        <v>71.05</v>
      </c>
      <c r="G19" s="26">
        <f t="shared" si="2"/>
        <v>2934.9700000000003</v>
      </c>
      <c r="H19" s="3">
        <f t="shared" si="4"/>
        <v>14</v>
      </c>
    </row>
    <row r="20" spans="3:10" x14ac:dyDescent="0.45">
      <c r="C20" s="22">
        <v>45314</v>
      </c>
      <c r="D20" s="5">
        <v>1.276E-3</v>
      </c>
      <c r="E20" s="5">
        <f t="shared" si="5"/>
        <v>5.2217575946149841E-2</v>
      </c>
      <c r="F20" s="23">
        <v>112.12</v>
      </c>
      <c r="G20" s="26">
        <f t="shared" si="2"/>
        <v>3047.09</v>
      </c>
      <c r="H20" s="3">
        <f t="shared" si="4"/>
        <v>15</v>
      </c>
    </row>
    <row r="21" spans="3:10" x14ac:dyDescent="0.45">
      <c r="C21" s="22">
        <v>45315</v>
      </c>
      <c r="D21" s="5">
        <v>5.9199999999999997E-4</v>
      </c>
      <c r="E21" s="5">
        <f t="shared" si="5"/>
        <v>5.2840488751109804E-2</v>
      </c>
      <c r="F21" s="23">
        <v>-54.77</v>
      </c>
      <c r="G21" s="26">
        <f t="shared" si="2"/>
        <v>2992.32</v>
      </c>
      <c r="H21" s="3">
        <f t="shared" si="4"/>
        <v>16</v>
      </c>
    </row>
    <row r="22" spans="3:10" x14ac:dyDescent="0.45">
      <c r="C22" s="22">
        <v>45316</v>
      </c>
      <c r="D22" s="5">
        <v>5.31E-4</v>
      </c>
      <c r="E22" s="5">
        <f t="shared" si="5"/>
        <v>5.3399547050636764E-2</v>
      </c>
      <c r="F22" s="23">
        <v>48.98</v>
      </c>
      <c r="G22" s="26">
        <f t="shared" si="2"/>
        <v>3041.3</v>
      </c>
      <c r="H22" s="3">
        <f t="shared" si="4"/>
        <v>17</v>
      </c>
      <c r="I22" s="7"/>
    </row>
    <row r="23" spans="3:10" x14ac:dyDescent="0.45">
      <c r="C23" s="22">
        <v>45317</v>
      </c>
      <c r="D23" s="5">
        <v>1.7210000000000001E-3</v>
      </c>
      <c r="E23" s="5">
        <f t="shared" si="5"/>
        <v>5.5212447671111109E-2</v>
      </c>
      <c r="F23" s="23">
        <v>49.41</v>
      </c>
      <c r="G23" s="26">
        <f t="shared" si="2"/>
        <v>3090.71</v>
      </c>
      <c r="H23" s="3">
        <f t="shared" si="4"/>
        <v>18</v>
      </c>
      <c r="I23" s="7"/>
      <c r="J23" s="7"/>
    </row>
    <row r="24" spans="3:10" x14ac:dyDescent="0.45">
      <c r="C24" s="22">
        <v>45320</v>
      </c>
      <c r="D24" s="5">
        <v>2.5270000000000002E-3</v>
      </c>
      <c r="E24" s="5">
        <f t="shared" si="5"/>
        <v>5.7878969526375945E-2</v>
      </c>
      <c r="F24" s="23">
        <v>65.44</v>
      </c>
      <c r="G24" s="26">
        <f t="shared" si="2"/>
        <v>3156.15</v>
      </c>
      <c r="H24" s="3">
        <f t="shared" si="4"/>
        <v>19</v>
      </c>
      <c r="I24" s="7"/>
    </row>
    <row r="25" spans="3:10" x14ac:dyDescent="0.45">
      <c r="C25" s="22">
        <v>45321</v>
      </c>
      <c r="D25" s="5">
        <v>2.7299999999999998E-3</v>
      </c>
      <c r="E25" s="5">
        <f>(1+E24) * (1+D25)-1</f>
        <v>6.0766979113182851E-2</v>
      </c>
      <c r="F25" s="23">
        <v>435.24</v>
      </c>
      <c r="G25" s="26">
        <f t="shared" si="2"/>
        <v>3591.3900000000003</v>
      </c>
      <c r="H25" s="3">
        <f t="shared" si="4"/>
        <v>20</v>
      </c>
      <c r="I25" s="7"/>
    </row>
    <row r="26" spans="3:10" x14ac:dyDescent="0.45">
      <c r="C26" s="22">
        <v>45322</v>
      </c>
      <c r="D26" s="5">
        <v>1.6280000000000001E-3</v>
      </c>
      <c r="E26" s="5">
        <f>(1+E25) * (1+D26)-1</f>
        <v>6.2493907755179157E-2</v>
      </c>
      <c r="F26" s="23">
        <v>325.98</v>
      </c>
      <c r="G26" s="26">
        <f t="shared" ref="G26" si="6">F26+G25</f>
        <v>3917.3700000000003</v>
      </c>
      <c r="H26" s="3">
        <f t="shared" si="4"/>
        <v>21</v>
      </c>
    </row>
    <row r="27" spans="3:10" x14ac:dyDescent="0.45">
      <c r="C27" s="22">
        <v>45323</v>
      </c>
      <c r="D27" s="5">
        <v>2.16E-3</v>
      </c>
      <c r="E27" s="5">
        <f>(1+E26) * (1+D27)-1</f>
        <v>6.4788894595930291E-2</v>
      </c>
      <c r="F27" s="23">
        <v>-150.53</v>
      </c>
      <c r="G27" s="26">
        <f t="shared" ref="G27" si="7">F27+G26</f>
        <v>3766.84</v>
      </c>
      <c r="H27" s="3">
        <f t="shared" si="4"/>
        <v>22</v>
      </c>
    </row>
    <row r="28" spans="3:10" x14ac:dyDescent="0.45">
      <c r="D28" s="3"/>
    </row>
    <row r="31" spans="3:10" ht="18" x14ac:dyDescent="0.4">
      <c r="C31" s="7" t="s">
        <v>4</v>
      </c>
      <c r="D31" s="7"/>
      <c r="E31" s="7"/>
      <c r="F31" s="7"/>
      <c r="G31" s="27"/>
      <c r="H31" s="7"/>
    </row>
    <row r="32" spans="3:10" ht="18" x14ac:dyDescent="0.4">
      <c r="C32" s="7" t="s">
        <v>10</v>
      </c>
      <c r="D32" s="7"/>
      <c r="E32" s="7"/>
      <c r="F32" s="7"/>
      <c r="G32" s="27"/>
      <c r="H32" s="7"/>
    </row>
  </sheetData>
  <mergeCells count="1">
    <mergeCell ref="C2:I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zoomScale="115" zoomScaleNormal="115" workbookViewId="0">
      <selection activeCell="J19" sqref="J19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28" t="s">
        <v>3</v>
      </c>
      <c r="D2" s="28"/>
      <c r="E2" s="28"/>
      <c r="F2" s="28"/>
      <c r="G2" s="28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28" t="s">
        <v>4</v>
      </c>
      <c r="D22" s="28"/>
      <c r="E22" s="28"/>
      <c r="F22" s="28"/>
      <c r="G22" s="28"/>
    </row>
    <row r="23" spans="3:8" ht="18" x14ac:dyDescent="0.4">
      <c r="C23" s="28" t="s">
        <v>11</v>
      </c>
      <c r="D23" s="28"/>
      <c r="E23" s="28"/>
      <c r="F23" s="28"/>
      <c r="G23" s="28"/>
      <c r="H23" s="28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28" t="str">
        <f>'250K'!C2</f>
        <v>https://ddrinq.github.io/ddrinq/Ticker.html</v>
      </c>
      <c r="D2" s="28"/>
      <c r="E2" s="28"/>
      <c r="F2" s="28"/>
      <c r="G2" s="28"/>
      <c r="H2" s="28"/>
      <c r="I2" s="28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28" t="str">
        <f>'250K'!C22</f>
        <v>Visit site to see next day trades we will be executing</v>
      </c>
      <c r="D22" s="28"/>
      <c r="E22" s="28"/>
      <c r="F22" s="28"/>
      <c r="G22" s="28"/>
      <c r="H22" s="28"/>
      <c r="I22" s="28"/>
    </row>
    <row r="23" spans="3:10" ht="18" x14ac:dyDescent="0.4">
      <c r="C23" s="28" t="str">
        <f>'1M'!C32</f>
        <v>Analyze 1000+ liquid securities.  Most have 1 million+ daily volume</v>
      </c>
      <c r="D23" s="28"/>
      <c r="E23" s="28"/>
      <c r="F23" s="28"/>
      <c r="G23" s="28"/>
      <c r="H23" s="28"/>
      <c r="I23" s="28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2024-02-02T01:19:36Z</dcterms:modified>
</cp:coreProperties>
</file>