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81152887-E3D3-4A55-AD89-583911858F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_Annual_202312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9" i="1" l="1"/>
  <c r="X5" i="1"/>
  <c r="X10" i="1"/>
  <c r="X6" i="1"/>
  <c r="X8" i="1"/>
  <c r="X4" i="1"/>
  <c r="X13" i="1" l="1"/>
  <c r="X12" i="1"/>
  <c r="Y17" i="1" l="1"/>
  <c r="X17" i="1"/>
  <c r="Y16" i="1"/>
  <c r="N2" i="1" s="1"/>
  <c r="X16" i="1"/>
</calcChain>
</file>

<file path=xl/sharedStrings.xml><?xml version="1.0" encoding="utf-8"?>
<sst xmlns="http://schemas.openxmlformats.org/spreadsheetml/2006/main" count="24" uniqueCount="21">
  <si>
    <t>Realized Daily Return</t>
  </si>
  <si>
    <t>Cumulative Realized Return</t>
  </si>
  <si>
    <t>Cumulative Realized Weighted Return</t>
  </si>
  <si>
    <t>Unrealized Daily Return</t>
  </si>
  <si>
    <t>Cumulative Unrealized Return</t>
  </si>
  <si>
    <t>Unrealized Weighted Daily Return</t>
  </si>
  <si>
    <t>Cumulative Unrealized Weighted Return</t>
  </si>
  <si>
    <t>Unrealized</t>
  </si>
  <si>
    <t>Days</t>
  </si>
  <si>
    <t>Realized</t>
  </si>
  <si>
    <t>Weighted</t>
  </si>
  <si>
    <t>Combined</t>
  </si>
  <si>
    <t>Forecast</t>
  </si>
  <si>
    <t>Margin</t>
  </si>
  <si>
    <t>Average Unrealized Days
Held</t>
  </si>
  <si>
    <t>Average Realized Days
Held</t>
  </si>
  <si>
    <t>Realized Weighted Daily
Return</t>
  </si>
  <si>
    <t>Date</t>
  </si>
  <si>
    <t>https://ddrinq.github.io/ddrinq/Ticker.html</t>
  </si>
  <si>
    <t>Visit site to see next day trades we will be executing</t>
  </si>
  <si>
    <r>
      <t>Analyze 1,000</t>
    </r>
    <r>
      <rPr>
        <b/>
        <vertAlign val="superscript"/>
        <sz val="14"/>
        <color rgb="FF000000"/>
        <rFont val="Arial"/>
        <family val="2"/>
      </rPr>
      <t>+</t>
    </r>
    <r>
      <rPr>
        <b/>
        <sz val="14"/>
        <color rgb="FF000000"/>
        <rFont val="Arial"/>
        <family val="2"/>
      </rPr>
      <t xml:space="preserve"> liquid securities.  1 million</t>
    </r>
    <r>
      <rPr>
        <b/>
        <vertAlign val="superscript"/>
        <sz val="14"/>
        <color rgb="FF000000"/>
        <rFont val="Arial"/>
        <family val="2"/>
      </rPr>
      <t>+</t>
    </r>
    <r>
      <rPr>
        <b/>
        <sz val="14"/>
        <color rgb="FF000000"/>
        <rFont val="Arial"/>
        <family val="2"/>
      </rPr>
      <t xml:space="preserve"> daily volume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</si>
</sst>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0"/>
    <numFmt numFmtId="166" formatCode="0.0"/>
    <numFmt numFmtId="167" formatCode="mm/dd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Arial"/>
      <family val="2"/>
    </font>
    <font>
      <b/>
      <vertAlign val="superscript"/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0" fontId="0" fillId="0" borderId="0" xfId="0" applyNumberFormat="1" applyAlignment="1">
      <alignment horizontal="left" wrapText="1"/>
    </xf>
    <xf numFmtId="166" fontId="0" fillId="0" borderId="0" xfId="0" applyNumberFormat="1" applyAlignment="1">
      <alignment horizontal="left" wrapText="1"/>
    </xf>
    <xf numFmtId="165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 wrapText="1"/>
    </xf>
    <xf numFmtId="167" fontId="0" fillId="0" borderId="0" xfId="0" applyNumberFormat="1" applyAlignment="1">
      <alignment horizontal="left" wrapText="1"/>
    </xf>
    <xf numFmtId="167" fontId="0" fillId="0" borderId="0" xfId="0" applyNumberFormat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  <xf numFmtId="165" fontId="0" fillId="0" borderId="12" xfId="0" applyNumberFormat="1" applyBorder="1"/>
    <xf numFmtId="0" fontId="0" fillId="0" borderId="13" xfId="0" applyBorder="1"/>
    <xf numFmtId="166" fontId="0" fillId="0" borderId="13" xfId="0" applyNumberFormat="1" applyBorder="1"/>
    <xf numFmtId="165" fontId="0" fillId="0" borderId="13" xfId="0" applyNumberFormat="1" applyBorder="1"/>
    <xf numFmtId="9" fontId="0" fillId="0" borderId="13" xfId="0" applyNumberFormat="1" applyBorder="1"/>
    <xf numFmtId="9" fontId="0" fillId="0" borderId="12" xfId="0" applyNumberFormat="1" applyBorder="1"/>
    <xf numFmtId="0" fontId="19" fillId="0" borderId="0" xfId="0" applyFont="1"/>
    <xf numFmtId="164" fontId="16" fillId="0" borderId="0" xfId="0" applyNumberFormat="1" applyFont="1"/>
    <xf numFmtId="2" fontId="18" fillId="0" borderId="10" xfId="0" applyNumberFormat="1" applyFont="1" applyBorder="1" applyAlignment="1">
      <alignment horizontal="left" wrapText="1"/>
    </xf>
    <xf numFmtId="2" fontId="18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2" formatCode="0.00"/>
    </dxf>
    <dxf>
      <numFmt numFmtId="165" formatCode="0.0000"/>
    </dxf>
    <dxf>
      <numFmt numFmtId="166" formatCode="0.0"/>
    </dxf>
    <dxf>
      <numFmt numFmtId="14" formatCode="0.00%"/>
    </dxf>
    <dxf>
      <font>
        <b/>
      </font>
      <numFmt numFmtId="164" formatCode="0.0000%"/>
    </dxf>
    <dxf>
      <numFmt numFmtId="2" formatCode="0.00"/>
    </dxf>
    <dxf>
      <numFmt numFmtId="165" formatCode="0.0000"/>
    </dxf>
    <dxf>
      <numFmt numFmtId="166" formatCode="0.0"/>
    </dxf>
    <dxf>
      <numFmt numFmtId="14" formatCode="0.00%"/>
    </dxf>
    <dxf>
      <font>
        <b/>
      </font>
      <numFmt numFmtId="164" formatCode="0.0000%"/>
    </dxf>
    <dxf>
      <numFmt numFmtId="167" formatCode="mm/dd/yy;@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_Annual_20231229!$D$3</c:f>
              <c:strCache>
                <c:ptCount val="1"/>
                <c:pt idx="0">
                  <c:v>Cumulative Realized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04702809747579"/>
                  <c:y val="8.71795056102241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_Annual_20231229!$B$4:$B$40</c:f>
              <c:numCache>
                <c:formatCode>mm/dd/yy;@</c:formatCode>
                <c:ptCount val="37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45342</c:v>
                </c:pt>
                <c:pt idx="35">
                  <c:v>45343</c:v>
                </c:pt>
              </c:numCache>
            </c:numRef>
          </c:xVal>
          <c:yVal>
            <c:numRef>
              <c:f>_Annual_20231229!$D$4:$D$40</c:f>
              <c:numCache>
                <c:formatCode>0.00%</c:formatCode>
                <c:ptCount val="37"/>
                <c:pt idx="0">
                  <c:v>3.3553865235238698E-3</c:v>
                </c:pt>
                <c:pt idx="1">
                  <c:v>5.6147381844112304E-3</c:v>
                </c:pt>
                <c:pt idx="2">
                  <c:v>9.3043948821248893E-3</c:v>
                </c:pt>
                <c:pt idx="3">
                  <c:v>1.6033661384547902E-2</c:v>
                </c:pt>
                <c:pt idx="4">
                  <c:v>2.1681054769903101E-2</c:v>
                </c:pt>
                <c:pt idx="5">
                  <c:v>2.71982272851088E-2</c:v>
                </c:pt>
                <c:pt idx="6">
                  <c:v>3.8883873346184698E-2</c:v>
                </c:pt>
                <c:pt idx="7">
                  <c:v>4.7672596744150697E-2</c:v>
                </c:pt>
                <c:pt idx="8">
                  <c:v>5.5821618883489403E-2</c:v>
                </c:pt>
                <c:pt idx="9">
                  <c:v>6.0190003952039002E-2</c:v>
                </c:pt>
                <c:pt idx="10">
                  <c:v>6.3203217432051095E-2</c:v>
                </c:pt>
                <c:pt idx="11">
                  <c:v>6.5685846412979795E-2</c:v>
                </c:pt>
                <c:pt idx="12">
                  <c:v>6.7241877496208899E-2</c:v>
                </c:pt>
                <c:pt idx="13">
                  <c:v>6.3466285599919306E-2</c:v>
                </c:pt>
                <c:pt idx="14">
                  <c:v>6.36710887370176E-2</c:v>
                </c:pt>
                <c:pt idx="15">
                  <c:v>6.4297708424596006E-2</c:v>
                </c:pt>
                <c:pt idx="16">
                  <c:v>6.8200867570666401E-2</c:v>
                </c:pt>
                <c:pt idx="17">
                  <c:v>7.0258112381535398E-2</c:v>
                </c:pt>
                <c:pt idx="18">
                  <c:v>7.6909871051316095E-2</c:v>
                </c:pt>
                <c:pt idx="19">
                  <c:v>7.8705743242270199E-2</c:v>
                </c:pt>
                <c:pt idx="20">
                  <c:v>8.5046624290978604E-2</c:v>
                </c:pt>
                <c:pt idx="21">
                  <c:v>8.8817178835012306E-2</c:v>
                </c:pt>
                <c:pt idx="22">
                  <c:v>8.57394164449711E-2</c:v>
                </c:pt>
                <c:pt idx="23">
                  <c:v>8.77860947974759E-2</c:v>
                </c:pt>
                <c:pt idx="24">
                  <c:v>9.2949870109343094E-2</c:v>
                </c:pt>
                <c:pt idx="25">
                  <c:v>9.5392330976775894E-2</c:v>
                </c:pt>
                <c:pt idx="26">
                  <c:v>9.2755401526175701E-2</c:v>
                </c:pt>
                <c:pt idx="27">
                  <c:v>9.5988214489745205E-2</c:v>
                </c:pt>
                <c:pt idx="28">
                  <c:v>9.8125115426818302E-2</c:v>
                </c:pt>
                <c:pt idx="29">
                  <c:v>0.100394021934277</c:v>
                </c:pt>
                <c:pt idx="30">
                  <c:v>0.109070377488018</c:v>
                </c:pt>
                <c:pt idx="31">
                  <c:v>0.11665435074935999</c:v>
                </c:pt>
                <c:pt idx="32">
                  <c:v>0.11563909961303601</c:v>
                </c:pt>
                <c:pt idx="33">
                  <c:v>0.12201196275557299</c:v>
                </c:pt>
                <c:pt idx="34">
                  <c:v>0.124626056558098</c:v>
                </c:pt>
                <c:pt idx="35">
                  <c:v>0.127119421776519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8-4E39-8799-1E79134AB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48960"/>
        <c:axId val="465246080"/>
      </c:scatterChart>
      <c:valAx>
        <c:axId val="46524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9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6080"/>
        <c:crosses val="autoZero"/>
        <c:crossBetween val="midCat"/>
      </c:valAx>
      <c:valAx>
        <c:axId val="4652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8960"/>
        <c:crosses val="autoZero"/>
        <c:crossBetween val="midCat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_Annual_20231229!$I$3</c:f>
              <c:strCache>
                <c:ptCount val="1"/>
                <c:pt idx="0">
                  <c:v>Cumulative Unrealized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5123385534934"/>
                  <c:y val="-4.97940462640269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_Annual_20231229!$B$4:$B$40</c:f>
              <c:numCache>
                <c:formatCode>mm/dd/yy;@</c:formatCode>
                <c:ptCount val="37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45342</c:v>
                </c:pt>
                <c:pt idx="35">
                  <c:v>45343</c:v>
                </c:pt>
              </c:numCache>
            </c:numRef>
          </c:xVal>
          <c:yVal>
            <c:numRef>
              <c:f>_Annual_20231229!$I$4:$I$40</c:f>
              <c:numCache>
                <c:formatCode>0.00%</c:formatCode>
                <c:ptCount val="37"/>
                <c:pt idx="0">
                  <c:v>2.7495750654940999E-3</c:v>
                </c:pt>
                <c:pt idx="1">
                  <c:v>7.4925032296571104E-3</c:v>
                </c:pt>
                <c:pt idx="2">
                  <c:v>1.3441018881511699E-2</c:v>
                </c:pt>
                <c:pt idx="3">
                  <c:v>1.6728108918669798E-2</c:v>
                </c:pt>
                <c:pt idx="4">
                  <c:v>2.9680237864726899E-2</c:v>
                </c:pt>
                <c:pt idx="5">
                  <c:v>3.3651272040849903E-2</c:v>
                </c:pt>
                <c:pt idx="6">
                  <c:v>3.6021490588481198E-2</c:v>
                </c:pt>
                <c:pt idx="7">
                  <c:v>3.89211708638224E-2</c:v>
                </c:pt>
                <c:pt idx="8">
                  <c:v>4.5527828681891203E-2</c:v>
                </c:pt>
                <c:pt idx="9">
                  <c:v>4.74178940133737E-2</c:v>
                </c:pt>
                <c:pt idx="10">
                  <c:v>5.0249134167730497E-2</c:v>
                </c:pt>
                <c:pt idx="11">
                  <c:v>5.1947039794292799E-2</c:v>
                </c:pt>
                <c:pt idx="12">
                  <c:v>5.4179829897381099E-2</c:v>
                </c:pt>
                <c:pt idx="13">
                  <c:v>5.69886033757461E-2</c:v>
                </c:pt>
                <c:pt idx="14">
                  <c:v>5.8601487698537499E-2</c:v>
                </c:pt>
                <c:pt idx="15">
                  <c:v>6.2492420583048797E-2</c:v>
                </c:pt>
                <c:pt idx="16">
                  <c:v>6.3952749595452996E-2</c:v>
                </c:pt>
                <c:pt idx="17">
                  <c:v>6.8601577005115197E-2</c:v>
                </c:pt>
                <c:pt idx="18">
                  <c:v>7.2345902000101006E-2</c:v>
                </c:pt>
                <c:pt idx="19">
                  <c:v>7.4803362947266402E-2</c:v>
                </c:pt>
                <c:pt idx="20">
                  <c:v>7.7824498983235096E-2</c:v>
                </c:pt>
                <c:pt idx="21">
                  <c:v>7.9935532887784905E-2</c:v>
                </c:pt>
                <c:pt idx="22">
                  <c:v>8.1422154412370606E-2</c:v>
                </c:pt>
                <c:pt idx="23">
                  <c:v>8.3684939552970905E-2</c:v>
                </c:pt>
                <c:pt idx="24">
                  <c:v>8.5801312108656394E-2</c:v>
                </c:pt>
                <c:pt idx="25">
                  <c:v>8.9531916228778596E-2</c:v>
                </c:pt>
                <c:pt idx="26">
                  <c:v>9.4694644653165599E-2</c:v>
                </c:pt>
                <c:pt idx="27">
                  <c:v>9.9938314198415507E-2</c:v>
                </c:pt>
                <c:pt idx="28">
                  <c:v>0.10346341793012501</c:v>
                </c:pt>
                <c:pt idx="29">
                  <c:v>0.104974455751774</c:v>
                </c:pt>
                <c:pt idx="30">
                  <c:v>0.10955181292845401</c:v>
                </c:pt>
                <c:pt idx="31">
                  <c:v>0.111286131734465</c:v>
                </c:pt>
                <c:pt idx="32">
                  <c:v>0.116250553469763</c:v>
                </c:pt>
                <c:pt idx="33">
                  <c:v>0.11925497800400001</c:v>
                </c:pt>
                <c:pt idx="34">
                  <c:v>0.12178025786366301</c:v>
                </c:pt>
                <c:pt idx="35">
                  <c:v>0.123330103305004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BF-45ED-B3C7-8A08043DC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48960"/>
        <c:axId val="465246080"/>
      </c:scatterChart>
      <c:valAx>
        <c:axId val="46524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9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6080"/>
        <c:crosses val="autoZero"/>
        <c:crossBetween val="midCat"/>
      </c:valAx>
      <c:valAx>
        <c:axId val="4652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8960"/>
        <c:crosses val="autoZero"/>
        <c:crossBetween val="midCat"/>
      </c:valAx>
      <c:spPr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295275</xdr:colOff>
      <xdr:row>1</xdr:row>
      <xdr:rowOff>215900</xdr:rowOff>
    </xdr:from>
    <xdr:to>
      <xdr:col>21</xdr:col>
      <xdr:colOff>257175</xdr:colOff>
      <xdr:row>13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9608E8-1FA7-6862-FDC8-384F2E3E4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304800</xdr:colOff>
      <xdr:row>13</xdr:row>
      <xdr:rowOff>146050</xdr:rowOff>
    </xdr:from>
    <xdr:to>
      <xdr:col>21</xdr:col>
      <xdr:colOff>247650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66193A-5F25-4338-A1BD-21F120912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L39" totalsRowShown="0" headerRowDxfId="11">
  <autoFilter ref="B3:L39" xr:uid="{00000000-0009-0000-0100-000001000000}"/>
  <tableColumns count="11">
    <tableColumn id="1" xr3:uid="{00000000-0010-0000-0000-000001000000}" name="Date" dataDxfId="10"/>
    <tableColumn id="2" xr3:uid="{00000000-0010-0000-0000-000002000000}" name="Realized Daily Return" dataDxfId="9"/>
    <tableColumn id="3" xr3:uid="{00000000-0010-0000-0000-000003000000}" name="Cumulative Realized Return" dataDxfId="8"/>
    <tableColumn id="4" xr3:uid="{00000000-0010-0000-0000-000004000000}" name="Average Realized Days_x000a_Held" dataDxfId="7"/>
    <tableColumn id="5" xr3:uid="{00000000-0010-0000-0000-000005000000}" name="Realized Weighted Daily_x000a_Return" dataDxfId="6"/>
    <tableColumn id="6" xr3:uid="{00000000-0010-0000-0000-000006000000}" name="Cumulative Realized Weighted Return" dataDxfId="5"/>
    <tableColumn id="7" xr3:uid="{00000000-0010-0000-0000-000007000000}" name="Unrealized Daily Return" dataDxfId="4"/>
    <tableColumn id="8" xr3:uid="{00000000-0010-0000-0000-000008000000}" name="Cumulative Unrealized Return" dataDxfId="3"/>
    <tableColumn id="9" xr3:uid="{00000000-0010-0000-0000-000009000000}" name="Average Unrealized Days_x000a_Held" dataDxfId="2"/>
    <tableColumn id="10" xr3:uid="{00000000-0010-0000-0000-00000A000000}" name="Unrealized Weighted Daily Return" dataDxfId="1"/>
    <tableColumn id="11" xr3:uid="{00000000-0010-0000-0000-00000B000000}" name="Cumulative Unrealized Weighted Retur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39"/>
  <sheetViews>
    <sheetView showGridLines="0" tabSelected="1" zoomScaleNormal="100" workbookViewId="0">
      <selection activeCell="X31" sqref="X31"/>
    </sheetView>
  </sheetViews>
  <sheetFormatPr defaultColWidth="8.08984375" defaultRowHeight="14.5" x14ac:dyDescent="0.35"/>
  <cols>
    <col min="1" max="1" width="4.453125" customWidth="1"/>
    <col min="2" max="2" width="8.81640625" style="13" bestFit="1" customWidth="1"/>
    <col min="3" max="3" width="8.90625" style="1" customWidth="1"/>
    <col min="4" max="4" width="10.453125" style="2" customWidth="1"/>
    <col min="5" max="5" width="8.7265625" style="5" customWidth="1"/>
    <col min="6" max="6" width="9.1796875" style="4" customWidth="1"/>
    <col min="7" max="7" width="10.7265625" style="3" customWidth="1"/>
    <col min="8" max="8" width="10" style="1" customWidth="1"/>
    <col min="9" max="9" width="10.54296875" style="2" customWidth="1"/>
    <col min="10" max="10" width="10.26953125" style="5" customWidth="1"/>
    <col min="11" max="11" width="10.08984375" style="4" customWidth="1"/>
    <col min="12" max="12" width="10.26953125" style="3" customWidth="1"/>
    <col min="13" max="13" width="4.453125" customWidth="1"/>
    <col min="14" max="14" width="9.7265625" bestFit="1" customWidth="1"/>
    <col min="15" max="16" width="7.81640625" bestFit="1" customWidth="1"/>
    <col min="17" max="17" width="3.81640625" bestFit="1" customWidth="1"/>
    <col min="23" max="23" width="9.7265625" bestFit="1" customWidth="1"/>
    <col min="24" max="24" width="7.81640625" bestFit="1" customWidth="1"/>
    <col min="25" max="25" width="6.26953125" bestFit="1" customWidth="1"/>
    <col min="26" max="26" width="3.81640625" bestFit="1" customWidth="1"/>
  </cols>
  <sheetData>
    <row r="2" spans="2:25" ht="18.5" x14ac:dyDescent="0.45">
      <c r="N2" s="25" t="str">
        <f>"Forecast Annual Cumulative Realized Return: " &amp;Y15 &amp; " -&gt; " &amp; TEXT(Y16,"#%")</f>
        <v>Forecast Annual Cumulative Realized Return: 365 -&gt; 255%</v>
      </c>
      <c r="O2" s="26"/>
      <c r="P2" s="26"/>
      <c r="Q2" s="26"/>
      <c r="R2" s="26"/>
      <c r="S2" s="26"/>
      <c r="T2" s="26"/>
      <c r="U2" s="26"/>
      <c r="V2" s="26"/>
    </row>
    <row r="3" spans="2:25" s="6" customFormat="1" ht="59" customHeight="1" x14ac:dyDescent="0.35">
      <c r="B3" s="12" t="s">
        <v>17</v>
      </c>
      <c r="C3" s="7" t="s">
        <v>0</v>
      </c>
      <c r="D3" s="8" t="s">
        <v>1</v>
      </c>
      <c r="E3" s="9" t="s">
        <v>15</v>
      </c>
      <c r="F3" s="10" t="s">
        <v>16</v>
      </c>
      <c r="G3" s="11" t="s">
        <v>2</v>
      </c>
      <c r="H3" s="7" t="s">
        <v>3</v>
      </c>
      <c r="I3" s="8" t="s">
        <v>4</v>
      </c>
      <c r="J3" s="9" t="s">
        <v>14</v>
      </c>
      <c r="K3" s="10" t="s">
        <v>5</v>
      </c>
      <c r="L3" s="11" t="s">
        <v>6</v>
      </c>
    </row>
    <row r="4" spans="2:25" x14ac:dyDescent="0.35">
      <c r="B4" s="13">
        <v>45289</v>
      </c>
      <c r="C4" s="24">
        <v>3.3553865235238698E-3</v>
      </c>
      <c r="D4" s="2">
        <v>3.3553865235238698E-3</v>
      </c>
      <c r="E4" s="5">
        <v>25.8333333333333</v>
      </c>
      <c r="F4" s="4">
        <v>8.6680818524366696E-2</v>
      </c>
      <c r="G4" s="3">
        <v>8.6680818524366696E-2</v>
      </c>
      <c r="H4" s="24">
        <v>2.7495750654940999E-3</v>
      </c>
      <c r="I4" s="2">
        <v>2.7495750654940999E-3</v>
      </c>
      <c r="J4" s="5">
        <v>32.857142857142797</v>
      </c>
      <c r="K4" s="4">
        <v>9.03431807233777E-2</v>
      </c>
      <c r="L4" s="3">
        <v>9.03431807233777E-2</v>
      </c>
      <c r="W4" s="14" t="s">
        <v>9</v>
      </c>
      <c r="X4" s="15">
        <f>AVERAGE(C:C)</f>
        <v>3.5310950493477461E-3</v>
      </c>
    </row>
    <row r="5" spans="2:25" x14ac:dyDescent="0.35">
      <c r="B5" s="13">
        <v>45293</v>
      </c>
      <c r="C5" s="24">
        <v>2.2593516608873502E-3</v>
      </c>
      <c r="D5" s="2">
        <v>5.6147381844112304E-3</v>
      </c>
      <c r="E5" s="5">
        <v>26.105263157894701</v>
      </c>
      <c r="F5" s="4">
        <v>5.8980969673691E-2</v>
      </c>
      <c r="G5" s="3">
        <v>0.145661788198057</v>
      </c>
      <c r="H5" s="24">
        <v>4.74292816416301E-3</v>
      </c>
      <c r="I5" s="2">
        <v>7.4925032296571104E-3</v>
      </c>
      <c r="J5" s="5">
        <v>37.257142857142803</v>
      </c>
      <c r="K5" s="4">
        <v>0.176707952173387</v>
      </c>
      <c r="L5" s="3">
        <v>0.26705113289676502</v>
      </c>
      <c r="W5" s="16" t="s">
        <v>10</v>
      </c>
      <c r="X5" s="17">
        <f>AVERAGE(F:F)</f>
        <v>8.1116894024735542E-2</v>
      </c>
    </row>
    <row r="6" spans="2:25" x14ac:dyDescent="0.35">
      <c r="B6" s="13">
        <v>45294</v>
      </c>
      <c r="C6" s="24">
        <v>3.6896566977136498E-3</v>
      </c>
      <c r="D6" s="2">
        <v>9.3043948821248893E-3</v>
      </c>
      <c r="E6" s="5">
        <v>24.6666666666666</v>
      </c>
      <c r="F6" s="4">
        <v>9.1011531876936905E-2</v>
      </c>
      <c r="G6" s="3">
        <v>0.236673320074994</v>
      </c>
      <c r="H6" s="24">
        <v>5.9485156518546802E-3</v>
      </c>
      <c r="I6" s="2">
        <v>1.3441018881511699E-2</v>
      </c>
      <c r="J6" s="5">
        <v>35.3333333333333</v>
      </c>
      <c r="K6" s="4">
        <v>0.210180886365532</v>
      </c>
      <c r="L6" s="3">
        <v>0.47723201926229702</v>
      </c>
      <c r="W6" s="18" t="s">
        <v>8</v>
      </c>
      <c r="X6" s="19">
        <f>AVERAGE(E:E)</f>
        <v>26.896176507137607</v>
      </c>
    </row>
    <row r="7" spans="2:25" x14ac:dyDescent="0.35">
      <c r="B7" s="13">
        <v>45295</v>
      </c>
      <c r="C7" s="24">
        <v>6.7292665024230799E-3</v>
      </c>
      <c r="D7" s="2">
        <v>1.6033661384547902E-2</v>
      </c>
      <c r="E7" s="5">
        <v>33.272727272727202</v>
      </c>
      <c r="F7" s="4">
        <v>0.223901049080622</v>
      </c>
      <c r="G7" s="3">
        <v>0.460574369155617</v>
      </c>
      <c r="H7" s="24">
        <v>3.2870900371580599E-3</v>
      </c>
      <c r="I7" s="2">
        <v>1.6728108918669798E-2</v>
      </c>
      <c r="J7" s="5">
        <v>28.909090909090899</v>
      </c>
      <c r="K7" s="4">
        <v>9.5026784710569606E-2</v>
      </c>
      <c r="L7" s="3">
        <v>0.57225880397286699</v>
      </c>
    </row>
    <row r="8" spans="2:25" x14ac:dyDescent="0.35">
      <c r="B8" s="13">
        <v>45296</v>
      </c>
      <c r="C8" s="24">
        <v>5.6473933853551997E-3</v>
      </c>
      <c r="D8" s="2">
        <v>2.1681054769903101E-2</v>
      </c>
      <c r="E8" s="5">
        <v>23.5</v>
      </c>
      <c r="F8" s="4">
        <v>0.132713744555847</v>
      </c>
      <c r="G8" s="3">
        <v>0.59328811371146395</v>
      </c>
      <c r="H8" s="24">
        <v>1.2952128946057E-2</v>
      </c>
      <c r="I8" s="2">
        <v>2.9680237864726899E-2</v>
      </c>
      <c r="J8" s="5">
        <v>49.4324324324324</v>
      </c>
      <c r="K8" s="4">
        <v>0.640255238982119</v>
      </c>
      <c r="L8" s="3">
        <v>1.2125140429549801</v>
      </c>
      <c r="W8" s="14" t="s">
        <v>7</v>
      </c>
      <c r="X8" s="15">
        <f>AVERAGE(H:H)</f>
        <v>3.4258362029167817E-3</v>
      </c>
    </row>
    <row r="9" spans="2:25" x14ac:dyDescent="0.35">
      <c r="B9" s="13">
        <v>45299</v>
      </c>
      <c r="C9" s="24">
        <v>5.5171725152056298E-3</v>
      </c>
      <c r="D9" s="2">
        <v>2.71982272851088E-2</v>
      </c>
      <c r="E9" s="5">
        <v>39.375</v>
      </c>
      <c r="F9" s="4">
        <v>0.217238667786221</v>
      </c>
      <c r="G9" s="3">
        <v>0.81052678149768598</v>
      </c>
      <c r="H9" s="24">
        <v>3.9710341761229704E-3</v>
      </c>
      <c r="I9" s="2">
        <v>3.3651272040849903E-2</v>
      </c>
      <c r="J9" s="5">
        <v>23.407407407407401</v>
      </c>
      <c r="K9" s="4">
        <v>9.2951614789248904E-2</v>
      </c>
      <c r="L9" s="3">
        <v>1.3054656577442301</v>
      </c>
      <c r="W9" s="16" t="s">
        <v>10</v>
      </c>
      <c r="X9" s="17">
        <f>AVERAGE(K:K)</f>
        <v>9.6265437611075089E-2</v>
      </c>
    </row>
    <row r="10" spans="2:25" x14ac:dyDescent="0.35">
      <c r="B10" s="13">
        <v>45300</v>
      </c>
      <c r="C10" s="24">
        <v>1.16856460610759E-2</v>
      </c>
      <c r="D10" s="2">
        <v>3.8883873346184698E-2</v>
      </c>
      <c r="E10" s="5">
        <v>16.294117647058801</v>
      </c>
      <c r="F10" s="4">
        <v>0.19040729170105999</v>
      </c>
      <c r="G10" s="3">
        <v>1.0009340731987399</v>
      </c>
      <c r="H10" s="24">
        <v>2.3702185476313499E-3</v>
      </c>
      <c r="I10" s="2">
        <v>3.6021490588481198E-2</v>
      </c>
      <c r="J10" s="5">
        <v>15.018867924528299</v>
      </c>
      <c r="K10" s="4">
        <v>3.5597999319142502E-2</v>
      </c>
      <c r="L10" s="3">
        <v>1.3410636570633701</v>
      </c>
      <c r="W10" s="18" t="s">
        <v>8</v>
      </c>
      <c r="X10" s="19">
        <f>AVERAGE(J:J)</f>
        <v>27.129694457970615</v>
      </c>
    </row>
    <row r="11" spans="2:25" x14ac:dyDescent="0.35">
      <c r="B11" s="13">
        <v>45301</v>
      </c>
      <c r="C11" s="24">
        <v>8.7887233979660109E-3</v>
      </c>
      <c r="D11" s="2">
        <v>4.7672596744150697E-2</v>
      </c>
      <c r="E11" s="5">
        <v>10.5555555555555</v>
      </c>
      <c r="F11" s="4">
        <v>9.2769858089641194E-2</v>
      </c>
      <c r="G11" s="3">
        <v>1.0937039312883801</v>
      </c>
      <c r="H11" s="24">
        <v>2.89968027534116E-3</v>
      </c>
      <c r="I11" s="2">
        <v>3.89211708638224E-2</v>
      </c>
      <c r="J11" s="5">
        <v>20.702702702702702</v>
      </c>
      <c r="K11" s="4">
        <v>6.0031218673279201E-2</v>
      </c>
      <c r="L11" s="3">
        <v>1.4010948757366499</v>
      </c>
    </row>
    <row r="12" spans="2:25" x14ac:dyDescent="0.35">
      <c r="B12" s="13">
        <v>45302</v>
      </c>
      <c r="C12" s="24">
        <v>8.1490221393387494E-3</v>
      </c>
      <c r="D12" s="2">
        <v>5.5821618883489403E-2</v>
      </c>
      <c r="E12" s="5">
        <v>28.75</v>
      </c>
      <c r="F12" s="4">
        <v>0.23428438650598901</v>
      </c>
      <c r="G12" s="3">
        <v>1.3279883177943701</v>
      </c>
      <c r="H12" s="24">
        <v>6.6066578180688004E-3</v>
      </c>
      <c r="I12" s="2">
        <v>4.5527828681891203E-2</v>
      </c>
      <c r="J12" s="5">
        <v>19.52</v>
      </c>
      <c r="K12" s="4">
        <v>0.12896196060870299</v>
      </c>
      <c r="L12" s="3">
        <v>1.5300568363453599</v>
      </c>
      <c r="W12" s="14" t="s">
        <v>11</v>
      </c>
      <c r="X12" s="15">
        <f>SUM(X4*X6+X8*X10)/SUM(X6,X10)</f>
        <v>3.4782381440973931E-3</v>
      </c>
    </row>
    <row r="13" spans="2:25" x14ac:dyDescent="0.35">
      <c r="B13" s="13">
        <v>45303</v>
      </c>
      <c r="C13" s="24">
        <v>4.3683850685495096E-3</v>
      </c>
      <c r="D13" s="2">
        <v>6.0190003952039002E-2</v>
      </c>
      <c r="E13" s="5">
        <v>25.933333333333302</v>
      </c>
      <c r="F13" s="4">
        <v>0.11328678611105</v>
      </c>
      <c r="G13" s="3">
        <v>1.4412751039054199</v>
      </c>
      <c r="H13" s="24">
        <v>1.89006533148253E-3</v>
      </c>
      <c r="I13" s="2">
        <v>4.74178940133737E-2</v>
      </c>
      <c r="J13" s="5">
        <v>21.1538461538461</v>
      </c>
      <c r="K13" s="4">
        <v>3.9982151242899701E-2</v>
      </c>
      <c r="L13" s="3">
        <v>1.5700389875882499</v>
      </c>
      <c r="W13" s="18" t="s">
        <v>10</v>
      </c>
      <c r="X13" s="20">
        <f>SUM(X5*X6+X9*X10)/SUM(X6,X10)</f>
        <v>8.8723904363283604E-2</v>
      </c>
    </row>
    <row r="14" spans="2:25" x14ac:dyDescent="0.35">
      <c r="B14" s="13">
        <v>45307</v>
      </c>
      <c r="C14" s="24">
        <v>3.0132134800121202E-3</v>
      </c>
      <c r="D14" s="2">
        <v>6.3203217432051095E-2</v>
      </c>
      <c r="E14" s="5">
        <v>18.1666666666666</v>
      </c>
      <c r="F14" s="4">
        <v>5.4740044886886899E-2</v>
      </c>
      <c r="G14" s="3">
        <v>1.4960151487923099</v>
      </c>
      <c r="H14" s="24">
        <v>2.83124015435677E-3</v>
      </c>
      <c r="I14" s="2">
        <v>5.0249134167730497E-2</v>
      </c>
      <c r="J14" s="5">
        <v>30.275862068965498</v>
      </c>
      <c r="K14" s="4">
        <v>8.5718236397422196E-2</v>
      </c>
      <c r="L14" s="3">
        <v>1.6557572239856799</v>
      </c>
    </row>
    <row r="15" spans="2:25" x14ac:dyDescent="0.35">
      <c r="B15" s="13">
        <v>45308</v>
      </c>
      <c r="C15" s="24">
        <v>2.48262898092871E-3</v>
      </c>
      <c r="D15" s="2">
        <v>6.5685846412979795E-2</v>
      </c>
      <c r="E15" s="5">
        <v>24</v>
      </c>
      <c r="F15" s="4">
        <v>5.9583095542289001E-2</v>
      </c>
      <c r="G15" s="3">
        <v>1.5555982443345999</v>
      </c>
      <c r="H15" s="24">
        <v>1.69790562656233E-3</v>
      </c>
      <c r="I15" s="2">
        <v>5.1947039794292799E-2</v>
      </c>
      <c r="J15" s="5">
        <v>104.64705882352899</v>
      </c>
      <c r="K15" s="4">
        <v>0.17768082997967</v>
      </c>
      <c r="L15" s="3">
        <v>1.8334380539653501</v>
      </c>
      <c r="X15" s="14">
        <v>250</v>
      </c>
      <c r="Y15" s="14">
        <v>365</v>
      </c>
    </row>
    <row r="16" spans="2:25" x14ac:dyDescent="0.35">
      <c r="B16" s="13">
        <v>45309</v>
      </c>
      <c r="C16" s="24">
        <v>1.5560310832290901E-3</v>
      </c>
      <c r="D16" s="2">
        <v>6.7241877496208899E-2</v>
      </c>
      <c r="E16" s="5">
        <v>28</v>
      </c>
      <c r="F16" s="4">
        <v>4.3568870330414698E-2</v>
      </c>
      <c r="G16" s="3">
        <v>1.5991671146650099</v>
      </c>
      <c r="H16" s="24">
        <v>2.2327901030882698E-3</v>
      </c>
      <c r="I16" s="2">
        <v>5.4179829897381099E-2</v>
      </c>
      <c r="J16" s="5">
        <v>36.757575757575701</v>
      </c>
      <c r="K16" s="4">
        <v>8.2071951365032494E-2</v>
      </c>
      <c r="L16" s="3">
        <v>1.91551000533038</v>
      </c>
      <c r="W16" s="14" t="s">
        <v>12</v>
      </c>
      <c r="X16" s="22">
        <f>POWER(1+X12,X15)-1</f>
        <v>1.3822627373694845</v>
      </c>
      <c r="Y16" s="22">
        <f>POWER(1+X12,Y15)-1</f>
        <v>2.5514434212318937</v>
      </c>
    </row>
    <row r="17" spans="2:26" x14ac:dyDescent="0.35">
      <c r="B17" s="13">
        <v>45310</v>
      </c>
      <c r="C17" s="24">
        <v>-3.7755918962895998E-3</v>
      </c>
      <c r="D17" s="2">
        <v>6.3466285599919306E-2</v>
      </c>
      <c r="E17" s="5">
        <v>55</v>
      </c>
      <c r="F17" s="4">
        <v>-0.207657554295928</v>
      </c>
      <c r="G17" s="3">
        <v>1.3915095603690899</v>
      </c>
      <c r="H17" s="24">
        <v>2.8087734783649901E-3</v>
      </c>
      <c r="I17" s="2">
        <v>5.69886033757461E-2</v>
      </c>
      <c r="J17" s="5">
        <v>17.035714285714199</v>
      </c>
      <c r="K17" s="4">
        <v>4.7849462470718002E-2</v>
      </c>
      <c r="L17" s="3">
        <v>1.9633594678010999</v>
      </c>
      <c r="W17" s="18" t="s">
        <v>13</v>
      </c>
      <c r="X17" s="21">
        <f>POWER(1+X12*Z17,X15)-1</f>
        <v>7.7102596832857255</v>
      </c>
      <c r="Y17" s="21">
        <f>POWER(1+X12*Z17,Y15)-1</f>
        <v>22.574658506680237</v>
      </c>
      <c r="Z17">
        <v>2.5</v>
      </c>
    </row>
    <row r="18" spans="2:26" x14ac:dyDescent="0.35">
      <c r="B18" s="13">
        <v>45313</v>
      </c>
      <c r="C18" s="24">
        <v>2.0480313709833801E-4</v>
      </c>
      <c r="D18" s="2">
        <v>6.36710887370176E-2</v>
      </c>
      <c r="E18" s="5">
        <v>19.230769230769202</v>
      </c>
      <c r="F18" s="4">
        <v>3.9385218672757403E-3</v>
      </c>
      <c r="G18" s="3">
        <v>1.39544808223636</v>
      </c>
      <c r="H18" s="24">
        <v>1.6128843227913999E-3</v>
      </c>
      <c r="I18" s="2">
        <v>5.8601487698537499E-2</v>
      </c>
      <c r="J18" s="5">
        <v>28.035714285714199</v>
      </c>
      <c r="K18" s="4">
        <v>4.5218364049687501E-2</v>
      </c>
      <c r="L18" s="3">
        <v>2.0085778318507899</v>
      </c>
    </row>
    <row r="19" spans="2:26" x14ac:dyDescent="0.35">
      <c r="B19" s="13">
        <v>45314</v>
      </c>
      <c r="C19" s="24">
        <v>6.2661968757838304E-4</v>
      </c>
      <c r="D19" s="2">
        <v>6.4297708424596006E-2</v>
      </c>
      <c r="E19" s="5">
        <v>32.1111111111111</v>
      </c>
      <c r="F19" s="4">
        <v>2.0121454412239202E-2</v>
      </c>
      <c r="G19" s="3">
        <v>1.4155695366486001</v>
      </c>
      <c r="H19" s="24">
        <v>3.8909328845112201E-3</v>
      </c>
      <c r="I19" s="2">
        <v>6.2492420583048797E-2</v>
      </c>
      <c r="J19" s="5">
        <v>24.571428571428498</v>
      </c>
      <c r="K19" s="4">
        <v>9.5605779447990105E-2</v>
      </c>
      <c r="L19" s="3">
        <v>2.10418361129878</v>
      </c>
    </row>
    <row r="20" spans="2:26" ht="2" customHeight="1" x14ac:dyDescent="0.35">
      <c r="B20" s="13">
        <v>45315</v>
      </c>
      <c r="C20" s="24">
        <v>3.90315914607038E-3</v>
      </c>
      <c r="D20" s="2">
        <v>6.8200867570666401E-2</v>
      </c>
      <c r="E20" s="5">
        <v>34.181818181818102</v>
      </c>
      <c r="F20" s="4">
        <v>0.133417076265678</v>
      </c>
      <c r="G20" s="3">
        <v>1.54898661291428</v>
      </c>
      <c r="H20" s="24">
        <v>1.4603290124042801E-3</v>
      </c>
      <c r="I20" s="2">
        <v>6.3952749595452996E-2</v>
      </c>
      <c r="J20" s="5">
        <v>15.7391304347826</v>
      </c>
      <c r="K20" s="4">
        <v>2.2984308803928301E-2</v>
      </c>
      <c r="L20" s="3">
        <v>2.1271679201026998</v>
      </c>
    </row>
    <row r="21" spans="2:26" ht="2" customHeight="1" x14ac:dyDescent="0.35">
      <c r="B21" s="13">
        <v>45316</v>
      </c>
      <c r="C21" s="24">
        <v>2.0572448108690301E-3</v>
      </c>
      <c r="D21" s="2">
        <v>7.0258112381535398E-2</v>
      </c>
      <c r="E21" s="5">
        <v>34.3333333333333</v>
      </c>
      <c r="F21" s="4">
        <v>7.0632071839836802E-2</v>
      </c>
      <c r="G21" s="3">
        <v>1.6196186847541201</v>
      </c>
      <c r="H21" s="24">
        <v>4.6488274096621301E-3</v>
      </c>
      <c r="I21" s="2">
        <v>6.8601577005115197E-2</v>
      </c>
      <c r="J21" s="5">
        <v>20.609756097560901</v>
      </c>
      <c r="K21" s="4">
        <v>9.58111990527927E-2</v>
      </c>
      <c r="L21" s="3">
        <v>2.2229791191555002</v>
      </c>
    </row>
    <row r="22" spans="2:26" ht="2" customHeight="1" x14ac:dyDescent="0.35">
      <c r="B22" s="13">
        <v>45317</v>
      </c>
      <c r="C22" s="24">
        <v>6.6517586697807099E-3</v>
      </c>
      <c r="D22" s="2">
        <v>7.6909871051316095E-2</v>
      </c>
      <c r="E22" s="5">
        <v>29.714285714285701</v>
      </c>
      <c r="F22" s="4">
        <v>0.197652257616341</v>
      </c>
      <c r="G22" s="3">
        <v>1.8172709423704601</v>
      </c>
      <c r="H22" s="24">
        <v>3.74432499498586E-3</v>
      </c>
      <c r="I22" s="2">
        <v>7.2345902000101006E-2</v>
      </c>
      <c r="J22" s="5">
        <v>29.529411764705799</v>
      </c>
      <c r="K22" s="4">
        <v>0.110567714557817</v>
      </c>
      <c r="L22" s="3">
        <v>2.3335468337133101</v>
      </c>
    </row>
    <row r="23" spans="2:26" ht="2" customHeight="1" x14ac:dyDescent="0.35">
      <c r="B23" s="13">
        <v>45320</v>
      </c>
      <c r="C23" s="24">
        <v>1.7958721909540501E-3</v>
      </c>
      <c r="D23" s="2">
        <v>7.8705743242270199E-2</v>
      </c>
      <c r="E23" s="5">
        <v>42.8</v>
      </c>
      <c r="F23" s="4">
        <v>7.6863329772833694E-2</v>
      </c>
      <c r="G23" s="3">
        <v>1.8941342721432901</v>
      </c>
      <c r="H23" s="24">
        <v>2.4574609471653998E-3</v>
      </c>
      <c r="I23" s="2">
        <v>7.4803362947266402E-2</v>
      </c>
      <c r="J23" s="5">
        <v>25.551724137931</v>
      </c>
      <c r="K23" s="4">
        <v>6.2792364201709E-2</v>
      </c>
      <c r="L23" s="3">
        <v>2.3963391979150201</v>
      </c>
    </row>
    <row r="24" spans="2:26" ht="2" customHeight="1" x14ac:dyDescent="0.35">
      <c r="B24" s="13">
        <v>45321</v>
      </c>
      <c r="C24" s="24">
        <v>6.3408810487083599E-3</v>
      </c>
      <c r="D24" s="2">
        <v>8.5046624290978604E-2</v>
      </c>
      <c r="E24" s="5">
        <v>28.6666666666666</v>
      </c>
      <c r="F24" s="4">
        <v>0.18177192339630599</v>
      </c>
      <c r="G24" s="3">
        <v>2.0759061955395999</v>
      </c>
      <c r="H24" s="24">
        <v>3.0211360359686402E-3</v>
      </c>
      <c r="I24" s="2">
        <v>7.7824498983235096E-2</v>
      </c>
      <c r="J24" s="5">
        <v>27.8333333333333</v>
      </c>
      <c r="K24" s="4">
        <v>8.4088286334460693E-2</v>
      </c>
      <c r="L24" s="3">
        <v>2.4804274842494798</v>
      </c>
    </row>
    <row r="25" spans="2:26" ht="2" customHeight="1" x14ac:dyDescent="0.35">
      <c r="B25" s="13">
        <v>45322</v>
      </c>
      <c r="C25" s="24">
        <v>3.7705545440336798E-3</v>
      </c>
      <c r="D25" s="2">
        <v>8.8817178835012306E-2</v>
      </c>
      <c r="E25" s="5">
        <v>29.689655172413701</v>
      </c>
      <c r="F25" s="4">
        <v>0.11194646422113699</v>
      </c>
      <c r="G25" s="3">
        <v>2.1878526597607402</v>
      </c>
      <c r="H25" s="24">
        <v>2.11103390454983E-3</v>
      </c>
      <c r="I25" s="2">
        <v>7.9935532887784905E-2</v>
      </c>
      <c r="J25" s="5">
        <v>35.210526315789402</v>
      </c>
      <c r="K25" s="4">
        <v>7.4330614849675597E-2</v>
      </c>
      <c r="L25" s="3">
        <v>2.5547580990991601</v>
      </c>
    </row>
    <row r="26" spans="2:26" ht="1.5" customHeight="1" x14ac:dyDescent="0.35">
      <c r="B26" s="13">
        <v>45323</v>
      </c>
      <c r="C26" s="24">
        <v>-3.0777623900411699E-3</v>
      </c>
      <c r="D26" s="2">
        <v>8.57394164449711E-2</v>
      </c>
      <c r="E26" s="5">
        <v>43.692307692307601</v>
      </c>
      <c r="F26" s="4">
        <v>-0.13447454134949099</v>
      </c>
      <c r="G26" s="3">
        <v>2.0533781184112398</v>
      </c>
      <c r="H26" s="24">
        <v>1.48662152458569E-3</v>
      </c>
      <c r="I26" s="2">
        <v>8.1422154412370606E-2</v>
      </c>
      <c r="J26" s="5">
        <v>25.116279069767401</v>
      </c>
      <c r="K26" s="4">
        <v>3.7338401082617503E-2</v>
      </c>
      <c r="L26" s="3">
        <v>2.5920965001817802</v>
      </c>
    </row>
    <row r="27" spans="2:26" x14ac:dyDescent="0.35">
      <c r="B27" s="13">
        <v>45324</v>
      </c>
      <c r="C27" s="24">
        <v>2.0466783525047699E-3</v>
      </c>
      <c r="D27" s="2">
        <v>8.77860947974759E-2</v>
      </c>
      <c r="E27" s="5">
        <v>15.4117647058823</v>
      </c>
      <c r="F27" s="4">
        <v>3.1542925197426401E-2</v>
      </c>
      <c r="G27" s="3">
        <v>2.08492104360867</v>
      </c>
      <c r="H27" s="24">
        <v>2.26278514060024E-3</v>
      </c>
      <c r="I27" s="2">
        <v>8.3684939552970905E-2</v>
      </c>
      <c r="J27" s="5">
        <v>21.307692307692299</v>
      </c>
      <c r="K27" s="4">
        <v>4.8214729534328198E-2</v>
      </c>
      <c r="L27" s="3">
        <v>2.6403112297161102</v>
      </c>
    </row>
    <row r="28" spans="2:26" x14ac:dyDescent="0.35">
      <c r="B28" s="13">
        <v>45327</v>
      </c>
      <c r="C28" s="24">
        <v>5.1637753118672801E-3</v>
      </c>
      <c r="D28" s="2">
        <v>9.2949870109343094E-2</v>
      </c>
      <c r="E28" s="5">
        <v>26.3125</v>
      </c>
      <c r="F28" s="4">
        <v>0.13587183789350801</v>
      </c>
      <c r="G28" s="3">
        <v>2.22079288150218</v>
      </c>
      <c r="H28" s="24">
        <v>2.1163725556854699E-3</v>
      </c>
      <c r="I28" s="2">
        <v>8.5801312108656394E-2</v>
      </c>
      <c r="J28" s="5">
        <v>22.355932203389798</v>
      </c>
      <c r="K28" s="4">
        <v>4.7313481372019302E-2</v>
      </c>
      <c r="L28" s="3">
        <v>2.6876247110881302</v>
      </c>
    </row>
    <row r="29" spans="2:26" x14ac:dyDescent="0.35">
      <c r="B29" s="13">
        <v>45328</v>
      </c>
      <c r="C29" s="24">
        <v>2.4424608674327398E-3</v>
      </c>
      <c r="D29" s="2">
        <v>9.5392330976775894E-2</v>
      </c>
      <c r="E29" s="5">
        <v>27.294117647058801</v>
      </c>
      <c r="F29" s="4">
        <v>6.6664814264046496E-2</v>
      </c>
      <c r="G29" s="3">
        <v>2.2874576957662298</v>
      </c>
      <c r="H29" s="24">
        <v>3.7306041201222301E-3</v>
      </c>
      <c r="I29" s="2">
        <v>8.9531916228778596E-2</v>
      </c>
      <c r="J29" s="5">
        <v>20.235849056603701</v>
      </c>
      <c r="K29" s="4">
        <v>7.5491941864737705E-2</v>
      </c>
      <c r="L29" s="3">
        <v>2.7631166529528599</v>
      </c>
    </row>
    <row r="30" spans="2:26" x14ac:dyDescent="0.35">
      <c r="B30" s="13">
        <v>45329</v>
      </c>
      <c r="C30" s="24">
        <v>-2.6369294506001801E-3</v>
      </c>
      <c r="D30" s="2">
        <v>9.2755401526175701E-2</v>
      </c>
      <c r="E30" s="5">
        <v>30</v>
      </c>
      <c r="F30" s="4">
        <v>-7.9107883518005601E-2</v>
      </c>
      <c r="G30" s="3">
        <v>2.2083498122482199</v>
      </c>
      <c r="H30" s="24">
        <v>5.1627284243869996E-3</v>
      </c>
      <c r="I30" s="2">
        <v>9.4694644653165599E-2</v>
      </c>
      <c r="J30" s="5">
        <v>18.949367088607499</v>
      </c>
      <c r="K30" s="4">
        <v>9.7830436092498002E-2</v>
      </c>
      <c r="L30" s="3">
        <v>2.8609470890453599</v>
      </c>
    </row>
    <row r="31" spans="2:26" x14ac:dyDescent="0.35">
      <c r="B31" s="13">
        <v>45330</v>
      </c>
      <c r="C31" s="24">
        <v>3.23281296356952E-3</v>
      </c>
      <c r="D31" s="2">
        <v>9.5988214489745205E-2</v>
      </c>
      <c r="E31" s="5">
        <v>21.8666666666666</v>
      </c>
      <c r="F31" s="4">
        <v>7.0690843470053596E-2</v>
      </c>
      <c r="G31" s="3">
        <v>2.2790406557182701</v>
      </c>
      <c r="H31" s="24">
        <v>5.2436695452498499E-3</v>
      </c>
      <c r="I31" s="2">
        <v>9.9938314198415507E-2</v>
      </c>
      <c r="J31" s="5">
        <v>20.8333333333333</v>
      </c>
      <c r="K31" s="4">
        <v>0.10924311552603801</v>
      </c>
      <c r="L31" s="3">
        <v>2.9701902045713999</v>
      </c>
    </row>
    <row r="32" spans="2:26" x14ac:dyDescent="0.35">
      <c r="B32" s="13">
        <v>45331</v>
      </c>
      <c r="C32" s="24">
        <v>2.1369009370730699E-3</v>
      </c>
      <c r="D32" s="2">
        <v>9.8125115426818302E-2</v>
      </c>
      <c r="E32" s="5">
        <v>28.368421052631501</v>
      </c>
      <c r="F32" s="4">
        <v>6.0620505530651903E-2</v>
      </c>
      <c r="G32" s="3">
        <v>2.3396611612489302</v>
      </c>
      <c r="H32" s="24">
        <v>3.5251037317097001E-3</v>
      </c>
      <c r="I32" s="2">
        <v>0.10346341793012501</v>
      </c>
      <c r="J32" s="5">
        <v>17.952380952380899</v>
      </c>
      <c r="K32" s="4">
        <v>6.3284005088312306E-2</v>
      </c>
      <c r="L32" s="3">
        <v>3.03347420965971</v>
      </c>
    </row>
    <row r="33" spans="2:14" x14ac:dyDescent="0.35">
      <c r="B33" s="13">
        <v>45334</v>
      </c>
      <c r="C33" s="24">
        <v>2.2689065074588499E-3</v>
      </c>
      <c r="D33" s="2">
        <v>0.100394021934277</v>
      </c>
      <c r="E33" s="5">
        <v>23.571428571428498</v>
      </c>
      <c r="F33" s="4">
        <v>5.3481367675815801E-2</v>
      </c>
      <c r="G33" s="3">
        <v>2.3931425289247401</v>
      </c>
      <c r="H33" s="24">
        <v>1.51103782164941E-3</v>
      </c>
      <c r="I33" s="2">
        <v>0.104974455751774</v>
      </c>
      <c r="J33" s="5">
        <v>21.921052631578899</v>
      </c>
      <c r="K33" s="4">
        <v>3.3123539616683198E-2</v>
      </c>
      <c r="L33" s="3">
        <v>3.0665977492763998</v>
      </c>
    </row>
    <row r="34" spans="2:14" x14ac:dyDescent="0.35">
      <c r="B34" s="13">
        <v>45335</v>
      </c>
      <c r="C34" s="24">
        <v>8.6763555537410792E-3</v>
      </c>
      <c r="D34" s="2">
        <v>0.109070377488018</v>
      </c>
      <c r="E34" s="5">
        <v>15.909090909090899</v>
      </c>
      <c r="F34" s="4">
        <v>0.13803292926406199</v>
      </c>
      <c r="G34" s="3">
        <v>2.5311754581888</v>
      </c>
      <c r="H34" s="24">
        <v>4.5773571766795397E-3</v>
      </c>
      <c r="I34" s="2">
        <v>0.10955181292845401</v>
      </c>
      <c r="J34" s="5">
        <v>24.871287128712801</v>
      </c>
      <c r="K34" s="4">
        <v>0.113844764631871</v>
      </c>
      <c r="L34" s="3">
        <v>3.1804425139082699</v>
      </c>
    </row>
    <row r="35" spans="2:14" x14ac:dyDescent="0.35">
      <c r="B35" s="13">
        <v>45336</v>
      </c>
      <c r="C35" s="24">
        <v>7.5839732613421102E-3</v>
      </c>
      <c r="D35" s="2">
        <v>0.11665435074935999</v>
      </c>
      <c r="E35" s="5">
        <v>15.4444444444444</v>
      </c>
      <c r="F35" s="4">
        <v>0.11713025370294999</v>
      </c>
      <c r="G35" s="3">
        <v>2.6483057118917599</v>
      </c>
      <c r="H35" s="24">
        <v>1.7343188060116299E-3</v>
      </c>
      <c r="I35" s="2">
        <v>0.111286131734465</v>
      </c>
      <c r="J35" s="5">
        <v>16.743362831858398</v>
      </c>
      <c r="K35" s="4">
        <v>2.90383290351682E-2</v>
      </c>
      <c r="L35" s="3">
        <v>3.20948084294344</v>
      </c>
    </row>
    <row r="36" spans="2:14" ht="18" x14ac:dyDescent="0.4">
      <c r="B36" s="13">
        <v>45337</v>
      </c>
      <c r="C36" s="24">
        <v>-1.0152511363241299E-3</v>
      </c>
      <c r="D36" s="2">
        <v>0.11563909961303601</v>
      </c>
      <c r="E36" s="5">
        <v>21.6666666666666</v>
      </c>
      <c r="F36" s="4">
        <v>-2.1997107953689501E-2</v>
      </c>
      <c r="G36" s="3">
        <v>2.6263086039380701</v>
      </c>
      <c r="H36" s="24">
        <v>4.9644217352980396E-3</v>
      </c>
      <c r="I36" s="2">
        <v>0.116250553469763</v>
      </c>
      <c r="J36" s="5">
        <v>21.362745098039198</v>
      </c>
      <c r="K36" s="4">
        <v>0.106053676090337</v>
      </c>
      <c r="L36" s="3">
        <v>3.3155345190337702</v>
      </c>
      <c r="N36" s="23" t="s">
        <v>18</v>
      </c>
    </row>
    <row r="37" spans="2:14" ht="18" x14ac:dyDescent="0.4">
      <c r="B37" s="13">
        <v>45338</v>
      </c>
      <c r="C37" s="24">
        <v>6.37286314253747E-3</v>
      </c>
      <c r="D37" s="2">
        <v>0.12201196275557299</v>
      </c>
      <c r="E37" s="5">
        <v>30.9375</v>
      </c>
      <c r="F37" s="4">
        <v>0.197160453472253</v>
      </c>
      <c r="G37" s="3">
        <v>2.8234690574103198</v>
      </c>
      <c r="H37" s="24">
        <v>3.0044245342361799E-3</v>
      </c>
      <c r="I37" s="2">
        <v>0.11925497800400001</v>
      </c>
      <c r="J37" s="5">
        <v>16.514851485148501</v>
      </c>
      <c r="K37" s="4">
        <v>4.9617624981247103E-2</v>
      </c>
      <c r="L37" s="3">
        <v>3.3651521440150201</v>
      </c>
      <c r="N37" s="23" t="s">
        <v>19</v>
      </c>
    </row>
    <row r="38" spans="2:14" ht="21" x14ac:dyDescent="0.4">
      <c r="B38" s="13">
        <v>45342</v>
      </c>
      <c r="C38" s="24">
        <v>2.6140938025245798E-3</v>
      </c>
      <c r="D38" s="2">
        <v>0.124626056558098</v>
      </c>
      <c r="E38" s="5">
        <v>24.607142857142801</v>
      </c>
      <c r="F38" s="4">
        <v>6.4325379640694305E-2</v>
      </c>
      <c r="G38" s="3">
        <v>2.88779443705101</v>
      </c>
      <c r="H38" s="24">
        <v>2.5252798596632001E-3</v>
      </c>
      <c r="I38" s="2">
        <v>0.12178025786366301</v>
      </c>
      <c r="J38" s="5">
        <v>24.893442622950801</v>
      </c>
      <c r="K38" s="4">
        <v>6.28629092934192E-2</v>
      </c>
      <c r="L38" s="3">
        <v>3.4280150533084401</v>
      </c>
      <c r="N38" s="23" t="s">
        <v>20</v>
      </c>
    </row>
    <row r="39" spans="2:14" x14ac:dyDescent="0.35">
      <c r="B39" s="13">
        <v>45343</v>
      </c>
      <c r="C39" s="24">
        <v>2.49336521842068E-3</v>
      </c>
      <c r="D39" s="2">
        <v>0.127119421776519</v>
      </c>
      <c r="E39" s="5">
        <v>13</v>
      </c>
      <c r="F39" s="4">
        <v>3.2413747839468897E-2</v>
      </c>
      <c r="G39" s="3">
        <v>2.92020818489048</v>
      </c>
      <c r="H39" s="24">
        <v>1.54984544134117E-3</v>
      </c>
      <c r="I39" s="2">
        <v>0.123330103305004</v>
      </c>
      <c r="J39" s="5">
        <v>24.2222222222222</v>
      </c>
      <c r="K39" s="4">
        <v>3.7540700690263898E-2</v>
      </c>
      <c r="L39" s="3">
        <v>3.4655557539987001</v>
      </c>
    </row>
  </sheetData>
  <mergeCells count="1">
    <mergeCell ref="N2:V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_Annual_20231229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2024-02-17T20:57:49Z</dcterms:created>
  <dcterms:modified xsi:type="dcterms:W3CDTF">2024-02-21T15:25:48Z</dcterms:modified>
</cp:coreProperties>
</file>