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SVN\09EFE\FSEDES\02APL\01SISFIN\01REQ\0325\04PRB\"/>
    </mc:Choice>
  </mc:AlternateContent>
  <bookViews>
    <workbookView xWindow="-900" yWindow="2715" windowWidth="10200" windowHeight="8085"/>
  </bookViews>
  <sheets>
    <sheet name="ListaObservaciones" sheetId="1" r:id="rId1"/>
    <sheet name="RESUMEN" sheetId="2" r:id="rId2"/>
    <sheet name="valores" sheetId="3" r:id="rId3"/>
    <sheet name="Hoja1" sheetId="4" r:id="rId4"/>
  </sheets>
  <definedNames>
    <definedName name="_xlnm._FilterDatabase" localSheetId="0" hidden="1">ListaObservaciones!$A$6:$W$10</definedName>
    <definedName name="_xlnm.Print_Area" localSheetId="0">ListaObservaciones!$A$5:$W$6</definedName>
    <definedName name="Complejidad">valores!$E$2:$E$6</definedName>
    <definedName name="estado">valores!$B$2:$B$5</definedName>
    <definedName name="Importancia">valores!$A$2:$A$4</definedName>
    <definedName name="Resultado">#REF!</definedName>
    <definedName name="usuarioreporta">valores!$C$2:$C$7</definedName>
    <definedName name="usuariosistemas">valores!$D$2:$D$8</definedName>
  </definedNames>
  <calcPr calcId="162913"/>
</workbook>
</file>

<file path=xl/calcChain.xml><?xml version="1.0" encoding="utf-8"?>
<calcChain xmlns="http://schemas.openxmlformats.org/spreadsheetml/2006/main">
  <c r="B12" i="2" l="1"/>
  <c r="C12" i="2"/>
  <c r="B19" i="2"/>
  <c r="C19" i="2"/>
  <c r="B20" i="2"/>
  <c r="C20" i="2"/>
  <c r="B21" i="2"/>
  <c r="C21" i="2"/>
  <c r="B11" i="2"/>
  <c r="C11" i="2"/>
  <c r="B10" i="2"/>
  <c r="C10" i="2"/>
  <c r="B9" i="2"/>
  <c r="C9" i="2"/>
  <c r="C22" i="2" l="1"/>
  <c r="C14" i="2"/>
  <c r="C15" i="2" s="1"/>
</calcChain>
</file>

<file path=xl/comments1.xml><?xml version="1.0" encoding="utf-8"?>
<comments xmlns="http://schemas.openxmlformats.org/spreadsheetml/2006/main">
  <authors>
    <author>Giuliana</author>
  </authors>
  <commentList>
    <comment ref="D6" authorId="0" shapeId="0">
      <text>
        <r>
          <rPr>
            <b/>
            <sz val="9"/>
            <color indexed="81"/>
            <rFont val="Tahoma"/>
            <family val="2"/>
          </rPr>
          <t>Giuliana:</t>
        </r>
        <r>
          <rPr>
            <sz val="9"/>
            <color indexed="81"/>
            <rFont val="Tahoma"/>
            <family val="2"/>
          </rPr>
          <t xml:space="preserve">
Se debe indicar cual es el caso de pruebas de la observación detectada</t>
        </r>
      </text>
    </comment>
    <comment ref="F6" authorId="0" shapeId="0">
      <text>
        <r>
          <rPr>
            <b/>
            <sz val="9"/>
            <color indexed="81"/>
            <rFont val="Tahoma"/>
            <family val="2"/>
          </rPr>
          <t>Giuliana:</t>
        </r>
        <r>
          <rPr>
            <sz val="9"/>
            <color indexed="81"/>
            <rFont val="Tahoma"/>
            <family val="2"/>
          </rPr>
          <t xml:space="preserve">
Se debe indicar cual es el escenario de la observación detectada</t>
        </r>
      </text>
    </comment>
    <comment ref="G6" authorId="0" shapeId="0">
      <text>
        <r>
          <rPr>
            <b/>
            <sz val="9"/>
            <color indexed="81"/>
            <rFont val="Tahoma"/>
            <family val="2"/>
          </rPr>
          <t>Giuliana:</t>
        </r>
        <r>
          <rPr>
            <sz val="9"/>
            <color indexed="81"/>
            <rFont val="Tahoma"/>
            <family val="2"/>
          </rPr>
          <t xml:space="preserve">
Se debe indicar cuales son las acciones y los eventos principales que produjeron la observación</t>
        </r>
      </text>
    </comment>
    <comment ref="H6" authorId="0" shapeId="0">
      <text>
        <r>
          <rPr>
            <b/>
            <sz val="9"/>
            <color indexed="81"/>
            <rFont val="Tahoma"/>
            <family val="2"/>
          </rPr>
          <t>Giuliana:</t>
        </r>
        <r>
          <rPr>
            <sz val="9"/>
            <color indexed="81"/>
            <rFont val="Tahoma"/>
            <family val="2"/>
          </rPr>
          <t xml:space="preserve">
Se debe indicar cual es el resultado que el sistema debe mostrar
</t>
        </r>
      </text>
    </comment>
    <comment ref="I6" authorId="0" shapeId="0">
      <text>
        <r>
          <rPr>
            <b/>
            <sz val="9"/>
            <color indexed="81"/>
            <rFont val="Tahoma"/>
            <family val="2"/>
          </rPr>
          <t>Giuliana:</t>
        </r>
        <r>
          <rPr>
            <sz val="9"/>
            <color indexed="81"/>
            <rFont val="Tahoma"/>
            <family val="2"/>
          </rPr>
          <t xml:space="preserve">
Se debe indicar cual fue el resultado de la prueba. Es importante indicar cual es el mensaje o las acciones que ejecuta el sistema.</t>
        </r>
      </text>
    </comment>
    <comment ref="J6" authorId="0" shapeId="0">
      <text>
        <r>
          <rPr>
            <b/>
            <sz val="9"/>
            <color indexed="81"/>
            <rFont val="Tahoma"/>
            <family val="2"/>
          </rPr>
          <t>Giuliana:</t>
        </r>
        <r>
          <rPr>
            <sz val="9"/>
            <color indexed="81"/>
            <rFont val="Tahoma"/>
            <family val="2"/>
          </rPr>
          <t xml:space="preserve">
+ Alta: son todas las observaciones bloqueantes que no permiten continuar con las pruebas.
+ Media: Son todas las observaciones no bloqueantes que permiten continuar con las pruebas.
+ Baja: Son todas las observaciones de forma</t>
        </r>
      </text>
    </comment>
    <comment ref="K6" authorId="0" shapeId="0">
      <text>
        <r>
          <rPr>
            <b/>
            <sz val="9"/>
            <color indexed="81"/>
            <rFont val="Tahoma"/>
            <family val="2"/>
          </rPr>
          <t>Giuliana:</t>
        </r>
        <r>
          <rPr>
            <sz val="9"/>
            <color indexed="81"/>
            <rFont val="Tahoma"/>
            <family val="2"/>
          </rPr>
          <t xml:space="preserve">
+ Pendiente : Por desarrollar Observación.
+ Por Validar: Solución Terminada y Probada por SES Perú.
+ Terminado: Solución Aceptada por el área usuaria.
+ Devuelto : No aplican. Se detalla situación.</t>
        </r>
      </text>
    </comment>
    <comment ref="L6" authorId="0" shapeId="0">
      <text>
        <r>
          <rPr>
            <b/>
            <sz val="9"/>
            <color indexed="81"/>
            <rFont val="Tahoma"/>
            <family val="2"/>
          </rPr>
          <t>Giuliana:</t>
        </r>
        <r>
          <rPr>
            <sz val="9"/>
            <color indexed="81"/>
            <rFont val="Tahoma"/>
            <family val="2"/>
          </rPr>
          <t xml:space="preserve">
Se debe indicar el nombre del ingeniero de FSW o Analista QC quien realizo la prueba</t>
        </r>
      </text>
    </comment>
    <comment ref="Q6" authorId="0" shapeId="0">
      <text>
        <r>
          <rPr>
            <b/>
            <sz val="9"/>
            <color indexed="81"/>
            <rFont val="Tahoma"/>
            <family val="2"/>
          </rPr>
          <t>Giuliana:</t>
        </r>
        <r>
          <rPr>
            <sz val="9"/>
            <color indexed="81"/>
            <rFont val="Tahoma"/>
            <family val="2"/>
          </rPr>
          <t xml:space="preserve">
Se debe indicar la fecha en la cual se esta reportando la observaciones</t>
        </r>
      </text>
    </comment>
    <comment ref="R6" authorId="0" shapeId="0">
      <text>
        <r>
          <rPr>
            <b/>
            <sz val="9"/>
            <color indexed="81"/>
            <rFont val="Tahoma"/>
            <family val="2"/>
          </rPr>
          <t>Giuliana:</t>
        </r>
        <r>
          <rPr>
            <sz val="9"/>
            <color indexed="81"/>
            <rFont val="Tahoma"/>
            <family val="2"/>
          </rPr>
          <t xml:space="preserve">
Esta columna es lenado por el Analista de Servicio o el ingeniero de Responsables e indica quien es el responsable de levantar observaciones</t>
        </r>
      </text>
    </comment>
    <comment ref="S6" authorId="0" shapeId="0">
      <text>
        <r>
          <rPr>
            <b/>
            <sz val="9"/>
            <color indexed="81"/>
            <rFont val="Tahoma"/>
            <family val="2"/>
          </rPr>
          <t>Giuliana:</t>
        </r>
        <r>
          <rPr>
            <sz val="9"/>
            <color indexed="81"/>
            <rFont val="Tahoma"/>
            <family val="2"/>
          </rPr>
          <t xml:space="preserve">
Se debe indicar cual es la fecha que se dio solución a la observación reportada</t>
        </r>
      </text>
    </comment>
    <comment ref="U6" authorId="0" shapeId="0">
      <text>
        <r>
          <rPr>
            <b/>
            <sz val="9"/>
            <color indexed="81"/>
            <rFont val="Tahoma"/>
            <family val="2"/>
          </rPr>
          <t>Giuliana:</t>
        </r>
        <r>
          <rPr>
            <sz val="9"/>
            <color indexed="81"/>
            <rFont val="Tahoma"/>
            <family val="2"/>
          </rPr>
          <t xml:space="preserve">
Las evidencia de error deben ser colocadas en un word y se debe indicar el nombre de la imagen y la ruta del documento</t>
        </r>
      </text>
    </comment>
    <comment ref="V6" authorId="0" shapeId="0">
      <text>
        <r>
          <rPr>
            <b/>
            <sz val="9"/>
            <color indexed="81"/>
            <rFont val="Tahoma"/>
            <family val="2"/>
          </rPr>
          <t>Giuliana:</t>
        </r>
        <r>
          <rPr>
            <sz val="9"/>
            <color indexed="81"/>
            <rFont val="Tahoma"/>
            <family val="2"/>
          </rPr>
          <t xml:space="preserve">
Se indica algun comentario extra del usuario en caso fuese necesario</t>
        </r>
      </text>
    </comment>
    <comment ref="W6" authorId="0" shapeId="0">
      <text>
        <r>
          <rPr>
            <b/>
            <sz val="9"/>
            <color indexed="81"/>
            <rFont val="Tahoma"/>
            <family val="2"/>
          </rPr>
          <t>Giuliana:</t>
        </r>
        <r>
          <rPr>
            <sz val="9"/>
            <color indexed="81"/>
            <rFont val="Tahoma"/>
            <family val="2"/>
          </rPr>
          <t xml:space="preserve">
Cuando la observación no es considera como tal, ya que puede que no este dentro del alcance o son temas heredado. El analista de servicio/ ingeniero responsable/ ingeniero FSW deben colocar detalle</t>
        </r>
      </text>
    </comment>
  </commentList>
</comments>
</file>

<file path=xl/sharedStrings.xml><?xml version="1.0" encoding="utf-8"?>
<sst xmlns="http://schemas.openxmlformats.org/spreadsheetml/2006/main" count="189" uniqueCount="118">
  <si>
    <t>COMENTARIOS USUARIO</t>
  </si>
  <si>
    <t>Complejidad</t>
  </si>
  <si>
    <t>Muy Complejo</t>
  </si>
  <si>
    <t>Complejo</t>
  </si>
  <si>
    <t>Normal</t>
  </si>
  <si>
    <t>Simple</t>
  </si>
  <si>
    <t>Importancia - Prioridad</t>
  </si>
  <si>
    <t>Muy Simple</t>
  </si>
  <si>
    <t>No</t>
  </si>
  <si>
    <t>Fallo</t>
  </si>
  <si>
    <t>SI</t>
  </si>
  <si>
    <t>Aprobado</t>
  </si>
  <si>
    <t>Can.</t>
  </si>
  <si>
    <t>Nombre de Caso de Prueba</t>
  </si>
  <si>
    <t>ID SRI</t>
  </si>
  <si>
    <t>ID</t>
  </si>
  <si>
    <t>Descripción de la Acción</t>
  </si>
  <si>
    <t>Resultado de la Prueba</t>
  </si>
  <si>
    <t>Tester</t>
  </si>
  <si>
    <t>Fecha Fin</t>
  </si>
  <si>
    <t>Giuliana Pujaico</t>
  </si>
  <si>
    <t xml:space="preserve">Conforme </t>
  </si>
  <si>
    <t>No Conforme</t>
  </si>
  <si>
    <t>COMENTARIOS DEL INGENIERO DE SW</t>
  </si>
  <si>
    <t>Daniel Silva</t>
  </si>
  <si>
    <t>10</t>
  </si>
  <si>
    <t>Escenario</t>
  </si>
  <si>
    <t>Busqueda por Sistema y paginación del listado</t>
  </si>
  <si>
    <t>Mantenimiento de Perfil</t>
  </si>
  <si>
    <t>Quitar Menu a Perfil - Exitoso</t>
  </si>
  <si>
    <t>Total</t>
  </si>
  <si>
    <t>Por cumplir</t>
  </si>
  <si>
    <t>Total CASOS</t>
  </si>
  <si>
    <t>Descripción</t>
  </si>
  <si>
    <t>Nro</t>
  </si>
  <si>
    <t>Importancia</t>
  </si>
  <si>
    <t>Tiempo de Solución</t>
  </si>
  <si>
    <t>Menos de 2 horas</t>
  </si>
  <si>
    <t>Entre 2 y 4 horas</t>
  </si>
  <si>
    <t>Mas de 4 horas</t>
  </si>
  <si>
    <t>Estado</t>
  </si>
  <si>
    <t>Fecha 
Solucion</t>
  </si>
  <si>
    <t>Asignado
a:</t>
  </si>
  <si>
    <t>Solución Terminada y Probada por SES Perú.</t>
  </si>
  <si>
    <t>Por desarrollar Observación.</t>
  </si>
  <si>
    <t>Pendientes</t>
  </si>
  <si>
    <t>IMAGEN
(\\directorio)</t>
  </si>
  <si>
    <t>Resultado Esperado</t>
  </si>
  <si>
    <t>Media</t>
  </si>
  <si>
    <t>Baja</t>
  </si>
  <si>
    <t>estado</t>
  </si>
  <si>
    <t>Pendiente</t>
  </si>
  <si>
    <t>Por validar</t>
  </si>
  <si>
    <t>Terminado</t>
  </si>
  <si>
    <t>Devuelto</t>
  </si>
  <si>
    <t>UsuarioSistemas</t>
  </si>
  <si>
    <t>UsuarioReporta</t>
  </si>
  <si>
    <t>Solución Aceptada por el área usuaria.</t>
  </si>
  <si>
    <t>No aplican. Se detalla situación.</t>
  </si>
  <si>
    <t>Jean Esquerra</t>
  </si>
  <si>
    <t>Ranphi Tapia</t>
  </si>
  <si>
    <t>Cambio de Rol en 
Usuario de Sesion</t>
  </si>
  <si>
    <t>Seleccionar Rol</t>
  </si>
  <si>
    <t>Mantenimiento 
de Sistemas</t>
  </si>
  <si>
    <t>Login</t>
  </si>
  <si>
    <t>Bloqueo Usuario</t>
  </si>
  <si>
    <t>Restablecer Contraseña</t>
  </si>
  <si>
    <t>Fecha Reporte</t>
  </si>
  <si>
    <t>Asignado a:</t>
  </si>
  <si>
    <t>Fecha de la Solución</t>
  </si>
  <si>
    <t>Fábrica de Software</t>
  </si>
  <si>
    <t>Resumen de Pruebas Integrales
Realizas al : (Fecha)
Nombre del Requerimiento: (Nombre)</t>
  </si>
  <si>
    <t>BITACORA DE OBSERVACIONES EXTERNAS</t>
  </si>
  <si>
    <t>Etapa</t>
  </si>
  <si>
    <t>1 - Alta</t>
  </si>
  <si>
    <t>0 - Crítica</t>
  </si>
  <si>
    <t>2 - Media</t>
  </si>
  <si>
    <t>3 - Baja</t>
  </si>
  <si>
    <t>Pruebas Integrales</t>
  </si>
  <si>
    <t>IST</t>
  </si>
  <si>
    <t>Producción</t>
  </si>
  <si>
    <t>UAT</t>
  </si>
  <si>
    <t>FR-FSE-08
Versión: 01
Página 01 de 01</t>
  </si>
  <si>
    <t>23666</t>
  </si>
  <si>
    <t>23667</t>
  </si>
  <si>
    <t>23668</t>
  </si>
  <si>
    <t>23669</t>
  </si>
  <si>
    <t>Sergio Espinoza</t>
  </si>
  <si>
    <t>Dary Sanchez</t>
  </si>
  <si>
    <t>03/05/2019</t>
  </si>
  <si>
    <t>06/05/2019</t>
  </si>
  <si>
    <t>Generar Reporte</t>
  </si>
  <si>
    <t>Devolución de un cliente.</t>
  </si>
  <si>
    <t>Dary Sanchez/Sergio Espinoza</t>
  </si>
  <si>
    <t>07/05/2019</t>
  </si>
  <si>
    <t>08/05/2019</t>
  </si>
  <si>
    <t>29/04/2019</t>
  </si>
  <si>
    <t>29/04/2018</t>
  </si>
  <si>
    <t>29/05/2019</t>
  </si>
  <si>
    <t>La observación de pocos registros en los reportes en caso de que e ingrese fechas mas antiguas.</t>
  </si>
  <si>
    <t>El comprobar que hace cada opcion. En este caso la Opcion "Generar e imprimir"</t>
  </si>
  <si>
    <t>Sergio Espinoza/Dary Sanchez</t>
  </si>
  <si>
    <t>La observación de los reportes cuando se elije una opción de ordenar por numero de transaccion o agrupar por articulos.</t>
  </si>
  <si>
    <t>La cantidad de campos en los reportes cuando el reporte es detallado o no.</t>
  </si>
  <si>
    <t>El formato en el que los reportes son generados.</t>
  </si>
  <si>
    <t>La confirmación de los reportes y el nombre del archivo generado con su formato como mensaje cuando se haya terminado de generar el reporte.</t>
  </si>
  <si>
    <t>Mostrar una lista de opciones para generar reportes.</t>
  </si>
  <si>
    <t>Mostrar un reporte cuya fecha de transacción no supere la fecha ingresada.</t>
  </si>
  <si>
    <t xml:space="preserve">Mostrar un reporte que de opción de ordenar por numero de registros o que agrupe por tipos de articulos. </t>
  </si>
  <si>
    <t>Da la opción de  escoger si se quiere un reporte más detallado de las devolcuiones o no.</t>
  </si>
  <si>
    <t>Genera el reporte en formato txt o Excel.</t>
  </si>
  <si>
    <t>Confirma si estamos de acuerdo en generar el reporte con las condiciones establecidas.</t>
  </si>
  <si>
    <t>Muestra las condiciones para generar el documento sin ningun problema.</t>
  </si>
  <si>
    <t>Muestra el reporte con fecha de transacciones menores ala fecha estalecida.</t>
  </si>
  <si>
    <t>El sistema genera el reporte por orden de numero de transaccion si se ingresa el  numero "1" y agrupa por articulos si ingresa el "2".</t>
  </si>
  <si>
    <t>El sistema genera el reporte detallado si se ingresa la letra "S" y si no se desea un reporte detallado solo se ingresa la letra "N".</t>
  </si>
  <si>
    <t>El sistema genera el reporte en formato txt cuando se ingresa el numero 1 y en formato excel cuando se ingresa el numero 2.</t>
  </si>
  <si>
    <t>El sistema generara un mensaje ef233 con el formato elejido ademas de varias opciones a elegir cuando se ingrese la letra "S" 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</si>
</sst>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10"/>
      <name val="Calibri"/>
      <family val="2"/>
    </font>
    <font>
      <b/>
      <sz val="12"/>
      <color indexed="9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sz val="10"/>
      <color indexed="8"/>
      <name val="Calibri"/>
      <family val="2"/>
    </font>
    <font>
      <sz val="10"/>
      <name val="Calibri"/>
      <family val="2"/>
    </font>
    <font>
      <sz val="10"/>
      <name val="Arial"/>
      <family val="2"/>
    </font>
    <font>
      <b/>
      <sz val="10"/>
      <color indexed="9"/>
      <name val="Calibri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12"/>
      <color indexed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name val="Arial"/>
      <family val="2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4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00B0F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theme="8"/>
      </left>
      <right style="thin">
        <color theme="8"/>
      </right>
      <top style="thin">
        <color theme="8"/>
      </top>
      <bottom style="thin">
        <color theme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3" fillId="0" borderId="1" xfId="0" applyFont="1" applyBorder="1" applyAlignment="1">
      <alignment horizontal="center"/>
    </xf>
    <xf numFmtId="0" fontId="4" fillId="0" borderId="0" xfId="0" applyFont="1"/>
    <xf numFmtId="0" fontId="4" fillId="0" borderId="0" xfId="0" applyFont="1" applyBorder="1" applyAlignment="1">
      <alignment horizontal="center"/>
    </xf>
    <xf numFmtId="0" fontId="4" fillId="0" borderId="0" xfId="0" applyFont="1" applyBorder="1"/>
    <xf numFmtId="0" fontId="5" fillId="0" borderId="0" xfId="0" applyFont="1"/>
    <xf numFmtId="0" fontId="7" fillId="2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/>
    <xf numFmtId="0" fontId="8" fillId="0" borderId="2" xfId="0" applyFont="1" applyBorder="1"/>
    <xf numFmtId="0" fontId="9" fillId="0" borderId="3" xfId="0" applyFont="1" applyBorder="1" applyAlignment="1">
      <alignment horizontal="center"/>
    </xf>
    <xf numFmtId="0" fontId="9" fillId="0" borderId="4" xfId="0" applyFont="1" applyBorder="1"/>
    <xf numFmtId="10" fontId="9" fillId="2" borderId="5" xfId="0" applyNumberFormat="1" applyFont="1" applyFill="1" applyBorder="1" applyAlignment="1">
      <alignment horizontal="center"/>
    </xf>
    <xf numFmtId="0" fontId="6" fillId="0" borderId="1" xfId="0" applyFont="1" applyFill="1" applyBorder="1" applyAlignment="1">
      <alignment vertical="center" wrapText="1"/>
    </xf>
    <xf numFmtId="0" fontId="6" fillId="0" borderId="1" xfId="0" applyFont="1" applyFill="1" applyBorder="1" applyAlignment="1">
      <alignment horizontal="center" vertical="center" wrapText="1"/>
    </xf>
    <xf numFmtId="49" fontId="6" fillId="0" borderId="1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3" fillId="0" borderId="1" xfId="0" applyFont="1" applyBorder="1" applyAlignment="1">
      <alignment horizontal="right"/>
    </xf>
    <xf numFmtId="0" fontId="8" fillId="0" borderId="2" xfId="0" applyFont="1" applyBorder="1" applyAlignment="1">
      <alignment horizontal="right"/>
    </xf>
    <xf numFmtId="0" fontId="10" fillId="0" borderId="1" xfId="0" applyFont="1" applyFill="1" applyBorder="1" applyAlignment="1">
      <alignment horizontal="center" vertical="center" wrapText="1"/>
    </xf>
    <xf numFmtId="14" fontId="10" fillId="0" borderId="1" xfId="0" applyNumberFormat="1" applyFont="1" applyFill="1" applyBorder="1" applyAlignment="1">
      <alignment horizontal="center" vertical="center" wrapText="1"/>
    </xf>
    <xf numFmtId="49" fontId="6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/>
    </xf>
    <xf numFmtId="0" fontId="12" fillId="0" borderId="0" xfId="0" applyFont="1" applyAlignment="1">
      <alignment vertical="center" wrapText="1"/>
    </xf>
    <xf numFmtId="0" fontId="12" fillId="0" borderId="1" xfId="0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49" fontId="12" fillId="0" borderId="0" xfId="0" applyNumberFormat="1" applyFont="1" applyAlignment="1">
      <alignment horizontal="center" vertical="center" wrapText="1"/>
    </xf>
    <xf numFmtId="0" fontId="12" fillId="0" borderId="0" xfId="0" applyNumberFormat="1" applyFont="1" applyAlignment="1">
      <alignment horizontal="center" vertical="center" wrapText="1"/>
    </xf>
    <xf numFmtId="0" fontId="14" fillId="0" borderId="0" xfId="0" applyFont="1" applyFill="1" applyAlignment="1">
      <alignment vertical="center" wrapText="1"/>
    </xf>
    <xf numFmtId="0" fontId="15" fillId="0" borderId="0" xfId="0" applyFont="1" applyFill="1" applyAlignment="1">
      <alignment vertical="center" wrapText="1"/>
    </xf>
    <xf numFmtId="0" fontId="15" fillId="0" borderId="0" xfId="0" applyFont="1" applyFill="1" applyAlignment="1">
      <alignment horizontal="center" vertical="center" wrapText="1"/>
    </xf>
    <xf numFmtId="49" fontId="15" fillId="0" borderId="0" xfId="0" applyNumberFormat="1" applyFont="1" applyFill="1" applyAlignment="1">
      <alignment horizontal="center" vertical="center" wrapText="1"/>
    </xf>
    <xf numFmtId="0" fontId="15" fillId="0" borderId="0" xfId="0" applyNumberFormat="1" applyFont="1" applyFill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49" fontId="15" fillId="0" borderId="0" xfId="0" applyNumberFormat="1" applyFont="1" applyAlignment="1">
      <alignment horizontal="center" vertical="center" wrapText="1"/>
    </xf>
    <xf numFmtId="0" fontId="16" fillId="0" borderId="0" xfId="0" applyFont="1" applyAlignment="1">
      <alignment vertical="center" wrapText="1"/>
    </xf>
    <xf numFmtId="0" fontId="6" fillId="3" borderId="6" xfId="0" applyFont="1" applyFill="1" applyBorder="1" applyAlignment="1">
      <alignment horizontal="center" vertical="center" wrapText="1"/>
    </xf>
    <xf numFmtId="49" fontId="13" fillId="0" borderId="6" xfId="0" applyNumberFormat="1" applyFont="1" applyFill="1" applyBorder="1" applyAlignment="1">
      <alignment horizontal="center" vertical="center" wrapText="1"/>
    </xf>
    <xf numFmtId="0" fontId="10" fillId="0" borderId="6" xfId="0" applyFont="1" applyFill="1" applyBorder="1" applyAlignment="1">
      <alignment horizontal="center" vertical="center" wrapText="1"/>
    </xf>
    <xf numFmtId="0" fontId="11" fillId="0" borderId="6" xfId="0" applyFont="1" applyFill="1" applyBorder="1" applyAlignment="1">
      <alignment horizontal="left" vertical="center" wrapText="1"/>
    </xf>
    <xf numFmtId="0" fontId="11" fillId="0" borderId="6" xfId="0" applyFont="1" applyFill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49" fontId="11" fillId="0" borderId="6" xfId="0" applyNumberFormat="1" applyFont="1" applyBorder="1" applyAlignment="1">
      <alignment horizontal="center" vertical="center" wrapText="1"/>
    </xf>
    <xf numFmtId="14" fontId="10" fillId="0" borderId="6" xfId="0" applyNumberFormat="1" applyFont="1" applyFill="1" applyBorder="1" applyAlignment="1">
      <alignment horizontal="center" vertical="center" wrapText="1"/>
    </xf>
    <xf numFmtId="14" fontId="11" fillId="0" borderId="6" xfId="0" applyNumberFormat="1" applyFont="1" applyFill="1" applyBorder="1" applyAlignment="1">
      <alignment horizontal="center" vertical="center" wrapText="1"/>
    </xf>
    <xf numFmtId="49" fontId="11" fillId="0" borderId="6" xfId="0" applyNumberFormat="1" applyFont="1" applyFill="1" applyBorder="1" applyAlignment="1">
      <alignment horizontal="center" vertical="center" wrapText="1"/>
    </xf>
    <xf numFmtId="0" fontId="13" fillId="0" borderId="6" xfId="0" applyNumberFormat="1" applyFont="1" applyFill="1" applyBorder="1" applyAlignment="1">
      <alignment horizontal="center" vertical="center" wrapText="1"/>
    </xf>
    <xf numFmtId="0" fontId="6" fillId="0" borderId="6" xfId="0" applyFont="1" applyFill="1" applyBorder="1" applyAlignment="1">
      <alignment horizontal="center" vertical="center" wrapText="1"/>
    </xf>
    <xf numFmtId="0" fontId="6" fillId="0" borderId="6" xfId="0" applyFont="1" applyFill="1" applyBorder="1" applyAlignment="1">
      <alignment horizontal="left" vertical="center" wrapText="1"/>
    </xf>
    <xf numFmtId="14" fontId="6" fillId="4" borderId="6" xfId="0" applyNumberFormat="1" applyFont="1" applyFill="1" applyBorder="1" applyAlignment="1">
      <alignment horizontal="center" vertical="center" wrapText="1"/>
    </xf>
    <xf numFmtId="0" fontId="10" fillId="0" borderId="6" xfId="0" applyNumberFormat="1" applyFont="1" applyFill="1" applyBorder="1" applyAlignment="1">
      <alignment horizontal="center" vertical="center" wrapText="1"/>
    </xf>
    <xf numFmtId="0" fontId="6" fillId="0" borderId="0" xfId="0" applyFont="1" applyAlignment="1"/>
    <xf numFmtId="49" fontId="6" fillId="0" borderId="6" xfId="0" applyNumberFormat="1" applyFont="1" applyBorder="1" applyAlignment="1">
      <alignment horizontal="center" vertical="center" wrapText="1"/>
    </xf>
    <xf numFmtId="0" fontId="7" fillId="5" borderId="6" xfId="0" applyNumberFormat="1" applyFont="1" applyFill="1" applyBorder="1" applyAlignment="1">
      <alignment horizontal="center" vertical="center" wrapText="1"/>
    </xf>
    <xf numFmtId="49" fontId="7" fillId="5" borderId="6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3" fillId="0" borderId="9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11" xfId="0" applyFont="1" applyFill="1" applyBorder="1" applyAlignment="1">
      <alignment horizontal="center" vertical="center" wrapText="1"/>
    </xf>
    <xf numFmtId="0" fontId="3" fillId="0" borderId="12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 wrapText="1"/>
    </xf>
    <xf numFmtId="0" fontId="3" fillId="0" borderId="14" xfId="0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6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/>
    </xf>
    <xf numFmtId="0" fontId="1" fillId="0" borderId="6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20" fillId="0" borderId="15" xfId="0" applyFont="1" applyBorder="1" applyAlignment="1">
      <alignment horizontal="center" vertical="center" wrapText="1"/>
    </xf>
  </cellXfs>
  <cellStyles count="1">
    <cellStyle name="Normal" xfId="0" builtinId="0"/>
  </cellStyles>
  <dxfs count="12">
    <dxf>
      <font>
        <b/>
        <i val="0"/>
      </font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rgb="FFC00000"/>
        </patternFill>
      </fill>
    </dxf>
    <dxf>
      <fill>
        <patternFill>
          <bgColor theme="3" tint="0.79998168889431442"/>
        </patternFill>
      </fill>
    </dxf>
    <dxf>
      <font>
        <b/>
        <i val="0"/>
      </font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rgb="FFC00000"/>
        </patternFill>
      </fill>
    </dxf>
    <dxf>
      <fill>
        <patternFill>
          <bgColor theme="3" tint="0.79998168889431442"/>
        </patternFill>
      </fill>
    </dxf>
    <dxf>
      <font>
        <b/>
        <i val="0"/>
      </font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rgb="FFC00000"/>
        </patternFill>
      </fill>
    </dxf>
    <dxf>
      <fill>
        <patternFill>
          <bgColor theme="3" tint="0.7999816888943144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1514475</xdr:colOff>
      <xdr:row>10</xdr:row>
      <xdr:rowOff>0</xdr:rowOff>
    </xdr:from>
    <xdr:to>
      <xdr:col>6</xdr:col>
      <xdr:colOff>1666875</xdr:colOff>
      <xdr:row>10</xdr:row>
      <xdr:rowOff>0</xdr:rowOff>
    </xdr:to>
    <xdr:pic>
      <xdr:nvPicPr>
        <xdr:cNvPr id="6205" name="Picture 36">
          <a:extLst>
            <a:ext uri="{FF2B5EF4-FFF2-40B4-BE49-F238E27FC236}">
              <a16:creationId xmlns:a16="http://schemas.microsoft.com/office/drawing/2014/main" id="{00000000-0008-0000-0000-00003D1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038725" y="2990850"/>
          <a:ext cx="152400" cy="0"/>
        </a:xfrm>
        <a:prstGeom prst="rect">
          <a:avLst/>
        </a:prstGeom>
        <a:solidFill>
          <a:srgbClr val="000000"/>
        </a:solidFill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2000250</xdr:colOff>
      <xdr:row>10</xdr:row>
      <xdr:rowOff>0</xdr:rowOff>
    </xdr:from>
    <xdr:to>
      <xdr:col>7</xdr:col>
      <xdr:colOff>28575</xdr:colOff>
      <xdr:row>10</xdr:row>
      <xdr:rowOff>0</xdr:rowOff>
    </xdr:to>
    <xdr:pic>
      <xdr:nvPicPr>
        <xdr:cNvPr id="6206" name="Picture 547" descr="bt_Asociar[1]">
          <a:extLst>
            <a:ext uri="{FF2B5EF4-FFF2-40B4-BE49-F238E27FC236}">
              <a16:creationId xmlns:a16="http://schemas.microsoft.com/office/drawing/2014/main" id="{00000000-0008-0000-0000-00003E1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524500" y="2990850"/>
          <a:ext cx="762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1485900</xdr:colOff>
      <xdr:row>10</xdr:row>
      <xdr:rowOff>0</xdr:rowOff>
    </xdr:from>
    <xdr:to>
      <xdr:col>6</xdr:col>
      <xdr:colOff>1676400</xdr:colOff>
      <xdr:row>10</xdr:row>
      <xdr:rowOff>0</xdr:rowOff>
    </xdr:to>
    <xdr:pic>
      <xdr:nvPicPr>
        <xdr:cNvPr id="6207" name="Picture 1010" descr="bt_Edit[1]">
          <a:extLst>
            <a:ext uri="{FF2B5EF4-FFF2-40B4-BE49-F238E27FC236}">
              <a16:creationId xmlns:a16="http://schemas.microsoft.com/office/drawing/2014/main" id="{00000000-0008-0000-0000-00003F1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010150" y="2990850"/>
          <a:ext cx="1905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1457325</xdr:colOff>
      <xdr:row>10</xdr:row>
      <xdr:rowOff>0</xdr:rowOff>
    </xdr:from>
    <xdr:to>
      <xdr:col>6</xdr:col>
      <xdr:colOff>1647825</xdr:colOff>
      <xdr:row>10</xdr:row>
      <xdr:rowOff>0</xdr:rowOff>
    </xdr:to>
    <xdr:pic>
      <xdr:nvPicPr>
        <xdr:cNvPr id="6208" name="Picture 1011" descr="bt_Edit[1]">
          <a:extLst>
            <a:ext uri="{FF2B5EF4-FFF2-40B4-BE49-F238E27FC236}">
              <a16:creationId xmlns:a16="http://schemas.microsoft.com/office/drawing/2014/main" id="{00000000-0008-0000-0000-0000401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4981575" y="2990850"/>
          <a:ext cx="1905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1428750</xdr:colOff>
      <xdr:row>10</xdr:row>
      <xdr:rowOff>0</xdr:rowOff>
    </xdr:from>
    <xdr:to>
      <xdr:col>6</xdr:col>
      <xdr:colOff>1657350</xdr:colOff>
      <xdr:row>10</xdr:row>
      <xdr:rowOff>0</xdr:rowOff>
    </xdr:to>
    <xdr:pic>
      <xdr:nvPicPr>
        <xdr:cNvPr id="6209" name="Picture 1038" descr="bt_Edit[1]">
          <a:extLst>
            <a:ext uri="{FF2B5EF4-FFF2-40B4-BE49-F238E27FC236}">
              <a16:creationId xmlns:a16="http://schemas.microsoft.com/office/drawing/2014/main" id="{00000000-0008-0000-0000-0000411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4953000" y="2990850"/>
          <a:ext cx="228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1428750</xdr:colOff>
      <xdr:row>10</xdr:row>
      <xdr:rowOff>0</xdr:rowOff>
    </xdr:from>
    <xdr:to>
      <xdr:col>6</xdr:col>
      <xdr:colOff>1657350</xdr:colOff>
      <xdr:row>10</xdr:row>
      <xdr:rowOff>0</xdr:rowOff>
    </xdr:to>
    <xdr:pic>
      <xdr:nvPicPr>
        <xdr:cNvPr id="6210" name="Picture 1039" descr="bt_Edit[1]">
          <a:extLst>
            <a:ext uri="{FF2B5EF4-FFF2-40B4-BE49-F238E27FC236}">
              <a16:creationId xmlns:a16="http://schemas.microsoft.com/office/drawing/2014/main" id="{00000000-0008-0000-0000-0000421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4953000" y="2990850"/>
          <a:ext cx="2286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885825</xdr:colOff>
      <xdr:row>10</xdr:row>
      <xdr:rowOff>0</xdr:rowOff>
    </xdr:from>
    <xdr:to>
      <xdr:col>6</xdr:col>
      <xdr:colOff>1104900</xdr:colOff>
      <xdr:row>10</xdr:row>
      <xdr:rowOff>0</xdr:rowOff>
    </xdr:to>
    <xdr:pic>
      <xdr:nvPicPr>
        <xdr:cNvPr id="6211" name="Picture 1040" descr="bt_Delete[1]">
          <a:extLst>
            <a:ext uri="{FF2B5EF4-FFF2-40B4-BE49-F238E27FC236}">
              <a16:creationId xmlns:a16="http://schemas.microsoft.com/office/drawing/2014/main" id="{00000000-0008-0000-0000-0000431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4410075" y="2990850"/>
          <a:ext cx="2190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809625</xdr:colOff>
      <xdr:row>10</xdr:row>
      <xdr:rowOff>0</xdr:rowOff>
    </xdr:from>
    <xdr:to>
      <xdr:col>6</xdr:col>
      <xdr:colOff>1019175</xdr:colOff>
      <xdr:row>10</xdr:row>
      <xdr:rowOff>0</xdr:rowOff>
    </xdr:to>
    <xdr:pic>
      <xdr:nvPicPr>
        <xdr:cNvPr id="6212" name="Picture 1041" descr="bt_Delete[1]">
          <a:extLst>
            <a:ext uri="{FF2B5EF4-FFF2-40B4-BE49-F238E27FC236}">
              <a16:creationId xmlns:a16="http://schemas.microsoft.com/office/drawing/2014/main" id="{00000000-0008-0000-0000-0000441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4333875" y="2990850"/>
          <a:ext cx="2095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1076325</xdr:colOff>
      <xdr:row>10</xdr:row>
      <xdr:rowOff>0</xdr:rowOff>
    </xdr:from>
    <xdr:to>
      <xdr:col>6</xdr:col>
      <xdr:colOff>1247775</xdr:colOff>
      <xdr:row>10</xdr:row>
      <xdr:rowOff>0</xdr:rowOff>
    </xdr:to>
    <xdr:pic>
      <xdr:nvPicPr>
        <xdr:cNvPr id="6213" name="Picture 1042" descr="ballGreen[1]">
          <a:extLst>
            <a:ext uri="{FF2B5EF4-FFF2-40B4-BE49-F238E27FC236}">
              <a16:creationId xmlns:a16="http://schemas.microsoft.com/office/drawing/2014/main" id="{00000000-0008-0000-0000-0000451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/>
        <a:stretch>
          <a:fillRect/>
        </a:stretch>
      </xdr:blipFill>
      <xdr:spPr bwMode="auto">
        <a:xfrm>
          <a:off x="4600575" y="2990850"/>
          <a:ext cx="1714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1181100</xdr:colOff>
      <xdr:row>10</xdr:row>
      <xdr:rowOff>0</xdr:rowOff>
    </xdr:from>
    <xdr:to>
      <xdr:col>6</xdr:col>
      <xdr:colOff>1343025</xdr:colOff>
      <xdr:row>10</xdr:row>
      <xdr:rowOff>0</xdr:rowOff>
    </xdr:to>
    <xdr:pic>
      <xdr:nvPicPr>
        <xdr:cNvPr id="6214" name="Picture 1325" descr="bt_Confirm[1]">
          <a:extLst>
            <a:ext uri="{FF2B5EF4-FFF2-40B4-BE49-F238E27FC236}">
              <a16:creationId xmlns:a16="http://schemas.microsoft.com/office/drawing/2014/main" id="{00000000-0008-0000-0000-0000461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/>
        <a:srcRect/>
        <a:stretch>
          <a:fillRect/>
        </a:stretch>
      </xdr:blipFill>
      <xdr:spPr bwMode="auto">
        <a:xfrm>
          <a:off x="4705350" y="2990850"/>
          <a:ext cx="161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1181100</xdr:colOff>
      <xdr:row>10</xdr:row>
      <xdr:rowOff>0</xdr:rowOff>
    </xdr:from>
    <xdr:to>
      <xdr:col>6</xdr:col>
      <xdr:colOff>1333500</xdr:colOff>
      <xdr:row>10</xdr:row>
      <xdr:rowOff>0</xdr:rowOff>
    </xdr:to>
    <xdr:pic>
      <xdr:nvPicPr>
        <xdr:cNvPr id="6215" name="Picture 1326" descr="bt_Confirm[1]">
          <a:extLst>
            <a:ext uri="{FF2B5EF4-FFF2-40B4-BE49-F238E27FC236}">
              <a16:creationId xmlns:a16="http://schemas.microsoft.com/office/drawing/2014/main" id="{00000000-0008-0000-0000-0000471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/>
        <a:srcRect/>
        <a:stretch>
          <a:fillRect/>
        </a:stretch>
      </xdr:blipFill>
      <xdr:spPr bwMode="auto">
        <a:xfrm>
          <a:off x="4705350" y="2990850"/>
          <a:ext cx="152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1295400</xdr:colOff>
      <xdr:row>10</xdr:row>
      <xdr:rowOff>0</xdr:rowOff>
    </xdr:from>
    <xdr:to>
      <xdr:col>6</xdr:col>
      <xdr:colOff>1485900</xdr:colOff>
      <xdr:row>10</xdr:row>
      <xdr:rowOff>0</xdr:rowOff>
    </xdr:to>
    <xdr:pic>
      <xdr:nvPicPr>
        <xdr:cNvPr id="6216" name="Picture 1327" descr="bt_Edit[1]">
          <a:extLst>
            <a:ext uri="{FF2B5EF4-FFF2-40B4-BE49-F238E27FC236}">
              <a16:creationId xmlns:a16="http://schemas.microsoft.com/office/drawing/2014/main" id="{00000000-0008-0000-0000-0000481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4819650" y="2990850"/>
          <a:ext cx="1905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1162050</xdr:colOff>
      <xdr:row>10</xdr:row>
      <xdr:rowOff>0</xdr:rowOff>
    </xdr:from>
    <xdr:to>
      <xdr:col>6</xdr:col>
      <xdr:colOff>1314450</xdr:colOff>
      <xdr:row>10</xdr:row>
      <xdr:rowOff>0</xdr:rowOff>
    </xdr:to>
    <xdr:pic>
      <xdr:nvPicPr>
        <xdr:cNvPr id="6217" name="Picture 1328" descr="bt_Confirm[1]">
          <a:extLst>
            <a:ext uri="{FF2B5EF4-FFF2-40B4-BE49-F238E27FC236}">
              <a16:creationId xmlns:a16="http://schemas.microsoft.com/office/drawing/2014/main" id="{00000000-0008-0000-0000-0000491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/>
        <a:srcRect/>
        <a:stretch>
          <a:fillRect/>
        </a:stretch>
      </xdr:blipFill>
      <xdr:spPr bwMode="auto">
        <a:xfrm>
          <a:off x="4686300" y="2990850"/>
          <a:ext cx="152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1314450</xdr:colOff>
      <xdr:row>10</xdr:row>
      <xdr:rowOff>0</xdr:rowOff>
    </xdr:from>
    <xdr:to>
      <xdr:col>6</xdr:col>
      <xdr:colOff>1504950</xdr:colOff>
      <xdr:row>10</xdr:row>
      <xdr:rowOff>0</xdr:rowOff>
    </xdr:to>
    <xdr:pic>
      <xdr:nvPicPr>
        <xdr:cNvPr id="6218" name="Picture 1329" descr="bt_Edit[1]">
          <a:extLst>
            <a:ext uri="{FF2B5EF4-FFF2-40B4-BE49-F238E27FC236}">
              <a16:creationId xmlns:a16="http://schemas.microsoft.com/office/drawing/2014/main" id="{00000000-0008-0000-0000-00004A1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4838700" y="2990850"/>
          <a:ext cx="1905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742950</xdr:colOff>
      <xdr:row>10</xdr:row>
      <xdr:rowOff>0</xdr:rowOff>
    </xdr:from>
    <xdr:to>
      <xdr:col>6</xdr:col>
      <xdr:colOff>962025</xdr:colOff>
      <xdr:row>10</xdr:row>
      <xdr:rowOff>0</xdr:rowOff>
    </xdr:to>
    <xdr:pic>
      <xdr:nvPicPr>
        <xdr:cNvPr id="6219" name="Picture 1330" descr="bt_Delete[1]">
          <a:extLst>
            <a:ext uri="{FF2B5EF4-FFF2-40B4-BE49-F238E27FC236}">
              <a16:creationId xmlns:a16="http://schemas.microsoft.com/office/drawing/2014/main" id="{00000000-0008-0000-0000-00004B1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4267200" y="2990850"/>
          <a:ext cx="2190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295275</xdr:colOff>
      <xdr:row>0</xdr:row>
      <xdr:rowOff>9525</xdr:rowOff>
    </xdr:from>
    <xdr:to>
      <xdr:col>3</xdr:col>
      <xdr:colOff>152400</xdr:colOff>
      <xdr:row>3</xdr:row>
      <xdr:rowOff>28575</xdr:rowOff>
    </xdr:to>
    <xdr:pic>
      <xdr:nvPicPr>
        <xdr:cNvPr id="19" name="2 Imagen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295275" y="9525"/>
          <a:ext cx="1257300" cy="571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>
    <pageSetUpPr fitToPage="1"/>
  </sheetPr>
  <dimension ref="A1:AL19"/>
  <sheetViews>
    <sheetView showGridLines="0" tabSelected="1" zoomScale="50" zoomScaleNormal="50" workbookViewId="0">
      <selection activeCell="T12" sqref="K11:T12"/>
    </sheetView>
  </sheetViews>
  <sheetFormatPr baseColWidth="10" defaultRowHeight="12.75" x14ac:dyDescent="0.2"/>
  <cols>
    <col min="1" max="2" width="7" style="38" customWidth="1"/>
    <col min="3" max="3" width="7" style="39" customWidth="1"/>
    <col min="4" max="4" width="20.85546875" style="38" customWidth="1"/>
    <col min="5" max="5" width="10.28515625" style="38" customWidth="1"/>
    <col min="6" max="6" width="16.140625" style="38" bestFit="1" customWidth="1"/>
    <col min="7" max="7" width="30.7109375" style="35" bestFit="1" customWidth="1"/>
    <col min="8" max="8" width="27.7109375" style="35" customWidth="1"/>
    <col min="9" max="9" width="22" style="35" bestFit="1" customWidth="1"/>
    <col min="10" max="10" width="17.5703125" style="35" customWidth="1"/>
    <col min="11" max="11" width="14" style="35" bestFit="1" customWidth="1"/>
    <col min="12" max="12" width="17.85546875" style="35" customWidth="1"/>
    <col min="13" max="13" width="25.5703125" style="35" hidden="1" customWidth="1"/>
    <col min="14" max="14" width="11.5703125" style="35" hidden="1" customWidth="1"/>
    <col min="15" max="15" width="10.85546875" style="35" hidden="1" customWidth="1"/>
    <col min="16" max="16" width="14.85546875" style="35" hidden="1" customWidth="1"/>
    <col min="17" max="20" width="14.85546875" style="35" customWidth="1"/>
    <col min="21" max="21" width="27.7109375" style="36" customWidth="1"/>
    <col min="22" max="22" width="30.140625" style="37" customWidth="1"/>
    <col min="23" max="23" width="30.5703125" style="34" customWidth="1"/>
    <col min="24" max="16384" width="11.42578125" style="34"/>
  </cols>
  <sheetData>
    <row r="1" spans="1:38" s="28" customFormat="1" ht="14.25" customHeight="1" x14ac:dyDescent="0.2">
      <c r="A1" s="60"/>
      <c r="B1" s="60"/>
      <c r="C1" s="60"/>
      <c r="D1" s="60"/>
      <c r="E1" s="62" t="s">
        <v>72</v>
      </c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4"/>
      <c r="W1" s="61" t="s">
        <v>82</v>
      </c>
      <c r="AK1" s="29" t="s">
        <v>51</v>
      </c>
      <c r="AL1" s="29" t="s">
        <v>8</v>
      </c>
    </row>
    <row r="2" spans="1:38" s="28" customFormat="1" ht="14.25" customHeight="1" x14ac:dyDescent="0.2">
      <c r="A2" s="60"/>
      <c r="B2" s="60"/>
      <c r="C2" s="60"/>
      <c r="D2" s="60"/>
      <c r="E2" s="65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7"/>
      <c r="W2" s="61"/>
      <c r="AK2" s="29" t="s">
        <v>9</v>
      </c>
      <c r="AL2" s="29" t="s">
        <v>10</v>
      </c>
    </row>
    <row r="3" spans="1:38" s="28" customFormat="1" ht="15" customHeight="1" x14ac:dyDescent="0.2">
      <c r="A3" s="60"/>
      <c r="B3" s="60"/>
      <c r="C3" s="60"/>
      <c r="D3" s="60"/>
      <c r="E3" s="68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70"/>
      <c r="W3" s="61"/>
      <c r="AK3" s="29" t="s">
        <v>11</v>
      </c>
    </row>
    <row r="4" spans="1:38" s="28" customFormat="1" x14ac:dyDescent="0.2">
      <c r="A4" s="30"/>
      <c r="B4" s="30"/>
      <c r="C4" s="31"/>
      <c r="D4" s="30"/>
      <c r="E4" s="30"/>
      <c r="F4" s="30"/>
      <c r="G4" s="30"/>
      <c r="H4" s="30"/>
      <c r="I4" s="30"/>
    </row>
    <row r="5" spans="1:38" s="28" customFormat="1" x14ac:dyDescent="0.2">
      <c r="A5" s="30"/>
      <c r="B5" s="30"/>
      <c r="C5" s="31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1"/>
      <c r="V5" s="32"/>
    </row>
    <row r="6" spans="1:38" s="40" customFormat="1" ht="71.25" customHeight="1" x14ac:dyDescent="0.2">
      <c r="A6" s="58" t="s">
        <v>34</v>
      </c>
      <c r="B6" s="58" t="s">
        <v>15</v>
      </c>
      <c r="C6" s="59" t="s">
        <v>14</v>
      </c>
      <c r="D6" s="58" t="s">
        <v>13</v>
      </c>
      <c r="E6" s="58" t="s">
        <v>73</v>
      </c>
      <c r="F6" s="58" t="s">
        <v>26</v>
      </c>
      <c r="G6" s="58" t="s">
        <v>16</v>
      </c>
      <c r="H6" s="58" t="s">
        <v>47</v>
      </c>
      <c r="I6" s="58" t="s">
        <v>17</v>
      </c>
      <c r="J6" s="58" t="s">
        <v>6</v>
      </c>
      <c r="K6" s="58" t="s">
        <v>40</v>
      </c>
      <c r="L6" s="58" t="s">
        <v>18</v>
      </c>
      <c r="M6" s="58" t="s">
        <v>19</v>
      </c>
      <c r="N6" s="58" t="s">
        <v>42</v>
      </c>
      <c r="O6" s="58" t="s">
        <v>41</v>
      </c>
      <c r="P6" s="58" t="s">
        <v>1</v>
      </c>
      <c r="Q6" s="58" t="s">
        <v>67</v>
      </c>
      <c r="R6" s="58" t="s">
        <v>68</v>
      </c>
      <c r="S6" s="58" t="s">
        <v>69</v>
      </c>
      <c r="T6" s="58" t="s">
        <v>1</v>
      </c>
      <c r="U6" s="59" t="s">
        <v>46</v>
      </c>
      <c r="V6" s="58" t="s">
        <v>0</v>
      </c>
      <c r="W6" s="58" t="s">
        <v>23</v>
      </c>
    </row>
    <row r="7" spans="1:38" s="33" customFormat="1" ht="51" x14ac:dyDescent="0.2">
      <c r="A7" s="41">
        <v>1</v>
      </c>
      <c r="B7" s="41">
        <v>21431</v>
      </c>
      <c r="C7" s="42" t="s">
        <v>83</v>
      </c>
      <c r="D7" s="43" t="s">
        <v>91</v>
      </c>
      <c r="E7" s="43" t="s">
        <v>78</v>
      </c>
      <c r="F7" s="77" t="s">
        <v>92</v>
      </c>
      <c r="G7" s="53" t="s">
        <v>100</v>
      </c>
      <c r="H7" s="77" t="s">
        <v>106</v>
      </c>
      <c r="I7" s="52" t="s">
        <v>112</v>
      </c>
      <c r="J7" s="45" t="s">
        <v>76</v>
      </c>
      <c r="K7" s="45" t="s">
        <v>53</v>
      </c>
      <c r="L7" s="57" t="s">
        <v>87</v>
      </c>
      <c r="M7" s="48"/>
      <c r="N7" s="46"/>
      <c r="O7" s="49"/>
      <c r="P7" s="45"/>
      <c r="Q7" s="57" t="s">
        <v>96</v>
      </c>
      <c r="R7" s="57" t="s">
        <v>87</v>
      </c>
      <c r="S7" s="57" t="s">
        <v>97</v>
      </c>
      <c r="T7" s="45" t="s">
        <v>7</v>
      </c>
      <c r="U7" s="50"/>
      <c r="V7" s="43"/>
      <c r="W7" s="51"/>
    </row>
    <row r="8" spans="1:38" s="33" customFormat="1" ht="51" x14ac:dyDescent="0.2">
      <c r="A8" s="41">
        <v>2</v>
      </c>
      <c r="B8" s="41">
        <v>21431</v>
      </c>
      <c r="C8" s="42" t="s">
        <v>84</v>
      </c>
      <c r="D8" s="43" t="s">
        <v>91</v>
      </c>
      <c r="E8" s="43" t="s">
        <v>78</v>
      </c>
      <c r="F8" s="77" t="s">
        <v>92</v>
      </c>
      <c r="G8" s="53" t="s">
        <v>99</v>
      </c>
      <c r="H8" s="77" t="s">
        <v>107</v>
      </c>
      <c r="I8" s="52" t="s">
        <v>113</v>
      </c>
      <c r="J8" s="52" t="s">
        <v>76</v>
      </c>
      <c r="K8" s="45" t="s">
        <v>53</v>
      </c>
      <c r="L8" s="54" t="s">
        <v>88</v>
      </c>
      <c r="M8" s="48"/>
      <c r="N8" s="46"/>
      <c r="O8" s="49"/>
      <c r="P8" s="45"/>
      <c r="Q8" s="57" t="s">
        <v>96</v>
      </c>
      <c r="R8" s="54" t="s">
        <v>88</v>
      </c>
      <c r="S8" s="57" t="s">
        <v>96</v>
      </c>
      <c r="T8" s="45" t="s">
        <v>5</v>
      </c>
      <c r="U8" s="50"/>
      <c r="V8" s="43"/>
      <c r="W8" s="51"/>
    </row>
    <row r="9" spans="1:38" s="33" customFormat="1" ht="76.5" x14ac:dyDescent="0.2">
      <c r="A9" s="41">
        <v>3</v>
      </c>
      <c r="B9" s="41">
        <v>21431</v>
      </c>
      <c r="C9" s="42" t="s">
        <v>85</v>
      </c>
      <c r="D9" s="43" t="s">
        <v>91</v>
      </c>
      <c r="E9" s="43" t="s">
        <v>78</v>
      </c>
      <c r="F9" s="77" t="s">
        <v>92</v>
      </c>
      <c r="G9" s="53" t="s">
        <v>102</v>
      </c>
      <c r="H9" s="77" t="s">
        <v>108</v>
      </c>
      <c r="I9" s="52" t="s">
        <v>114</v>
      </c>
      <c r="J9" s="52" t="s">
        <v>74</v>
      </c>
      <c r="K9" s="52" t="s">
        <v>53</v>
      </c>
      <c r="L9" s="54" t="s">
        <v>88</v>
      </c>
      <c r="M9" s="48"/>
      <c r="N9" s="46"/>
      <c r="O9" s="49"/>
      <c r="P9" s="45"/>
      <c r="Q9" s="57" t="s">
        <v>96</v>
      </c>
      <c r="R9" s="54" t="s">
        <v>88</v>
      </c>
      <c r="S9" s="57" t="s">
        <v>89</v>
      </c>
      <c r="T9" s="45" t="s">
        <v>4</v>
      </c>
      <c r="U9" s="50"/>
      <c r="V9" s="43"/>
      <c r="W9" s="51"/>
    </row>
    <row r="10" spans="1:38" s="33" customFormat="1" ht="76.5" x14ac:dyDescent="0.2">
      <c r="A10" s="41">
        <v>4</v>
      </c>
      <c r="B10" s="41">
        <v>21431</v>
      </c>
      <c r="C10" s="42" t="s">
        <v>86</v>
      </c>
      <c r="D10" s="43" t="s">
        <v>91</v>
      </c>
      <c r="E10" s="43" t="s">
        <v>78</v>
      </c>
      <c r="F10" s="77" t="s">
        <v>92</v>
      </c>
      <c r="G10" s="53" t="s">
        <v>103</v>
      </c>
      <c r="H10" s="77" t="s">
        <v>109</v>
      </c>
      <c r="I10" s="52" t="s">
        <v>115</v>
      </c>
      <c r="J10" s="45" t="s">
        <v>74</v>
      </c>
      <c r="K10" s="52" t="s">
        <v>53</v>
      </c>
      <c r="L10" s="54" t="s">
        <v>88</v>
      </c>
      <c r="M10" s="48"/>
      <c r="N10" s="46"/>
      <c r="O10" s="49"/>
      <c r="P10" s="45"/>
      <c r="Q10" s="57" t="s">
        <v>98</v>
      </c>
      <c r="R10" s="57" t="s">
        <v>87</v>
      </c>
      <c r="S10" s="57" t="s">
        <v>90</v>
      </c>
      <c r="T10" s="45" t="s">
        <v>3</v>
      </c>
      <c r="U10" s="50"/>
      <c r="V10" s="55"/>
      <c r="W10" s="51"/>
    </row>
    <row r="11" spans="1:38" s="33" customFormat="1" ht="76.5" x14ac:dyDescent="0.2">
      <c r="A11" s="41">
        <v>5</v>
      </c>
      <c r="B11" s="41">
        <v>21431</v>
      </c>
      <c r="C11" s="42"/>
      <c r="D11" s="43" t="s">
        <v>91</v>
      </c>
      <c r="E11" s="43" t="s">
        <v>78</v>
      </c>
      <c r="F11" s="77" t="s">
        <v>92</v>
      </c>
      <c r="G11" s="53" t="s">
        <v>104</v>
      </c>
      <c r="H11" s="77" t="s">
        <v>110</v>
      </c>
      <c r="I11" s="52" t="s">
        <v>116</v>
      </c>
      <c r="J11" s="45" t="s">
        <v>74</v>
      </c>
      <c r="K11" s="52" t="s">
        <v>53</v>
      </c>
      <c r="L11" s="57" t="s">
        <v>101</v>
      </c>
      <c r="M11" s="48"/>
      <c r="N11" s="46"/>
      <c r="O11" s="49"/>
      <c r="P11" s="45"/>
      <c r="Q11" s="57" t="s">
        <v>98</v>
      </c>
      <c r="R11" s="54" t="s">
        <v>93</v>
      </c>
      <c r="S11" s="57" t="s">
        <v>94</v>
      </c>
      <c r="T11" s="45" t="s">
        <v>2</v>
      </c>
      <c r="U11" s="50"/>
      <c r="V11" s="55"/>
      <c r="W11" s="51"/>
    </row>
    <row r="12" spans="1:38" s="33" customFormat="1" ht="76.5" x14ac:dyDescent="0.2">
      <c r="A12" s="41">
        <v>6</v>
      </c>
      <c r="B12" s="41">
        <v>21431</v>
      </c>
      <c r="C12" s="42"/>
      <c r="D12" s="43" t="s">
        <v>91</v>
      </c>
      <c r="E12" s="43" t="s">
        <v>78</v>
      </c>
      <c r="F12" s="77" t="s">
        <v>92</v>
      </c>
      <c r="G12" s="53" t="s">
        <v>105</v>
      </c>
      <c r="H12" s="77" t="s">
        <v>111</v>
      </c>
      <c r="I12" s="52" t="s">
        <v>117</v>
      </c>
      <c r="J12" s="45" t="s">
        <v>76</v>
      </c>
      <c r="K12" s="52" t="s">
        <v>53</v>
      </c>
      <c r="L12" s="57" t="s">
        <v>87</v>
      </c>
      <c r="M12" s="48"/>
      <c r="N12" s="46"/>
      <c r="O12" s="49"/>
      <c r="P12" s="45"/>
      <c r="Q12" s="57" t="s">
        <v>94</v>
      </c>
      <c r="R12" s="57" t="s">
        <v>87</v>
      </c>
      <c r="S12" s="57" t="s">
        <v>95</v>
      </c>
      <c r="T12" s="45" t="s">
        <v>3</v>
      </c>
      <c r="U12" s="50"/>
      <c r="V12" s="55"/>
      <c r="W12" s="51"/>
    </row>
    <row r="13" spans="1:38" s="33" customFormat="1" x14ac:dyDescent="0.2">
      <c r="A13" s="41"/>
      <c r="B13" s="41"/>
      <c r="C13" s="42"/>
      <c r="D13" s="43"/>
      <c r="E13" s="43"/>
      <c r="F13" s="43"/>
      <c r="G13" s="44"/>
      <c r="H13" s="45"/>
      <c r="I13" s="46"/>
      <c r="J13" s="45"/>
      <c r="K13" s="45"/>
      <c r="L13" s="47"/>
      <c r="M13" s="48"/>
      <c r="N13" s="46"/>
      <c r="O13" s="49"/>
      <c r="P13" s="45"/>
      <c r="Q13" s="47"/>
      <c r="R13" s="47"/>
      <c r="S13" s="47"/>
      <c r="T13" s="45"/>
      <c r="U13" s="50"/>
      <c r="V13" s="55"/>
      <c r="W13" s="51"/>
    </row>
    <row r="14" spans="1:38" s="33" customFormat="1" x14ac:dyDescent="0.2">
      <c r="A14" s="41"/>
      <c r="B14" s="41"/>
      <c r="C14" s="42"/>
      <c r="D14" s="43"/>
      <c r="E14" s="43"/>
      <c r="F14" s="43"/>
      <c r="G14" s="44"/>
      <c r="H14" s="45"/>
      <c r="I14" s="46"/>
      <c r="J14" s="45"/>
      <c r="K14" s="45"/>
      <c r="L14" s="47"/>
      <c r="M14" s="48"/>
      <c r="N14" s="46"/>
      <c r="O14" s="49"/>
      <c r="P14" s="45"/>
      <c r="Q14" s="47"/>
      <c r="R14" s="47"/>
      <c r="S14" s="47"/>
      <c r="T14" s="45"/>
      <c r="U14" s="50"/>
      <c r="V14" s="55"/>
      <c r="W14" s="51"/>
    </row>
    <row r="15" spans="1:38" s="33" customFormat="1" x14ac:dyDescent="0.2">
      <c r="A15" s="41"/>
      <c r="B15" s="41"/>
      <c r="C15" s="42"/>
      <c r="D15" s="43"/>
      <c r="E15" s="43"/>
      <c r="F15" s="43"/>
      <c r="G15" s="44"/>
      <c r="H15" s="45"/>
      <c r="I15" s="46"/>
      <c r="J15" s="45"/>
      <c r="K15" s="45"/>
      <c r="L15" s="47"/>
      <c r="M15" s="48"/>
      <c r="N15" s="46"/>
      <c r="O15" s="49"/>
      <c r="P15" s="45"/>
      <c r="Q15" s="47"/>
      <c r="R15" s="47"/>
      <c r="S15" s="47"/>
      <c r="T15" s="45"/>
      <c r="U15" s="50"/>
      <c r="V15" s="55"/>
      <c r="W15" s="51"/>
    </row>
    <row r="16" spans="1:38" s="33" customFormat="1" x14ac:dyDescent="0.2">
      <c r="A16" s="41"/>
      <c r="B16" s="41"/>
      <c r="C16" s="42"/>
      <c r="D16" s="43"/>
      <c r="E16" s="43"/>
      <c r="F16" s="43"/>
      <c r="G16" s="44"/>
      <c r="H16" s="45"/>
      <c r="I16" s="46"/>
      <c r="J16" s="45"/>
      <c r="K16" s="45"/>
      <c r="L16" s="47"/>
      <c r="M16" s="48"/>
      <c r="N16" s="46"/>
      <c r="O16" s="49"/>
      <c r="P16" s="45"/>
      <c r="Q16" s="47"/>
      <c r="R16" s="47"/>
      <c r="S16" s="47"/>
      <c r="T16" s="45"/>
      <c r="U16" s="50"/>
      <c r="V16" s="55"/>
      <c r="W16" s="51"/>
    </row>
    <row r="17" spans="1:23" s="33" customFormat="1" x14ac:dyDescent="0.2">
      <c r="A17" s="41"/>
      <c r="B17" s="41"/>
      <c r="C17" s="42"/>
      <c r="D17" s="43"/>
      <c r="E17" s="43"/>
      <c r="F17" s="43"/>
      <c r="G17" s="44"/>
      <c r="H17" s="45"/>
      <c r="I17" s="46"/>
      <c r="J17" s="45"/>
      <c r="K17" s="45"/>
      <c r="L17" s="47"/>
      <c r="M17" s="48"/>
      <c r="N17" s="46"/>
      <c r="O17" s="49"/>
      <c r="P17" s="45"/>
      <c r="Q17" s="47"/>
      <c r="R17" s="47"/>
      <c r="S17" s="47"/>
      <c r="T17" s="45"/>
      <c r="U17" s="50"/>
      <c r="V17" s="55"/>
      <c r="W17" s="51"/>
    </row>
    <row r="18" spans="1:23" s="33" customFormat="1" x14ac:dyDescent="0.2">
      <c r="A18" s="41"/>
      <c r="B18" s="41"/>
      <c r="C18" s="42"/>
      <c r="D18" s="43"/>
      <c r="E18" s="43"/>
      <c r="F18" s="43"/>
      <c r="G18" s="44"/>
      <c r="H18" s="45"/>
      <c r="I18" s="46"/>
      <c r="J18" s="45"/>
      <c r="K18" s="45"/>
      <c r="L18" s="47"/>
      <c r="M18" s="48"/>
      <c r="N18" s="46"/>
      <c r="O18" s="49"/>
      <c r="P18" s="45"/>
      <c r="Q18" s="47"/>
      <c r="R18" s="47"/>
      <c r="S18" s="47"/>
      <c r="T18" s="45"/>
      <c r="U18" s="50"/>
      <c r="V18" s="55"/>
      <c r="W18" s="51"/>
    </row>
    <row r="19" spans="1:23" s="33" customFormat="1" x14ac:dyDescent="0.2">
      <c r="A19" s="41"/>
      <c r="B19" s="41"/>
      <c r="C19" s="42"/>
      <c r="D19" s="43"/>
      <c r="E19" s="43"/>
      <c r="F19" s="43"/>
      <c r="G19" s="44"/>
      <c r="H19" s="45"/>
      <c r="I19" s="46"/>
      <c r="J19" s="45"/>
      <c r="K19" s="45"/>
      <c r="L19" s="47"/>
      <c r="M19" s="48"/>
      <c r="N19" s="46"/>
      <c r="O19" s="49"/>
      <c r="P19" s="45"/>
      <c r="Q19" s="47"/>
      <c r="R19" s="47"/>
      <c r="S19" s="47"/>
      <c r="T19" s="45"/>
      <c r="U19" s="50"/>
      <c r="V19" s="55"/>
      <c r="W19" s="51"/>
    </row>
  </sheetData>
  <autoFilter ref="A6:W10">
    <sortState ref="A10:W13">
      <sortCondition ref="W9:W13"/>
    </sortState>
  </autoFilter>
  <mergeCells count="3">
    <mergeCell ref="A1:D3"/>
    <mergeCell ref="W1:W3"/>
    <mergeCell ref="E1:V3"/>
  </mergeCells>
  <phoneticPr fontId="2" type="noConversion"/>
  <conditionalFormatting sqref="K7:K12">
    <cfRule type="containsText" dxfId="11" priority="29" stopIfTrue="1" operator="containsText" text="Terminado">
      <formula>NOT(ISERROR(SEARCH("Terminado",K7)))</formula>
    </cfRule>
    <cfRule type="containsText" dxfId="10" priority="30" stopIfTrue="1" operator="containsText" text="Devuelto">
      <formula>NOT(ISERROR(SEARCH("Devuelto",K7)))</formula>
    </cfRule>
    <cfRule type="containsText" dxfId="9" priority="31" stopIfTrue="1" operator="containsText" text="Por validar">
      <formula>NOT(ISERROR(SEARCH("Por validar",K7)))</formula>
    </cfRule>
    <cfRule type="containsText" dxfId="8" priority="32" stopIfTrue="1" operator="containsText" text="Pendiente">
      <formula>NOT(ISERROR(SEARCH("Pendiente",K7)))</formula>
    </cfRule>
  </conditionalFormatting>
  <dataValidations count="4">
    <dataValidation type="list" allowBlank="1" showInputMessage="1" showErrorMessage="1" sqref="J7:J19 K13:K19">
      <formula1>Importancia</formula1>
    </dataValidation>
    <dataValidation type="list" allowBlank="1" showInputMessage="1" showErrorMessage="1" sqref="K7:K12">
      <formula1>estado</formula1>
    </dataValidation>
    <dataValidation type="list" allowBlank="1" showInputMessage="1" showErrorMessage="1" sqref="N12:N19">
      <formula1>usuariosistemas</formula1>
    </dataValidation>
    <dataValidation type="list" allowBlank="1" showInputMessage="1" showErrorMessage="1" sqref="P7:P10 T7:T12">
      <formula1>Complejidad</formula1>
    </dataValidation>
  </dataValidations>
  <pageMargins left="0.18" right="0.18" top="0.56000000000000005" bottom="0.21" header="0.37" footer="0"/>
  <pageSetup paperSize="9" scale="50" orientation="landscape" r:id="rId1"/>
  <headerFooter alignWithMargins="0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valores!$F$2:$F$5</xm:f>
          </x14:formula1>
          <xm:sqref>E7:E12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B2:I22"/>
  <sheetViews>
    <sheetView workbookViewId="0">
      <selection activeCell="D22" sqref="D22"/>
    </sheetView>
  </sheetViews>
  <sheetFormatPr baseColWidth="10" defaultRowHeight="12.75" x14ac:dyDescent="0.2"/>
  <cols>
    <col min="1" max="1" width="3.7109375" customWidth="1"/>
    <col min="2" max="2" width="18.28515625" customWidth="1"/>
    <col min="3" max="3" width="11.140625" bestFit="1" customWidth="1"/>
    <col min="4" max="4" width="53.5703125" customWidth="1"/>
    <col min="5" max="5" width="16.7109375" customWidth="1"/>
    <col min="6" max="6" width="14.140625" bestFit="1" customWidth="1"/>
    <col min="7" max="7" width="9.85546875" customWidth="1"/>
    <col min="8" max="8" width="26.85546875" customWidth="1"/>
  </cols>
  <sheetData>
    <row r="2" spans="2:9" x14ac:dyDescent="0.2">
      <c r="B2" s="71"/>
      <c r="C2" s="73" t="s">
        <v>71</v>
      </c>
      <c r="D2" s="74"/>
      <c r="E2" s="71"/>
    </row>
    <row r="3" spans="2:9" x14ac:dyDescent="0.2">
      <c r="B3" s="71"/>
      <c r="C3" s="74"/>
      <c r="D3" s="74"/>
      <c r="E3" s="71"/>
    </row>
    <row r="4" spans="2:9" x14ac:dyDescent="0.2">
      <c r="B4" s="71"/>
      <c r="C4" s="74"/>
      <c r="D4" s="74"/>
      <c r="E4" s="71"/>
    </row>
    <row r="5" spans="2:9" x14ac:dyDescent="0.2">
      <c r="B5" s="75" t="s">
        <v>70</v>
      </c>
      <c r="C5" s="76"/>
      <c r="D5" s="76"/>
      <c r="E5" s="76"/>
    </row>
    <row r="7" spans="2:9" ht="8.25" customHeight="1" x14ac:dyDescent="0.2"/>
    <row r="8" spans="2:9" ht="20.25" customHeight="1" x14ac:dyDescent="0.2">
      <c r="B8" s="9" t="s">
        <v>40</v>
      </c>
      <c r="C8" s="9" t="s">
        <v>12</v>
      </c>
      <c r="D8" s="9" t="s">
        <v>33</v>
      </c>
    </row>
    <row r="9" spans="2:9" ht="15" customHeight="1" x14ac:dyDescent="0.25">
      <c r="B9" s="10" t="str">
        <f>valores!B2</f>
        <v>Pendiente</v>
      </c>
      <c r="C9" s="11">
        <f>COUNTIF(ListaObservaciones!$K$7:$K$19,B9)</f>
        <v>0</v>
      </c>
      <c r="D9" s="12" t="s">
        <v>44</v>
      </c>
    </row>
    <row r="10" spans="2:9" ht="15" customHeight="1" x14ac:dyDescent="0.25">
      <c r="B10" s="10" t="str">
        <f>valores!B3</f>
        <v>Por validar</v>
      </c>
      <c r="C10" s="11">
        <f>COUNTIF(ListaObservaciones!$K$7:$K$19,B10)</f>
        <v>0</v>
      </c>
      <c r="D10" s="12" t="s">
        <v>43</v>
      </c>
    </row>
    <row r="11" spans="2:9" ht="15" customHeight="1" x14ac:dyDescent="0.25">
      <c r="B11" s="10" t="str">
        <f>valores!B4</f>
        <v>Terminado</v>
      </c>
      <c r="C11" s="11">
        <f>COUNTIF(ListaObservaciones!$K$7:$K$19,B11)</f>
        <v>6</v>
      </c>
      <c r="D11" s="12" t="s">
        <v>57</v>
      </c>
      <c r="H11" s="56"/>
      <c r="I11" s="56"/>
    </row>
    <row r="12" spans="2:9" ht="15" customHeight="1" x14ac:dyDescent="0.25">
      <c r="B12" s="10" t="str">
        <f>valores!B5</f>
        <v>Devuelto</v>
      </c>
      <c r="C12" s="11">
        <f>COUNTIF(ListaObservaciones!$K$7:$K$19,B12)</f>
        <v>0</v>
      </c>
      <c r="D12" s="12" t="s">
        <v>58</v>
      </c>
      <c r="H12" s="56"/>
      <c r="I12" s="56"/>
    </row>
    <row r="13" spans="2:9" ht="15" x14ac:dyDescent="0.25">
      <c r="B13" s="10"/>
      <c r="C13" s="11"/>
      <c r="D13" s="12"/>
      <c r="H13" s="72"/>
      <c r="I13" s="72"/>
    </row>
    <row r="14" spans="2:9" s="5" customFormat="1" ht="18.75" thickBot="1" x14ac:dyDescent="0.3">
      <c r="B14" s="22" t="s">
        <v>30</v>
      </c>
      <c r="C14" s="27">
        <f>SUM(C9:C13)</f>
        <v>6</v>
      </c>
      <c r="D14" s="13" t="s">
        <v>32</v>
      </c>
    </row>
    <row r="15" spans="2:9" s="5" customFormat="1" ht="18.75" thickBot="1" x14ac:dyDescent="0.3">
      <c r="B15" s="14" t="s">
        <v>31</v>
      </c>
      <c r="C15" s="16">
        <f>C9/C14</f>
        <v>0</v>
      </c>
      <c r="D15" s="15" t="s">
        <v>45</v>
      </c>
    </row>
    <row r="16" spans="2:9" s="5" customFormat="1" ht="9.75" customHeight="1" x14ac:dyDescent="0.25">
      <c r="B16" s="6"/>
      <c r="C16" s="7"/>
      <c r="D16" s="7"/>
    </row>
    <row r="17" spans="2:4" ht="7.5" customHeight="1" x14ac:dyDescent="0.2">
      <c r="B17" s="1"/>
      <c r="C17" s="1"/>
      <c r="D17" s="1"/>
    </row>
    <row r="18" spans="2:4" ht="15.75" x14ac:dyDescent="0.2">
      <c r="B18" s="9" t="s">
        <v>35</v>
      </c>
      <c r="C18" s="9"/>
      <c r="D18" s="9" t="s">
        <v>36</v>
      </c>
    </row>
    <row r="19" spans="2:4" x14ac:dyDescent="0.2">
      <c r="B19" s="4" t="str">
        <f>valores!A2</f>
        <v>0 - Crítica</v>
      </c>
      <c r="C19" s="2">
        <f>COUNTIF(ListaObservaciones!$J$7:$K$19,B19)</f>
        <v>0</v>
      </c>
      <c r="D19" s="3" t="s">
        <v>39</v>
      </c>
    </row>
    <row r="20" spans="2:4" x14ac:dyDescent="0.2">
      <c r="B20" s="4" t="str">
        <f>valores!A3</f>
        <v>1 - Alta</v>
      </c>
      <c r="C20" s="2">
        <f>COUNTIF(ListaObservaciones!$J$7:$K$19,B20)</f>
        <v>3</v>
      </c>
      <c r="D20" s="3" t="s">
        <v>38</v>
      </c>
    </row>
    <row r="21" spans="2:4" x14ac:dyDescent="0.2">
      <c r="B21" s="4" t="str">
        <f>valores!A4</f>
        <v>2 - Media</v>
      </c>
      <c r="C21" s="2">
        <f>COUNTIF(ListaObservaciones!$J$7:$K$19,B21)</f>
        <v>3</v>
      </c>
      <c r="D21" s="3" t="s">
        <v>37</v>
      </c>
    </row>
    <row r="22" spans="2:4" x14ac:dyDescent="0.2">
      <c r="B22" s="21" t="s">
        <v>30</v>
      </c>
      <c r="C22" s="4">
        <f>SUM(C19:C21)</f>
        <v>6</v>
      </c>
      <c r="D22" s="20"/>
    </row>
  </sheetData>
  <mergeCells count="5">
    <mergeCell ref="B2:B4"/>
    <mergeCell ref="H13:I13"/>
    <mergeCell ref="C2:D4"/>
    <mergeCell ref="E2:E4"/>
    <mergeCell ref="B5:E5"/>
  </mergeCells>
  <phoneticPr fontId="2" type="noConversion"/>
  <pageMargins left="0.75" right="0.75" top="0.26" bottom="0.27" header="0" footer="0"/>
  <pageSetup paperSize="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F7"/>
  <sheetViews>
    <sheetView workbookViewId="0">
      <selection activeCell="B2" sqref="B2"/>
    </sheetView>
  </sheetViews>
  <sheetFormatPr baseColWidth="10" defaultRowHeight="12.75" x14ac:dyDescent="0.2"/>
  <cols>
    <col min="3" max="3" width="16.7109375" bestFit="1" customWidth="1"/>
    <col min="4" max="4" width="17.7109375" bestFit="1" customWidth="1"/>
    <col min="5" max="5" width="12.85546875" bestFit="1" customWidth="1"/>
    <col min="6" max="6" width="20.42578125" bestFit="1" customWidth="1"/>
  </cols>
  <sheetData>
    <row r="1" spans="1:6" x14ac:dyDescent="0.2">
      <c r="A1" t="s">
        <v>35</v>
      </c>
      <c r="B1" t="s">
        <v>50</v>
      </c>
      <c r="C1" t="s">
        <v>56</v>
      </c>
      <c r="D1" t="s">
        <v>55</v>
      </c>
      <c r="E1" t="s">
        <v>1</v>
      </c>
      <c r="F1" t="s">
        <v>73</v>
      </c>
    </row>
    <row r="2" spans="1:6" x14ac:dyDescent="0.2">
      <c r="A2" t="s">
        <v>75</v>
      </c>
      <c r="B2" t="s">
        <v>51</v>
      </c>
      <c r="C2" t="s">
        <v>20</v>
      </c>
      <c r="D2" t="s">
        <v>24</v>
      </c>
      <c r="E2" t="s">
        <v>2</v>
      </c>
      <c r="F2" t="s">
        <v>78</v>
      </c>
    </row>
    <row r="3" spans="1:6" x14ac:dyDescent="0.2">
      <c r="A3" t="s">
        <v>74</v>
      </c>
      <c r="B3" t="s">
        <v>52</v>
      </c>
      <c r="E3" t="s">
        <v>3</v>
      </c>
      <c r="F3" t="s">
        <v>79</v>
      </c>
    </row>
    <row r="4" spans="1:6" x14ac:dyDescent="0.2">
      <c r="A4" t="s">
        <v>76</v>
      </c>
      <c r="B4" t="s">
        <v>53</v>
      </c>
      <c r="E4" t="s">
        <v>4</v>
      </c>
      <c r="F4" t="s">
        <v>81</v>
      </c>
    </row>
    <row r="5" spans="1:6" x14ac:dyDescent="0.2">
      <c r="A5" t="s">
        <v>77</v>
      </c>
      <c r="B5" t="s">
        <v>54</v>
      </c>
      <c r="E5" t="s">
        <v>5</v>
      </c>
      <c r="F5" t="s">
        <v>80</v>
      </c>
    </row>
    <row r="6" spans="1:6" x14ac:dyDescent="0.2">
      <c r="B6" t="s">
        <v>21</v>
      </c>
      <c r="E6" s="8" t="s">
        <v>7</v>
      </c>
    </row>
    <row r="7" spans="1:6" x14ac:dyDescent="0.2">
      <c r="B7" t="s">
        <v>22</v>
      </c>
    </row>
  </sheetData>
  <phoneticPr fontId="2" type="noConversion"/>
  <pageMargins left="0.75" right="0.75" top="1" bottom="1" header="0" footer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G4" sqref="G4"/>
    </sheetView>
  </sheetViews>
  <sheetFormatPr baseColWidth="10" defaultRowHeight="12.75" x14ac:dyDescent="0.2"/>
  <sheetData>
    <row r="1" spans="1:11" ht="51" x14ac:dyDescent="0.2">
      <c r="A1" s="18" t="s">
        <v>61</v>
      </c>
      <c r="B1" s="18" t="s">
        <v>62</v>
      </c>
      <c r="C1" s="17"/>
      <c r="D1" s="17"/>
      <c r="E1" s="17"/>
      <c r="F1" s="18" t="s">
        <v>49</v>
      </c>
      <c r="G1" s="18" t="s">
        <v>52</v>
      </c>
      <c r="H1" s="25" t="s">
        <v>59</v>
      </c>
      <c r="I1" s="24">
        <v>41094</v>
      </c>
      <c r="J1" s="26" t="s">
        <v>60</v>
      </c>
    </row>
    <row r="2" spans="1:11" ht="51" x14ac:dyDescent="0.2">
      <c r="A2" s="18" t="s">
        <v>63</v>
      </c>
      <c r="B2" s="18" t="s">
        <v>27</v>
      </c>
      <c r="C2" s="17"/>
      <c r="D2" s="17"/>
      <c r="E2" s="17"/>
      <c r="F2" s="18" t="s">
        <v>48</v>
      </c>
      <c r="G2" s="18" t="s">
        <v>52</v>
      </c>
      <c r="H2" s="25" t="s">
        <v>59</v>
      </c>
      <c r="I2" s="24">
        <v>41094</v>
      </c>
      <c r="J2" s="26" t="s">
        <v>60</v>
      </c>
    </row>
    <row r="3" spans="1:11" ht="25.5" x14ac:dyDescent="0.2">
      <c r="A3" s="18" t="s">
        <v>64</v>
      </c>
      <c r="B3" s="18" t="s">
        <v>65</v>
      </c>
      <c r="C3" s="17"/>
      <c r="D3" s="17"/>
      <c r="E3" s="17"/>
      <c r="F3" s="18" t="s">
        <v>48</v>
      </c>
      <c r="G3" s="18" t="s">
        <v>52</v>
      </c>
      <c r="H3" s="25" t="s">
        <v>59</v>
      </c>
      <c r="I3" s="24">
        <v>41094</v>
      </c>
      <c r="J3" s="26" t="s">
        <v>60</v>
      </c>
    </row>
    <row r="4" spans="1:11" ht="25.5" x14ac:dyDescent="0.2">
      <c r="A4" s="18" t="s">
        <v>66</v>
      </c>
      <c r="B4" s="18" t="s">
        <v>66</v>
      </c>
      <c r="C4" s="17"/>
      <c r="D4" s="17"/>
      <c r="E4" s="17"/>
      <c r="F4" s="18" t="s">
        <v>48</v>
      </c>
      <c r="G4" s="18" t="s">
        <v>52</v>
      </c>
      <c r="H4" s="25" t="s">
        <v>59</v>
      </c>
      <c r="I4" s="24">
        <v>41094</v>
      </c>
      <c r="J4" s="26" t="s">
        <v>60</v>
      </c>
    </row>
    <row r="5" spans="1:11" ht="38.25" x14ac:dyDescent="0.2">
      <c r="A5" s="19" t="s">
        <v>25</v>
      </c>
      <c r="B5" s="23" t="s">
        <v>28</v>
      </c>
      <c r="C5" s="23" t="s">
        <v>29</v>
      </c>
      <c r="D5" s="17"/>
      <c r="E5" s="17"/>
      <c r="F5" s="17"/>
      <c r="G5" s="18" t="s">
        <v>48</v>
      </c>
      <c r="H5" s="18" t="s">
        <v>52</v>
      </c>
      <c r="I5" s="25" t="s">
        <v>59</v>
      </c>
      <c r="J5" s="24">
        <v>41094</v>
      </c>
      <c r="K5" s="26" t="s">
        <v>60</v>
      </c>
    </row>
  </sheetData>
  <phoneticPr fontId="2" type="noConversion"/>
  <conditionalFormatting sqref="G1:G4">
    <cfRule type="containsText" dxfId="7" priority="5" stopIfTrue="1" operator="containsText" text="Terminado">
      <formula>NOT(ISERROR(SEARCH("Terminado",G1)))</formula>
    </cfRule>
    <cfRule type="containsText" dxfId="6" priority="6" stopIfTrue="1" operator="containsText" text="Devuelto">
      <formula>NOT(ISERROR(SEARCH("Devuelto",G1)))</formula>
    </cfRule>
    <cfRule type="containsText" dxfId="5" priority="7" stopIfTrue="1" operator="containsText" text="Por validar">
      <formula>NOT(ISERROR(SEARCH("Por validar",G1)))</formula>
    </cfRule>
    <cfRule type="containsText" dxfId="4" priority="8" stopIfTrue="1" operator="containsText" text="Pendiente">
      <formula>NOT(ISERROR(SEARCH("Pendiente",G1)))</formula>
    </cfRule>
  </conditionalFormatting>
  <conditionalFormatting sqref="H5">
    <cfRule type="containsText" dxfId="3" priority="1" stopIfTrue="1" operator="containsText" text="Terminado">
      <formula>NOT(ISERROR(SEARCH("Terminado",H5)))</formula>
    </cfRule>
    <cfRule type="containsText" dxfId="2" priority="2" stopIfTrue="1" operator="containsText" text="Devuelto">
      <formula>NOT(ISERROR(SEARCH("Devuelto",H5)))</formula>
    </cfRule>
    <cfRule type="containsText" dxfId="1" priority="3" stopIfTrue="1" operator="containsText" text="Por validar">
      <formula>NOT(ISERROR(SEARCH("Por validar",H5)))</formula>
    </cfRule>
    <cfRule type="containsText" dxfId="0" priority="4" stopIfTrue="1" operator="containsText" text="Pendiente">
      <formula>NOT(ISERROR(SEARCH("Pendiente",H5)))</formula>
    </cfRule>
  </conditionalFormatting>
  <dataValidations count="2">
    <dataValidation type="list" allowBlank="1" showInputMessage="1" showErrorMessage="1" sqref="G1:G4 H5">
      <formula1>estado</formula1>
    </dataValidation>
    <dataValidation type="list" allowBlank="1" showInputMessage="1" showErrorMessage="1" sqref="F1:F4 G5">
      <formula1>Importancia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6</vt:i4>
      </vt:variant>
    </vt:vector>
  </HeadingPairs>
  <TitlesOfParts>
    <vt:vector size="10" baseType="lpstr">
      <vt:lpstr>ListaObservaciones</vt:lpstr>
      <vt:lpstr>RESUMEN</vt:lpstr>
      <vt:lpstr>valores</vt:lpstr>
      <vt:lpstr>Hoja1</vt:lpstr>
      <vt:lpstr>ListaObservaciones!Área_de_impresión</vt:lpstr>
      <vt:lpstr>Complejidad</vt:lpstr>
      <vt:lpstr>estado</vt:lpstr>
      <vt:lpstr>Importancia</vt:lpstr>
      <vt:lpstr>usuarioreporta</vt:lpstr>
      <vt:lpstr>usuariosistemas</vt:lpstr>
    </vt:vector>
  </TitlesOfParts>
  <Company>SES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SES</dc:creator>
  <cp:lastModifiedBy>Sergio Espinoza</cp:lastModifiedBy>
  <cp:lastPrinted>2008-05-14T20:09:22Z</cp:lastPrinted>
  <dcterms:created xsi:type="dcterms:W3CDTF">2008-04-28T12:31:29Z</dcterms:created>
  <dcterms:modified xsi:type="dcterms:W3CDTF">2019-05-08T23:15:33Z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Owner">
    <vt:lpwstr>16</vt:lpwstr>
  </property>
  <property fmtid="{D5CDD505-2E9C-101B-9397-08002B2CF9AE}" pid="3" name="Status">
    <vt:lpwstr>Draft</vt:lpwstr>
  </property>
  <property fmtid="{D5CDD505-2E9C-101B-9397-08002B2CF9AE}" pid="4" name="GUID">
    <vt:lpwstr>{20081009-2339-26E8-83D5-5E4C928270D0}</vt:lpwstr>
  </property>
</Properties>
</file>