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VN\09EFE\FSEDES\02APL\01SISFIN\01REQ\0333\04PRB\"/>
    </mc:Choice>
  </mc:AlternateContent>
  <bookViews>
    <workbookView xWindow="-900" yWindow="2715" windowWidth="10200" windowHeight="8085"/>
  </bookViews>
  <sheets>
    <sheet name="ListaObservaciones" sheetId="1" r:id="rId1"/>
    <sheet name="RESUMEN" sheetId="2" r:id="rId2"/>
    <sheet name="valores" sheetId="3" r:id="rId3"/>
    <sheet name="Hoja1" sheetId="4" r:id="rId4"/>
  </sheets>
  <definedNames>
    <definedName name="_xlnm._FilterDatabase" localSheetId="0" hidden="1">ListaObservaciones!$A$6:$W$14</definedName>
    <definedName name="_xlnm.Print_Area" localSheetId="0">ListaObservaciones!$A$5:$W$6</definedName>
    <definedName name="Complejidad">valores!$E$2:$E$6</definedName>
    <definedName name="estado">valores!$B$2:$B$5</definedName>
    <definedName name="Importancia">valores!$A$2:$A$4</definedName>
    <definedName name="Resultado">#REF!</definedName>
    <definedName name="usuarioreporta">valores!$C$2:$C$7</definedName>
    <definedName name="usuariosistemas">valores!$D$2:$D$8</definedName>
  </definedNames>
  <calcPr calcId="162913"/>
</workbook>
</file>

<file path=xl/calcChain.xml><?xml version="1.0" encoding="utf-8"?>
<calcChain xmlns="http://schemas.openxmlformats.org/spreadsheetml/2006/main">
  <c r="B12" i="2" l="1"/>
  <c r="C12" i="2"/>
  <c r="B19" i="2"/>
  <c r="C19" i="2"/>
  <c r="B20" i="2"/>
  <c r="C20" i="2"/>
  <c r="B21" i="2"/>
  <c r="C21" i="2"/>
  <c r="B11" i="2"/>
  <c r="C11" i="2"/>
  <c r="B10" i="2"/>
  <c r="C10" i="2"/>
  <c r="B9" i="2"/>
  <c r="C9" i="2"/>
  <c r="C22" i="2" l="1"/>
  <c r="C14" i="2"/>
  <c r="C15" i="2" s="1"/>
</calcChain>
</file>

<file path=xl/comments1.xml><?xml version="1.0" encoding="utf-8"?>
<comments xmlns="http://schemas.openxmlformats.org/spreadsheetml/2006/main">
  <authors>
    <author>Giuliana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es el caso de pruebas de la observación detectada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es el escenario de la observación detectada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cuales son las acciones y los eventos principales que produjeron la observación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es el resultado que el sistema debe mostrar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fue el resultado de la prueba. Es importante indicar cual es el mensaje o las acciones que ejecuta el sistema.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+ Alta: son todas las observaciones bloqueantes que no permiten continuar con las pruebas.
+ Media: Son todas las observaciones no bloqueantes que permiten continuar con las pruebas.
+ Baja: Son todas las observaciones de forma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+ Pendiente : Por desarrollar Observación.
+ Por Validar: Solución Terminada y Probada por SES Perú.
+ Terminado: Solución Aceptada por el área usuaria.
+ Devuelto : No aplican. Se detalla situación.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el nombre del ingeniero de FSW o Analista QC quien realizo la prueba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la fecha en la cual se esta reportando la observaciones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Esta columna es lenado por el Analista de Servicio o el ingeniero de Responsables e indica quien es el responsable de levantar observaciones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es la fecha que se dio solución a la observación reportada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Las evidencia de error deben ser colocadas en un word y se debe indicar el nombre de la imagen y la ruta del documento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indica algun comentario extra del usuario en caso fuese necesario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Cuando la observación no es considera como tal, ya que puede que no este dentro del alcance o son temas heredado. El analista de servicio/ ingeniero responsable/ ingeniero FSW deben colocar detalle</t>
        </r>
      </text>
    </comment>
  </commentList>
</comments>
</file>

<file path=xl/sharedStrings.xml><?xml version="1.0" encoding="utf-8"?>
<sst xmlns="http://schemas.openxmlformats.org/spreadsheetml/2006/main" count="211" uniqueCount="104">
  <si>
    <t>COMENTARIOS USUARIO</t>
  </si>
  <si>
    <t>Complejidad</t>
  </si>
  <si>
    <t>Muy Complejo</t>
  </si>
  <si>
    <t>Complejo</t>
  </si>
  <si>
    <t>Normal</t>
  </si>
  <si>
    <t>Simple</t>
  </si>
  <si>
    <t>Importancia - Prioridad</t>
  </si>
  <si>
    <t>Muy Simple</t>
  </si>
  <si>
    <t>No</t>
  </si>
  <si>
    <t>Fallo</t>
  </si>
  <si>
    <t>SI</t>
  </si>
  <si>
    <t>Aprobado</t>
  </si>
  <si>
    <t>Can.</t>
  </si>
  <si>
    <t>Nombre de Caso de Prueba</t>
  </si>
  <si>
    <t>ID SRI</t>
  </si>
  <si>
    <t>ID</t>
  </si>
  <si>
    <t>Descripción de la Acción</t>
  </si>
  <si>
    <t>Resultado de la Prueba</t>
  </si>
  <si>
    <t>Tester</t>
  </si>
  <si>
    <t>Fecha Fin</t>
  </si>
  <si>
    <t>Giuliana Pujaico</t>
  </si>
  <si>
    <t xml:space="preserve">Conforme </t>
  </si>
  <si>
    <t>No Conforme</t>
  </si>
  <si>
    <t>COMENTARIOS DEL INGENIERO DE SW</t>
  </si>
  <si>
    <t>Daniel Silva</t>
  </si>
  <si>
    <t>10</t>
  </si>
  <si>
    <t>Escenario</t>
  </si>
  <si>
    <t>Busqueda por Sistema y paginación del listado</t>
  </si>
  <si>
    <t>Mantenimiento de Perfil</t>
  </si>
  <si>
    <t>Quitar Menu a Perfil - Exitoso</t>
  </si>
  <si>
    <t>Total</t>
  </si>
  <si>
    <t>Por cumplir</t>
  </si>
  <si>
    <t>Total CASOS</t>
  </si>
  <si>
    <t>Descripción</t>
  </si>
  <si>
    <t>Nro</t>
  </si>
  <si>
    <t>Importancia</t>
  </si>
  <si>
    <t>Tiempo de Solución</t>
  </si>
  <si>
    <t>Menos de 2 horas</t>
  </si>
  <si>
    <t>Entre 2 y 4 horas</t>
  </si>
  <si>
    <t>Mas de 4 horas</t>
  </si>
  <si>
    <t>Estado</t>
  </si>
  <si>
    <t>Fecha 
Solucion</t>
  </si>
  <si>
    <t>Asignado
a:</t>
  </si>
  <si>
    <t>Solución Terminada y Probada por SES Perú.</t>
  </si>
  <si>
    <t>Por desarrollar Observación.</t>
  </si>
  <si>
    <t>Pendientes</t>
  </si>
  <si>
    <t>IMAGEN
(\\directorio)</t>
  </si>
  <si>
    <t>Resultado Esperado</t>
  </si>
  <si>
    <t>Media</t>
  </si>
  <si>
    <t>Baja</t>
  </si>
  <si>
    <t>estado</t>
  </si>
  <si>
    <t>Pendiente</t>
  </si>
  <si>
    <t>Por validar</t>
  </si>
  <si>
    <t>Terminado</t>
  </si>
  <si>
    <t>Devuelto</t>
  </si>
  <si>
    <t>UsuarioSistemas</t>
  </si>
  <si>
    <t>UsuarioReporta</t>
  </si>
  <si>
    <t>Solución Aceptada por el área usuaria.</t>
  </si>
  <si>
    <t>No aplican. Se detalla situación.</t>
  </si>
  <si>
    <t>Jean Esquerra</t>
  </si>
  <si>
    <t>Ranphi Tapia</t>
  </si>
  <si>
    <t>Cambio de Rol en 
Usuario de Sesion</t>
  </si>
  <si>
    <t>Seleccionar Rol</t>
  </si>
  <si>
    <t>Mantenimiento 
de Sistemas</t>
  </si>
  <si>
    <t>Login</t>
  </si>
  <si>
    <t>Bloqueo Usuario</t>
  </si>
  <si>
    <t>Restablecer Contraseña</t>
  </si>
  <si>
    <t>Fecha Reporte</t>
  </si>
  <si>
    <t>Asignado a:</t>
  </si>
  <si>
    <t>Fecha de la Solución</t>
  </si>
  <si>
    <t>Fábrica de Software</t>
  </si>
  <si>
    <t>Resumen de Pruebas Integrales
Realizas al : (Fecha)
Nombre del Requerimiento: (Nombre)</t>
  </si>
  <si>
    <t>BITACORA DE OBSERVACIONES EXTERNAS</t>
  </si>
  <si>
    <t>Etapa</t>
  </si>
  <si>
    <t>1 - Alta</t>
  </si>
  <si>
    <t>0 - Crítica</t>
  </si>
  <si>
    <t>2 - Media</t>
  </si>
  <si>
    <t>3 - Baja</t>
  </si>
  <si>
    <t>Pruebas Integrales</t>
  </si>
  <si>
    <t>IST</t>
  </si>
  <si>
    <t>Producción</t>
  </si>
  <si>
    <t>UAT</t>
  </si>
  <si>
    <t>FR-FSE-08
Versión: 01
Página 01 de 01</t>
  </si>
  <si>
    <t>Dary Sanchez</t>
  </si>
  <si>
    <t>Mostrar una lista de opciones para generar reportes.</t>
  </si>
  <si>
    <t>Mostrar un reporte cuya fecha de transacción no supere la fecha ingresada.</t>
  </si>
  <si>
    <t xml:space="preserve">Mostrar un reporte que de opción de ordenar por numero de registros o que agrupe por tipos de articulos. </t>
  </si>
  <si>
    <t>Da la opción de  escoger si se quiere un reporte más detallado de las devolcuiones o no.</t>
  </si>
  <si>
    <t>Fechas de las distintas agencias del país</t>
  </si>
  <si>
    <t>Cambio de fecha - SFI - 1RA EJECUCIÓN</t>
  </si>
  <si>
    <t>Generar Reporte - SFI - 1RA EJECUCIÓN</t>
  </si>
  <si>
    <t>Cambio de fecha - SFI - 2DA EJECUCIÓN</t>
  </si>
  <si>
    <t>Generar Reporte - SFI - 2DA EJECUCIÓN</t>
  </si>
  <si>
    <t>Cambio de fecha - SAI - 1RA EJECUCIÓN</t>
  </si>
  <si>
    <t>Generar Reporte - SAI - 1RA EJECUCIÓN</t>
  </si>
  <si>
    <t>Cambio de fecha - SAI - 2DA EJECUCIÓN</t>
  </si>
  <si>
    <t>Generar Reporte - SAI - 2DA EJECUCIÓN</t>
  </si>
  <si>
    <t>Cambiar de fecha de todas las agencias en una sola ejecucion, habiendo validado las agencias que cerraron caja o que cumplan las condiciones ya existentes</t>
  </si>
  <si>
    <t>Para ciertas agencias que no cambiaron de fecha anteriormente, por tema de validacion de cierre de caja, esta vez solo cambiaran estas, ya no se volvera a actualizar las otras agencias que ya estan con fecha actual</t>
  </si>
  <si>
    <t>Generacion de un reporte en formato excel, que brinde una descripcion de las agencias que actualizaron fecha con un color AMARILLO</t>
  </si>
  <si>
    <t>Generacion de un reporte en formato excel, que brinde una descripcion de color VERDE  para descrir las agencias que ya tenian la fecha actualizada</t>
  </si>
  <si>
    <t>Muestra un mensaje del procedimiento al momento que se esta ejecutando el programa existosamente</t>
  </si>
  <si>
    <t>Muestra un mensaje de la ruta en donde se almacena el reporte excel generado</t>
  </si>
  <si>
    <t>11/06/2019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</si>
</sst>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color indexed="9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2" xfId="0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/>
    <xf numFmtId="10" fontId="9" fillId="2" borderId="5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49" fontId="15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4" fontId="10" fillId="0" borderId="6" xfId="0" applyNumberFormat="1" applyFont="1" applyFill="1" applyBorder="1" applyAlignment="1">
      <alignment horizontal="center" vertical="center" wrapText="1"/>
    </xf>
    <xf numFmtId="14" fontId="11" fillId="0" borderId="6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0" fontId="13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4" fontId="6" fillId="4" borderId="6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6" fillId="0" borderId="0" xfId="0" applyFont="1" applyAlignment="1"/>
    <xf numFmtId="49" fontId="6" fillId="0" borderId="6" xfId="0" applyNumberFormat="1" applyFont="1" applyBorder="1" applyAlignment="1">
      <alignment horizontal="center" vertical="center" wrapText="1"/>
    </xf>
    <xf numFmtId="0" fontId="7" fillId="5" borderId="6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4" fillId="0" borderId="0" xfId="0" applyFont="1" applyFill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24">
    <dxf>
      <font>
        <b/>
        <i val="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1514475</xdr:colOff>
      <xdr:row>14</xdr:row>
      <xdr:rowOff>0</xdr:rowOff>
    </xdr:from>
    <xdr:to>
      <xdr:col>6</xdr:col>
      <xdr:colOff>1666875</xdr:colOff>
      <xdr:row>14</xdr:row>
      <xdr:rowOff>0</xdr:rowOff>
    </xdr:to>
    <xdr:pic>
      <xdr:nvPicPr>
        <xdr:cNvPr id="6205" name="Picture 36">
          <a:extLst>
            <a:ext uri="{FF2B5EF4-FFF2-40B4-BE49-F238E27FC236}">
              <a16:creationId xmlns:a16="http://schemas.microsoft.com/office/drawing/2014/main" id="{00000000-0008-0000-0000-00003D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38725" y="2990850"/>
          <a:ext cx="152400" cy="0"/>
        </a:xfrm>
        <a:prstGeom prst="rect">
          <a:avLst/>
        </a:prstGeom>
        <a:solidFill>
          <a:srgbClr val="000000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2000250</xdr:colOff>
      <xdr:row>14</xdr:row>
      <xdr:rowOff>0</xdr:rowOff>
    </xdr:from>
    <xdr:to>
      <xdr:col>7</xdr:col>
      <xdr:colOff>28576</xdr:colOff>
      <xdr:row>14</xdr:row>
      <xdr:rowOff>0</xdr:rowOff>
    </xdr:to>
    <xdr:pic>
      <xdr:nvPicPr>
        <xdr:cNvPr id="6206" name="Picture 547" descr="bt_Asociar[1]">
          <a:extLst>
            <a:ext uri="{FF2B5EF4-FFF2-40B4-BE49-F238E27FC236}">
              <a16:creationId xmlns:a16="http://schemas.microsoft.com/office/drawing/2014/main" id="{00000000-0008-0000-0000-00003E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24500" y="2990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1485900</xdr:colOff>
      <xdr:row>14</xdr:row>
      <xdr:rowOff>0</xdr:rowOff>
    </xdr:from>
    <xdr:to>
      <xdr:col>6</xdr:col>
      <xdr:colOff>1676400</xdr:colOff>
      <xdr:row>14</xdr:row>
      <xdr:rowOff>0</xdr:rowOff>
    </xdr:to>
    <xdr:pic>
      <xdr:nvPicPr>
        <xdr:cNvPr id="6207" name="Picture 1010" descr="bt_Edit[1]">
          <a:extLst>
            <a:ext uri="{FF2B5EF4-FFF2-40B4-BE49-F238E27FC236}">
              <a16:creationId xmlns:a16="http://schemas.microsoft.com/office/drawing/2014/main" id="{00000000-0008-0000-0000-00003F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10150" y="299085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1457325</xdr:colOff>
      <xdr:row>14</xdr:row>
      <xdr:rowOff>0</xdr:rowOff>
    </xdr:from>
    <xdr:to>
      <xdr:col>6</xdr:col>
      <xdr:colOff>1647825</xdr:colOff>
      <xdr:row>14</xdr:row>
      <xdr:rowOff>0</xdr:rowOff>
    </xdr:to>
    <xdr:pic>
      <xdr:nvPicPr>
        <xdr:cNvPr id="6208" name="Picture 1011" descr="bt_Edit[1]">
          <a:extLst>
            <a:ext uri="{FF2B5EF4-FFF2-40B4-BE49-F238E27FC236}">
              <a16:creationId xmlns:a16="http://schemas.microsoft.com/office/drawing/2014/main" id="{00000000-0008-0000-0000-000040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81575" y="299085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1428750</xdr:colOff>
      <xdr:row>14</xdr:row>
      <xdr:rowOff>0</xdr:rowOff>
    </xdr:from>
    <xdr:to>
      <xdr:col>6</xdr:col>
      <xdr:colOff>1657350</xdr:colOff>
      <xdr:row>14</xdr:row>
      <xdr:rowOff>0</xdr:rowOff>
    </xdr:to>
    <xdr:pic>
      <xdr:nvPicPr>
        <xdr:cNvPr id="6209" name="Picture 1038" descr="bt_Edit[1]">
          <a:extLst>
            <a:ext uri="{FF2B5EF4-FFF2-40B4-BE49-F238E27FC236}">
              <a16:creationId xmlns:a16="http://schemas.microsoft.com/office/drawing/2014/main" id="{00000000-0008-0000-0000-00004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53000" y="2990850"/>
          <a:ext cx="228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1428750</xdr:colOff>
      <xdr:row>14</xdr:row>
      <xdr:rowOff>0</xdr:rowOff>
    </xdr:from>
    <xdr:to>
      <xdr:col>6</xdr:col>
      <xdr:colOff>1657350</xdr:colOff>
      <xdr:row>14</xdr:row>
      <xdr:rowOff>0</xdr:rowOff>
    </xdr:to>
    <xdr:pic>
      <xdr:nvPicPr>
        <xdr:cNvPr id="6210" name="Picture 1039" descr="bt_Edit[1]">
          <a:extLst>
            <a:ext uri="{FF2B5EF4-FFF2-40B4-BE49-F238E27FC236}">
              <a16:creationId xmlns:a16="http://schemas.microsoft.com/office/drawing/2014/main" id="{00000000-0008-0000-0000-00004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53000" y="2990850"/>
          <a:ext cx="228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885825</xdr:colOff>
      <xdr:row>14</xdr:row>
      <xdr:rowOff>0</xdr:rowOff>
    </xdr:from>
    <xdr:to>
      <xdr:col>6</xdr:col>
      <xdr:colOff>1104900</xdr:colOff>
      <xdr:row>14</xdr:row>
      <xdr:rowOff>0</xdr:rowOff>
    </xdr:to>
    <xdr:pic>
      <xdr:nvPicPr>
        <xdr:cNvPr id="6211" name="Picture 1040" descr="bt_Delete[1]">
          <a:extLst>
            <a:ext uri="{FF2B5EF4-FFF2-40B4-BE49-F238E27FC236}">
              <a16:creationId xmlns:a16="http://schemas.microsoft.com/office/drawing/2014/main" id="{00000000-0008-0000-0000-000043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410075" y="299085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809625</xdr:colOff>
      <xdr:row>14</xdr:row>
      <xdr:rowOff>0</xdr:rowOff>
    </xdr:from>
    <xdr:to>
      <xdr:col>6</xdr:col>
      <xdr:colOff>1019175</xdr:colOff>
      <xdr:row>14</xdr:row>
      <xdr:rowOff>0</xdr:rowOff>
    </xdr:to>
    <xdr:pic>
      <xdr:nvPicPr>
        <xdr:cNvPr id="6212" name="Picture 1041" descr="bt_Delete[1]">
          <a:extLst>
            <a:ext uri="{FF2B5EF4-FFF2-40B4-BE49-F238E27FC236}">
              <a16:creationId xmlns:a16="http://schemas.microsoft.com/office/drawing/2014/main" id="{00000000-0008-0000-0000-00004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333875" y="2990850"/>
          <a:ext cx="209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1076325</xdr:colOff>
      <xdr:row>14</xdr:row>
      <xdr:rowOff>0</xdr:rowOff>
    </xdr:from>
    <xdr:to>
      <xdr:col>6</xdr:col>
      <xdr:colOff>1247775</xdr:colOff>
      <xdr:row>14</xdr:row>
      <xdr:rowOff>0</xdr:rowOff>
    </xdr:to>
    <xdr:pic>
      <xdr:nvPicPr>
        <xdr:cNvPr id="6213" name="Picture 1042" descr="ballGreen[1]">
          <a:extLst>
            <a:ext uri="{FF2B5EF4-FFF2-40B4-BE49-F238E27FC236}">
              <a16:creationId xmlns:a16="http://schemas.microsoft.com/office/drawing/2014/main" id="{00000000-0008-0000-0000-000045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600575" y="2990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1181100</xdr:colOff>
      <xdr:row>14</xdr:row>
      <xdr:rowOff>0</xdr:rowOff>
    </xdr:from>
    <xdr:to>
      <xdr:col>6</xdr:col>
      <xdr:colOff>1343025</xdr:colOff>
      <xdr:row>14</xdr:row>
      <xdr:rowOff>0</xdr:rowOff>
    </xdr:to>
    <xdr:pic>
      <xdr:nvPicPr>
        <xdr:cNvPr id="6214" name="Picture 1325" descr="bt_Confirm[1]">
          <a:extLst>
            <a:ext uri="{FF2B5EF4-FFF2-40B4-BE49-F238E27FC236}">
              <a16:creationId xmlns:a16="http://schemas.microsoft.com/office/drawing/2014/main" id="{00000000-0008-0000-0000-000046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705350" y="2990850"/>
          <a:ext cx="161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1181100</xdr:colOff>
      <xdr:row>14</xdr:row>
      <xdr:rowOff>0</xdr:rowOff>
    </xdr:from>
    <xdr:to>
      <xdr:col>6</xdr:col>
      <xdr:colOff>1333500</xdr:colOff>
      <xdr:row>14</xdr:row>
      <xdr:rowOff>0</xdr:rowOff>
    </xdr:to>
    <xdr:pic>
      <xdr:nvPicPr>
        <xdr:cNvPr id="6215" name="Picture 1326" descr="bt_Confirm[1]">
          <a:extLst>
            <a:ext uri="{FF2B5EF4-FFF2-40B4-BE49-F238E27FC236}">
              <a16:creationId xmlns:a16="http://schemas.microsoft.com/office/drawing/2014/main" id="{00000000-0008-0000-0000-000047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705350" y="2990850"/>
          <a:ext cx="152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14</xdr:row>
      <xdr:rowOff>0</xdr:rowOff>
    </xdr:from>
    <xdr:to>
      <xdr:col>6</xdr:col>
      <xdr:colOff>1485900</xdr:colOff>
      <xdr:row>14</xdr:row>
      <xdr:rowOff>0</xdr:rowOff>
    </xdr:to>
    <xdr:pic>
      <xdr:nvPicPr>
        <xdr:cNvPr id="6216" name="Picture 1327" descr="bt_Edit[1]">
          <a:extLst>
            <a:ext uri="{FF2B5EF4-FFF2-40B4-BE49-F238E27FC236}">
              <a16:creationId xmlns:a16="http://schemas.microsoft.com/office/drawing/2014/main" id="{00000000-0008-0000-0000-000048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9650" y="299085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1162050</xdr:colOff>
      <xdr:row>14</xdr:row>
      <xdr:rowOff>0</xdr:rowOff>
    </xdr:from>
    <xdr:to>
      <xdr:col>6</xdr:col>
      <xdr:colOff>1314450</xdr:colOff>
      <xdr:row>14</xdr:row>
      <xdr:rowOff>0</xdr:rowOff>
    </xdr:to>
    <xdr:pic>
      <xdr:nvPicPr>
        <xdr:cNvPr id="6217" name="Picture 1328" descr="bt_Confirm[1]">
          <a:extLst>
            <a:ext uri="{FF2B5EF4-FFF2-40B4-BE49-F238E27FC236}">
              <a16:creationId xmlns:a16="http://schemas.microsoft.com/office/drawing/2014/main" id="{00000000-0008-0000-0000-00004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686300" y="2990850"/>
          <a:ext cx="152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1314450</xdr:colOff>
      <xdr:row>14</xdr:row>
      <xdr:rowOff>0</xdr:rowOff>
    </xdr:from>
    <xdr:to>
      <xdr:col>6</xdr:col>
      <xdr:colOff>1504950</xdr:colOff>
      <xdr:row>14</xdr:row>
      <xdr:rowOff>0</xdr:rowOff>
    </xdr:to>
    <xdr:pic>
      <xdr:nvPicPr>
        <xdr:cNvPr id="6218" name="Picture 1329" descr="bt_Edit[1]">
          <a:extLst>
            <a:ext uri="{FF2B5EF4-FFF2-40B4-BE49-F238E27FC236}">
              <a16:creationId xmlns:a16="http://schemas.microsoft.com/office/drawing/2014/main" id="{00000000-0008-0000-0000-00004A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38700" y="299085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742950</xdr:colOff>
      <xdr:row>14</xdr:row>
      <xdr:rowOff>0</xdr:rowOff>
    </xdr:from>
    <xdr:to>
      <xdr:col>6</xdr:col>
      <xdr:colOff>962025</xdr:colOff>
      <xdr:row>14</xdr:row>
      <xdr:rowOff>0</xdr:rowOff>
    </xdr:to>
    <xdr:pic>
      <xdr:nvPicPr>
        <xdr:cNvPr id="6219" name="Picture 1330" descr="bt_Delete[1]">
          <a:extLst>
            <a:ext uri="{FF2B5EF4-FFF2-40B4-BE49-F238E27FC236}">
              <a16:creationId xmlns:a16="http://schemas.microsoft.com/office/drawing/2014/main" id="{00000000-0008-0000-0000-00004B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267200" y="299085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0</xdr:row>
      <xdr:rowOff>9525</xdr:rowOff>
    </xdr:from>
    <xdr:to>
      <xdr:col>3</xdr:col>
      <xdr:colOff>152400</xdr:colOff>
      <xdr:row>3</xdr:row>
      <xdr:rowOff>28575</xdr:rowOff>
    </xdr:to>
    <xdr:pic>
      <xdr:nvPicPr>
        <xdr:cNvPr id="19" name="2 Image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95275" y="9525"/>
          <a:ext cx="12573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L14"/>
  <sheetViews>
    <sheetView showGridLines="0" tabSelected="1" topLeftCell="I6" zoomScale="80" zoomScaleNormal="80" workbookViewId="0">
      <selection activeCell="U7" sqref="U7"/>
    </sheetView>
  </sheetViews>
  <sheetFormatPr baseColWidth="10" defaultRowHeight="12.75" x14ac:dyDescent="0.2"/>
  <cols>
    <col min="1" max="2" width="7" style="37" customWidth="1"/>
    <col min="3" max="3" width="7" style="38" customWidth="1"/>
    <col min="4" max="4" width="20.85546875" style="37" customWidth="1"/>
    <col min="5" max="5" width="10.28515625" style="37" customWidth="1"/>
    <col min="6" max="6" width="17.7109375" style="37" customWidth="1"/>
    <col min="7" max="7" width="30.7109375" style="34" bestFit="1" customWidth="1"/>
    <col min="8" max="8" width="27.7109375" style="34" customWidth="1"/>
    <col min="9" max="9" width="22" style="34" bestFit="1" customWidth="1"/>
    <col min="10" max="10" width="17.5703125" style="34" customWidth="1"/>
    <col min="11" max="11" width="14" style="34" bestFit="1" customWidth="1"/>
    <col min="12" max="12" width="17.85546875" style="34" customWidth="1"/>
    <col min="13" max="13" width="25.5703125" style="34" hidden="1" customWidth="1"/>
    <col min="14" max="14" width="11.5703125" style="34" hidden="1" customWidth="1"/>
    <col min="15" max="15" width="10.85546875" style="34" hidden="1" customWidth="1"/>
    <col min="16" max="16" width="14.85546875" style="34" hidden="1" customWidth="1"/>
    <col min="17" max="20" width="14.85546875" style="34" customWidth="1"/>
    <col min="21" max="21" width="27.7109375" style="35" customWidth="1"/>
    <col min="22" max="22" width="30.140625" style="36" customWidth="1"/>
    <col min="23" max="23" width="30.5703125" style="33" customWidth="1"/>
    <col min="24" max="16384" width="11.42578125" style="33"/>
  </cols>
  <sheetData>
    <row r="1" spans="1:38" s="28" customFormat="1" ht="14.25" customHeight="1" x14ac:dyDescent="0.2">
      <c r="A1" s="55"/>
      <c r="B1" s="55"/>
      <c r="C1" s="55"/>
      <c r="D1" s="55"/>
      <c r="E1" s="57" t="s">
        <v>72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9"/>
      <c r="W1" s="56" t="s">
        <v>82</v>
      </c>
      <c r="AK1" s="29" t="s">
        <v>51</v>
      </c>
      <c r="AL1" s="29" t="s">
        <v>8</v>
      </c>
    </row>
    <row r="2" spans="1:38" s="28" customFormat="1" ht="14.25" customHeight="1" x14ac:dyDescent="0.2">
      <c r="A2" s="55"/>
      <c r="B2" s="55"/>
      <c r="C2" s="55"/>
      <c r="D2" s="55"/>
      <c r="E2" s="60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2"/>
      <c r="W2" s="56"/>
      <c r="AK2" s="29" t="s">
        <v>9</v>
      </c>
      <c r="AL2" s="29" t="s">
        <v>10</v>
      </c>
    </row>
    <row r="3" spans="1:38" s="28" customFormat="1" ht="15" customHeight="1" x14ac:dyDescent="0.2">
      <c r="A3" s="55"/>
      <c r="B3" s="55"/>
      <c r="C3" s="55"/>
      <c r="D3" s="55"/>
      <c r="E3" s="63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5"/>
      <c r="W3" s="56"/>
      <c r="AK3" s="29" t="s">
        <v>11</v>
      </c>
    </row>
    <row r="4" spans="1:38" s="28" customFormat="1" x14ac:dyDescent="0.2">
      <c r="A4" s="74"/>
      <c r="B4" s="74"/>
      <c r="C4" s="75"/>
      <c r="D4" s="74"/>
      <c r="E4" s="74"/>
      <c r="F4" s="74"/>
      <c r="G4" s="74"/>
      <c r="H4" s="74"/>
      <c r="I4" s="74"/>
    </row>
    <row r="5" spans="1:38" s="28" customFormat="1" x14ac:dyDescent="0.2">
      <c r="A5" s="74"/>
      <c r="B5" s="74"/>
      <c r="C5" s="75"/>
      <c r="D5" s="74"/>
      <c r="E5" s="74"/>
      <c r="F5" s="74"/>
      <c r="G5" s="74"/>
      <c r="H5" s="74"/>
      <c r="I5" s="74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1"/>
      <c r="V5" s="32"/>
    </row>
    <row r="6" spans="1:38" s="39" customFormat="1" ht="71.25" customHeight="1" x14ac:dyDescent="0.2">
      <c r="A6" s="53" t="s">
        <v>34</v>
      </c>
      <c r="B6" s="53" t="s">
        <v>15</v>
      </c>
      <c r="C6" s="54" t="s">
        <v>14</v>
      </c>
      <c r="D6" s="53" t="s">
        <v>13</v>
      </c>
      <c r="E6" s="53" t="s">
        <v>73</v>
      </c>
      <c r="F6" s="53" t="s">
        <v>26</v>
      </c>
      <c r="G6" s="53" t="s">
        <v>16</v>
      </c>
      <c r="H6" s="53" t="s">
        <v>47</v>
      </c>
      <c r="I6" s="53" t="s">
        <v>17</v>
      </c>
      <c r="J6" s="53" t="s">
        <v>6</v>
      </c>
      <c r="K6" s="53" t="s">
        <v>40</v>
      </c>
      <c r="L6" s="53" t="s">
        <v>18</v>
      </c>
      <c r="M6" s="53" t="s">
        <v>19</v>
      </c>
      <c r="N6" s="53" t="s">
        <v>42</v>
      </c>
      <c r="O6" s="53" t="s">
        <v>41</v>
      </c>
      <c r="P6" s="53" t="s">
        <v>1</v>
      </c>
      <c r="Q6" s="53" t="s">
        <v>67</v>
      </c>
      <c r="R6" s="53" t="s">
        <v>68</v>
      </c>
      <c r="S6" s="53" t="s">
        <v>69</v>
      </c>
      <c r="T6" s="53" t="s">
        <v>1</v>
      </c>
      <c r="U6" s="54" t="s">
        <v>46</v>
      </c>
      <c r="V6" s="53" t="s">
        <v>0</v>
      </c>
      <c r="W6" s="53" t="s">
        <v>23</v>
      </c>
    </row>
    <row r="7" spans="1:38" s="72" customFormat="1" ht="107.25" customHeight="1" x14ac:dyDescent="0.2">
      <c r="A7" s="40">
        <v>1</v>
      </c>
      <c r="B7" s="40">
        <v>22409</v>
      </c>
      <c r="C7" s="40">
        <v>24127</v>
      </c>
      <c r="D7" s="41" t="s">
        <v>89</v>
      </c>
      <c r="E7" s="41" t="s">
        <v>78</v>
      </c>
      <c r="F7" s="73" t="s">
        <v>88</v>
      </c>
      <c r="G7" s="48" t="s">
        <v>97</v>
      </c>
      <c r="H7" s="73" t="s">
        <v>84</v>
      </c>
      <c r="I7" s="48" t="s">
        <v>101</v>
      </c>
      <c r="J7" s="42" t="s">
        <v>74</v>
      </c>
      <c r="K7" s="42" t="s">
        <v>53</v>
      </c>
      <c r="L7" s="49" t="s">
        <v>83</v>
      </c>
      <c r="M7" s="44"/>
      <c r="N7" s="43"/>
      <c r="O7" s="45"/>
      <c r="P7" s="42"/>
      <c r="Q7" s="52" t="s">
        <v>103</v>
      </c>
      <c r="R7" s="49" t="s">
        <v>83</v>
      </c>
      <c r="S7" s="52" t="s">
        <v>103</v>
      </c>
      <c r="T7" s="42" t="s">
        <v>3</v>
      </c>
      <c r="U7" s="46"/>
      <c r="V7" s="41"/>
      <c r="W7" s="47"/>
    </row>
    <row r="8" spans="1:38" s="72" customFormat="1" ht="107.25" customHeight="1" x14ac:dyDescent="0.2">
      <c r="A8" s="40">
        <v>2</v>
      </c>
      <c r="B8" s="40">
        <v>22409</v>
      </c>
      <c r="C8" s="40">
        <v>24127</v>
      </c>
      <c r="D8" s="41" t="s">
        <v>90</v>
      </c>
      <c r="E8" s="41" t="s">
        <v>78</v>
      </c>
      <c r="F8" s="73" t="s">
        <v>88</v>
      </c>
      <c r="G8" s="48" t="s">
        <v>99</v>
      </c>
      <c r="H8" s="73" t="s">
        <v>85</v>
      </c>
      <c r="I8" s="48" t="s">
        <v>102</v>
      </c>
      <c r="J8" s="48" t="s">
        <v>76</v>
      </c>
      <c r="K8" s="42" t="s">
        <v>53</v>
      </c>
      <c r="L8" s="49" t="s">
        <v>83</v>
      </c>
      <c r="M8" s="44"/>
      <c r="N8" s="43"/>
      <c r="O8" s="45"/>
      <c r="P8" s="42"/>
      <c r="Q8" s="52" t="s">
        <v>103</v>
      </c>
      <c r="R8" s="49" t="s">
        <v>83</v>
      </c>
      <c r="S8" s="52" t="s">
        <v>103</v>
      </c>
      <c r="T8" s="42" t="s">
        <v>4</v>
      </c>
      <c r="U8" s="46"/>
      <c r="V8" s="41"/>
      <c r="W8" s="47"/>
    </row>
    <row r="9" spans="1:38" s="72" customFormat="1" ht="107.25" customHeight="1" x14ac:dyDescent="0.2">
      <c r="A9" s="40">
        <v>3</v>
      </c>
      <c r="B9" s="40">
        <v>22409</v>
      </c>
      <c r="C9" s="40">
        <v>24127</v>
      </c>
      <c r="D9" s="41" t="s">
        <v>91</v>
      </c>
      <c r="E9" s="41" t="s">
        <v>78</v>
      </c>
      <c r="F9" s="73" t="s">
        <v>88</v>
      </c>
      <c r="G9" s="48" t="s">
        <v>98</v>
      </c>
      <c r="H9" s="73" t="s">
        <v>84</v>
      </c>
      <c r="I9" s="48" t="s">
        <v>101</v>
      </c>
      <c r="J9" s="42" t="s">
        <v>74</v>
      </c>
      <c r="K9" s="42" t="s">
        <v>53</v>
      </c>
      <c r="L9" s="49" t="s">
        <v>83</v>
      </c>
      <c r="M9" s="44"/>
      <c r="N9" s="43"/>
      <c r="O9" s="45"/>
      <c r="P9" s="42"/>
      <c r="Q9" s="52" t="s">
        <v>103</v>
      </c>
      <c r="R9" s="49" t="s">
        <v>83</v>
      </c>
      <c r="S9" s="52" t="s">
        <v>103</v>
      </c>
      <c r="T9" s="42" t="s">
        <v>3</v>
      </c>
      <c r="U9" s="46"/>
      <c r="V9" s="41"/>
      <c r="W9" s="47"/>
    </row>
    <row r="10" spans="1:38" s="72" customFormat="1" ht="107.25" customHeight="1" x14ac:dyDescent="0.2">
      <c r="A10" s="40">
        <v>4</v>
      </c>
      <c r="B10" s="40">
        <v>22409</v>
      </c>
      <c r="C10" s="40">
        <v>24127</v>
      </c>
      <c r="D10" s="41" t="s">
        <v>92</v>
      </c>
      <c r="E10" s="41" t="s">
        <v>78</v>
      </c>
      <c r="F10" s="73" t="s">
        <v>88</v>
      </c>
      <c r="G10" s="48" t="s">
        <v>100</v>
      </c>
      <c r="H10" s="73" t="s">
        <v>85</v>
      </c>
      <c r="I10" s="48" t="s">
        <v>102</v>
      </c>
      <c r="J10" s="48" t="s">
        <v>76</v>
      </c>
      <c r="K10" s="42" t="s">
        <v>53</v>
      </c>
      <c r="L10" s="49" t="s">
        <v>83</v>
      </c>
      <c r="M10" s="44"/>
      <c r="N10" s="43"/>
      <c r="O10" s="45"/>
      <c r="P10" s="42"/>
      <c r="Q10" s="52" t="s">
        <v>103</v>
      </c>
      <c r="R10" s="49" t="s">
        <v>83</v>
      </c>
      <c r="S10" s="52" t="s">
        <v>103</v>
      </c>
      <c r="T10" s="42" t="s">
        <v>4</v>
      </c>
      <c r="U10" s="46"/>
      <c r="V10" s="41"/>
      <c r="W10" s="47"/>
    </row>
    <row r="11" spans="1:38" s="72" customFormat="1" ht="107.25" customHeight="1" x14ac:dyDescent="0.2">
      <c r="A11" s="40">
        <v>5</v>
      </c>
      <c r="B11" s="40">
        <v>22409</v>
      </c>
      <c r="C11" s="40">
        <v>24127</v>
      </c>
      <c r="D11" s="41" t="s">
        <v>93</v>
      </c>
      <c r="E11" s="41" t="s">
        <v>78</v>
      </c>
      <c r="F11" s="73" t="s">
        <v>88</v>
      </c>
      <c r="G11" s="48" t="s">
        <v>97</v>
      </c>
      <c r="H11" s="73" t="s">
        <v>86</v>
      </c>
      <c r="I11" s="48" t="s">
        <v>101</v>
      </c>
      <c r="J11" s="48" t="s">
        <v>74</v>
      </c>
      <c r="K11" s="48" t="s">
        <v>53</v>
      </c>
      <c r="L11" s="49" t="s">
        <v>83</v>
      </c>
      <c r="M11" s="44"/>
      <c r="N11" s="43"/>
      <c r="O11" s="45"/>
      <c r="P11" s="42"/>
      <c r="Q11" s="52" t="s">
        <v>103</v>
      </c>
      <c r="R11" s="49" t="s">
        <v>83</v>
      </c>
      <c r="S11" s="52" t="s">
        <v>103</v>
      </c>
      <c r="T11" s="42" t="s">
        <v>3</v>
      </c>
      <c r="U11" s="46"/>
      <c r="V11" s="41"/>
      <c r="W11" s="47"/>
    </row>
    <row r="12" spans="1:38" s="72" customFormat="1" ht="107.25" customHeight="1" x14ac:dyDescent="0.2">
      <c r="A12" s="40">
        <v>6</v>
      </c>
      <c r="B12" s="40">
        <v>22409</v>
      </c>
      <c r="C12" s="40">
        <v>24127</v>
      </c>
      <c r="D12" s="41" t="s">
        <v>94</v>
      </c>
      <c r="E12" s="41" t="s">
        <v>78</v>
      </c>
      <c r="F12" s="73" t="s">
        <v>88</v>
      </c>
      <c r="G12" s="48" t="s">
        <v>99</v>
      </c>
      <c r="H12" s="73" t="s">
        <v>87</v>
      </c>
      <c r="I12" s="48" t="s">
        <v>102</v>
      </c>
      <c r="J12" s="42" t="s">
        <v>76</v>
      </c>
      <c r="K12" s="48" t="s">
        <v>53</v>
      </c>
      <c r="L12" s="49" t="s">
        <v>83</v>
      </c>
      <c r="M12" s="44"/>
      <c r="N12" s="43"/>
      <c r="O12" s="45"/>
      <c r="P12" s="42"/>
      <c r="Q12" s="52" t="s">
        <v>103</v>
      </c>
      <c r="R12" s="49" t="s">
        <v>83</v>
      </c>
      <c r="S12" s="52" t="s">
        <v>103</v>
      </c>
      <c r="T12" s="42" t="s">
        <v>4</v>
      </c>
      <c r="U12" s="46"/>
      <c r="V12" s="50"/>
      <c r="W12" s="47"/>
    </row>
    <row r="13" spans="1:38" s="72" customFormat="1" ht="107.25" customHeight="1" x14ac:dyDescent="0.2">
      <c r="A13" s="40">
        <v>7</v>
      </c>
      <c r="B13" s="40">
        <v>22409</v>
      </c>
      <c r="C13" s="40">
        <v>24127</v>
      </c>
      <c r="D13" s="41" t="s">
        <v>95</v>
      </c>
      <c r="E13" s="41" t="s">
        <v>78</v>
      </c>
      <c r="F13" s="73" t="s">
        <v>88</v>
      </c>
      <c r="G13" s="48" t="s">
        <v>98</v>
      </c>
      <c r="H13" s="73" t="s">
        <v>86</v>
      </c>
      <c r="I13" s="48" t="s">
        <v>101</v>
      </c>
      <c r="J13" s="48" t="s">
        <v>74</v>
      </c>
      <c r="K13" s="48" t="s">
        <v>53</v>
      </c>
      <c r="L13" s="49" t="s">
        <v>83</v>
      </c>
      <c r="M13" s="44"/>
      <c r="N13" s="43"/>
      <c r="O13" s="45"/>
      <c r="P13" s="42"/>
      <c r="Q13" s="52" t="s">
        <v>103</v>
      </c>
      <c r="R13" s="49" t="s">
        <v>83</v>
      </c>
      <c r="S13" s="52" t="s">
        <v>103</v>
      </c>
      <c r="T13" s="42" t="s">
        <v>3</v>
      </c>
      <c r="U13" s="46"/>
      <c r="V13" s="41"/>
      <c r="W13" s="47"/>
    </row>
    <row r="14" spans="1:38" s="72" customFormat="1" ht="107.25" customHeight="1" x14ac:dyDescent="0.2">
      <c r="A14" s="40">
        <v>8</v>
      </c>
      <c r="B14" s="40">
        <v>22409</v>
      </c>
      <c r="C14" s="40">
        <v>24127</v>
      </c>
      <c r="D14" s="41" t="s">
        <v>96</v>
      </c>
      <c r="E14" s="41" t="s">
        <v>78</v>
      </c>
      <c r="F14" s="73" t="s">
        <v>88</v>
      </c>
      <c r="G14" s="48" t="s">
        <v>100</v>
      </c>
      <c r="H14" s="73" t="s">
        <v>87</v>
      </c>
      <c r="I14" s="48" t="s">
        <v>102</v>
      </c>
      <c r="J14" s="42" t="s">
        <v>76</v>
      </c>
      <c r="K14" s="48" t="s">
        <v>53</v>
      </c>
      <c r="L14" s="49" t="s">
        <v>83</v>
      </c>
      <c r="M14" s="44"/>
      <c r="N14" s="43"/>
      <c r="O14" s="45"/>
      <c r="P14" s="42"/>
      <c r="Q14" s="52" t="s">
        <v>103</v>
      </c>
      <c r="R14" s="49" t="s">
        <v>83</v>
      </c>
      <c r="S14" s="52" t="s">
        <v>103</v>
      </c>
      <c r="T14" s="42" t="s">
        <v>4</v>
      </c>
      <c r="U14" s="46"/>
      <c r="V14" s="50"/>
      <c r="W14" s="47"/>
    </row>
  </sheetData>
  <autoFilter ref="A6:W14">
    <sortState ref="A10:W13">
      <sortCondition ref="W9:W13"/>
    </sortState>
  </autoFilter>
  <mergeCells count="3">
    <mergeCell ref="A1:D3"/>
    <mergeCell ref="W1:W3"/>
    <mergeCell ref="E1:V3"/>
  </mergeCells>
  <phoneticPr fontId="2" type="noConversion"/>
  <conditionalFormatting sqref="K7:K8 K13:K14">
    <cfRule type="containsText" dxfId="23" priority="41" stopIfTrue="1" operator="containsText" text="Terminado">
      <formula>NOT(ISERROR(SEARCH("Terminado",K7)))</formula>
    </cfRule>
    <cfRule type="containsText" dxfId="22" priority="42" stopIfTrue="1" operator="containsText" text="Devuelto">
      <formula>NOT(ISERROR(SEARCH("Devuelto",K7)))</formula>
    </cfRule>
    <cfRule type="containsText" dxfId="21" priority="43" stopIfTrue="1" operator="containsText" text="Por validar">
      <formula>NOT(ISERROR(SEARCH("Por validar",K7)))</formula>
    </cfRule>
    <cfRule type="containsText" dxfId="20" priority="44" stopIfTrue="1" operator="containsText" text="Pendiente">
      <formula>NOT(ISERROR(SEARCH("Pendiente",K7)))</formula>
    </cfRule>
  </conditionalFormatting>
  <conditionalFormatting sqref="K9:K10">
    <cfRule type="containsText" dxfId="19" priority="5" stopIfTrue="1" operator="containsText" text="Terminado">
      <formula>NOT(ISERROR(SEARCH("Terminado",K9)))</formula>
    </cfRule>
    <cfRule type="containsText" dxfId="18" priority="6" stopIfTrue="1" operator="containsText" text="Devuelto">
      <formula>NOT(ISERROR(SEARCH("Devuelto",K9)))</formula>
    </cfRule>
    <cfRule type="containsText" dxfId="17" priority="7" stopIfTrue="1" operator="containsText" text="Por validar">
      <formula>NOT(ISERROR(SEARCH("Por validar",K9)))</formula>
    </cfRule>
    <cfRule type="containsText" dxfId="16" priority="8" stopIfTrue="1" operator="containsText" text="Pendiente">
      <formula>NOT(ISERROR(SEARCH("Pendiente",K9)))</formula>
    </cfRule>
  </conditionalFormatting>
  <conditionalFormatting sqref="K11:K12">
    <cfRule type="containsText" dxfId="3" priority="1" stopIfTrue="1" operator="containsText" text="Terminado">
      <formula>NOT(ISERROR(SEARCH("Terminado",K11)))</formula>
    </cfRule>
    <cfRule type="containsText" dxfId="2" priority="2" stopIfTrue="1" operator="containsText" text="Devuelto">
      <formula>NOT(ISERROR(SEARCH("Devuelto",K11)))</formula>
    </cfRule>
    <cfRule type="containsText" dxfId="1" priority="3" stopIfTrue="1" operator="containsText" text="Por validar">
      <formula>NOT(ISERROR(SEARCH("Por validar",K11)))</formula>
    </cfRule>
    <cfRule type="containsText" dxfId="0" priority="4" stopIfTrue="1" operator="containsText" text="Pendiente">
      <formula>NOT(ISERROR(SEARCH("Pendiente",K11)))</formula>
    </cfRule>
  </conditionalFormatting>
  <dataValidations count="3">
    <dataValidation type="list" allowBlank="1" showInputMessage="1" showErrorMessage="1" sqref="J7:J14">
      <formula1>Importancia</formula1>
    </dataValidation>
    <dataValidation type="list" allowBlank="1" showInputMessage="1" showErrorMessage="1" sqref="K7:K14">
      <formula1>estado</formula1>
    </dataValidation>
    <dataValidation type="list" allowBlank="1" showInputMessage="1" showErrorMessage="1" sqref="T7:T14 P7:P14">
      <formula1>Complejidad</formula1>
    </dataValidation>
  </dataValidations>
  <pageMargins left="0.18" right="0.18" top="0.56000000000000005" bottom="0.21" header="0.37" footer="0"/>
  <pageSetup paperSize="9" scale="50" orientation="landscape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valores!$F$2:$F$5</xm:f>
          </x14:formula1>
          <xm:sqref>E7:E14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22"/>
  <sheetViews>
    <sheetView workbookViewId="0">
      <selection activeCell="D22" sqref="D22"/>
    </sheetView>
  </sheetViews>
  <sheetFormatPr baseColWidth="10" defaultRowHeight="12.75" x14ac:dyDescent="0.2"/>
  <cols>
    <col min="1" max="1" width="3.7109375" customWidth="1"/>
    <col min="2" max="2" width="18.28515625" customWidth="1"/>
    <col min="3" max="3" width="11.140625" bestFit="1" customWidth="1"/>
    <col min="4" max="4" width="53.5703125" customWidth="1"/>
    <col min="5" max="5" width="16.7109375" customWidth="1"/>
    <col min="6" max="6" width="14.140625" bestFit="1" customWidth="1"/>
    <col min="7" max="7" width="9.85546875" customWidth="1"/>
    <col min="8" max="8" width="26.85546875" customWidth="1"/>
  </cols>
  <sheetData>
    <row r="2" spans="2:9" x14ac:dyDescent="0.2">
      <c r="B2" s="66"/>
      <c r="C2" s="68" t="s">
        <v>71</v>
      </c>
      <c r="D2" s="69"/>
      <c r="E2" s="66"/>
    </row>
    <row r="3" spans="2:9" x14ac:dyDescent="0.2">
      <c r="B3" s="66"/>
      <c r="C3" s="69"/>
      <c r="D3" s="69"/>
      <c r="E3" s="66"/>
    </row>
    <row r="4" spans="2:9" x14ac:dyDescent="0.2">
      <c r="B4" s="66"/>
      <c r="C4" s="69"/>
      <c r="D4" s="69"/>
      <c r="E4" s="66"/>
    </row>
    <row r="5" spans="2:9" x14ac:dyDescent="0.2">
      <c r="B5" s="70" t="s">
        <v>70</v>
      </c>
      <c r="C5" s="71"/>
      <c r="D5" s="71"/>
      <c r="E5" s="71"/>
    </row>
    <row r="7" spans="2:9" ht="8.25" customHeight="1" x14ac:dyDescent="0.2"/>
    <row r="8" spans="2:9" ht="20.25" customHeight="1" x14ac:dyDescent="0.2">
      <c r="B8" s="9" t="s">
        <v>40</v>
      </c>
      <c r="C8" s="9" t="s">
        <v>12</v>
      </c>
      <c r="D8" s="9" t="s">
        <v>33</v>
      </c>
    </row>
    <row r="9" spans="2:9" ht="15" customHeight="1" x14ac:dyDescent="0.25">
      <c r="B9" s="10" t="str">
        <f>valores!B2</f>
        <v>Pendiente</v>
      </c>
      <c r="C9" s="11">
        <f>COUNTIF(ListaObservaciones!$K$7:$K$14,B9)</f>
        <v>0</v>
      </c>
      <c r="D9" s="12" t="s">
        <v>44</v>
      </c>
    </row>
    <row r="10" spans="2:9" ht="15" customHeight="1" x14ac:dyDescent="0.25">
      <c r="B10" s="10" t="str">
        <f>valores!B3</f>
        <v>Por validar</v>
      </c>
      <c r="C10" s="11">
        <f>COUNTIF(ListaObservaciones!$K$7:$K$14,B10)</f>
        <v>0</v>
      </c>
      <c r="D10" s="12" t="s">
        <v>43</v>
      </c>
    </row>
    <row r="11" spans="2:9" ht="15" customHeight="1" x14ac:dyDescent="0.25">
      <c r="B11" s="10" t="str">
        <f>valores!B4</f>
        <v>Terminado</v>
      </c>
      <c r="C11" s="11">
        <f>COUNTIF(ListaObservaciones!$K$7:$K$14,B11)</f>
        <v>8</v>
      </c>
      <c r="D11" s="12" t="s">
        <v>57</v>
      </c>
      <c r="H11" s="51"/>
      <c r="I11" s="51"/>
    </row>
    <row r="12" spans="2:9" ht="15" customHeight="1" x14ac:dyDescent="0.25">
      <c r="B12" s="10" t="str">
        <f>valores!B5</f>
        <v>Devuelto</v>
      </c>
      <c r="C12" s="11">
        <f>COUNTIF(ListaObservaciones!$K$7:$K$14,B12)</f>
        <v>0</v>
      </c>
      <c r="D12" s="12" t="s">
        <v>58</v>
      </c>
      <c r="H12" s="51"/>
      <c r="I12" s="51"/>
    </row>
    <row r="13" spans="2:9" ht="15" x14ac:dyDescent="0.25">
      <c r="B13" s="10"/>
      <c r="C13" s="11"/>
      <c r="D13" s="12"/>
      <c r="H13" s="67"/>
      <c r="I13" s="67"/>
    </row>
    <row r="14" spans="2:9" s="5" customFormat="1" ht="18.75" thickBot="1" x14ac:dyDescent="0.3">
      <c r="B14" s="22" t="s">
        <v>30</v>
      </c>
      <c r="C14" s="27">
        <f>SUM(C9:C13)</f>
        <v>8</v>
      </c>
      <c r="D14" s="13" t="s">
        <v>32</v>
      </c>
    </row>
    <row r="15" spans="2:9" s="5" customFormat="1" ht="18.75" thickBot="1" x14ac:dyDescent="0.3">
      <c r="B15" s="14" t="s">
        <v>31</v>
      </c>
      <c r="C15" s="16">
        <f>C9/C14</f>
        <v>0</v>
      </c>
      <c r="D15" s="15" t="s">
        <v>45</v>
      </c>
    </row>
    <row r="16" spans="2:9" s="5" customFormat="1" ht="9.75" customHeight="1" x14ac:dyDescent="0.25">
      <c r="B16" s="6"/>
      <c r="C16" s="7"/>
      <c r="D16" s="7"/>
    </row>
    <row r="17" spans="2:4" ht="7.5" customHeight="1" x14ac:dyDescent="0.2">
      <c r="B17" s="1"/>
      <c r="C17" s="1"/>
      <c r="D17" s="1"/>
    </row>
    <row r="18" spans="2:4" ht="15.75" x14ac:dyDescent="0.2">
      <c r="B18" s="9" t="s">
        <v>35</v>
      </c>
      <c r="C18" s="9"/>
      <c r="D18" s="9" t="s">
        <v>36</v>
      </c>
    </row>
    <row r="19" spans="2:4" x14ac:dyDescent="0.2">
      <c r="B19" s="4" t="str">
        <f>valores!A2</f>
        <v>0 - Crítica</v>
      </c>
      <c r="C19" s="2">
        <f>COUNTIF(ListaObservaciones!$J$7:$K$14,B19)</f>
        <v>0</v>
      </c>
      <c r="D19" s="3" t="s">
        <v>39</v>
      </c>
    </row>
    <row r="20" spans="2:4" x14ac:dyDescent="0.2">
      <c r="B20" s="4" t="str">
        <f>valores!A3</f>
        <v>1 - Alta</v>
      </c>
      <c r="C20" s="2">
        <f>COUNTIF(ListaObservaciones!$J$7:$K$14,B20)</f>
        <v>4</v>
      </c>
      <c r="D20" s="3" t="s">
        <v>38</v>
      </c>
    </row>
    <row r="21" spans="2:4" x14ac:dyDescent="0.2">
      <c r="B21" s="4" t="str">
        <f>valores!A4</f>
        <v>2 - Media</v>
      </c>
      <c r="C21" s="2">
        <f>COUNTIF(ListaObservaciones!$J$7:$K$14,B21)</f>
        <v>4</v>
      </c>
      <c r="D21" s="3" t="s">
        <v>37</v>
      </c>
    </row>
    <row r="22" spans="2:4" x14ac:dyDescent="0.2">
      <c r="B22" s="21" t="s">
        <v>30</v>
      </c>
      <c r="C22" s="4">
        <f>SUM(C19:C21)</f>
        <v>8</v>
      </c>
      <c r="D22" s="20"/>
    </row>
  </sheetData>
  <mergeCells count="5">
    <mergeCell ref="B2:B4"/>
    <mergeCell ref="H13:I13"/>
    <mergeCell ref="C2:D4"/>
    <mergeCell ref="E2:E4"/>
    <mergeCell ref="B5:E5"/>
  </mergeCells>
  <phoneticPr fontId="2" type="noConversion"/>
  <pageMargins left="0.75" right="0.75" top="0.26" bottom="0.27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7"/>
  <sheetViews>
    <sheetView workbookViewId="0">
      <selection activeCell="F3" sqref="F3"/>
    </sheetView>
  </sheetViews>
  <sheetFormatPr baseColWidth="10" defaultRowHeight="12.75" x14ac:dyDescent="0.2"/>
  <cols>
    <col min="3" max="3" width="16.7109375" bestFit="1" customWidth="1"/>
    <col min="4" max="4" width="17.7109375" bestFit="1" customWidth="1"/>
    <col min="5" max="5" width="12.85546875" bestFit="1" customWidth="1"/>
    <col min="6" max="6" width="20.42578125" bestFit="1" customWidth="1"/>
  </cols>
  <sheetData>
    <row r="1" spans="1:6" x14ac:dyDescent="0.2">
      <c r="A1" t="s">
        <v>35</v>
      </c>
      <c r="B1" t="s">
        <v>50</v>
      </c>
      <c r="C1" t="s">
        <v>56</v>
      </c>
      <c r="D1" t="s">
        <v>55</v>
      </c>
      <c r="E1" t="s">
        <v>1</v>
      </c>
      <c r="F1" t="s">
        <v>73</v>
      </c>
    </row>
    <row r="2" spans="1:6" x14ac:dyDescent="0.2">
      <c r="A2" t="s">
        <v>75</v>
      </c>
      <c r="B2" t="s">
        <v>51</v>
      </c>
      <c r="C2" t="s">
        <v>20</v>
      </c>
      <c r="D2" t="s">
        <v>24</v>
      </c>
      <c r="E2" t="s">
        <v>2</v>
      </c>
      <c r="F2" t="s">
        <v>78</v>
      </c>
    </row>
    <row r="3" spans="1:6" x14ac:dyDescent="0.2">
      <c r="A3" t="s">
        <v>74</v>
      </c>
      <c r="B3" t="s">
        <v>52</v>
      </c>
      <c r="E3" t="s">
        <v>3</v>
      </c>
      <c r="F3" t="s">
        <v>79</v>
      </c>
    </row>
    <row r="4" spans="1:6" x14ac:dyDescent="0.2">
      <c r="A4" t="s">
        <v>76</v>
      </c>
      <c r="B4" t="s">
        <v>53</v>
      </c>
      <c r="E4" t="s">
        <v>4</v>
      </c>
      <c r="F4" t="s">
        <v>81</v>
      </c>
    </row>
    <row r="5" spans="1:6" x14ac:dyDescent="0.2">
      <c r="A5" t="s">
        <v>77</v>
      </c>
      <c r="B5" t="s">
        <v>54</v>
      </c>
      <c r="E5" t="s">
        <v>5</v>
      </c>
      <c r="F5" t="s">
        <v>80</v>
      </c>
    </row>
    <row r="6" spans="1:6" x14ac:dyDescent="0.2">
      <c r="B6" t="s">
        <v>21</v>
      </c>
      <c r="E6" s="8" t="s">
        <v>7</v>
      </c>
    </row>
    <row r="7" spans="1:6" x14ac:dyDescent="0.2">
      <c r="B7" t="s">
        <v>22</v>
      </c>
    </row>
  </sheetData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4" sqref="G4"/>
    </sheetView>
  </sheetViews>
  <sheetFormatPr baseColWidth="10" defaultRowHeight="12.75" x14ac:dyDescent="0.2"/>
  <sheetData>
    <row r="1" spans="1:11" ht="51" x14ac:dyDescent="0.2">
      <c r="A1" s="18" t="s">
        <v>61</v>
      </c>
      <c r="B1" s="18" t="s">
        <v>62</v>
      </c>
      <c r="C1" s="17"/>
      <c r="D1" s="17"/>
      <c r="E1" s="17"/>
      <c r="F1" s="18" t="s">
        <v>49</v>
      </c>
      <c r="G1" s="18" t="s">
        <v>52</v>
      </c>
      <c r="H1" s="25" t="s">
        <v>59</v>
      </c>
      <c r="I1" s="24">
        <v>41094</v>
      </c>
      <c r="J1" s="26" t="s">
        <v>60</v>
      </c>
    </row>
    <row r="2" spans="1:11" ht="51" x14ac:dyDescent="0.2">
      <c r="A2" s="18" t="s">
        <v>63</v>
      </c>
      <c r="B2" s="18" t="s">
        <v>27</v>
      </c>
      <c r="C2" s="17"/>
      <c r="D2" s="17"/>
      <c r="E2" s="17"/>
      <c r="F2" s="18" t="s">
        <v>48</v>
      </c>
      <c r="G2" s="18" t="s">
        <v>52</v>
      </c>
      <c r="H2" s="25" t="s">
        <v>59</v>
      </c>
      <c r="I2" s="24">
        <v>41094</v>
      </c>
      <c r="J2" s="26" t="s">
        <v>60</v>
      </c>
    </row>
    <row r="3" spans="1:11" ht="25.5" x14ac:dyDescent="0.2">
      <c r="A3" s="18" t="s">
        <v>64</v>
      </c>
      <c r="B3" s="18" t="s">
        <v>65</v>
      </c>
      <c r="C3" s="17"/>
      <c r="D3" s="17"/>
      <c r="E3" s="17"/>
      <c r="F3" s="18" t="s">
        <v>48</v>
      </c>
      <c r="G3" s="18" t="s">
        <v>52</v>
      </c>
      <c r="H3" s="25" t="s">
        <v>59</v>
      </c>
      <c r="I3" s="24">
        <v>41094</v>
      </c>
      <c r="J3" s="26" t="s">
        <v>60</v>
      </c>
    </row>
    <row r="4" spans="1:11" ht="25.5" x14ac:dyDescent="0.2">
      <c r="A4" s="18" t="s">
        <v>66</v>
      </c>
      <c r="B4" s="18" t="s">
        <v>66</v>
      </c>
      <c r="C4" s="17"/>
      <c r="D4" s="17"/>
      <c r="E4" s="17"/>
      <c r="F4" s="18" t="s">
        <v>48</v>
      </c>
      <c r="G4" s="18" t="s">
        <v>52</v>
      </c>
      <c r="H4" s="25" t="s">
        <v>59</v>
      </c>
      <c r="I4" s="24">
        <v>41094</v>
      </c>
      <c r="J4" s="26" t="s">
        <v>60</v>
      </c>
    </row>
    <row r="5" spans="1:11" ht="38.25" x14ac:dyDescent="0.2">
      <c r="A5" s="19" t="s">
        <v>25</v>
      </c>
      <c r="B5" s="23" t="s">
        <v>28</v>
      </c>
      <c r="C5" s="23" t="s">
        <v>29</v>
      </c>
      <c r="D5" s="17"/>
      <c r="E5" s="17"/>
      <c r="F5" s="17"/>
      <c r="G5" s="18" t="s">
        <v>48</v>
      </c>
      <c r="H5" s="18" t="s">
        <v>52</v>
      </c>
      <c r="I5" s="25" t="s">
        <v>59</v>
      </c>
      <c r="J5" s="24">
        <v>41094</v>
      </c>
      <c r="K5" s="26" t="s">
        <v>60</v>
      </c>
    </row>
  </sheetData>
  <phoneticPr fontId="2" type="noConversion"/>
  <conditionalFormatting sqref="G1:G4">
    <cfRule type="containsText" dxfId="11" priority="5" stopIfTrue="1" operator="containsText" text="Terminado">
      <formula>NOT(ISERROR(SEARCH("Terminado",G1)))</formula>
    </cfRule>
    <cfRule type="containsText" dxfId="10" priority="6" stopIfTrue="1" operator="containsText" text="Devuelto">
      <formula>NOT(ISERROR(SEARCH("Devuelto",G1)))</formula>
    </cfRule>
    <cfRule type="containsText" dxfId="9" priority="7" stopIfTrue="1" operator="containsText" text="Por validar">
      <formula>NOT(ISERROR(SEARCH("Por validar",G1)))</formula>
    </cfRule>
    <cfRule type="containsText" dxfId="8" priority="8" stopIfTrue="1" operator="containsText" text="Pendiente">
      <formula>NOT(ISERROR(SEARCH("Pendiente",G1)))</formula>
    </cfRule>
  </conditionalFormatting>
  <conditionalFormatting sqref="H5">
    <cfRule type="containsText" dxfId="7" priority="1" stopIfTrue="1" operator="containsText" text="Terminado">
      <formula>NOT(ISERROR(SEARCH("Terminado",H5)))</formula>
    </cfRule>
    <cfRule type="containsText" dxfId="6" priority="2" stopIfTrue="1" operator="containsText" text="Devuelto">
      <formula>NOT(ISERROR(SEARCH("Devuelto",H5)))</formula>
    </cfRule>
    <cfRule type="containsText" dxfId="5" priority="3" stopIfTrue="1" operator="containsText" text="Por validar">
      <formula>NOT(ISERROR(SEARCH("Por validar",H5)))</formula>
    </cfRule>
    <cfRule type="containsText" dxfId="4" priority="4" stopIfTrue="1" operator="containsText" text="Pendiente">
      <formula>NOT(ISERROR(SEARCH("Pendiente",H5)))</formula>
    </cfRule>
  </conditionalFormatting>
  <dataValidations count="2">
    <dataValidation type="list" allowBlank="1" showInputMessage="1" showErrorMessage="1" sqref="G1:G4 H5">
      <formula1>estado</formula1>
    </dataValidation>
    <dataValidation type="list" allowBlank="1" showInputMessage="1" showErrorMessage="1" sqref="F1:F4 G5">
      <formula1>Importancia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ListaObservaciones</vt:lpstr>
      <vt:lpstr>RESUMEN</vt:lpstr>
      <vt:lpstr>valores</vt:lpstr>
      <vt:lpstr>Hoja1</vt:lpstr>
      <vt:lpstr>ListaObservaciones!Área_de_impresión</vt:lpstr>
      <vt:lpstr>Complejidad</vt:lpstr>
      <vt:lpstr>estado</vt:lpstr>
      <vt:lpstr>Importancia</vt:lpstr>
      <vt:lpstr>usuarioreporta</vt:lpstr>
      <vt:lpstr>usuariosistemas</vt:lpstr>
    </vt:vector>
  </TitlesOfParts>
  <Company>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</dc:creator>
  <cp:lastModifiedBy>Dary Sanchez</cp:lastModifiedBy>
  <cp:lastPrinted>2008-05-14T20:09:22Z</cp:lastPrinted>
  <dcterms:created xsi:type="dcterms:W3CDTF">2008-04-28T12:31:29Z</dcterms:created>
  <dcterms:modified xsi:type="dcterms:W3CDTF">2019-06-11T15:20:55Z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16</vt:lpwstr>
  </property>
  <property fmtid="{D5CDD505-2E9C-101B-9397-08002B2CF9AE}" pid="3" name="Status">
    <vt:lpwstr>Draft</vt:lpwstr>
  </property>
  <property fmtid="{D5CDD505-2E9C-101B-9397-08002B2CF9AE}" pid="4" name="GUID">
    <vt:lpwstr>{20081009-2339-26E8-83D5-5E4C928270D0}</vt:lpwstr>
  </property>
</Properties>
</file>