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40" windowWidth="17740" windowHeight="11260"/>
  </bookViews>
  <sheets>
    <sheet name="Solutions for parts a, b, c, 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P21" i="1"/>
  <c r="I22" i="1"/>
  <c r="P22" i="1"/>
  <c r="I23" i="1"/>
  <c r="P23" i="1"/>
  <c r="I24" i="1"/>
  <c r="P24" i="1"/>
  <c r="I25" i="1"/>
  <c r="P25" i="1"/>
  <c r="I26" i="1"/>
  <c r="P26" i="1"/>
  <c r="I27" i="1"/>
  <c r="P27" i="1"/>
  <c r="I28" i="1"/>
  <c r="P28" i="1"/>
  <c r="I29" i="1"/>
  <c r="P29" i="1"/>
  <c r="K20" i="1"/>
  <c r="R20" i="1"/>
  <c r="K21" i="1"/>
  <c r="R21" i="1"/>
  <c r="K22" i="1"/>
  <c r="R22" i="1"/>
  <c r="K23" i="1"/>
  <c r="R23" i="1"/>
  <c r="K24" i="1"/>
  <c r="R24" i="1"/>
  <c r="K25" i="1"/>
  <c r="R25" i="1"/>
  <c r="K26" i="1"/>
  <c r="R26" i="1"/>
  <c r="K27" i="1"/>
  <c r="R27" i="1"/>
  <c r="K28" i="1"/>
  <c r="R28" i="1"/>
  <c r="K29" i="1"/>
  <c r="R29" i="1"/>
  <c r="M20" i="1"/>
  <c r="T20" i="1"/>
  <c r="M21" i="1"/>
  <c r="T21" i="1"/>
  <c r="M22" i="1"/>
  <c r="T22" i="1"/>
  <c r="M23" i="1"/>
  <c r="T23" i="1"/>
  <c r="M24" i="1"/>
  <c r="T24" i="1"/>
  <c r="M25" i="1"/>
  <c r="T25" i="1"/>
  <c r="M26" i="1"/>
  <c r="T26" i="1"/>
  <c r="M27" i="1"/>
  <c r="T27" i="1"/>
  <c r="M28" i="1"/>
  <c r="T28" i="1"/>
  <c r="M29" i="1"/>
  <c r="T29" i="1"/>
  <c r="B7" i="1"/>
  <c r="B8" i="1"/>
  <c r="B13" i="1"/>
  <c r="I36" i="1"/>
  <c r="P36" i="1"/>
  <c r="I37" i="1"/>
  <c r="P37" i="1"/>
  <c r="I38" i="1"/>
  <c r="P38" i="1"/>
  <c r="I39" i="1"/>
  <c r="P39" i="1"/>
  <c r="I40" i="1"/>
  <c r="P40" i="1"/>
  <c r="I41" i="1"/>
  <c r="P41" i="1"/>
  <c r="I42" i="1"/>
  <c r="P42" i="1"/>
  <c r="I43" i="1"/>
  <c r="P43" i="1"/>
  <c r="I44" i="1"/>
  <c r="P44" i="1"/>
  <c r="K35" i="1"/>
  <c r="R35" i="1"/>
  <c r="K36" i="1"/>
  <c r="R36" i="1"/>
  <c r="K37" i="1"/>
  <c r="R37" i="1"/>
  <c r="K38" i="1"/>
  <c r="R38" i="1"/>
  <c r="K39" i="1"/>
  <c r="R39" i="1"/>
  <c r="K40" i="1"/>
  <c r="R40" i="1"/>
  <c r="K41" i="1"/>
  <c r="R41" i="1"/>
  <c r="K42" i="1"/>
  <c r="R42" i="1"/>
  <c r="K43" i="1"/>
  <c r="R43" i="1"/>
  <c r="K44" i="1"/>
  <c r="R44" i="1"/>
  <c r="M35" i="1"/>
  <c r="T35" i="1"/>
  <c r="M36" i="1"/>
  <c r="T36" i="1"/>
  <c r="M37" i="1"/>
  <c r="T37" i="1"/>
  <c r="M38" i="1"/>
  <c r="T38" i="1"/>
  <c r="M39" i="1"/>
  <c r="T39" i="1"/>
  <c r="M40" i="1"/>
  <c r="T40" i="1"/>
  <c r="M41" i="1"/>
  <c r="T41" i="1"/>
  <c r="M42" i="1"/>
  <c r="T42" i="1"/>
  <c r="M43" i="1"/>
  <c r="T43" i="1"/>
  <c r="M44" i="1"/>
  <c r="T44" i="1"/>
  <c r="B14" i="1"/>
  <c r="B15" i="1"/>
  <c r="I51" i="1"/>
  <c r="P51" i="1"/>
  <c r="I52" i="1"/>
  <c r="P52" i="1"/>
  <c r="I53" i="1"/>
  <c r="P53" i="1"/>
  <c r="I54" i="1"/>
  <c r="P54" i="1"/>
  <c r="I55" i="1"/>
  <c r="P55" i="1"/>
  <c r="I56" i="1"/>
  <c r="P56" i="1"/>
  <c r="I57" i="1"/>
  <c r="P57" i="1"/>
  <c r="I58" i="1"/>
  <c r="P58" i="1"/>
  <c r="I59" i="1"/>
  <c r="P59" i="1"/>
  <c r="K50" i="1"/>
  <c r="R50" i="1"/>
  <c r="K51" i="1"/>
  <c r="R51" i="1"/>
  <c r="K52" i="1"/>
  <c r="R52" i="1"/>
  <c r="K53" i="1"/>
  <c r="R53" i="1"/>
  <c r="K54" i="1"/>
  <c r="R54" i="1"/>
  <c r="K55" i="1"/>
  <c r="R55" i="1"/>
  <c r="K56" i="1"/>
  <c r="R56" i="1"/>
  <c r="K57" i="1"/>
  <c r="R57" i="1"/>
  <c r="K58" i="1"/>
  <c r="R58" i="1"/>
  <c r="K59" i="1"/>
  <c r="R59" i="1"/>
  <c r="M50" i="1"/>
  <c r="T50" i="1"/>
  <c r="M51" i="1"/>
  <c r="T51" i="1"/>
  <c r="M52" i="1"/>
  <c r="T52" i="1"/>
  <c r="M53" i="1"/>
  <c r="T53" i="1"/>
  <c r="M54" i="1"/>
  <c r="T54" i="1"/>
  <c r="M55" i="1"/>
  <c r="T55" i="1"/>
  <c r="M56" i="1"/>
  <c r="T56" i="1"/>
  <c r="M57" i="1"/>
  <c r="T57" i="1"/>
  <c r="M58" i="1"/>
  <c r="T58" i="1"/>
  <c r="M59" i="1"/>
  <c r="T59" i="1"/>
  <c r="B21" i="1"/>
  <c r="B22" i="1"/>
</calcChain>
</file>

<file path=xl/sharedStrings.xml><?xml version="1.0" encoding="utf-8"?>
<sst xmlns="http://schemas.openxmlformats.org/spreadsheetml/2006/main" count="68" uniqueCount="19">
  <si>
    <t>Date</t>
  </si>
  <si>
    <t>Rate</t>
  </si>
  <si>
    <t>–</t>
  </si>
  <si>
    <t>RAW DATA</t>
  </si>
  <si>
    <t>WHITE NOISE DATA – from [7.8]</t>
  </si>
  <si>
    <t>Assumed mean</t>
  </si>
  <si>
    <t>WHITE NOISE DATA LESS SAMPLE MEAN – for use with formula [7.9]</t>
  </si>
  <si>
    <t>Assumed white noise mean</t>
  </si>
  <si>
    <t>Estimated white noise standard deviation</t>
  </si>
  <si>
    <t>Estimated CHF Libor standard deviation</t>
  </si>
  <si>
    <t>STANDARD DEVIATION ESTIMATES</t>
  </si>
  <si>
    <t>DATA SQUARED</t>
  </si>
  <si>
    <t>Time</t>
  </si>
  <si>
    <t>Weight</t>
  </si>
  <si>
    <t>EXPONENTIALLY WEIGHTED SQUARED WHITE NOISE DATA</t>
  </si>
  <si>
    <t>EXPONENTIAL WEIGHTS – for use with formula [7.20]</t>
  </si>
  <si>
    <t>UWMA – formula [7.10]</t>
  </si>
  <si>
    <t>UWMA – formula [7.9]</t>
  </si>
  <si>
    <t>EWMA – formula [7.20]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</si>
</sst>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3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BCD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right" vertical="top" wrapText="1"/>
    </xf>
    <xf numFmtId="164" fontId="0" fillId="3" borderId="0" xfId="0" applyNumberFormat="1" applyFill="1" applyBorder="1"/>
    <xf numFmtId="164" fontId="0" fillId="4" borderId="0" xfId="0" applyNumberFormat="1" applyFill="1" applyBorder="1"/>
    <xf numFmtId="165" fontId="1" fillId="4" borderId="0" xfId="0" applyNumberFormat="1" applyFont="1" applyFill="1" applyBorder="1" applyAlignment="1">
      <alignment horizontal="center" vertical="top" wrapText="1"/>
    </xf>
    <xf numFmtId="164" fontId="2" fillId="2" borderId="0" xfId="0" applyNumberFormat="1" applyFont="1" applyFill="1" applyBorder="1"/>
    <xf numFmtId="164" fontId="1" fillId="5" borderId="0" xfId="0" applyNumberFormat="1" applyFont="1" applyFill="1" applyBorder="1" applyAlignment="1">
      <alignment horizontal="center" vertical="top" wrapText="1"/>
    </xf>
    <xf numFmtId="0" fontId="0" fillId="6" borderId="0" xfId="0" applyFill="1" applyBorder="1"/>
    <xf numFmtId="0" fontId="1" fillId="6" borderId="0" xfId="0" applyFont="1" applyFill="1" applyBorder="1" applyAlignment="1">
      <alignment horizontal="center" wrapText="1"/>
    </xf>
    <xf numFmtId="14" fontId="1" fillId="6" borderId="0" xfId="0" applyNumberFormat="1" applyFont="1" applyFill="1" applyBorder="1" applyAlignment="1">
      <alignment horizontal="right" vertical="top" wrapText="1"/>
    </xf>
    <xf numFmtId="164" fontId="1" fillId="6" borderId="0" xfId="0" applyNumberFormat="1" applyFont="1" applyFill="1" applyBorder="1" applyAlignment="1">
      <alignment horizontal="center" vertical="top" wrapText="1"/>
    </xf>
    <xf numFmtId="0" fontId="2" fillId="6" borderId="0" xfId="0" applyFont="1" applyFill="1" applyBorder="1"/>
    <xf numFmtId="166" fontId="1" fillId="6" borderId="0" xfId="0" applyNumberFormat="1" applyFont="1" applyFill="1" applyBorder="1" applyAlignment="1">
      <alignment horizontal="center" vertical="top" wrapText="1"/>
    </xf>
    <xf numFmtId="166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abSelected="1" workbookViewId="0"/>
  </sheetViews>
  <sheetFormatPr baseColWidth="10" defaultColWidth="10.1640625" defaultRowHeight="12" x14ac:dyDescent="0"/>
  <cols>
    <col min="1" max="1" width="1" style="1" customWidth="1"/>
    <col min="2" max="2" width="10.1640625" style="2" customWidth="1"/>
    <col min="3" max="16384" width="10.1640625" style="1"/>
  </cols>
  <sheetData>
    <row r="2" spans="2:20">
      <c r="B2" s="9" t="s">
        <v>10</v>
      </c>
      <c r="H2" s="3" t="s">
        <v>3</v>
      </c>
    </row>
    <row r="4" spans="2:20" ht="15">
      <c r="B4" s="9" t="s">
        <v>16</v>
      </c>
      <c r="H4" s="4" t="s">
        <v>0</v>
      </c>
      <c r="I4" s="4" t="s">
        <v>1</v>
      </c>
      <c r="J4" s="4" t="s">
        <v>0</v>
      </c>
      <c r="K4" s="4" t="s">
        <v>1</v>
      </c>
      <c r="L4" s="4" t="s">
        <v>0</v>
      </c>
      <c r="M4" s="4" t="s">
        <v>1</v>
      </c>
    </row>
    <row r="5" spans="2:20" ht="15">
      <c r="H5" s="5">
        <v>37223</v>
      </c>
      <c r="I5" s="8">
        <v>2.13</v>
      </c>
      <c r="J5" s="5">
        <v>37237</v>
      </c>
      <c r="K5" s="8">
        <v>1.962</v>
      </c>
      <c r="L5" s="5">
        <v>37253</v>
      </c>
      <c r="M5" s="8">
        <v>1.79</v>
      </c>
    </row>
    <row r="6" spans="2:20" ht="15">
      <c r="B6" s="7">
        <v>0</v>
      </c>
      <c r="C6" s="1" t="s">
        <v>7</v>
      </c>
      <c r="H6" s="5">
        <v>37224</v>
      </c>
      <c r="I6" s="8">
        <v>2.137</v>
      </c>
      <c r="J6" s="5">
        <v>37238</v>
      </c>
      <c r="K6" s="8">
        <v>1.9530000000000001</v>
      </c>
      <c r="L6" s="5">
        <v>37256</v>
      </c>
      <c r="M6" s="8">
        <v>1.788</v>
      </c>
    </row>
    <row r="7" spans="2:20" ht="15">
      <c r="B7" s="6">
        <f>AVERAGE(P21:P29,R20:R29,T20:T29)^0.5</f>
        <v>1.8534095334079344E-2</v>
      </c>
      <c r="C7" s="1" t="s">
        <v>8</v>
      </c>
      <c r="H7" s="5">
        <v>37225</v>
      </c>
      <c r="I7" s="8">
        <v>2.1030000000000002</v>
      </c>
      <c r="J7" s="5">
        <v>37239</v>
      </c>
      <c r="K7" s="8">
        <v>1.9530000000000001</v>
      </c>
      <c r="L7" s="5">
        <v>37258</v>
      </c>
      <c r="M7" s="8">
        <v>1.78</v>
      </c>
    </row>
    <row r="8" spans="2:20" ht="15">
      <c r="B8" s="6">
        <f>B7*M14</f>
        <v>3.1007541493914745E-2</v>
      </c>
      <c r="C8" s="1" t="s">
        <v>9</v>
      </c>
      <c r="H8" s="5">
        <v>37228</v>
      </c>
      <c r="I8" s="8">
        <v>2.0670000000000002</v>
      </c>
      <c r="J8" s="5">
        <v>37242</v>
      </c>
      <c r="K8" s="8">
        <v>1.9219999999999999</v>
      </c>
      <c r="L8" s="5">
        <v>37259</v>
      </c>
      <c r="M8" s="8">
        <v>1.7729999999999999</v>
      </c>
    </row>
    <row r="9" spans="2:20" ht="15">
      <c r="H9" s="5">
        <v>37229</v>
      </c>
      <c r="I9" s="8">
        <v>2.0569999999999999</v>
      </c>
      <c r="J9" s="5">
        <v>37243</v>
      </c>
      <c r="K9" s="8">
        <v>1.927</v>
      </c>
      <c r="L9" s="5">
        <v>37260</v>
      </c>
      <c r="M9" s="8">
        <v>1.7829999999999999</v>
      </c>
    </row>
    <row r="10" spans="2:20" ht="15">
      <c r="H10" s="5">
        <v>37230</v>
      </c>
      <c r="I10" s="8">
        <v>2.0099999999999998</v>
      </c>
      <c r="J10" s="5">
        <v>37244</v>
      </c>
      <c r="K10" s="8">
        <v>1.927</v>
      </c>
      <c r="L10" s="5">
        <v>37263</v>
      </c>
      <c r="M10" s="8">
        <v>1.78</v>
      </c>
    </row>
    <row r="11" spans="2:20" ht="15">
      <c r="B11" s="9" t="s">
        <v>17</v>
      </c>
      <c r="H11" s="5">
        <v>37231</v>
      </c>
      <c r="I11" s="8">
        <v>2.028</v>
      </c>
      <c r="J11" s="5">
        <v>37245</v>
      </c>
      <c r="K11" s="8">
        <v>1.927</v>
      </c>
      <c r="L11" s="5">
        <v>37264</v>
      </c>
      <c r="M11" s="8">
        <v>1.7030000000000001</v>
      </c>
    </row>
    <row r="12" spans="2:20" ht="15">
      <c r="H12" s="5">
        <v>37232</v>
      </c>
      <c r="I12" s="8">
        <v>1.9219999999999999</v>
      </c>
      <c r="J12" s="5">
        <v>37246</v>
      </c>
      <c r="K12" s="8">
        <v>1.895</v>
      </c>
      <c r="L12" s="5">
        <v>37265</v>
      </c>
      <c r="M12" s="8">
        <v>1.647</v>
      </c>
    </row>
    <row r="13" spans="2:20" ht="15">
      <c r="B13" s="7">
        <f>AVERAGE(I21:I29,K20:K29,M20:M29)</f>
        <v>-8.1523953226249422E-3</v>
      </c>
      <c r="C13" s="1" t="s">
        <v>5</v>
      </c>
      <c r="H13" s="5">
        <v>37235</v>
      </c>
      <c r="I13" s="8">
        <v>1.9219999999999999</v>
      </c>
      <c r="J13" s="5">
        <v>37249</v>
      </c>
      <c r="K13" s="8">
        <v>1.8480000000000001</v>
      </c>
      <c r="L13" s="5">
        <v>37266</v>
      </c>
      <c r="M13" s="8">
        <v>1.6930000000000001</v>
      </c>
    </row>
    <row r="14" spans="2:20" ht="15">
      <c r="B14" s="6">
        <f>AVERAGE(P36:P44,R35:R44,T35:T44)^0.5</f>
        <v>1.6644853269295729E-2</v>
      </c>
      <c r="C14" s="1" t="s">
        <v>8</v>
      </c>
      <c r="H14" s="5">
        <v>37236</v>
      </c>
      <c r="I14" s="8">
        <v>1.9370000000000001</v>
      </c>
      <c r="J14" s="5">
        <v>37252</v>
      </c>
      <c r="K14" s="8">
        <v>1.8</v>
      </c>
      <c r="L14" s="5">
        <v>37267</v>
      </c>
      <c r="M14" s="8">
        <v>1.673</v>
      </c>
      <c r="O14" s="11"/>
      <c r="P14" s="11"/>
      <c r="Q14" s="11"/>
      <c r="R14" s="11"/>
      <c r="S14" s="11"/>
      <c r="T14" s="11"/>
    </row>
    <row r="15" spans="2:20">
      <c r="B15" s="6">
        <f>B14*M14</f>
        <v>2.7846839519531756E-2</v>
      </c>
      <c r="C15" s="1" t="s">
        <v>9</v>
      </c>
      <c r="O15" s="11"/>
      <c r="P15" s="11"/>
      <c r="Q15" s="11"/>
      <c r="R15" s="11"/>
      <c r="S15" s="11"/>
      <c r="T15" s="11"/>
    </row>
    <row r="16" spans="2:20">
      <c r="O16" s="11"/>
      <c r="P16" s="11"/>
      <c r="Q16" s="11"/>
      <c r="R16" s="11"/>
      <c r="S16" s="11"/>
      <c r="T16" s="11"/>
    </row>
    <row r="17" spans="2:20">
      <c r="H17" s="3" t="s">
        <v>4</v>
      </c>
      <c r="O17" s="15" t="s">
        <v>11</v>
      </c>
      <c r="P17" s="11"/>
      <c r="Q17" s="11"/>
      <c r="R17" s="11"/>
      <c r="S17" s="11"/>
      <c r="T17" s="11"/>
    </row>
    <row r="18" spans="2:20">
      <c r="B18" s="9" t="s">
        <v>18</v>
      </c>
      <c r="O18" s="11"/>
      <c r="P18" s="11"/>
      <c r="Q18" s="11"/>
      <c r="R18" s="11"/>
      <c r="S18" s="11"/>
      <c r="T18" s="11"/>
    </row>
    <row r="19" spans="2:20" ht="15">
      <c r="H19" s="4" t="s">
        <v>0</v>
      </c>
      <c r="I19" s="4" t="s">
        <v>1</v>
      </c>
      <c r="J19" s="4" t="s">
        <v>0</v>
      </c>
      <c r="K19" s="4" t="s">
        <v>1</v>
      </c>
      <c r="L19" s="4" t="s">
        <v>0</v>
      </c>
      <c r="M19" s="4" t="s">
        <v>1</v>
      </c>
      <c r="O19" s="12" t="s">
        <v>0</v>
      </c>
      <c r="P19" s="12" t="s">
        <v>1</v>
      </c>
      <c r="Q19" s="12" t="s">
        <v>0</v>
      </c>
      <c r="R19" s="12" t="s">
        <v>1</v>
      </c>
      <c r="S19" s="12" t="s">
        <v>0</v>
      </c>
      <c r="T19" s="12" t="s">
        <v>1</v>
      </c>
    </row>
    <row r="20" spans="2:20" ht="15">
      <c r="B20" s="7">
        <v>0</v>
      </c>
      <c r="C20" s="1" t="s">
        <v>5</v>
      </c>
      <c r="H20" s="5">
        <v>37223</v>
      </c>
      <c r="I20" s="10" t="s">
        <v>2</v>
      </c>
      <c r="J20" s="5">
        <v>37237</v>
      </c>
      <c r="K20" s="10">
        <f>(K5-I14)/I14</f>
        <v>1.2906556530717558E-2</v>
      </c>
      <c r="L20" s="5">
        <v>37253</v>
      </c>
      <c r="M20" s="10">
        <f>(M5-K14)/K14</f>
        <v>-5.5555555555555601E-3</v>
      </c>
      <c r="O20" s="13">
        <v>37223</v>
      </c>
      <c r="P20" s="14" t="s">
        <v>2</v>
      </c>
      <c r="Q20" s="13">
        <v>37237</v>
      </c>
      <c r="R20" s="14">
        <f t="shared" ref="R20:R29" si="0">K20^2</f>
        <v>1.6657920148060805E-4</v>
      </c>
      <c r="S20" s="13">
        <v>37253</v>
      </c>
      <c r="T20" s="14">
        <f t="shared" ref="T20:T29" si="1">M20^2</f>
        <v>3.0864197530864246E-5</v>
      </c>
    </row>
    <row r="21" spans="2:20" ht="15">
      <c r="B21" s="6">
        <f>((0.05/(1-0.95^29))*SUM(P51:P59,R50:R59,T50:T59))^0.5</f>
        <v>1.9445635153120033E-2</v>
      </c>
      <c r="C21" s="1" t="s">
        <v>8</v>
      </c>
      <c r="H21" s="5">
        <v>37224</v>
      </c>
      <c r="I21" s="10">
        <f t="shared" ref="I21:I29" si="2">(I6-I5)/I5</f>
        <v>3.2863849765258769E-3</v>
      </c>
      <c r="J21" s="5">
        <v>37238</v>
      </c>
      <c r="K21" s="10">
        <f t="shared" ref="K21:K29" si="3">(K6-K5)/K5</f>
        <v>-4.5871559633026996E-3</v>
      </c>
      <c r="L21" s="5">
        <v>37256</v>
      </c>
      <c r="M21" s="10">
        <f t="shared" ref="M21:M29" si="4">(M6-M5)/M5</f>
        <v>-1.1173184357541909E-3</v>
      </c>
      <c r="O21" s="13">
        <v>37224</v>
      </c>
      <c r="P21" s="14">
        <f>I21^2</f>
        <v>1.0800326213934988E-5</v>
      </c>
      <c r="Q21" s="13">
        <v>37238</v>
      </c>
      <c r="R21" s="14">
        <f t="shared" si="0"/>
        <v>2.1041999831663518E-5</v>
      </c>
      <c r="S21" s="13">
        <v>37256</v>
      </c>
      <c r="T21" s="14">
        <f t="shared" si="1"/>
        <v>1.2484004868761921E-6</v>
      </c>
    </row>
    <row r="22" spans="2:20" ht="15">
      <c r="B22" s="6">
        <f>B21*M14</f>
        <v>3.2532547611169818E-2</v>
      </c>
      <c r="C22" s="1" t="s">
        <v>9</v>
      </c>
      <c r="H22" s="5">
        <v>37225</v>
      </c>
      <c r="I22" s="10">
        <f t="shared" si="2"/>
        <v>-1.5910154422086948E-2</v>
      </c>
      <c r="J22" s="5">
        <v>37239</v>
      </c>
      <c r="K22" s="10">
        <f t="shared" si="3"/>
        <v>0</v>
      </c>
      <c r="L22" s="5">
        <v>37258</v>
      </c>
      <c r="M22" s="10">
        <f t="shared" si="4"/>
        <v>-4.4742729306487738E-3</v>
      </c>
      <c r="O22" s="13">
        <v>37225</v>
      </c>
      <c r="P22" s="14">
        <f t="shared" ref="P22:P29" si="5">I22^2</f>
        <v>2.5313301373465285E-4</v>
      </c>
      <c r="Q22" s="13">
        <v>37239</v>
      </c>
      <c r="R22" s="14">
        <f t="shared" si="0"/>
        <v>0</v>
      </c>
      <c r="S22" s="13">
        <v>37258</v>
      </c>
      <c r="T22" s="14">
        <f t="shared" si="1"/>
        <v>2.0019118257936368E-5</v>
      </c>
    </row>
    <row r="23" spans="2:20" ht="15">
      <c r="H23" s="5">
        <v>37228</v>
      </c>
      <c r="I23" s="10">
        <f t="shared" si="2"/>
        <v>-1.7118402282453652E-2</v>
      </c>
      <c r="J23" s="5">
        <v>37242</v>
      </c>
      <c r="K23" s="10">
        <f t="shared" si="3"/>
        <v>-1.5873015873015945E-2</v>
      </c>
      <c r="L23" s="5">
        <v>37259</v>
      </c>
      <c r="M23" s="10">
        <f t="shared" si="4"/>
        <v>-3.9325842696629875E-3</v>
      </c>
      <c r="O23" s="13">
        <v>37228</v>
      </c>
      <c r="P23" s="14">
        <f t="shared" si="5"/>
        <v>2.9303969670391438E-4</v>
      </c>
      <c r="Q23" s="13">
        <v>37242</v>
      </c>
      <c r="R23" s="14">
        <f t="shared" si="0"/>
        <v>2.5195263290501616E-4</v>
      </c>
      <c r="S23" s="13">
        <v>37259</v>
      </c>
      <c r="T23" s="14">
        <f t="shared" si="1"/>
        <v>1.5465219038000772E-5</v>
      </c>
    </row>
    <row r="24" spans="2:20" ht="15">
      <c r="H24" s="5">
        <v>37229</v>
      </c>
      <c r="I24" s="10">
        <f t="shared" si="2"/>
        <v>-4.8379293662313642E-3</v>
      </c>
      <c r="J24" s="5">
        <v>37243</v>
      </c>
      <c r="K24" s="10">
        <f t="shared" si="3"/>
        <v>2.6014568158169177E-3</v>
      </c>
      <c r="L24" s="5">
        <v>37260</v>
      </c>
      <c r="M24" s="10">
        <f t="shared" si="4"/>
        <v>5.6401579244218895E-3</v>
      </c>
      <c r="O24" s="13">
        <v>37229</v>
      </c>
      <c r="P24" s="14">
        <f t="shared" si="5"/>
        <v>2.3405560552643809E-5</v>
      </c>
      <c r="Q24" s="13">
        <v>37243</v>
      </c>
      <c r="R24" s="14">
        <f t="shared" si="0"/>
        <v>6.7675775645602968E-6</v>
      </c>
      <c r="S24" s="13">
        <v>37260</v>
      </c>
      <c r="T24" s="14">
        <f t="shared" si="1"/>
        <v>3.1811381412419034E-5</v>
      </c>
    </row>
    <row r="25" spans="2:20" ht="15">
      <c r="H25" s="5">
        <v>37230</v>
      </c>
      <c r="I25" s="10">
        <f t="shared" si="2"/>
        <v>-2.2848808945065704E-2</v>
      </c>
      <c r="J25" s="5">
        <v>37244</v>
      </c>
      <c r="K25" s="10">
        <f t="shared" si="3"/>
        <v>0</v>
      </c>
      <c r="L25" s="5">
        <v>37263</v>
      </c>
      <c r="M25" s="10">
        <f t="shared" si="4"/>
        <v>-1.6825574873807583E-3</v>
      </c>
      <c r="O25" s="13">
        <v>37230</v>
      </c>
      <c r="P25" s="14">
        <f t="shared" si="5"/>
        <v>5.2206807020811459E-4</v>
      </c>
      <c r="Q25" s="13">
        <v>37244</v>
      </c>
      <c r="R25" s="14">
        <f t="shared" si="0"/>
        <v>0</v>
      </c>
      <c r="S25" s="13">
        <v>37263</v>
      </c>
      <c r="T25" s="14">
        <f t="shared" si="1"/>
        <v>2.8309996983410507E-6</v>
      </c>
    </row>
    <row r="26" spans="2:20" ht="15">
      <c r="H26" s="5">
        <v>37231</v>
      </c>
      <c r="I26" s="10">
        <f t="shared" si="2"/>
        <v>8.9552238805971351E-3</v>
      </c>
      <c r="J26" s="5">
        <v>37245</v>
      </c>
      <c r="K26" s="10">
        <f t="shared" si="3"/>
        <v>0</v>
      </c>
      <c r="L26" s="5">
        <v>37264</v>
      </c>
      <c r="M26" s="10">
        <f t="shared" si="4"/>
        <v>-4.3258426966292111E-2</v>
      </c>
      <c r="O26" s="13">
        <v>37231</v>
      </c>
      <c r="P26" s="14">
        <f t="shared" si="5"/>
        <v>8.0196034751617209E-5</v>
      </c>
      <c r="Q26" s="13">
        <v>37245</v>
      </c>
      <c r="R26" s="14">
        <f t="shared" si="0"/>
        <v>0</v>
      </c>
      <c r="S26" s="13">
        <v>37264</v>
      </c>
      <c r="T26" s="14">
        <f t="shared" si="1"/>
        <v>1.8712915035980285E-3</v>
      </c>
    </row>
    <row r="27" spans="2:20" ht="15">
      <c r="H27" s="5">
        <v>37232</v>
      </c>
      <c r="I27" s="10">
        <f t="shared" si="2"/>
        <v>-5.2268244575936929E-2</v>
      </c>
      <c r="J27" s="5">
        <v>37246</v>
      </c>
      <c r="K27" s="10">
        <f t="shared" si="3"/>
        <v>-1.6606123508043604E-2</v>
      </c>
      <c r="L27" s="5">
        <v>37265</v>
      </c>
      <c r="M27" s="10">
        <f t="shared" si="4"/>
        <v>-3.2883147386964212E-2</v>
      </c>
      <c r="O27" s="13">
        <v>37232</v>
      </c>
      <c r="P27" s="14">
        <f t="shared" si="5"/>
        <v>2.7319693910499601E-3</v>
      </c>
      <c r="Q27" s="13">
        <v>37246</v>
      </c>
      <c r="R27" s="14">
        <f t="shared" si="0"/>
        <v>2.7576333796439843E-4</v>
      </c>
      <c r="S27" s="13">
        <v>37265</v>
      </c>
      <c r="T27" s="14">
        <f t="shared" si="1"/>
        <v>1.0813013820728113E-3</v>
      </c>
    </row>
    <row r="28" spans="2:20" ht="15">
      <c r="H28" s="5">
        <v>37235</v>
      </c>
      <c r="I28" s="10">
        <f t="shared" si="2"/>
        <v>0</v>
      </c>
      <c r="J28" s="5">
        <v>37249</v>
      </c>
      <c r="K28" s="10">
        <f t="shared" si="3"/>
        <v>-2.4802110817941914E-2</v>
      </c>
      <c r="L28" s="5">
        <v>37266</v>
      </c>
      <c r="M28" s="10">
        <f t="shared" si="4"/>
        <v>2.7929568913175495E-2</v>
      </c>
      <c r="O28" s="13">
        <v>37235</v>
      </c>
      <c r="P28" s="14">
        <f t="shared" si="5"/>
        <v>0</v>
      </c>
      <c r="Q28" s="13">
        <v>37249</v>
      </c>
      <c r="R28" s="14">
        <f t="shared" si="0"/>
        <v>6.1514470102547137E-4</v>
      </c>
      <c r="S28" s="13">
        <v>37266</v>
      </c>
      <c r="T28" s="14">
        <f t="shared" si="1"/>
        <v>7.8006081967581904E-4</v>
      </c>
    </row>
    <row r="29" spans="2:20" ht="15">
      <c r="H29" s="5">
        <v>37236</v>
      </c>
      <c r="I29" s="10">
        <f t="shared" si="2"/>
        <v>7.804370447450637E-3</v>
      </c>
      <c r="J29" s="5">
        <v>37252</v>
      </c>
      <c r="K29" s="10">
        <f t="shared" si="3"/>
        <v>-2.5974025974025997E-2</v>
      </c>
      <c r="L29" s="5">
        <v>37267</v>
      </c>
      <c r="M29" s="10">
        <f t="shared" si="4"/>
        <v>-1.1813349084465456E-2</v>
      </c>
      <c r="O29" s="13">
        <v>37236</v>
      </c>
      <c r="P29" s="14">
        <f t="shared" si="5"/>
        <v>6.0908198081040855E-5</v>
      </c>
      <c r="Q29" s="13">
        <v>37252</v>
      </c>
      <c r="R29" s="14">
        <f t="shared" si="0"/>
        <v>6.7465002529937712E-4</v>
      </c>
      <c r="S29" s="13">
        <v>37267</v>
      </c>
      <c r="T29" s="14">
        <f t="shared" si="1"/>
        <v>1.3955521659144083E-4</v>
      </c>
    </row>
    <row r="30" spans="2:20">
      <c r="O30" s="11"/>
      <c r="P30" s="11"/>
      <c r="Q30" s="11"/>
      <c r="R30" s="11"/>
      <c r="S30" s="11"/>
      <c r="T30" s="11"/>
    </row>
    <row r="31" spans="2:20">
      <c r="O31" s="11"/>
      <c r="P31" s="11"/>
      <c r="Q31" s="11"/>
      <c r="R31" s="11"/>
      <c r="S31" s="11"/>
      <c r="T31" s="11"/>
    </row>
    <row r="32" spans="2:20">
      <c r="H32" s="3" t="s">
        <v>6</v>
      </c>
      <c r="O32" s="15" t="s">
        <v>11</v>
      </c>
      <c r="P32" s="11"/>
      <c r="Q32" s="11"/>
      <c r="R32" s="11"/>
      <c r="S32" s="11"/>
      <c r="T32" s="11"/>
    </row>
    <row r="33" spans="8:20"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8:20" ht="15">
      <c r="H34" s="12" t="s">
        <v>0</v>
      </c>
      <c r="I34" s="12" t="s">
        <v>1</v>
      </c>
      <c r="J34" s="12" t="s">
        <v>0</v>
      </c>
      <c r="K34" s="12" t="s">
        <v>1</v>
      </c>
      <c r="L34" s="12" t="s">
        <v>0</v>
      </c>
      <c r="M34" s="12" t="s">
        <v>1</v>
      </c>
      <c r="N34" s="11"/>
      <c r="O34" s="12" t="s">
        <v>0</v>
      </c>
      <c r="P34" s="12" t="s">
        <v>1</v>
      </c>
      <c r="Q34" s="12" t="s">
        <v>0</v>
      </c>
      <c r="R34" s="12" t="s">
        <v>1</v>
      </c>
      <c r="S34" s="12" t="s">
        <v>0</v>
      </c>
      <c r="T34" s="12" t="s">
        <v>1</v>
      </c>
    </row>
    <row r="35" spans="8:20" ht="15">
      <c r="H35" s="13">
        <v>37223</v>
      </c>
      <c r="I35" s="14" t="s">
        <v>2</v>
      </c>
      <c r="J35" s="13">
        <v>37237</v>
      </c>
      <c r="K35" s="14">
        <f t="shared" ref="K35:K44" si="6">K20-$B$13</f>
        <v>2.10589518533425E-2</v>
      </c>
      <c r="L35" s="13">
        <v>37253</v>
      </c>
      <c r="M35" s="14">
        <f t="shared" ref="M35:M44" si="7">M20-$B$13</f>
        <v>2.5968397670693821E-3</v>
      </c>
      <c r="N35" s="11"/>
      <c r="O35" s="13">
        <v>37223</v>
      </c>
      <c r="P35" s="14" t="s">
        <v>2</v>
      </c>
      <c r="Q35" s="13">
        <v>37237</v>
      </c>
      <c r="R35" s="14">
        <f t="shared" ref="R35:R44" si="8">K35^2</f>
        <v>4.434794531613975E-4</v>
      </c>
      <c r="S35" s="13">
        <v>37253</v>
      </c>
      <c r="T35" s="14">
        <f t="shared" ref="T35:T44" si="9">M35^2</f>
        <v>6.7435767758329623E-6</v>
      </c>
    </row>
    <row r="36" spans="8:20" ht="15">
      <c r="H36" s="13">
        <v>37224</v>
      </c>
      <c r="I36" s="14">
        <f t="shared" ref="I36:I44" si="10">I21-$B$13</f>
        <v>1.143878029915082E-2</v>
      </c>
      <c r="J36" s="13">
        <v>37238</v>
      </c>
      <c r="K36" s="14">
        <f t="shared" si="6"/>
        <v>3.5652393593222425E-3</v>
      </c>
      <c r="L36" s="13">
        <v>37256</v>
      </c>
      <c r="M36" s="14">
        <f t="shared" si="7"/>
        <v>7.0350768868707517E-3</v>
      </c>
      <c r="N36" s="11"/>
      <c r="O36" s="13">
        <v>37224</v>
      </c>
      <c r="P36" s="14">
        <f>I36^2</f>
        <v>1.308456947322409E-4</v>
      </c>
      <c r="Q36" s="13">
        <v>37238</v>
      </c>
      <c r="R36" s="14">
        <f t="shared" si="8"/>
        <v>1.2710931689260474E-5</v>
      </c>
      <c r="S36" s="13">
        <v>37256</v>
      </c>
      <c r="T36" s="14">
        <f t="shared" si="9"/>
        <v>4.9492306804183065E-5</v>
      </c>
    </row>
    <row r="37" spans="8:20" ht="15">
      <c r="H37" s="13">
        <v>37225</v>
      </c>
      <c r="I37" s="14">
        <f t="shared" si="10"/>
        <v>-7.7577590994620058E-3</v>
      </c>
      <c r="J37" s="13">
        <v>37239</v>
      </c>
      <c r="K37" s="14">
        <f t="shared" si="6"/>
        <v>8.1523953226249422E-3</v>
      </c>
      <c r="L37" s="13">
        <v>37258</v>
      </c>
      <c r="M37" s="14">
        <f t="shared" si="7"/>
        <v>3.6781223919761684E-3</v>
      </c>
      <c r="N37" s="11"/>
      <c r="O37" s="13">
        <v>37225</v>
      </c>
      <c r="P37" s="14">
        <f t="shared" ref="P37:P44" si="11">I37^2</f>
        <v>6.0182826245285549E-5</v>
      </c>
      <c r="Q37" s="13">
        <v>37239</v>
      </c>
      <c r="R37" s="14">
        <f t="shared" si="8"/>
        <v>6.6461549496357039E-5</v>
      </c>
      <c r="S37" s="13">
        <v>37258</v>
      </c>
      <c r="T37" s="14">
        <f t="shared" si="9"/>
        <v>1.3528584330356491E-5</v>
      </c>
    </row>
    <row r="38" spans="8:20" ht="15">
      <c r="H38" s="13">
        <v>37228</v>
      </c>
      <c r="I38" s="14">
        <f t="shared" si="10"/>
        <v>-8.9660069598287099E-3</v>
      </c>
      <c r="J38" s="13">
        <v>37242</v>
      </c>
      <c r="K38" s="14">
        <f t="shared" si="6"/>
        <v>-7.7206205503910028E-3</v>
      </c>
      <c r="L38" s="13">
        <v>37259</v>
      </c>
      <c r="M38" s="14">
        <f t="shared" si="7"/>
        <v>4.2198110529619547E-3</v>
      </c>
      <c r="N38" s="11"/>
      <c r="O38" s="13">
        <v>37228</v>
      </c>
      <c r="P38" s="14">
        <f t="shared" si="11"/>
        <v>8.038928080369687E-5</v>
      </c>
      <c r="Q38" s="13">
        <v>37242</v>
      </c>
      <c r="R38" s="14">
        <f t="shared" si="8"/>
        <v>5.9607981683119872E-5</v>
      </c>
      <c r="S38" s="13">
        <v>37259</v>
      </c>
      <c r="T38" s="14">
        <f t="shared" si="9"/>
        <v>1.7806805322699882E-5</v>
      </c>
    </row>
    <row r="39" spans="8:20" ht="15">
      <c r="H39" s="13">
        <v>37229</v>
      </c>
      <c r="I39" s="14">
        <f t="shared" si="10"/>
        <v>3.314465956393578E-3</v>
      </c>
      <c r="J39" s="13">
        <v>37243</v>
      </c>
      <c r="K39" s="14">
        <f t="shared" si="6"/>
        <v>1.075385213844186E-2</v>
      </c>
      <c r="L39" s="13">
        <v>37260</v>
      </c>
      <c r="M39" s="14">
        <f t="shared" si="7"/>
        <v>1.3792553247046832E-2</v>
      </c>
      <c r="N39" s="11"/>
      <c r="O39" s="13">
        <v>37229</v>
      </c>
      <c r="P39" s="14">
        <f t="shared" si="11"/>
        <v>1.0985684576091995E-5</v>
      </c>
      <c r="Q39" s="13">
        <v>37243</v>
      </c>
      <c r="R39" s="14">
        <f t="shared" si="8"/>
        <v>1.1564533581547056E-4</v>
      </c>
      <c r="S39" s="13">
        <v>37260</v>
      </c>
      <c r="T39" s="14">
        <f t="shared" si="9"/>
        <v>1.9023452507262211E-4</v>
      </c>
    </row>
    <row r="40" spans="8:20" ht="15">
      <c r="H40" s="13">
        <v>37230</v>
      </c>
      <c r="I40" s="14">
        <f t="shared" si="10"/>
        <v>-1.4696413622440762E-2</v>
      </c>
      <c r="J40" s="13">
        <v>37244</v>
      </c>
      <c r="K40" s="14">
        <f t="shared" si="6"/>
        <v>8.1523953226249422E-3</v>
      </c>
      <c r="L40" s="13">
        <v>37263</v>
      </c>
      <c r="M40" s="14">
        <f t="shared" si="7"/>
        <v>6.4698378352441837E-3</v>
      </c>
      <c r="N40" s="11"/>
      <c r="O40" s="13">
        <v>37230</v>
      </c>
      <c r="P40" s="14">
        <f t="shared" si="11"/>
        <v>2.1598457336186242E-4</v>
      </c>
      <c r="Q40" s="13">
        <v>37244</v>
      </c>
      <c r="R40" s="14">
        <f t="shared" si="8"/>
        <v>6.6461549496357039E-5</v>
      </c>
      <c r="S40" s="13">
        <v>37263</v>
      </c>
      <c r="T40" s="14">
        <f t="shared" si="9"/>
        <v>4.1858801614357146E-5</v>
      </c>
    </row>
    <row r="41" spans="8:20" ht="15">
      <c r="H41" s="13">
        <v>37231</v>
      </c>
      <c r="I41" s="14">
        <f t="shared" si="10"/>
        <v>1.7107619203222076E-2</v>
      </c>
      <c r="J41" s="13">
        <v>37245</v>
      </c>
      <c r="K41" s="14">
        <f t="shared" si="6"/>
        <v>8.1523953226249422E-3</v>
      </c>
      <c r="L41" s="13">
        <v>37264</v>
      </c>
      <c r="M41" s="14">
        <f t="shared" si="7"/>
        <v>-3.5106031643667171E-2</v>
      </c>
      <c r="N41" s="11"/>
      <c r="O41" s="13">
        <v>37231</v>
      </c>
      <c r="P41" s="14">
        <f t="shared" si="11"/>
        <v>2.9267063480245271E-4</v>
      </c>
      <c r="Q41" s="13">
        <v>37245</v>
      </c>
      <c r="R41" s="14">
        <f t="shared" si="8"/>
        <v>6.6461549496357039E-5</v>
      </c>
      <c r="S41" s="13">
        <v>37264</v>
      </c>
      <c r="T41" s="14">
        <f t="shared" si="9"/>
        <v>1.2324334577661607E-3</v>
      </c>
    </row>
    <row r="42" spans="8:20" ht="15">
      <c r="H42" s="13">
        <v>37232</v>
      </c>
      <c r="I42" s="14">
        <f t="shared" si="10"/>
        <v>-4.4115849253311988E-2</v>
      </c>
      <c r="J42" s="13">
        <v>37246</v>
      </c>
      <c r="K42" s="14">
        <f t="shared" si="6"/>
        <v>-8.453728185418662E-3</v>
      </c>
      <c r="L42" s="13">
        <v>37265</v>
      </c>
      <c r="M42" s="14">
        <f t="shared" si="7"/>
        <v>-2.4730752064339272E-2</v>
      </c>
      <c r="N42" s="11"/>
      <c r="O42" s="13">
        <v>37232</v>
      </c>
      <c r="P42" s="14">
        <f t="shared" si="11"/>
        <v>1.9462081553409478E-3</v>
      </c>
      <c r="Q42" s="13">
        <v>37246</v>
      </c>
      <c r="R42" s="14">
        <f t="shared" si="8"/>
        <v>7.1465520232941897E-5</v>
      </c>
      <c r="S42" s="13">
        <v>37265</v>
      </c>
      <c r="T42" s="14">
        <f t="shared" si="9"/>
        <v>6.1161009766782116E-4</v>
      </c>
    </row>
    <row r="43" spans="8:20" ht="15">
      <c r="H43" s="13">
        <v>37235</v>
      </c>
      <c r="I43" s="14">
        <f t="shared" si="10"/>
        <v>8.1523953226249422E-3</v>
      </c>
      <c r="J43" s="13">
        <v>37249</v>
      </c>
      <c r="K43" s="14">
        <f t="shared" si="6"/>
        <v>-1.664971549531697E-2</v>
      </c>
      <c r="L43" s="13">
        <v>37266</v>
      </c>
      <c r="M43" s="14">
        <f t="shared" si="7"/>
        <v>3.6081964235800436E-2</v>
      </c>
      <c r="N43" s="11"/>
      <c r="O43" s="13">
        <v>37235</v>
      </c>
      <c r="P43" s="14">
        <f t="shared" si="11"/>
        <v>6.6461549496357039E-5</v>
      </c>
      <c r="Q43" s="13">
        <v>37249</v>
      </c>
      <c r="R43" s="14">
        <f t="shared" si="8"/>
        <v>2.7721302607499801E-4</v>
      </c>
      <c r="S43" s="13">
        <v>37266</v>
      </c>
      <c r="T43" s="14">
        <f t="shared" si="9"/>
        <v>1.3019081431135818E-3</v>
      </c>
    </row>
    <row r="44" spans="8:20" ht="15">
      <c r="H44" s="13">
        <v>37236</v>
      </c>
      <c r="I44" s="14">
        <f t="shared" si="10"/>
        <v>1.5956765770075577E-2</v>
      </c>
      <c r="J44" s="13">
        <v>37252</v>
      </c>
      <c r="K44" s="14">
        <f t="shared" si="6"/>
        <v>-1.7821630651401056E-2</v>
      </c>
      <c r="L44" s="13">
        <v>37267</v>
      </c>
      <c r="M44" s="14">
        <f t="shared" si="7"/>
        <v>-3.6609537618405141E-3</v>
      </c>
      <c r="N44" s="11"/>
      <c r="O44" s="13">
        <v>37236</v>
      </c>
      <c r="P44" s="14">
        <f t="shared" si="11"/>
        <v>2.5461837384105563E-4</v>
      </c>
      <c r="Q44" s="13">
        <v>37252</v>
      </c>
      <c r="R44" s="14">
        <f t="shared" si="8"/>
        <v>3.1761051907495762E-4</v>
      </c>
      <c r="S44" s="13">
        <v>37267</v>
      </c>
      <c r="T44" s="14">
        <f t="shared" si="9"/>
        <v>1.3402582446334212E-5</v>
      </c>
    </row>
    <row r="45" spans="8:20"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8:20"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8:20">
      <c r="H47" s="15" t="s">
        <v>15</v>
      </c>
      <c r="I47" s="11"/>
      <c r="J47" s="11"/>
      <c r="K47" s="11"/>
      <c r="L47" s="11"/>
      <c r="M47" s="11"/>
      <c r="N47" s="11"/>
      <c r="O47" s="15" t="s">
        <v>14</v>
      </c>
      <c r="P47" s="11"/>
      <c r="Q47" s="11"/>
      <c r="R47" s="11"/>
      <c r="S47" s="11"/>
      <c r="T47" s="11"/>
    </row>
    <row r="48" spans="8:20"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8:20" ht="15">
      <c r="H49" s="11" t="s">
        <v>12</v>
      </c>
      <c r="I49" s="11" t="s">
        <v>13</v>
      </c>
      <c r="J49" s="11" t="s">
        <v>12</v>
      </c>
      <c r="K49" s="11" t="s">
        <v>13</v>
      </c>
      <c r="L49" s="11" t="s">
        <v>12</v>
      </c>
      <c r="M49" s="11" t="s">
        <v>13</v>
      </c>
      <c r="N49" s="11"/>
      <c r="O49" s="12" t="s">
        <v>0</v>
      </c>
      <c r="P49" s="12" t="s">
        <v>1</v>
      </c>
      <c r="Q49" s="12" t="s">
        <v>0</v>
      </c>
      <c r="R49" s="12" t="s">
        <v>1</v>
      </c>
      <c r="S49" s="12" t="s">
        <v>0</v>
      </c>
      <c r="T49" s="12" t="s">
        <v>1</v>
      </c>
    </row>
    <row r="50" spans="8:20" ht="15">
      <c r="H50" s="11">
        <v>-29</v>
      </c>
      <c r="I50" s="16" t="s">
        <v>2</v>
      </c>
      <c r="J50" s="11">
        <v>-19</v>
      </c>
      <c r="K50" s="17">
        <f t="shared" ref="K50:K59" si="12">0.95^(-J50)</f>
        <v>0.37735360253530753</v>
      </c>
      <c r="L50" s="11">
        <v>-9</v>
      </c>
      <c r="M50" s="17">
        <f t="shared" ref="M50:M58" si="13">0.95^(-L50)</f>
        <v>0.6302494097246093</v>
      </c>
      <c r="N50" s="11"/>
      <c r="O50" s="13">
        <v>37223</v>
      </c>
      <c r="P50" s="14" t="s">
        <v>2</v>
      </c>
      <c r="Q50" s="13">
        <v>37237</v>
      </c>
      <c r="R50" s="14">
        <f t="shared" ref="R50:R59" si="14">K50*R20</f>
        <v>6.285926178616229E-5</v>
      </c>
      <c r="S50" s="13">
        <v>37253</v>
      </c>
      <c r="T50" s="14">
        <f t="shared" ref="T50:T59" si="15">M50*T20</f>
        <v>1.9452142275450935E-5</v>
      </c>
    </row>
    <row r="51" spans="8:20" ht="15">
      <c r="H51" s="11">
        <v>-28</v>
      </c>
      <c r="I51" s="17">
        <f t="shared" ref="I51:I59" si="16">0.95^(-H51)</f>
        <v>0.23782688525533241</v>
      </c>
      <c r="J51" s="11">
        <v>-18</v>
      </c>
      <c r="K51" s="17">
        <f t="shared" si="12"/>
        <v>0.39721431845821847</v>
      </c>
      <c r="L51" s="11">
        <v>-8</v>
      </c>
      <c r="M51" s="17">
        <f t="shared" si="13"/>
        <v>0.66342043128906247</v>
      </c>
      <c r="N51" s="11"/>
      <c r="O51" s="13">
        <v>37224</v>
      </c>
      <c r="P51" s="14">
        <f>I51*P21</f>
        <v>2.5686079432016751E-6</v>
      </c>
      <c r="Q51" s="13">
        <v>37238</v>
      </c>
      <c r="R51" s="14">
        <f t="shared" si="14"/>
        <v>8.3581836221321718E-6</v>
      </c>
      <c r="S51" s="13">
        <v>37256</v>
      </c>
      <c r="T51" s="14">
        <f t="shared" si="15"/>
        <v>8.2821438942487899E-7</v>
      </c>
    </row>
    <row r="52" spans="8:20" ht="15">
      <c r="H52" s="11">
        <v>-27</v>
      </c>
      <c r="I52" s="17">
        <f t="shared" si="16"/>
        <v>0.2503440897424552</v>
      </c>
      <c r="J52" s="11">
        <v>-17</v>
      </c>
      <c r="K52" s="17">
        <f t="shared" si="12"/>
        <v>0.41812033521917735</v>
      </c>
      <c r="L52" s="11">
        <v>-7</v>
      </c>
      <c r="M52" s="17">
        <f t="shared" si="13"/>
        <v>0.69833729609374995</v>
      </c>
      <c r="N52" s="11"/>
      <c r="O52" s="13">
        <v>37225</v>
      </c>
      <c r="P52" s="14">
        <f t="shared" ref="P52:P59" si="17">I52*P22</f>
        <v>6.3370353907166076E-5</v>
      </c>
      <c r="Q52" s="13">
        <v>37239</v>
      </c>
      <c r="R52" s="14">
        <f t="shared" si="14"/>
        <v>0</v>
      </c>
      <c r="S52" s="13">
        <v>37258</v>
      </c>
      <c r="T52" s="14">
        <f t="shared" si="15"/>
        <v>1.3980096914428305E-5</v>
      </c>
    </row>
    <row r="53" spans="8:20" ht="15">
      <c r="H53" s="11">
        <v>-26</v>
      </c>
      <c r="I53" s="17">
        <f t="shared" si="16"/>
        <v>0.26352009446574232</v>
      </c>
      <c r="J53" s="11">
        <v>-16</v>
      </c>
      <c r="K53" s="17">
        <f t="shared" si="12"/>
        <v>0.44012666865176564</v>
      </c>
      <c r="L53" s="11">
        <v>-6</v>
      </c>
      <c r="M53" s="17">
        <f t="shared" si="13"/>
        <v>0.73509189062499991</v>
      </c>
      <c r="N53" s="11"/>
      <c r="O53" s="13">
        <v>37228</v>
      </c>
      <c r="P53" s="14">
        <f t="shared" si="17"/>
        <v>7.7221848557627998E-5</v>
      </c>
      <c r="Q53" s="13">
        <v>37242</v>
      </c>
      <c r="R53" s="14">
        <f t="shared" si="14"/>
        <v>1.1089107297852599E-4</v>
      </c>
      <c r="S53" s="13">
        <v>37259</v>
      </c>
      <c r="T53" s="14">
        <f t="shared" si="15"/>
        <v>1.136835710157373E-5</v>
      </c>
    </row>
    <row r="54" spans="8:20" ht="15">
      <c r="H54" s="11">
        <v>-25</v>
      </c>
      <c r="I54" s="17">
        <f t="shared" si="16"/>
        <v>0.27738957312183399</v>
      </c>
      <c r="J54" s="11">
        <v>-15</v>
      </c>
      <c r="K54" s="17">
        <f t="shared" si="12"/>
        <v>0.46329123015975332</v>
      </c>
      <c r="L54" s="11">
        <v>-5</v>
      </c>
      <c r="M54" s="17">
        <f t="shared" si="13"/>
        <v>0.77378093749999999</v>
      </c>
      <c r="N54" s="11"/>
      <c r="O54" s="13">
        <v>37229</v>
      </c>
      <c r="P54" s="14">
        <f t="shared" si="17"/>
        <v>6.4924584503751034E-6</v>
      </c>
      <c r="Q54" s="13">
        <v>37243</v>
      </c>
      <c r="R54" s="14">
        <f t="shared" si="14"/>
        <v>3.1353593350866871E-6</v>
      </c>
      <c r="S54" s="13">
        <v>37260</v>
      </c>
      <c r="T54" s="14">
        <f t="shared" si="15"/>
        <v>2.4615040532471674E-5</v>
      </c>
    </row>
    <row r="55" spans="8:20" ht="15">
      <c r="H55" s="11">
        <v>-24</v>
      </c>
      <c r="I55" s="17">
        <f t="shared" si="16"/>
        <v>0.29198902433877266</v>
      </c>
      <c r="J55" s="11">
        <v>-14</v>
      </c>
      <c r="K55" s="17">
        <f t="shared" si="12"/>
        <v>0.48767497911552976</v>
      </c>
      <c r="L55" s="11">
        <v>-4</v>
      </c>
      <c r="M55" s="17">
        <f t="shared" si="13"/>
        <v>0.81450624999999999</v>
      </c>
      <c r="N55" s="11"/>
      <c r="O55" s="13">
        <v>37230</v>
      </c>
      <c r="P55" s="14">
        <f t="shared" si="17"/>
        <v>1.5243814645849325E-4</v>
      </c>
      <c r="Q55" s="13">
        <v>37244</v>
      </c>
      <c r="R55" s="14">
        <f t="shared" si="14"/>
        <v>0</v>
      </c>
      <c r="S55" s="13">
        <v>37263</v>
      </c>
      <c r="T55" s="14">
        <f t="shared" si="15"/>
        <v>2.3058669480469004E-6</v>
      </c>
    </row>
    <row r="56" spans="8:20" ht="15">
      <c r="H56" s="11">
        <v>-23</v>
      </c>
      <c r="I56" s="17">
        <f t="shared" si="16"/>
        <v>0.30735686772502385</v>
      </c>
      <c r="J56" s="11">
        <v>-13</v>
      </c>
      <c r="K56" s="17">
        <f t="shared" si="12"/>
        <v>0.51334208327950503</v>
      </c>
      <c r="L56" s="11">
        <v>-3</v>
      </c>
      <c r="M56" s="17">
        <f t="shared" si="13"/>
        <v>0.85737499999999989</v>
      </c>
      <c r="N56" s="11"/>
      <c r="O56" s="13">
        <v>37231</v>
      </c>
      <c r="P56" s="14">
        <f t="shared" si="17"/>
        <v>2.4648802045224226E-5</v>
      </c>
      <c r="Q56" s="13">
        <v>37245</v>
      </c>
      <c r="R56" s="14">
        <f t="shared" si="14"/>
        <v>0</v>
      </c>
      <c r="S56" s="13">
        <v>37264</v>
      </c>
      <c r="T56" s="14">
        <f t="shared" si="15"/>
        <v>1.6043985528973596E-3</v>
      </c>
    </row>
    <row r="57" spans="8:20" ht="15">
      <c r="H57" s="11">
        <v>-22</v>
      </c>
      <c r="I57" s="17">
        <f t="shared" si="16"/>
        <v>0.32353354497370929</v>
      </c>
      <c r="J57" s="11">
        <v>-12</v>
      </c>
      <c r="K57" s="17">
        <f t="shared" si="12"/>
        <v>0.54036008766263688</v>
      </c>
      <c r="L57" s="11">
        <v>-2</v>
      </c>
      <c r="M57" s="17">
        <f t="shared" si="13"/>
        <v>0.90249999999999997</v>
      </c>
      <c r="N57" s="11"/>
      <c r="O57" s="13">
        <v>37232</v>
      </c>
      <c r="P57" s="14">
        <f t="shared" si="17"/>
        <v>8.8388374184605943E-4</v>
      </c>
      <c r="Q57" s="13">
        <v>37246</v>
      </c>
      <c r="R57" s="14">
        <f t="shared" si="14"/>
        <v>1.490115014765837E-4</v>
      </c>
      <c r="S57" s="13">
        <v>37265</v>
      </c>
      <c r="T57" s="14">
        <f t="shared" si="15"/>
        <v>9.7587449732071223E-4</v>
      </c>
    </row>
    <row r="58" spans="8:20" ht="15">
      <c r="H58" s="11">
        <v>-21</v>
      </c>
      <c r="I58" s="17">
        <f t="shared" si="16"/>
        <v>0.34056162628811509</v>
      </c>
      <c r="J58" s="11">
        <v>-11</v>
      </c>
      <c r="K58" s="17">
        <f t="shared" si="12"/>
        <v>0.56880009227645989</v>
      </c>
      <c r="L58" s="11">
        <v>-1</v>
      </c>
      <c r="M58" s="17">
        <f t="shared" si="13"/>
        <v>0.95</v>
      </c>
      <c r="N58" s="11"/>
      <c r="O58" s="13">
        <v>37235</v>
      </c>
      <c r="P58" s="14">
        <f t="shared" si="17"/>
        <v>0</v>
      </c>
      <c r="Q58" s="13">
        <v>37249</v>
      </c>
      <c r="R58" s="14">
        <f t="shared" si="14"/>
        <v>3.4989436270666343E-4</v>
      </c>
      <c r="S58" s="13">
        <v>37266</v>
      </c>
      <c r="T58" s="14">
        <f t="shared" si="15"/>
        <v>7.41057778692028E-4</v>
      </c>
    </row>
    <row r="59" spans="8:20" ht="15">
      <c r="H59" s="11">
        <v>-20</v>
      </c>
      <c r="I59" s="17">
        <f t="shared" si="16"/>
        <v>0.35848592240854216</v>
      </c>
      <c r="J59" s="11">
        <v>-10</v>
      </c>
      <c r="K59" s="17">
        <f t="shared" si="12"/>
        <v>0.5987369392383789</v>
      </c>
      <c r="L59" s="11">
        <v>0</v>
      </c>
      <c r="M59" s="17">
        <f>0.95^(-L59)</f>
        <v>1</v>
      </c>
      <c r="N59" s="11"/>
      <c r="O59" s="13">
        <v>37236</v>
      </c>
      <c r="P59" s="14">
        <f t="shared" si="17"/>
        <v>2.1834731571324127E-5</v>
      </c>
      <c r="Q59" s="13">
        <v>37252</v>
      </c>
      <c r="R59" s="14">
        <f t="shared" si="14"/>
        <v>4.0393789120484396E-4</v>
      </c>
      <c r="S59" s="13">
        <v>37267</v>
      </c>
      <c r="T59" s="14">
        <f t="shared" si="15"/>
        <v>1.3955521659144083E-4</v>
      </c>
    </row>
    <row r="60" spans="8:20"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8:20"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8:20"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8:20"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8:20"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8:14">
      <c r="H65" s="11"/>
      <c r="I65" s="11"/>
      <c r="J65" s="11"/>
      <c r="K65" s="11"/>
      <c r="L65" s="11"/>
      <c r="M65" s="11"/>
      <c r="N65" s="11"/>
    </row>
    <row r="66" spans="8:14">
      <c r="H66" s="11"/>
      <c r="I66" s="11"/>
      <c r="J66" s="11"/>
      <c r="K66" s="11"/>
      <c r="L66" s="11"/>
      <c r="M66" s="11"/>
      <c r="N66" s="11"/>
    </row>
    <row r="67" spans="8:14">
      <c r="H67" s="11"/>
      <c r="I67" s="11"/>
      <c r="J67" s="11"/>
      <c r="K67" s="11"/>
      <c r="L67" s="11"/>
      <c r="M67" s="11"/>
      <c r="N67" s="11"/>
    </row>
    <row r="68" spans="8:14">
      <c r="H68" s="11"/>
      <c r="I68" s="11"/>
      <c r="J68" s="11"/>
      <c r="K68" s="11"/>
      <c r="L68" s="11"/>
      <c r="M68" s="11"/>
      <c r="N68" s="11"/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 for parts a, b, c, d</vt:lpstr>
    </vt:vector>
  </TitlesOfParts>
  <Company>Contingency Analysis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 A. Holton</dc:creator>
  <cp:lastModifiedBy>Glyn Holton</cp:lastModifiedBy>
  <dcterms:created xsi:type="dcterms:W3CDTF">2002-01-16T16:12:15Z</dcterms:created>
  <dcterms:modified xsi:type="dcterms:W3CDTF">2013-01-12T15:33:56Z</dcterms:modified>
</cp:coreProperties>
</file>