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kalistratov\source\repos\DocumentReaderService\DocumentReaderService.Tests\TestHelpers\"/>
    </mc:Choice>
  </mc:AlternateContent>
  <xr:revisionPtr revIDLastSave="0" documentId="13_ncr:1_{999183A6-9F20-465B-AAF2-649A48F400E2}" xr6:coauthVersionLast="40" xr6:coauthVersionMax="40" xr10:uidLastSave="{00000000-0000-0000-0000-000000000000}"/>
  <bookViews>
    <workbookView xWindow="28680" yWindow="-105" windowWidth="29040" windowHeight="15840" xr2:uid="{00000000-000D-0000-FFFF-FFFF00000000}"/>
  </bookViews>
  <sheets>
    <sheet name="Реестр" sheetId="1" r:id="rId1"/>
    <sheet name="Лист1" sheetId="2" r:id="rId2"/>
    <sheet name="Лист3" sheetId="4" r:id="rId3"/>
  </sheets>
  <definedNames>
    <definedName name="_xlnm._FilterDatabase" localSheetId="1" hidden="1">Лист1!$A$6:$G$150</definedName>
    <definedName name="_xlnm._FilterDatabase" localSheetId="0" hidden="1">Реестр!$A$5:$H$22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4" l="1"/>
  <c r="D8" i="4"/>
  <c r="D4" i="4"/>
  <c r="D11" i="4"/>
  <c r="D7" i="4"/>
  <c r="D10" i="4"/>
  <c r="D6" i="4"/>
  <c r="D13" i="4"/>
  <c r="D9" i="4"/>
  <c r="D5" i="4"/>
  <c r="D14" i="4" l="1"/>
  <c r="E14" i="4" s="1"/>
</calcChain>
</file>

<file path=xl/sharedStrings.xml><?xml version="1.0" encoding="utf-8"?>
<sst xmlns="http://schemas.openxmlformats.org/spreadsheetml/2006/main" count="1747" uniqueCount="253">
  <si>
    <t>Сформировано 31.01.2019</t>
  </si>
  <si>
    <t>Период: с 01.11.2018 по 31.12.2018</t>
  </si>
  <si>
    <t>ИП Васильева Н.В. ИНН 773603115843</t>
  </si>
  <si>
    <t>Дата</t>
  </si>
  <si>
    <t>Дата проведения</t>
  </si>
  <si>
    <t>Документ</t>
  </si>
  <si>
    <t>Операция</t>
  </si>
  <si>
    <t>Номер</t>
  </si>
  <si>
    <t>Контрагент</t>
  </si>
  <si>
    <t>Всего, ₽</t>
  </si>
  <si>
    <t>Комментарий</t>
  </si>
  <si>
    <t>11.12.2018</t>
  </si>
  <si>
    <t>Исходящее платежное поручение</t>
  </si>
  <si>
    <t>Не проведен</t>
  </si>
  <si>
    <t>144</t>
  </si>
  <si>
    <t>ООО "Море Вышивки"</t>
  </si>
  <si>
    <t>142</t>
  </si>
  <si>
    <t>ООО "ЭНВИЛ ДИДЖИТАЛ"</t>
  </si>
  <si>
    <t>06.12.2018</t>
  </si>
  <si>
    <t>140</t>
  </si>
  <si>
    <t>ООО "Логнекс"</t>
  </si>
  <si>
    <t>03.12.2018</t>
  </si>
  <si>
    <t>02.11.2018</t>
  </si>
  <si>
    <t>130</t>
  </si>
  <si>
    <t>ИП Белявский Ярослав Анатольевич</t>
  </si>
  <si>
    <t>128</t>
  </si>
  <si>
    <t>31.12.2018</t>
  </si>
  <si>
    <t>Закрытие декабря 2018 года</t>
  </si>
  <si>
    <t>11</t>
  </si>
  <si>
    <t>—</t>
  </si>
  <si>
    <t>Входящий акт приемки услуг</t>
  </si>
  <si>
    <t>20 — 76.др Принят результат работы (услуги) от прочих контрагентов</t>
  </si>
  <si>
    <t>1</t>
  </si>
  <si>
    <t>Общество с ограниченной ответственностью "Шоп-логистикс Доставка"</t>
  </si>
  <si>
    <t>Бухгалтерская справка</t>
  </si>
  <si>
    <t>76.др — 62 </t>
  </si>
  <si>
    <t>8</t>
  </si>
  <si>
    <t>Исходящий акт приемки услуг</t>
  </si>
  <si>
    <t>62 — 90.01 Выполнена работа (оказана услуга)</t>
  </si>
  <si>
    <t>6</t>
  </si>
  <si>
    <t>Отчет по безналичной рознице</t>
  </si>
  <si>
    <t>57 — 90.01 Реализация с оплатой через пластиковые карты — товары</t>
  </si>
  <si>
    <t>4</t>
  </si>
  <si>
    <t>62 — 90.01 </t>
  </si>
  <si>
    <t>9</t>
  </si>
  <si>
    <t>15</t>
  </si>
  <si>
    <t>44 — 60 Принят результат работы(услуги) для коммерческих целей</t>
  </si>
  <si>
    <t>177534</t>
  </si>
  <si>
    <t>АО "ПЕРВЫЙ"</t>
  </si>
  <si>
    <t>935</t>
  </si>
  <si>
    <t>ООО "Контакт"</t>
  </si>
  <si>
    <t>Банковский ордер</t>
  </si>
  <si>
    <t>51 — 91.01 Прочие поступления</t>
  </si>
  <si>
    <t>7952978</t>
  </si>
  <si>
    <t>29.12.2018</t>
  </si>
  <si>
    <t>Входящее платежное поручение</t>
  </si>
  <si>
    <t>51 — 57 Перечисление выручки банком-эквайером за вычетом комиссии банка</t>
  </si>
  <si>
    <t>331200</t>
  </si>
  <si>
    <t>51 — 62 Поступившая оплата за поставленные товары, выполненные работы, оказанные услуги</t>
  </si>
  <si>
    <t>53007</t>
  </si>
  <si>
    <t>51 — 60 Возврат поставщиком выданного аванса</t>
  </si>
  <si>
    <t>155</t>
  </si>
  <si>
    <t>МОСКОВСКИЙ РФ АО "РОССЕЛЬХОЗБАНК"</t>
  </si>
  <si>
    <t>28.12.2018</t>
  </si>
  <si>
    <t>60 — 51 Оплата поставщикам авансом</t>
  </si>
  <si>
    <t>155_1</t>
  </si>
  <si>
    <t>60 — 51 Оплата поставщикам поставленных товаров, выполненных работ, оказанных услуг</t>
  </si>
  <si>
    <t>156</t>
  </si>
  <si>
    <t>76.др — 51 Снятие денег за банковские услуги</t>
  </si>
  <si>
    <t>2711538</t>
  </si>
  <si>
    <t>АО "ТИНЬКОФФ БАНК"</t>
  </si>
  <si>
    <t>2711537</t>
  </si>
  <si>
    <t>2711536</t>
  </si>
  <si>
    <t>2711535</t>
  </si>
  <si>
    <t>2711534</t>
  </si>
  <si>
    <t>Уплата налогов и взносов</t>
  </si>
  <si>
    <t>69.пф1 — 51 Взносы на ОПС: страховая часть</t>
  </si>
  <si>
    <t>153</t>
  </si>
  <si>
    <t>Управление Федерального казначейства по г. Москве (Инспекция Федеральной налоговой службы № 36 по г.Москве)</t>
  </si>
  <si>
    <t>69.омс — 51 Взносы на ОМС</t>
  </si>
  <si>
    <t>152</t>
  </si>
  <si>
    <t>151</t>
  </si>
  <si>
    <t>148</t>
  </si>
  <si>
    <t>ИП Ускова Светлана Анатольевна</t>
  </si>
  <si>
    <t>27.12.2018</t>
  </si>
  <si>
    <t>383235</t>
  </si>
  <si>
    <t>26.12.2018</t>
  </si>
  <si>
    <t>52518</t>
  </si>
  <si>
    <t>25.12.2018</t>
  </si>
  <si>
    <t>62 — 51 Возврат денег клиенту</t>
  </si>
  <si>
    <t>154</t>
  </si>
  <si>
    <t>Бабенко Оксана Сергеевна</t>
  </si>
  <si>
    <t>3062499</t>
  </si>
  <si>
    <t>3062498</t>
  </si>
  <si>
    <t>331112</t>
  </si>
  <si>
    <t>52178</t>
  </si>
  <si>
    <t>24.12.2018</t>
  </si>
  <si>
    <t>6765802</t>
  </si>
  <si>
    <t>6765801</t>
  </si>
  <si>
    <t>3716641</t>
  </si>
  <si>
    <t>84 — 51 Прочие списания</t>
  </si>
  <si>
    <t>150</t>
  </si>
  <si>
    <t>149</t>
  </si>
  <si>
    <t>1504</t>
  </si>
  <si>
    <t>Общество с ограниченной ответственностью "СДЭК Южный Урал" Р/С 40702810138090001580</t>
  </si>
  <si>
    <t>21.12.2018</t>
  </si>
  <si>
    <t>Входящий счет на оплату</t>
  </si>
  <si>
    <t>51753</t>
  </si>
  <si>
    <t>20.12.2018</t>
  </si>
  <si>
    <t>5/18</t>
  </si>
  <si>
    <t>7561317</t>
  </si>
  <si>
    <t>19.12.2018</t>
  </si>
  <si>
    <t>331087</t>
  </si>
  <si>
    <t>42341</t>
  </si>
  <si>
    <t>ОБЩЕСТВО С ОГРАНИЧЕННОЙ ОТВЕТСТВЕННОСТЬЮ "ДЕЛИВЕРИ ПОИНТ"</t>
  </si>
  <si>
    <t>18.12.2018</t>
  </si>
  <si>
    <t>309514</t>
  </si>
  <si>
    <t>17.12.2018</t>
  </si>
  <si>
    <t>3543763</t>
  </si>
  <si>
    <t>3543080</t>
  </si>
  <si>
    <t>3540887</t>
  </si>
  <si>
    <t>44927</t>
  </si>
  <si>
    <t>1480</t>
  </si>
  <si>
    <t>16.12.2018</t>
  </si>
  <si>
    <t>4/18</t>
  </si>
  <si>
    <t>84 — 51 Произвольная операция</t>
  </si>
  <si>
    <t>147</t>
  </si>
  <si>
    <t>14.12.2018</t>
  </si>
  <si>
    <t>146</t>
  </si>
  <si>
    <t>ООО "ЛайфТелеком"</t>
  </si>
  <si>
    <t>5932106</t>
  </si>
  <si>
    <t>32685</t>
  </si>
  <si>
    <t>13.12.2018</t>
  </si>
  <si>
    <t>3413857</t>
  </si>
  <si>
    <t>382135</t>
  </si>
  <si>
    <t>145</t>
  </si>
  <si>
    <t>12.12.2018</t>
  </si>
  <si>
    <t>44836</t>
  </si>
  <si>
    <t>50539</t>
  </si>
  <si>
    <t>395055</t>
  </si>
  <si>
    <t>10.12.2018</t>
  </si>
  <si>
    <t>5211218</t>
  </si>
  <si>
    <t>3199758</t>
  </si>
  <si>
    <t>3197873</t>
  </si>
  <si>
    <t>50269</t>
  </si>
  <si>
    <t>141</t>
  </si>
  <si>
    <t>140__1</t>
  </si>
  <si>
    <t>07.12.2018</t>
  </si>
  <si>
    <t>32460</t>
  </si>
  <si>
    <t>05.12.2018</t>
  </si>
  <si>
    <t>404535</t>
  </si>
  <si>
    <t>48694</t>
  </si>
  <si>
    <t>04.12.2018</t>
  </si>
  <si>
    <t>431261</t>
  </si>
  <si>
    <t>48396</t>
  </si>
  <si>
    <t>48247</t>
  </si>
  <si>
    <t>01.12.2018</t>
  </si>
  <si>
    <t>344670</t>
  </si>
  <si>
    <t>344669</t>
  </si>
  <si>
    <t>30.11.2018</t>
  </si>
  <si>
    <t>Закрытие ноября 2018 года</t>
  </si>
  <si>
    <t>10</t>
  </si>
  <si>
    <t>14</t>
  </si>
  <si>
    <t>174410</t>
  </si>
  <si>
    <t>7872506</t>
  </si>
  <si>
    <t>47934</t>
  </si>
  <si>
    <t>47856</t>
  </si>
  <si>
    <t>28.11.2018</t>
  </si>
  <si>
    <t>4795246</t>
  </si>
  <si>
    <t>31984</t>
  </si>
  <si>
    <t>143</t>
  </si>
  <si>
    <t>27.11.2018</t>
  </si>
  <si>
    <t>8992412</t>
  </si>
  <si>
    <t>302512</t>
  </si>
  <si>
    <t>47484</t>
  </si>
  <si>
    <t>139</t>
  </si>
  <si>
    <t>26.11.2018</t>
  </si>
  <si>
    <t>2556173</t>
  </si>
  <si>
    <t>2554998</t>
  </si>
  <si>
    <t>23.11.2018</t>
  </si>
  <si>
    <t>3598007</t>
  </si>
  <si>
    <t>47239</t>
  </si>
  <si>
    <t>138</t>
  </si>
  <si>
    <t>22.11.2018</t>
  </si>
  <si>
    <t>47184</t>
  </si>
  <si>
    <t>21.11.2018</t>
  </si>
  <si>
    <t>137</t>
  </si>
  <si>
    <t>ООО "1С-Битрикс"</t>
  </si>
  <si>
    <t>4033321</t>
  </si>
  <si>
    <t>47016</t>
  </si>
  <si>
    <t>44229</t>
  </si>
  <si>
    <t>44081</t>
  </si>
  <si>
    <t>20.11.2018</t>
  </si>
  <si>
    <t>6939066</t>
  </si>
  <si>
    <t>6939065</t>
  </si>
  <si>
    <t>6939064</t>
  </si>
  <si>
    <t>46774</t>
  </si>
  <si>
    <t>135</t>
  </si>
  <si>
    <t>134</t>
  </si>
  <si>
    <t>131</t>
  </si>
  <si>
    <t>16.11.2018</t>
  </si>
  <si>
    <t>3/18</t>
  </si>
  <si>
    <t>15.11.2018</t>
  </si>
  <si>
    <t>3721933</t>
  </si>
  <si>
    <t>136</t>
  </si>
  <si>
    <t>14.11.2018</t>
  </si>
  <si>
    <t>382744</t>
  </si>
  <si>
    <t>13.11.2018</t>
  </si>
  <si>
    <t>413959</t>
  </si>
  <si>
    <t>12.11.2018</t>
  </si>
  <si>
    <t>4484028</t>
  </si>
  <si>
    <t>4484027</t>
  </si>
  <si>
    <t>4484026</t>
  </si>
  <si>
    <t>4484025</t>
  </si>
  <si>
    <t>43141</t>
  </si>
  <si>
    <t>133</t>
  </si>
  <si>
    <t>2823971</t>
  </si>
  <si>
    <t>132</t>
  </si>
  <si>
    <t>126</t>
  </si>
  <si>
    <t>ООО "Эквивалент"</t>
  </si>
  <si>
    <t>122</t>
  </si>
  <si>
    <t>10.11.2018</t>
  </si>
  <si>
    <t>09.11.2018</t>
  </si>
  <si>
    <t>46010</t>
  </si>
  <si>
    <t>08.11.2018</t>
  </si>
  <si>
    <t>45802</t>
  </si>
  <si>
    <t>06.11.2018</t>
  </si>
  <si>
    <t>45579</t>
  </si>
  <si>
    <t>58</t>
  </si>
  <si>
    <t>129</t>
  </si>
  <si>
    <t>1250</t>
  </si>
  <si>
    <t>3517126</t>
  </si>
  <si>
    <t>43138</t>
  </si>
  <si>
    <t>01.11.2018</t>
  </si>
  <si>
    <t>127</t>
  </si>
  <si>
    <t>6433772</t>
  </si>
  <si>
    <t>1075388</t>
  </si>
  <si>
    <t>1075387</t>
  </si>
  <si>
    <t>Общий итог</t>
  </si>
  <si>
    <t>Названия строк</t>
  </si>
  <si>
    <t>Количество по полю Дата</t>
  </si>
  <si>
    <t>Коэффициент</t>
  </si>
  <si>
    <t>Итого документов</t>
  </si>
  <si>
    <t>-</t>
  </si>
  <si>
    <t>Среднее значение</t>
  </si>
  <si>
    <t>Тариф 51-75</t>
  </si>
  <si>
    <t>Тариф 31-50</t>
  </si>
  <si>
    <t>1512</t>
  </si>
  <si>
    <t>1461</t>
  </si>
  <si>
    <t>2309391</t>
  </si>
  <si>
    <t>1325</t>
  </si>
  <si>
    <t>1324</t>
  </si>
  <si>
    <t>1266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</si>
</sst>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14" fontId="0" fillId="0" borderId="0" xfId="0" applyNumberFormat="1" applyAlignment="1">
      <alignment horizontal="left" vertical="top"/>
    </xf>
    <xf numFmtId="14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right" vertical="top"/>
    </xf>
    <xf numFmtId="49" fontId="1" fillId="0" borderId="0" xfId="0" applyNumberFormat="1" applyFont="1" applyAlignment="1">
      <alignment horizontal="left" vertical="top"/>
    </xf>
    <xf numFmtId="4" fontId="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3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1" applyNumberFormat="1" applyFont="1" applyAlignment="1">
      <alignment horizontal="center"/>
    </xf>
    <xf numFmtId="2" fontId="0" fillId="0" borderId="0" xfId="1" applyNumberFormat="1" applyFont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Контакт" refreshedDate="43496.474705555556" createdVersion="4" refreshedVersion="4" minRefreshableVersion="3" recordCount="144" xr:uid="{00000000-000A-0000-FFFF-FFFF05000000}">
  <cacheSource type="worksheet">
    <worksheetSource ref="A6:G150" sheet="Лист1"/>
  </cacheSource>
  <cacheFields count="7">
    <cacheField name="Дата" numFmtId="14">
      <sharedItems/>
    </cacheField>
    <cacheField name="Дата проведения" numFmtId="49">
      <sharedItems/>
    </cacheField>
    <cacheField name="Документ" numFmtId="49">
      <sharedItems count="10">
        <s v="Закрытие декабря 2018 года"/>
        <s v="Входящий акт приемки услуг"/>
        <s v="Бухгалтерская справка"/>
        <s v="Исходящий акт приемки услуг"/>
        <s v="Отчет по безналичной рознице"/>
        <s v="Банковский ордер"/>
        <s v="Входящее платежное поручение"/>
        <s v="Исходящее платежное поручение"/>
        <s v="Уплата налогов и взносов"/>
        <s v="Закрытие ноября 2018 года"/>
      </sharedItems>
    </cacheField>
    <cacheField name="Операция" numFmtId="49">
      <sharedItems containsBlank="1"/>
    </cacheField>
    <cacheField name="Номер" numFmtId="4">
      <sharedItems/>
    </cacheField>
    <cacheField name="Контрагент" numFmtId="0">
      <sharedItems containsBlank="1"/>
    </cacheField>
    <cacheField name="Всего, ₽" numFmtId="0">
      <sharedItems containsMixedTypes="1" containsNumber="1" minValue="29" maxValue="374471.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s v="31.12.2018"/>
    <s v="31.12.2018"/>
    <x v="0"/>
    <m/>
    <s v="11"/>
    <m/>
    <s v="—"/>
  </r>
  <r>
    <s v="31.12.2018"/>
    <s v="31.12.2018"/>
    <x v="1"/>
    <s v="20 — 76.др Принят результат работы (услуги) от прочих контрагентов"/>
    <s v="1"/>
    <s v="Общество с ограниченной ответственностью &quot;Шоп-логистикс Доставка&quot;"/>
    <n v="32862.980000000003"/>
  </r>
  <r>
    <s v="31.12.2018"/>
    <s v="31.12.2018"/>
    <x v="2"/>
    <s v="76.др — 62 "/>
    <s v="8"/>
    <m/>
    <n v="32862.980000000003"/>
  </r>
  <r>
    <s v="31.12.2018"/>
    <s v="31.12.2018"/>
    <x v="3"/>
    <s v="62 — 90.01 Выполнена работа (оказана услуга)"/>
    <s v="6"/>
    <s v="Общество с ограниченной ответственностью &quot;Шоп-логистикс Доставка&quot;"/>
    <n v="312901.49"/>
  </r>
  <r>
    <s v="31.12.2018"/>
    <s v="31.12.2018"/>
    <x v="4"/>
    <s v="57 — 90.01 Реализация с оплатой через пластиковые карты — товары"/>
    <s v="4"/>
    <m/>
    <n v="213363"/>
  </r>
  <r>
    <s v="31.12.2018"/>
    <s v="31.12.2018"/>
    <x v="2"/>
    <s v="62 — 90.01 "/>
    <s v="9"/>
    <m/>
    <n v="188815.84"/>
  </r>
  <r>
    <s v="31.12.2018"/>
    <s v="31.12.2018"/>
    <x v="2"/>
    <s v="62 — 90.01 "/>
    <s v="15"/>
    <m/>
    <n v="344987.94"/>
  </r>
  <r>
    <s v="31.12.2018"/>
    <s v="31.12.2018"/>
    <x v="1"/>
    <s v="44 — 60 Принят результат работы(услуги) для коммерческих целей"/>
    <s v="177534"/>
    <s v="АО &quot;ПЕРВЫЙ&quot;"/>
    <n v="2228.9899999999998"/>
  </r>
  <r>
    <s v="31.12.2018"/>
    <s v="31.12.2018"/>
    <x v="1"/>
    <s v="44 — 60 Принят результат работы(услуги) для коммерческих целей"/>
    <s v="935"/>
    <s v="ООО &quot;Контакт&quot;"/>
    <n v="18600"/>
  </r>
  <r>
    <s v="31.12.2018"/>
    <s v="31.12.2018"/>
    <x v="5"/>
    <s v="51 — 91.01 Прочие поступления"/>
    <s v="7952978"/>
    <m/>
    <n v="1424.01"/>
  </r>
  <r>
    <s v="29.12.2018"/>
    <s v="29.12.2018"/>
    <x v="6"/>
    <s v="51 — 57 Перечисление выручки банком-эквайером за вычетом комиссии банка"/>
    <s v="331200"/>
    <m/>
    <n v="6202"/>
  </r>
  <r>
    <s v="29.12.2018"/>
    <s v="29.12.2018"/>
    <x v="6"/>
    <s v="51 — 62 Поступившая оплата за поставленные товары, выполненные работы, оказанные услуги"/>
    <s v="53007"/>
    <s v="Общество с ограниченной ответственностью &quot;Шоп-логистикс Доставка&quot;"/>
    <n v="23490.560000000001"/>
  </r>
  <r>
    <s v="29.12.2018"/>
    <s v="29.12.2018"/>
    <x v="6"/>
    <s v="51 — 60 Возврат поставщиком выданного аванса"/>
    <s v="155"/>
    <s v="МОСКОВСКИЙ РФ АО &quot;РОССЕЛЬХОЗБАНК&quot;"/>
    <n v="10970"/>
  </r>
  <r>
    <s v="28.12.2018"/>
    <s v="28.12.2018"/>
    <x v="7"/>
    <s v="60 — 51 Оплата поставщикам авансом"/>
    <s v="155_1"/>
    <s v="МОСКОВСКИЙ РФ АО &quot;РОССЕЛЬХОЗБАНК&quot;"/>
    <n v="10970"/>
  </r>
  <r>
    <s v="28.12.2018"/>
    <s v="28.12.2018"/>
    <x v="7"/>
    <s v="60 — 51 Оплата поставщикам поставленных товаров, выполненных работ, оказанных услуг"/>
    <s v="156"/>
    <s v="ООО &quot;Контакт&quot;"/>
    <n v="5200"/>
  </r>
  <r>
    <s v="28.12.2018"/>
    <s v="28.12.2018"/>
    <x v="5"/>
    <s v="76.др — 51 Снятие денег за банковские услуги"/>
    <s v="2711538"/>
    <s v="АО &quot;ТИНЬКОФФ БАНК&quot;"/>
    <n v="188.7"/>
  </r>
  <r>
    <s v="28.12.2018"/>
    <s v="28.12.2018"/>
    <x v="5"/>
    <s v="76.др — 51 Снятие денег за банковские услуги"/>
    <s v="2711537"/>
    <s v="АО &quot;ТИНЬКОФФ БАНК&quot;"/>
    <n v="29"/>
  </r>
  <r>
    <s v="28.12.2018"/>
    <s v="28.12.2018"/>
    <x v="5"/>
    <s v="76.др — 51 Снятие денег за банковские услуги"/>
    <s v="2711536"/>
    <s v="АО &quot;ТИНЬКОФФ БАНК&quot;"/>
    <n v="29"/>
  </r>
  <r>
    <s v="28.12.2018"/>
    <s v="28.12.2018"/>
    <x v="5"/>
    <s v="76.др — 51 Снятие денег за банковские услуги"/>
    <s v="2711535"/>
    <s v="АО &quot;ТИНЬКОФФ БАНК&quot;"/>
    <n v="29"/>
  </r>
  <r>
    <s v="28.12.2018"/>
    <s v="28.12.2018"/>
    <x v="5"/>
    <s v="76.др — 51 Снятие денег за банковские услуги"/>
    <s v="2711534"/>
    <s v="АО &quot;ТИНЬКОФФ БАНК&quot;"/>
    <n v="29"/>
  </r>
  <r>
    <s v="28.12.2018"/>
    <s v="28.12.2018"/>
    <x v="8"/>
    <s v="69.пф1 — 51 Взносы на ОПС: страховая часть"/>
    <s v="153"/>
    <s v="Управление Федерального казначейства по г. Москве (Инспекция Федеральной налоговой службы № 36 по г.Москве)"/>
    <n v="23088.12"/>
  </r>
  <r>
    <s v="28.12.2018"/>
    <s v="28.12.2018"/>
    <x v="8"/>
    <s v="69.омс — 51 Взносы на ОМС"/>
    <s v="152"/>
    <s v="Управление Федерального казначейства по г. Москве (Инспекция Федеральной налоговой службы № 36 по г.Москве)"/>
    <n v="5079.47"/>
  </r>
  <r>
    <s v="28.12.2018"/>
    <s v="28.12.2018"/>
    <x v="7"/>
    <s v="60 — 51 Оплата поставщикам поставленных товаров, выполненных работ, оказанных услуг"/>
    <s v="151"/>
    <s v="ООО &quot;Море Вышивки&quot;"/>
    <n v="12180"/>
  </r>
  <r>
    <s v="28.12.2018"/>
    <s v="28.12.2018"/>
    <x v="7"/>
    <s v="60 — 51 Оплата поставщикам поставленных товаров, выполненных работ, оказанных услуг"/>
    <s v="148"/>
    <s v="ИП Ускова Светлана Анатольевна"/>
    <n v="15000"/>
  </r>
  <r>
    <s v="27.12.2018"/>
    <s v="27.12.2018"/>
    <x v="6"/>
    <s v="51 — 57 Перечисление выручки банком-эквайером за вычетом комиссии банка"/>
    <s v="383235"/>
    <m/>
    <n v="10673.66"/>
  </r>
  <r>
    <s v="26.12.2018"/>
    <s v="26.12.2018"/>
    <x v="6"/>
    <s v="51 — 62 Поступившая оплата за поставленные товары, выполненные работы, оказанные услуги"/>
    <s v="52518"/>
    <s v="Общество с ограниченной ответственностью &quot;Шоп-логистикс Доставка&quot;"/>
    <n v="23178.84"/>
  </r>
  <r>
    <s v="25.12.2018"/>
    <s v="25.12.2018"/>
    <x v="7"/>
    <s v="62 — 51 Возврат денег клиенту"/>
    <s v="154"/>
    <s v="Бабенко Оксана Сергеевна"/>
    <n v="5990"/>
  </r>
  <r>
    <s v="25.12.2018"/>
    <s v="25.12.2018"/>
    <x v="5"/>
    <s v="76.др — 51 Снятие денег за банковские услуги"/>
    <s v="3062499"/>
    <s v="АО &quot;ТИНЬКОФФ БАНК&quot;"/>
    <n v="138.9"/>
  </r>
  <r>
    <s v="25.12.2018"/>
    <s v="25.12.2018"/>
    <x v="5"/>
    <s v="76.др — 51 Снятие денег за банковские услуги"/>
    <s v="3062498"/>
    <s v="АО &quot;ТИНЬКОФФ БАНК&quot;"/>
    <n v="29"/>
  </r>
  <r>
    <s v="25.12.2018"/>
    <s v="25.12.2018"/>
    <x v="6"/>
    <s v="51 — 57 Перечисление выручки банком-эквайером за вычетом комиссии банка"/>
    <s v="331112"/>
    <m/>
    <n v="18042.18"/>
  </r>
  <r>
    <s v="25.12.2018"/>
    <s v="25.12.2018"/>
    <x v="6"/>
    <s v="51 — 62 Поступившая оплата за поставленные товары, выполненные работы, оказанные услуги"/>
    <s v="52178"/>
    <s v="Общество с ограниченной ответственностью &quot;Шоп-логистикс Доставка&quot;"/>
    <n v="10050.61"/>
  </r>
  <r>
    <s v="24.12.2018"/>
    <s v="24.12.2018"/>
    <x v="5"/>
    <s v="76.др — 51 Снятие денег за банковские услуги"/>
    <s v="6765802"/>
    <s v="АО &quot;ТИНЬКОФФ БАНК&quot;"/>
    <n v="29"/>
  </r>
  <r>
    <s v="24.12.2018"/>
    <s v="24.12.2018"/>
    <x v="5"/>
    <s v="76.др — 51 Снятие денег за банковские услуги"/>
    <s v="6765801"/>
    <s v="АО &quot;ТИНЬКОФФ БАНК&quot;"/>
    <n v="29"/>
  </r>
  <r>
    <s v="24.12.2018"/>
    <s v="24.12.2018"/>
    <x v="6"/>
    <s v="51 — 57 Перечисление выручки банком-эквайером за вычетом комиссии банка"/>
    <s v="3716641"/>
    <m/>
    <n v="17940.11"/>
  </r>
  <r>
    <s v="24.12.2018"/>
    <s v="24.12.2018"/>
    <x v="5"/>
    <s v="84 — 51 Прочие списания"/>
    <s v="150"/>
    <m/>
    <n v="100000"/>
  </r>
  <r>
    <s v="24.12.2018"/>
    <s v="24.12.2018"/>
    <x v="7"/>
    <s v="60 — 51 Оплата поставщикам поставленных товаров, выполненных работ, оказанных услуг"/>
    <s v="150"/>
    <s v="ИП Ускова Светлана Анатольевна"/>
    <n v="15500"/>
  </r>
  <r>
    <s v="24.12.2018"/>
    <s v="24.12.2018"/>
    <x v="7"/>
    <s v="60 — 51 Оплата поставщикам поставленных товаров, выполненных работ, оказанных услуг"/>
    <s v="149"/>
    <s v="ИП Ускова Светлана Анатольевна"/>
    <n v="15000"/>
  </r>
  <r>
    <s v="24.12.2018"/>
    <s v="24.12.2018"/>
    <x v="6"/>
    <s v="51 — 62 Поступившая оплата за поставленные товары, выполненные работы, оказанные услуги"/>
    <s v="1504"/>
    <s v="Общество с ограниченной ответственностью &quot;СДЭК Южный Урал&quot; Р/С 40702810138090001580"/>
    <n v="116217.49"/>
  </r>
  <r>
    <s v="21.12.2018"/>
    <s v="21.12.2018"/>
    <x v="6"/>
    <s v="51 — 62 Поступившая оплата за поставленные товары, выполненные работы, оказанные услуги"/>
    <s v="51753"/>
    <s v="Общество с ограниченной ответственностью &quot;Шоп-логистикс Доставка&quot;"/>
    <n v="58908.22"/>
  </r>
  <r>
    <s v="20.12.2018"/>
    <s v="20.12.2018"/>
    <x v="1"/>
    <s v="44 — 60 Принят результат работы(услуги) для коммерческих целей"/>
    <s v="5/18"/>
    <s v="ИП Ускова Светлана Анатольевна"/>
    <n v="15500"/>
  </r>
  <r>
    <s v="20.12.2018"/>
    <s v="20.12.2018"/>
    <x v="5"/>
    <s v="76.др — 51 Снятие денег за банковские услуги"/>
    <s v="7561317"/>
    <s v="АО &quot;ТИНЬКОФФ БАНК&quot;"/>
    <n v="29"/>
  </r>
  <r>
    <s v="20.12.2018"/>
    <s v="20.12.2018"/>
    <x v="7"/>
    <s v="60 — 51 Оплата поставщикам поставленных товаров, выполненных работ, оказанных услуг"/>
    <s v="144"/>
    <s v="ООО &quot;Море Вышивки&quot;"/>
    <n v="6180"/>
  </r>
  <r>
    <s v="20.12.2018"/>
    <s v="20.12.2018"/>
    <x v="7"/>
    <s v="60 — 51 Оплата поставщикам поставленных товаров, выполненных работ, оказанных услуг"/>
    <s v="142"/>
    <s v="ООО &quot;ЭНВИЛ ДИДЖИТАЛ&quot;"/>
    <n v="47964"/>
  </r>
  <r>
    <s v="19.12.2018"/>
    <s v="19.12.2018"/>
    <x v="6"/>
    <s v="51 — 57 Перечисление выручки банком-эквайером за вычетом комиссии банка"/>
    <s v="331087"/>
    <m/>
    <n v="12501.21"/>
  </r>
  <r>
    <s v="19.12.2018"/>
    <s v="19.12.2018"/>
    <x v="6"/>
    <s v="51 — 62 Поступившая оплата за поставленные товары, выполненные работы, оказанные услуги"/>
    <s v="42341"/>
    <s v="ОБЩЕСТВО С ОГРАНИЧЕННОЙ ОТВЕТСТВЕННОСТЬЮ &quot;ДЕЛИВЕРИ ПОИНТ&quot;"/>
    <n v="106515.33"/>
  </r>
  <r>
    <s v="18.12.2018"/>
    <s v="18.12.2018"/>
    <x v="6"/>
    <s v="51 — 57 Перечисление выручки банком-эквайером за вычетом комиссии банка"/>
    <s v="309514"/>
    <m/>
    <n v="11645.76"/>
  </r>
  <r>
    <s v="17.12.2018"/>
    <s v="17.12.2018"/>
    <x v="6"/>
    <s v="51 — 57 Перечисление выручки банком-эквайером за вычетом комиссии банка"/>
    <s v="3543763"/>
    <m/>
    <n v="10187.61"/>
  </r>
  <r>
    <s v="17.12.2018"/>
    <s v="17.12.2018"/>
    <x v="6"/>
    <s v="51 — 57 Перечисление выручки банком-эквайером за вычетом комиссии банка"/>
    <s v="3543080"/>
    <m/>
    <n v="31525.21"/>
  </r>
  <r>
    <s v="17.12.2018"/>
    <s v="17.12.2018"/>
    <x v="6"/>
    <s v="51 — 57 Перечисление выручки банком-эквайером за вычетом комиссии банка"/>
    <s v="3540887"/>
    <m/>
    <n v="5822.88"/>
  </r>
  <r>
    <s v="17.12.2018"/>
    <s v="17.12.2018"/>
    <x v="6"/>
    <s v="51 — 62 Поступившая оплата за поставленные товары, выполненные работы, оказанные услуги"/>
    <s v="44927"/>
    <s v="Общество с ограниченной ответственностью &quot;Шоп-логистикс Доставка&quot;"/>
    <n v="3899.22"/>
  </r>
  <r>
    <s v="17.12.2018"/>
    <s v="17.12.2018"/>
    <x v="6"/>
    <s v="51 — 62 Поступившая оплата за поставленные товары, выполненные работы, оказанные услуги"/>
    <s v="1480"/>
    <s v="Общество с ограниченной ответственностью &quot;СДЭК Южный Урал&quot; Р/С 40702810138090001580"/>
    <n v="34521.089999999997"/>
  </r>
  <r>
    <s v="16.12.2018"/>
    <s v="16.12.2018"/>
    <x v="1"/>
    <s v="44 — 60 Принят результат работы(услуги) для коммерческих целей"/>
    <s v="4/18"/>
    <s v="ИП Ускова Светлана Анатольевна"/>
    <n v="30000"/>
  </r>
  <r>
    <s v="16.12.2018"/>
    <s v="17.12.2018"/>
    <x v="7"/>
    <s v="84 — 51 Произвольная операция"/>
    <s v="147"/>
    <m/>
    <n v="200000"/>
  </r>
  <r>
    <s v="14.12.2018"/>
    <s v="14.12.2018"/>
    <x v="7"/>
    <s v="60 — 51 Оплата поставщикам поставленных товаров, выполненных работ, оказанных услуг"/>
    <s v="146"/>
    <s v="ООО &quot;ЛайфТелеком&quot;"/>
    <n v="3000"/>
  </r>
  <r>
    <s v="14.12.2018"/>
    <s v="14.12.2018"/>
    <x v="5"/>
    <s v="76.др — 51 Снятие денег за банковские услуги"/>
    <s v="5932106"/>
    <s v="АО &quot;ТИНЬКОФФ БАНК&quot;"/>
    <n v="29"/>
  </r>
  <r>
    <s v="14.12.2018"/>
    <s v="14.12.2018"/>
    <x v="6"/>
    <s v="51 — 62 Поступившая оплата за поставленные товары, выполненные работы, оказанные услуги"/>
    <s v="32685"/>
    <s v="ОБЩЕСТВО С ОГРАНИЧЕННОЙ ОТВЕТСТВЕННОСТЬЮ &quot;ДЕЛИВЕРИ ПОИНТ&quot;"/>
    <n v="50253.22"/>
  </r>
  <r>
    <s v="13.12.2018"/>
    <s v="13.12.2018"/>
    <x v="5"/>
    <s v="76.др — 51 Снятие денег за банковские услуги"/>
    <s v="3413857"/>
    <s v="АО &quot;ТИНЬКОФФ БАНК&quot;"/>
    <n v="29"/>
  </r>
  <r>
    <s v="13.12.2018"/>
    <s v="13.12.2018"/>
    <x v="6"/>
    <s v="51 — 57 Перечисление выручки банком-эквайером за вычетом комиссии банка"/>
    <s v="382135"/>
    <m/>
    <n v="16063.96"/>
  </r>
  <r>
    <s v="13.12.2018"/>
    <s v="13.12.2018"/>
    <x v="7"/>
    <s v="60 — 51 Оплата поставщикам поставленных товаров, выполненных работ, оказанных услуг"/>
    <s v="145"/>
    <s v="АО &quot;ПЕРВЫЙ&quot;"/>
    <n v="3000"/>
  </r>
  <r>
    <s v="12.12.2018"/>
    <s v="12.12.2018"/>
    <x v="6"/>
    <s v="51 — 62 Поступившая оплата за поставленные товары, выполненные работы, оказанные услуги"/>
    <s v="44836"/>
    <s v="Общество с ограниченной ответственностью &quot;Шоп-логистикс Доставка&quot;"/>
    <n v="5056.75"/>
  </r>
  <r>
    <s v="11.12.2018"/>
    <s v="11.12.2018"/>
    <x v="6"/>
    <s v="51 — 62 Поступившая оплата за поставленные товары, выполненные работы, оказанные услуги"/>
    <s v="50539"/>
    <s v="Общество с ограниченной ответственностью &quot;Шоп-логистикс Доставка&quot;"/>
    <n v="44845.75"/>
  </r>
  <r>
    <s v="11.12.2018"/>
    <s v="11.12.2018"/>
    <x v="6"/>
    <s v="51 — 57 Перечисление выручки банком-эквайером за вычетом комиссии банка"/>
    <s v="395055"/>
    <m/>
    <n v="27532.79"/>
  </r>
  <r>
    <s v="10.12.2018"/>
    <s v="10.12.2018"/>
    <x v="5"/>
    <s v="76.др — 51 Снятие денег за банковские услуги"/>
    <s v="5211218"/>
    <s v="АО &quot;ТИНЬКОФФ БАНК&quot;"/>
    <n v="29"/>
  </r>
  <r>
    <s v="10.12.2018"/>
    <s v="10.12.2018"/>
    <x v="6"/>
    <s v="51 — 57 Перечисление выручки банком-эквайером за вычетом комиссии банка"/>
    <s v="3199758"/>
    <m/>
    <n v="12598.42"/>
  </r>
  <r>
    <s v="10.12.2018"/>
    <s v="10.12.2018"/>
    <x v="6"/>
    <s v="51 — 57 Перечисление выручки банком-эквайером за вычетом комиссии банка"/>
    <s v="3197873"/>
    <m/>
    <n v="8729.4599999999991"/>
  </r>
  <r>
    <s v="10.12.2018"/>
    <s v="10.12.2018"/>
    <x v="6"/>
    <s v="51 — 62 Поступившая оплата за поставленные товары, выполненные работы, оказанные услуги"/>
    <s v="50269"/>
    <s v="Общество с ограниченной ответственностью &quot;Шоп-логистикс Доставка&quot;"/>
    <n v="16098.33"/>
  </r>
  <r>
    <s v="10.12.2018"/>
    <s v="10.12.2018"/>
    <x v="7"/>
    <s v="84 — 51 Произвольная операция"/>
    <s v="141"/>
    <m/>
    <n v="100000"/>
  </r>
  <r>
    <s v="10.12.2018"/>
    <s v="10.12.2018"/>
    <x v="7"/>
    <s v="60 — 51 Оплата поставщикам поставленных товаров, выполненных работ, оказанных услуг"/>
    <s v="140__1"/>
    <s v="ООО &quot;Логнекс&quot;"/>
    <n v="3000"/>
  </r>
  <r>
    <s v="10.12.2018"/>
    <s v="10.12.2018"/>
    <x v="7"/>
    <s v="60 — 51 Оплата поставщикам поставленных товаров, выполненных работ, оказанных услуг"/>
    <s v="140"/>
    <s v="ООО &quot;Море Вышивки&quot;"/>
    <n v="16630"/>
  </r>
  <r>
    <s v="07.12.2018"/>
    <s v="10.12.2018"/>
    <x v="6"/>
    <s v="51 — 62 Поступившая оплата за поставленные товары, выполненные работы, оказанные услуги"/>
    <s v="32460"/>
    <s v="ОБЩЕСТВО С ОГРАНИЧЕННОЙ ОТВЕТСТВЕННОСТЬЮ &quot;ДЕЛИВЕРИ ПОИНТ&quot;"/>
    <n v="25049.89"/>
  </r>
  <r>
    <s v="06.12.2018"/>
    <s v="06.12.2018"/>
    <x v="5"/>
    <s v="84 — 51 Прочие списания"/>
    <s v="141"/>
    <m/>
    <n v="50000"/>
  </r>
  <r>
    <s v="05.12.2018"/>
    <s v="05.12.2018"/>
    <x v="6"/>
    <s v="51 — 57 Перечисление выручки банком-эквайером за вычетом комиссии банка"/>
    <s v="404535"/>
    <m/>
    <n v="6299.21"/>
  </r>
  <r>
    <s v="05.12.2018"/>
    <s v="05.12.2018"/>
    <x v="6"/>
    <s v="51 — 62 Поступившая оплата за поставленные товары, выполненные работы, оказанные услуги"/>
    <s v="48694"/>
    <s v="Общество с ограниченной ответственностью &quot;Шоп-логистикс Доставка&quot;"/>
    <n v="57491.26"/>
  </r>
  <r>
    <s v="04.12.2018"/>
    <s v="04.12.2018"/>
    <x v="6"/>
    <s v="51 — 57 Перечисление выручки банком-эквайером за вычетом комиссии банка"/>
    <s v="431261"/>
    <m/>
    <n v="11645.76"/>
  </r>
  <r>
    <s v="04.12.2018"/>
    <s v="04.12.2018"/>
    <x v="6"/>
    <s v="51 — 62 Поступившая оплата за поставленные товары, выполненные работы, оказанные услуги"/>
    <s v="48396"/>
    <s v="Общество с ограниченной ответственностью &quot;Шоп-логистикс Доставка&quot;"/>
    <n v="10848.76"/>
  </r>
  <r>
    <s v="03.12.2018"/>
    <s v="03.12.2018"/>
    <x v="6"/>
    <s v="51 — 62 Поступившая оплата за поставленные товары, выполненные работы, оказанные услуги"/>
    <s v="48247"/>
    <s v="Общество с ограниченной ответственностью &quot;Шоп-логистикс Доставка&quot;"/>
    <n v="26170.21"/>
  </r>
  <r>
    <s v="03.12.2018"/>
    <s v="03.12.2018"/>
    <x v="5"/>
    <s v="84 — 51 Прочие списания"/>
    <s v="144"/>
    <m/>
    <n v="50000"/>
  </r>
  <r>
    <s v="01.12.2018"/>
    <s v="03.12.2018"/>
    <x v="5"/>
    <s v="76.др — 51 Снятие денег за банковские услуги"/>
    <s v="344670"/>
    <s v="АО &quot;ТИНЬКОФФ БАНК&quot;"/>
    <n v="99"/>
  </r>
  <r>
    <s v="01.12.2018"/>
    <s v="03.12.2018"/>
    <x v="5"/>
    <s v="76.др — 51 Снятие денег за банковские услуги"/>
    <s v="344669"/>
    <s v="АО &quot;ТИНЬКОФФ БАНК&quot;"/>
    <n v="1990"/>
  </r>
  <r>
    <s v="30.11.2018"/>
    <s v="30.11.2018"/>
    <x v="9"/>
    <m/>
    <s v="10"/>
    <m/>
    <s v="—"/>
  </r>
  <r>
    <s v="30.11.2018"/>
    <s v="30.11.2018"/>
    <x v="2"/>
    <s v="76.др — 62 "/>
    <s v="6"/>
    <m/>
    <n v="32724.13"/>
  </r>
  <r>
    <s v="30.11.2018"/>
    <s v="30.11.2018"/>
    <x v="1"/>
    <s v="20 — 76.др Принят результат работы (услуги) от прочих контрагентов"/>
    <s v="1"/>
    <s v="Общество с ограниченной ответственностью &quot;Шоп-логистикс Доставка&quot;"/>
    <n v="32724.13"/>
  </r>
  <r>
    <s v="30.11.2018"/>
    <s v="30.11.2018"/>
    <x v="3"/>
    <s v="62 — 90.01 Выполнена работа (оказана услуга)"/>
    <s v="4"/>
    <s v="Общество с ограниченной ответственностью &quot;Шоп-логистикс Доставка&quot;"/>
    <n v="374471.59"/>
  </r>
  <r>
    <s v="30.11.2018"/>
    <s v="30.11.2018"/>
    <x v="2"/>
    <s v="76.др — 62 "/>
    <s v="14"/>
    <m/>
    <n v="1126"/>
  </r>
  <r>
    <s v="30.11.2018"/>
    <s v="30.11.2018"/>
    <x v="4"/>
    <s v="57 — 90.01 Реализация с оплатой через пластиковые карты — товары"/>
    <s v="4"/>
    <m/>
    <n v="41554"/>
  </r>
  <r>
    <s v="30.11.2018"/>
    <s v="30.11.2018"/>
    <x v="1"/>
    <s v="44 — 60 Принят результат работы(услуги) для коммерческих целей"/>
    <s v="174410"/>
    <s v="АО &quot;ПЕРВЫЙ&quot;"/>
    <n v="2229"/>
  </r>
  <r>
    <s v="30.11.2018"/>
    <s v="30.11.2018"/>
    <x v="5"/>
    <s v="51 — 91.01 Прочие поступления"/>
    <s v="7872506"/>
    <m/>
    <n v="986.94"/>
  </r>
  <r>
    <s v="30.11.2018"/>
    <s v="30.11.2018"/>
    <x v="6"/>
    <s v="51 — 62 Поступившая оплата за поставленные товары, выполненные работы, оказанные услуги"/>
    <s v="47934"/>
    <s v="Общество с ограниченной ответственностью &quot;Шоп-логистикс Доставка&quot;"/>
    <n v="28506.3"/>
  </r>
  <r>
    <s v="30.11.2018"/>
    <s v="30.11.2018"/>
    <x v="6"/>
    <s v="51 — 62 Поступившая оплата за поставленные товары, выполненные работы, оказанные услуги"/>
    <s v="47856"/>
    <s v="Общество с ограниченной ответственностью &quot;Шоп-логистикс Доставка&quot;"/>
    <n v="6060.22"/>
  </r>
  <r>
    <s v="28.11.2018"/>
    <s v="28.11.2018"/>
    <x v="5"/>
    <s v="76.др — 51 Снятие денег за банковские услуги"/>
    <s v="4795246"/>
    <s v="АО &quot;ТИНЬКОФФ БАНК&quot;"/>
    <n v="29"/>
  </r>
  <r>
    <s v="28.11.2018"/>
    <s v="28.11.2018"/>
    <x v="6"/>
    <s v="51 — 62 Поступившая оплата за поставленные товары, выполненные работы, оказанные услуги"/>
    <s v="31984"/>
    <s v="ОБЩЕСТВО С ОГРАНИЧЕННОЙ ОТВЕТСТВЕННОСТЬЮ &quot;ДЕЛИВЕРИ ПОИНТ&quot;"/>
    <n v="26746.3"/>
  </r>
  <r>
    <s v="28.11.2018"/>
    <s v="28.11.2018"/>
    <x v="7"/>
    <s v="60 — 51 Оплата поставщикам поставленных товаров, выполненных работ, оказанных услуг"/>
    <s v="143"/>
    <s v="ООО &quot;ЛайфТелеком&quot;"/>
    <n v="1300"/>
  </r>
  <r>
    <s v="28.11.2018"/>
    <s v="28.11.2018"/>
    <x v="5"/>
    <s v="84 — 51 Прочие списания"/>
    <s v="142"/>
    <m/>
    <n v="50000"/>
  </r>
  <r>
    <s v="27.11.2018"/>
    <s v="27.11.2018"/>
    <x v="5"/>
    <s v="76.др — 51 Снятие денег за банковские услуги"/>
    <s v="8992412"/>
    <s v="АО &quot;ТИНЬКОФФ БАНК&quot;"/>
    <n v="29"/>
  </r>
  <r>
    <s v="27.11.2018"/>
    <s v="27.11.2018"/>
    <x v="6"/>
    <s v="51 — 57 Перечисление выручки банком-эквайером за вычетом комиссии банка"/>
    <s v="302512"/>
    <m/>
    <n v="4245.16"/>
  </r>
  <r>
    <s v="27.11.2018"/>
    <s v="27.11.2018"/>
    <x v="6"/>
    <s v="51 — 62 Поступившая оплата за поставленные товары, выполненные работы, оказанные услуги"/>
    <s v="47484"/>
    <s v="Общество с ограниченной ответственностью &quot;Шоп-логистикс Доставка&quot;"/>
    <n v="53779.76"/>
  </r>
  <r>
    <s v="27.11.2018"/>
    <s v="27.11.2018"/>
    <x v="7"/>
    <s v="60 — 51 Оплата поставщикам поставленных товаров, выполненных работ, оказанных услуг"/>
    <s v="139"/>
    <s v="ИП Ускова Светлана Анатольевна"/>
    <n v="15000"/>
  </r>
  <r>
    <s v="26.11.2018"/>
    <s v="26.11.2018"/>
    <x v="6"/>
    <s v="51 — 57 Перечисление выручки банком-эквайером за вычетом комиссии банка"/>
    <s v="2556173"/>
    <m/>
    <n v="6299.21"/>
  </r>
  <r>
    <s v="26.11.2018"/>
    <s v="26.11.2018"/>
    <x v="6"/>
    <s v="51 — 57 Перечисление выручки банком-эквайером за вычетом комиссии банка"/>
    <s v="2554998"/>
    <m/>
    <n v="4245.16"/>
  </r>
  <r>
    <s v="23.11.2018"/>
    <s v="23.11.2018"/>
    <x v="5"/>
    <s v="76.др — 51 Снятие денег за банковские услуги"/>
    <s v="3598007"/>
    <s v="АО &quot;ТИНЬКОФФ БАНК&quot;"/>
    <n v="29"/>
  </r>
  <r>
    <s v="23.11.2018"/>
    <s v="23.11.2018"/>
    <x v="6"/>
    <s v="51 — 62 Поступившая оплата за поставленные товары, выполненные работы, оказанные услуги"/>
    <s v="47239"/>
    <s v="Общество с ограниченной ответственностью &quot;Шоп-логистикс Доставка&quot;"/>
    <n v="25093.9"/>
  </r>
  <r>
    <s v="23.11.2018"/>
    <s v="23.11.2018"/>
    <x v="7"/>
    <s v="60 — 51 Оплата поставщикам поставленных товаров, выполненных работ, оказанных услуг"/>
    <s v="138"/>
    <s v="ИП Ускова Светлана Анатольевна"/>
    <n v="20000"/>
  </r>
  <r>
    <s v="22.11.2018"/>
    <s v="22.11.2018"/>
    <x v="6"/>
    <s v="51 — 62 Поступившая оплата за поставленные товары, выполненные работы, оказанные услуги"/>
    <s v="47184"/>
    <s v="Общество с ограниченной ответственностью &quot;Шоп-логистикс Доставка&quot;"/>
    <n v="53067.02"/>
  </r>
  <r>
    <s v="21.11.2018"/>
    <s v="21.11.2018"/>
    <x v="7"/>
    <s v="60 — 51 Оплата поставщикам поставленных товаров, выполненных работ, оказанных услуг"/>
    <s v="137"/>
    <s v="ООО &quot;1С-Битрикс&quot;"/>
    <n v="7898"/>
  </r>
  <r>
    <s v="21.11.2018"/>
    <s v="21.11.2018"/>
    <x v="5"/>
    <s v="76.др — 51 Снятие денег за банковские услуги"/>
    <s v="4033321"/>
    <s v="АО &quot;ТИНЬКОФФ БАНК&quot;"/>
    <n v="29"/>
  </r>
  <r>
    <s v="21.11.2018"/>
    <s v="21.11.2018"/>
    <x v="6"/>
    <s v="51 — 62 Поступившая оплата за поставленные товары, выполненные работы, оказанные услуги"/>
    <s v="47016"/>
    <s v="Общество с ограниченной ответственностью &quot;Шоп-логистикс Доставка&quot;"/>
    <n v="6109.22"/>
  </r>
  <r>
    <s v="21.11.2018"/>
    <s v="21.11.2018"/>
    <x v="6"/>
    <s v="51 — 62 Поступившая оплата за поставленные товары, выполненные работы, оказанные услуги"/>
    <s v="44229"/>
    <s v="Общество с ограниченной ответственностью &quot;Шоп-логистикс Доставка&quot;"/>
    <n v="5804.3"/>
  </r>
  <r>
    <s v="21.11.2018"/>
    <s v="21.11.2018"/>
    <x v="6"/>
    <s v="51 — 62 Поступившая оплата за поставленные товары, выполненные работы, оказанные услуги"/>
    <s v="44081"/>
    <s v="Общество с ограниченной ответственностью &quot;Шоп-логистикс Доставка&quot;"/>
    <n v="24319.55"/>
  </r>
  <r>
    <s v="20.11.2018"/>
    <s v="20.11.2018"/>
    <x v="5"/>
    <s v="76.др — 51 Снятие денег за банковские услуги"/>
    <s v="6939066"/>
    <s v="АО &quot;ТИНЬКОФФ БАНК&quot;"/>
    <n v="29"/>
  </r>
  <r>
    <s v="20.11.2018"/>
    <s v="20.11.2018"/>
    <x v="5"/>
    <s v="76.др — 51 Снятие денег за банковские услуги"/>
    <s v="6939065"/>
    <s v="АО &quot;ТИНЬКОФФ БАНК&quot;"/>
    <n v="29"/>
  </r>
  <r>
    <s v="20.11.2018"/>
    <s v="20.11.2018"/>
    <x v="5"/>
    <s v="76.др — 51 Снятие денег за банковские услуги"/>
    <s v="6939064"/>
    <s v="АО &quot;ТИНЬКОФФ БАНК&quot;"/>
    <n v="29"/>
  </r>
  <r>
    <s v="20.11.2018"/>
    <s v="20.11.2018"/>
    <x v="6"/>
    <s v="51 — 62 Поступившая оплата за поставленные товары, выполненные работы, оказанные услуги"/>
    <s v="46774"/>
    <s v="Общество с ограниченной ответственностью &quot;Шоп-логистикс Доставка&quot;"/>
    <n v="81050"/>
  </r>
  <r>
    <s v="20.11.2018"/>
    <s v="20.11.2018"/>
    <x v="5"/>
    <s v="84 — 51 Прочие списания"/>
    <s v="137"/>
    <m/>
    <n v="25000"/>
  </r>
  <r>
    <s v="20.11.2018"/>
    <s v="20.11.2018"/>
    <x v="7"/>
    <s v="60 — 51 Оплата поставщикам поставленных товаров, выполненных работ, оказанных услуг"/>
    <s v="135"/>
    <s v="ООО &quot;Море Вышивки&quot;"/>
    <n v="9030"/>
  </r>
  <r>
    <s v="20.11.2018"/>
    <s v="20.11.2018"/>
    <x v="7"/>
    <s v="60 — 51 Оплата поставщикам поставленных товаров, выполненных работ, оказанных услуг"/>
    <s v="134"/>
    <s v="ООО &quot;Море Вышивки&quot;"/>
    <n v="8040"/>
  </r>
  <r>
    <s v="20.11.2018"/>
    <s v="20.11.2018"/>
    <x v="7"/>
    <s v="60 — 51 Оплата поставщикам поставленных товаров, выполненных работ, оказанных услуг"/>
    <s v="131"/>
    <s v="ООО &quot;Контакт&quot;"/>
    <n v="5200"/>
  </r>
  <r>
    <s v="16.11.2018"/>
    <s v="16.11.2018"/>
    <x v="1"/>
    <s v="44 — 60 Принят результат работы(услуги) для коммерческих целей"/>
    <s v="3/18"/>
    <s v="ИП Ускова Светлана Анатольевна"/>
    <n v="40000"/>
  </r>
  <r>
    <s v="15.11.2018"/>
    <s v="15.11.2018"/>
    <x v="5"/>
    <s v="76.др — 51 Снятие денег за банковские услуги"/>
    <s v="3721933"/>
    <s v="АО &quot;ТИНЬКОФФ БАНК&quot;"/>
    <n v="29"/>
  </r>
  <r>
    <s v="15.11.2018"/>
    <s v="15.11.2018"/>
    <x v="7"/>
    <s v="60 — 51 Оплата поставщикам поставленных товаров, выполненных работ, оказанных услуг"/>
    <s v="136"/>
    <s v="АО &quot;ПЕРВЫЙ&quot;"/>
    <n v="2000"/>
  </r>
  <r>
    <s v="14.11.2018"/>
    <s v="14.11.2018"/>
    <x v="6"/>
    <s v="51 — 57 Перечисление выручки банком-эквайером за вычетом комиссии банка"/>
    <s v="382744"/>
    <m/>
    <n v="5822.88"/>
  </r>
  <r>
    <s v="13.11.2018"/>
    <s v="13.11.2018"/>
    <x v="6"/>
    <s v="51 — 57 Перечисление выручки банком-эквайером за вычетом комиссии банка"/>
    <s v="413959"/>
    <m/>
    <n v="11645.76"/>
  </r>
  <r>
    <s v="13.11.2018"/>
    <s v="13.11.2018"/>
    <x v="7"/>
    <s v="60 — 51 Оплата поставщикам поставленных товаров, выполненных работ, оказанных услуг"/>
    <s v="130"/>
    <s v="ИП Белявский Ярослав Анатольевич"/>
    <n v="22494"/>
  </r>
  <r>
    <s v="12.11.2018"/>
    <s v="12.11.2018"/>
    <x v="5"/>
    <s v="76.др — 51 Снятие денег за банковские услуги"/>
    <s v="4484028"/>
    <s v="АО &quot;ТИНЬКОФФ БАНК&quot;"/>
    <n v="29"/>
  </r>
  <r>
    <s v="12.11.2018"/>
    <s v="12.11.2018"/>
    <x v="5"/>
    <s v="76.др — 51 Снятие денег за банковские услуги"/>
    <s v="4484027"/>
    <s v="АО &quot;ТИНЬКОФФ БАНК&quot;"/>
    <n v="29"/>
  </r>
  <r>
    <s v="12.11.2018"/>
    <s v="12.11.2018"/>
    <x v="5"/>
    <s v="76.др — 51 Снятие денег за банковские услуги"/>
    <s v="4484026"/>
    <s v="АО &quot;ТИНЬКОФФ БАНК&quot;"/>
    <n v="29"/>
  </r>
  <r>
    <s v="12.11.2018"/>
    <s v="12.11.2018"/>
    <x v="5"/>
    <s v="76.др — 51 Снятие денег за банковские услуги"/>
    <s v="4484025"/>
    <s v="АО &quot;ТИНЬКОФФ БАНК&quot;"/>
    <n v="29"/>
  </r>
  <r>
    <s v="12.11.2018"/>
    <s v="12.11.2018"/>
    <x v="6"/>
    <s v="51 — 62 Поступившая оплата за поставленные товары, выполненные работы, оказанные услуги"/>
    <s v="43141"/>
    <s v="Общество с ограниченной ответственностью &quot;Шоп-логистикс Доставка&quot;"/>
    <n v="12108.6"/>
  </r>
  <r>
    <s v="12.11.2018"/>
    <s v="12.11.2018"/>
    <x v="7"/>
    <s v="60 — 51 Оплата поставщикам поставленных товаров, выполненных работ, оказанных услуг"/>
    <s v="133"/>
    <s v="ООО &quot;Логнекс&quot;"/>
    <n v="1500"/>
  </r>
  <r>
    <s v="12.11.2018"/>
    <s v="12.11.2018"/>
    <x v="7"/>
    <s v="60 — 51 Оплата поставщикам поставленных товаров, выполненных работ, оказанных услуг"/>
    <s v="128"/>
    <s v="ООО &quot;Море Вышивки&quot;"/>
    <n v="9820"/>
  </r>
  <r>
    <s v="12.11.2018"/>
    <s v="12.11.2018"/>
    <x v="6"/>
    <s v="51 — 57 Перечисление выручки банком-эквайером за вычетом комиссии банка"/>
    <s v="2823971"/>
    <m/>
    <n v="8136.48"/>
  </r>
  <r>
    <s v="12.11.2018"/>
    <s v="12.11.2018"/>
    <x v="7"/>
    <s v="60 — 51 Оплата поставщикам поставленных товаров, выполненных работ, оказанных услуг"/>
    <s v="132"/>
    <s v="ООО &quot;Море Вышивки&quot;"/>
    <n v="680"/>
  </r>
  <r>
    <s v="12.11.2018"/>
    <s v="12.11.2018"/>
    <x v="7"/>
    <s v="60 — 51 Оплата поставщикам поставленных товаров, выполненных работ, оказанных услуг"/>
    <s v="126"/>
    <s v="ООО &quot;Эквивалент&quot;"/>
    <n v="990"/>
  </r>
  <r>
    <s v="12.11.2018"/>
    <s v="12.11.2018"/>
    <x v="7"/>
    <s v="60 — 51 Оплата поставщикам поставленных товаров, выполненных работ, оказанных услуг"/>
    <s v="122"/>
    <s v="ООО &quot;Эквивалент&quot;"/>
    <n v="990"/>
  </r>
  <r>
    <s v="10.11.2018"/>
    <s v="12.11.2018"/>
    <x v="5"/>
    <s v="84 — 51 Прочие списания"/>
    <s v="133"/>
    <m/>
    <n v="40000"/>
  </r>
  <r>
    <s v="09.11.2018"/>
    <s v="09.11.2018"/>
    <x v="6"/>
    <s v="51 — 62 Поступившая оплата за поставленные товары, выполненные работы, оказанные услуги"/>
    <s v="46010"/>
    <s v="Общество с ограниченной ответственностью &quot;Шоп-логистикс Доставка&quot;"/>
    <n v="17456.97"/>
  </r>
  <r>
    <s v="08.11.2018"/>
    <s v="08.11.2018"/>
    <x v="6"/>
    <s v="51 — 62 Поступившая оплата за поставленные товары, выполненные работы, оказанные услуги"/>
    <s v="45802"/>
    <s v="Общество с ограниченной ответственностью &quot;Шоп-логистикс Доставка&quot;"/>
    <n v="11178.52"/>
  </r>
  <r>
    <s v="06.11.2018"/>
    <s v="06.11.2018"/>
    <x v="6"/>
    <s v="51 — 62 Поступившая оплата за поставленные товары, выполненные работы, оказанные услуги"/>
    <s v="45579"/>
    <s v="Общество с ограниченной ответственностью &quot;Шоп-логистикс Доставка&quot;"/>
    <n v="5912.8"/>
  </r>
  <r>
    <s v="02.11.2018"/>
    <s v="02.11.2018"/>
    <x v="7"/>
    <s v="60 — 51 Оплата поставщикам поставленных товаров, выполненных работ, оказанных услуг"/>
    <s v="129"/>
    <s v="ООО &quot;ЛайфТелеком&quot;"/>
    <n v="1600"/>
  </r>
  <r>
    <s v="02.11.2018"/>
    <s v="02.11.2018"/>
    <x v="5"/>
    <s v="76.др — 51 Снятие денег за банковские услуги"/>
    <s v="3517126"/>
    <s v="АО &quot;ТИНЬКОФФ БАНК&quot;"/>
    <n v="29"/>
  </r>
  <r>
    <s v="02.11.2018"/>
    <s v="02.11.2018"/>
    <x v="6"/>
    <s v="51 — 62 Поступившая оплата за поставленные товары, выполненные работы, оказанные услуги"/>
    <s v="43138"/>
    <s v="Общество с ограниченной ответственностью &quot;Шоп-логистикс Доставка&quot;"/>
    <n v="11300.3"/>
  </r>
  <r>
    <s v="01.11.2018"/>
    <s v="01.11.2018"/>
    <x v="7"/>
    <s v="60 — 51 Оплата поставщикам поставленных товаров, выполненных работ, оказанных услуг"/>
    <s v="127"/>
    <s v="ООО &quot;ЛайфТелеком&quot;"/>
    <n v="50"/>
  </r>
  <r>
    <s v="01.11.2018"/>
    <s v="01.11.2018"/>
    <x v="5"/>
    <s v="76.др — 51 Снятие денег за банковские услуги"/>
    <s v="6433772"/>
    <s v="АО &quot;ТИНЬКОФФ БАНК&quot;"/>
    <n v="29"/>
  </r>
  <r>
    <s v="01.11.2018"/>
    <s v="01.11.2018"/>
    <x v="5"/>
    <s v="76.др — 51 Снятие денег за банковские услуги"/>
    <s v="1075388"/>
    <s v="АО &quot;ТИНЬКОФФ БАНК&quot;"/>
    <n v="99"/>
  </r>
  <r>
    <s v="01.11.2018"/>
    <s v="01.11.2018"/>
    <x v="5"/>
    <s v="76.др — 51 Снятие денег за банковские услуги"/>
    <s v="1075387"/>
    <s v="АО &quot;ТИНЬКОФФ БАНК&quot;"/>
    <n v="9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Таблица2" cacheId="3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B14" firstHeaderRow="1" firstDataRow="1" firstDataCol="1"/>
  <pivotFields count="7">
    <pivotField dataField="1" showAll="0"/>
    <pivotField showAll="0"/>
    <pivotField axis="axisRow" showAll="0">
      <items count="11">
        <item x="5"/>
        <item x="2"/>
        <item x="6"/>
        <item x="1"/>
        <item x="0"/>
        <item x="9"/>
        <item x="7"/>
        <item x="3"/>
        <item x="4"/>
        <item x="8"/>
        <item t="default"/>
      </items>
    </pivotField>
    <pivotField showAll="0"/>
    <pivotField showAll="0"/>
    <pivotField showAll="0"/>
    <pivotField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Количество по полю Дата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3"/>
  <sheetViews>
    <sheetView tabSelected="1" workbookViewId="0">
      <selection activeCell="A5" sqref="A5:H163"/>
    </sheetView>
  </sheetViews>
  <sheetFormatPr defaultRowHeight="15" x14ac:dyDescent="0.25"/>
  <cols>
    <col min="1" max="1" width="11.28515625" style="1" customWidth="1"/>
    <col min="2" max="2" width="17.7109375" style="5" customWidth="1"/>
    <col min="3" max="4" width="30" style="7" bestFit="1" customWidth="1"/>
    <col min="5" max="5" width="9.140625" style="6" bestFit="1" customWidth="1"/>
    <col min="6" max="6" width="30" style="4" bestFit="1" customWidth="1"/>
    <col min="7" max="7" width="11.140625" style="1" customWidth="1"/>
    <col min="8" max="8" width="14.5703125" style="1" bestFit="1" customWidth="1"/>
    <col min="9" max="9" width="9.140625" style="3" bestFit="1" customWidth="1"/>
    <col min="10" max="13" width="9.140625" style="3" customWidth="1"/>
    <col min="14" max="16384" width="9.140625" style="3"/>
  </cols>
  <sheetData>
    <row r="1" spans="1:12" x14ac:dyDescent="0.25">
      <c r="A1" s="1" t="s">
        <v>0</v>
      </c>
    </row>
    <row r="2" spans="1:12" x14ac:dyDescent="0.25">
      <c r="A2" s="2" t="s">
        <v>1</v>
      </c>
    </row>
    <row r="3" spans="1:12" x14ac:dyDescent="0.25">
      <c r="A3" s="2" t="s">
        <v>2</v>
      </c>
    </row>
    <row r="5" spans="1:12" x14ac:dyDescent="0.25">
      <c r="A5" s="2" t="s">
        <v>3</v>
      </c>
      <c r="B5" s="10" t="s">
        <v>4</v>
      </c>
      <c r="C5" s="13" t="s">
        <v>5</v>
      </c>
      <c r="D5" s="13" t="s">
        <v>6</v>
      </c>
      <c r="E5" s="11" t="s">
        <v>7</v>
      </c>
      <c r="F5" s="14" t="s">
        <v>8</v>
      </c>
      <c r="G5" s="2" t="s">
        <v>9</v>
      </c>
      <c r="H5" s="2" t="s">
        <v>10</v>
      </c>
      <c r="I5" s="12"/>
      <c r="J5" s="12"/>
      <c r="K5" s="12"/>
      <c r="L5" s="12"/>
    </row>
    <row r="6" spans="1:12" ht="30" x14ac:dyDescent="0.25">
      <c r="A6" s="1" t="s">
        <v>11</v>
      </c>
      <c r="C6" s="7" t="s">
        <v>12</v>
      </c>
      <c r="D6" s="7" t="s">
        <v>13</v>
      </c>
      <c r="E6" s="6" t="s">
        <v>14</v>
      </c>
      <c r="F6" s="4" t="s">
        <v>15</v>
      </c>
      <c r="G6" s="8">
        <v>6180</v>
      </c>
    </row>
    <row r="7" spans="1:12" ht="30" x14ac:dyDescent="0.25">
      <c r="A7" s="1" t="s">
        <v>11</v>
      </c>
      <c r="C7" s="7" t="s">
        <v>12</v>
      </c>
      <c r="D7" s="7" t="s">
        <v>13</v>
      </c>
      <c r="E7" s="6" t="s">
        <v>16</v>
      </c>
      <c r="F7" s="4" t="s">
        <v>17</v>
      </c>
      <c r="G7" s="8">
        <v>47964</v>
      </c>
    </row>
    <row r="8" spans="1:12" ht="30" x14ac:dyDescent="0.25">
      <c r="A8" s="1" t="s">
        <v>18</v>
      </c>
      <c r="C8" s="7" t="s">
        <v>12</v>
      </c>
      <c r="D8" s="7" t="s">
        <v>13</v>
      </c>
      <c r="E8" s="6" t="s">
        <v>19</v>
      </c>
      <c r="F8" s="4" t="s">
        <v>20</v>
      </c>
      <c r="G8" s="8">
        <v>3000</v>
      </c>
    </row>
    <row r="9" spans="1:12" ht="30" x14ac:dyDescent="0.25">
      <c r="A9" s="1" t="s">
        <v>21</v>
      </c>
      <c r="C9" s="7" t="s">
        <v>12</v>
      </c>
      <c r="D9" s="7" t="s">
        <v>13</v>
      </c>
      <c r="E9" s="6" t="s">
        <v>19</v>
      </c>
      <c r="F9" s="4" t="s">
        <v>15</v>
      </c>
      <c r="G9" s="8">
        <v>16630</v>
      </c>
    </row>
    <row r="10" spans="1:12" ht="30" x14ac:dyDescent="0.25">
      <c r="A10" s="1" t="s">
        <v>22</v>
      </c>
      <c r="C10" s="7" t="s">
        <v>12</v>
      </c>
      <c r="D10" s="7" t="s">
        <v>13</v>
      </c>
      <c r="E10" s="6" t="s">
        <v>23</v>
      </c>
      <c r="F10" s="4" t="s">
        <v>24</v>
      </c>
      <c r="G10" s="8">
        <v>22494</v>
      </c>
    </row>
    <row r="11" spans="1:12" ht="30" x14ac:dyDescent="0.25">
      <c r="A11" s="1" t="s">
        <v>22</v>
      </c>
      <c r="C11" s="7" t="s">
        <v>12</v>
      </c>
      <c r="D11" s="7" t="s">
        <v>13</v>
      </c>
      <c r="E11" s="6" t="s">
        <v>25</v>
      </c>
      <c r="F11" s="4" t="s">
        <v>15</v>
      </c>
      <c r="G11" s="8">
        <v>9820</v>
      </c>
    </row>
    <row r="12" spans="1:12" x14ac:dyDescent="0.25">
      <c r="A12" s="1" t="s">
        <v>26</v>
      </c>
      <c r="B12" s="5" t="s">
        <v>26</v>
      </c>
      <c r="C12" s="7" t="s">
        <v>27</v>
      </c>
      <c r="E12" s="6" t="s">
        <v>28</v>
      </c>
      <c r="G12" s="9" t="s">
        <v>29</v>
      </c>
    </row>
    <row r="13" spans="1:12" ht="45" x14ac:dyDescent="0.25">
      <c r="A13" s="1" t="s">
        <v>26</v>
      </c>
      <c r="B13" s="5" t="s">
        <v>26</v>
      </c>
      <c r="C13" s="7" t="s">
        <v>30</v>
      </c>
      <c r="D13" s="7" t="s">
        <v>31</v>
      </c>
      <c r="E13" s="6" t="s">
        <v>32</v>
      </c>
      <c r="F13" s="4" t="s">
        <v>33</v>
      </c>
      <c r="G13" s="8">
        <v>32862.980000000003</v>
      </c>
    </row>
    <row r="14" spans="1:12" x14ac:dyDescent="0.25">
      <c r="A14" s="1" t="s">
        <v>26</v>
      </c>
      <c r="B14" s="5" t="s">
        <v>26</v>
      </c>
      <c r="C14" s="7" t="s">
        <v>34</v>
      </c>
      <c r="D14" s="7" t="s">
        <v>35</v>
      </c>
      <c r="E14" s="6" t="s">
        <v>36</v>
      </c>
      <c r="G14" s="8">
        <v>32862.980000000003</v>
      </c>
    </row>
    <row r="15" spans="1:12" ht="45" x14ac:dyDescent="0.25">
      <c r="A15" s="1" t="s">
        <v>26</v>
      </c>
      <c r="B15" s="5" t="s">
        <v>26</v>
      </c>
      <c r="C15" s="7" t="s">
        <v>37</v>
      </c>
      <c r="D15" s="7" t="s">
        <v>38</v>
      </c>
      <c r="E15" s="6" t="s">
        <v>39</v>
      </c>
      <c r="F15" s="4" t="s">
        <v>33</v>
      </c>
      <c r="G15" s="8">
        <v>312901.49</v>
      </c>
    </row>
    <row r="16" spans="1:12" ht="45" x14ac:dyDescent="0.25">
      <c r="A16" s="1" t="s">
        <v>26</v>
      </c>
      <c r="B16" s="5" t="s">
        <v>26</v>
      </c>
      <c r="C16" s="7" t="s">
        <v>40</v>
      </c>
      <c r="D16" s="7" t="s">
        <v>41</v>
      </c>
      <c r="E16" s="6" t="s">
        <v>42</v>
      </c>
      <c r="G16" s="8">
        <v>213363</v>
      </c>
    </row>
    <row r="17" spans="1:14" x14ac:dyDescent="0.25">
      <c r="A17" s="1" t="s">
        <v>26</v>
      </c>
      <c r="B17" s="5" t="s">
        <v>26</v>
      </c>
      <c r="C17" s="7" t="s">
        <v>34</v>
      </c>
      <c r="D17" s="7" t="s">
        <v>43</v>
      </c>
      <c r="E17" s="6" t="s">
        <v>44</v>
      </c>
      <c r="G17" s="8">
        <v>188815.84</v>
      </c>
    </row>
    <row r="18" spans="1:14" x14ac:dyDescent="0.25">
      <c r="A18" s="1" t="s">
        <v>26</v>
      </c>
      <c r="B18" s="5" t="s">
        <v>26</v>
      </c>
      <c r="C18" s="7" t="s">
        <v>34</v>
      </c>
      <c r="D18" s="7" t="s">
        <v>43</v>
      </c>
      <c r="E18" s="6" t="s">
        <v>45</v>
      </c>
      <c r="G18" s="8">
        <v>344987.94</v>
      </c>
    </row>
    <row r="19" spans="1:14" ht="45" x14ac:dyDescent="0.25">
      <c r="A19" s="1" t="s">
        <v>26</v>
      </c>
      <c r="B19" s="5" t="s">
        <v>26</v>
      </c>
      <c r="C19" s="7" t="s">
        <v>30</v>
      </c>
      <c r="D19" s="7" t="s">
        <v>46</v>
      </c>
      <c r="E19" s="6" t="s">
        <v>47</v>
      </c>
      <c r="F19" s="4" t="s">
        <v>48</v>
      </c>
      <c r="G19" s="8">
        <v>2228.9899999999998</v>
      </c>
    </row>
    <row r="20" spans="1:14" ht="45" x14ac:dyDescent="0.25">
      <c r="A20" s="1" t="s">
        <v>26</v>
      </c>
      <c r="B20" s="5" t="s">
        <v>26</v>
      </c>
      <c r="C20" s="7" t="s">
        <v>30</v>
      </c>
      <c r="D20" s="7" t="s">
        <v>46</v>
      </c>
      <c r="E20" s="6" t="s">
        <v>49</v>
      </c>
      <c r="F20" s="4" t="s">
        <v>50</v>
      </c>
      <c r="G20" s="8">
        <v>18600</v>
      </c>
    </row>
    <row r="21" spans="1:14" ht="30" x14ac:dyDescent="0.25">
      <c r="A21" s="1" t="s">
        <v>26</v>
      </c>
      <c r="B21" s="5" t="s">
        <v>26</v>
      </c>
      <c r="C21" s="7" t="s">
        <v>51</v>
      </c>
      <c r="D21" s="7" t="s">
        <v>52</v>
      </c>
      <c r="E21" s="6" t="s">
        <v>53</v>
      </c>
      <c r="G21" s="8">
        <v>1424.01</v>
      </c>
    </row>
    <row r="22" spans="1:14" ht="45" x14ac:dyDescent="0.25">
      <c r="A22" s="1" t="s">
        <v>54</v>
      </c>
      <c r="B22" s="5" t="s">
        <v>54</v>
      </c>
      <c r="C22" s="7" t="s">
        <v>55</v>
      </c>
      <c r="D22" s="7" t="s">
        <v>56</v>
      </c>
      <c r="E22" s="6" t="s">
        <v>57</v>
      </c>
      <c r="G22" s="8">
        <v>6202</v>
      </c>
    </row>
    <row r="23" spans="1:14" ht="60" x14ac:dyDescent="0.25">
      <c r="A23" s="1" t="s">
        <v>54</v>
      </c>
      <c r="B23" s="5" t="s">
        <v>54</v>
      </c>
      <c r="C23" s="7" t="s">
        <v>55</v>
      </c>
      <c r="D23" s="7" t="s">
        <v>58</v>
      </c>
      <c r="E23" s="6" t="s">
        <v>59</v>
      </c>
      <c r="F23" s="4" t="s">
        <v>33</v>
      </c>
      <c r="G23" s="8">
        <v>23490.560000000001</v>
      </c>
      <c r="I23" s="4"/>
      <c r="J23" s="4"/>
      <c r="K23" s="4"/>
      <c r="L23" s="4"/>
      <c r="M23" s="4"/>
      <c r="N23" s="4"/>
    </row>
    <row r="24" spans="1:14" ht="30" x14ac:dyDescent="0.25">
      <c r="A24" s="1" t="s">
        <v>54</v>
      </c>
      <c r="B24" s="5" t="s">
        <v>54</v>
      </c>
      <c r="C24" s="7" t="s">
        <v>55</v>
      </c>
      <c r="D24" s="7" t="s">
        <v>60</v>
      </c>
      <c r="E24" s="6" t="s">
        <v>61</v>
      </c>
      <c r="F24" s="4" t="s">
        <v>62</v>
      </c>
      <c r="G24" s="8">
        <v>10970</v>
      </c>
      <c r="I24" s="4"/>
      <c r="J24" s="4"/>
      <c r="K24" s="4"/>
      <c r="L24" s="4"/>
      <c r="M24" s="4"/>
      <c r="N24" s="4"/>
    </row>
    <row r="25" spans="1:14" ht="30" x14ac:dyDescent="0.25">
      <c r="A25" s="1" t="s">
        <v>63</v>
      </c>
      <c r="B25" s="5" t="s">
        <v>63</v>
      </c>
      <c r="C25" s="7" t="s">
        <v>12</v>
      </c>
      <c r="D25" s="7" t="s">
        <v>64</v>
      </c>
      <c r="E25" s="6" t="s">
        <v>65</v>
      </c>
      <c r="F25" s="4" t="s">
        <v>62</v>
      </c>
      <c r="G25" s="8">
        <v>10970</v>
      </c>
    </row>
    <row r="26" spans="1:14" ht="60" x14ac:dyDescent="0.25">
      <c r="A26" s="1" t="s">
        <v>63</v>
      </c>
      <c r="B26" s="5" t="s">
        <v>63</v>
      </c>
      <c r="C26" s="7" t="s">
        <v>12</v>
      </c>
      <c r="D26" s="7" t="s">
        <v>66</v>
      </c>
      <c r="E26" s="6" t="s">
        <v>67</v>
      </c>
      <c r="F26" s="4" t="s">
        <v>50</v>
      </c>
      <c r="G26" s="8">
        <v>5200</v>
      </c>
    </row>
    <row r="27" spans="1:14" ht="30" x14ac:dyDescent="0.25">
      <c r="A27" s="1" t="s">
        <v>63</v>
      </c>
      <c r="B27" s="5" t="s">
        <v>63</v>
      </c>
      <c r="C27" s="7" t="s">
        <v>51</v>
      </c>
      <c r="D27" s="7" t="s">
        <v>68</v>
      </c>
      <c r="E27" s="6" t="s">
        <v>69</v>
      </c>
      <c r="F27" s="4" t="s">
        <v>70</v>
      </c>
      <c r="G27" s="8">
        <v>188.7</v>
      </c>
    </row>
    <row r="28" spans="1:14" ht="30" x14ac:dyDescent="0.25">
      <c r="A28" s="1" t="s">
        <v>63</v>
      </c>
      <c r="B28" s="5" t="s">
        <v>63</v>
      </c>
      <c r="C28" s="7" t="s">
        <v>51</v>
      </c>
      <c r="D28" s="7" t="s">
        <v>68</v>
      </c>
      <c r="E28" s="6" t="s">
        <v>71</v>
      </c>
      <c r="F28" s="4" t="s">
        <v>70</v>
      </c>
      <c r="G28" s="8">
        <v>29</v>
      </c>
    </row>
    <row r="29" spans="1:14" ht="30" x14ac:dyDescent="0.25">
      <c r="A29" s="1" t="s">
        <v>63</v>
      </c>
      <c r="B29" s="5" t="s">
        <v>63</v>
      </c>
      <c r="C29" s="7" t="s">
        <v>51</v>
      </c>
      <c r="D29" s="7" t="s">
        <v>68</v>
      </c>
      <c r="E29" s="6" t="s">
        <v>72</v>
      </c>
      <c r="F29" s="4" t="s">
        <v>70</v>
      </c>
      <c r="G29" s="8">
        <v>29</v>
      </c>
    </row>
    <row r="30" spans="1:14" ht="30" x14ac:dyDescent="0.25">
      <c r="A30" s="1" t="s">
        <v>63</v>
      </c>
      <c r="B30" s="5" t="s">
        <v>63</v>
      </c>
      <c r="C30" s="7" t="s">
        <v>51</v>
      </c>
      <c r="D30" s="7" t="s">
        <v>68</v>
      </c>
      <c r="E30" s="6" t="s">
        <v>73</v>
      </c>
      <c r="F30" s="4" t="s">
        <v>70</v>
      </c>
      <c r="G30" s="8">
        <v>29</v>
      </c>
    </row>
    <row r="31" spans="1:14" ht="30" x14ac:dyDescent="0.25">
      <c r="A31" s="1" t="s">
        <v>63</v>
      </c>
      <c r="B31" s="5" t="s">
        <v>63</v>
      </c>
      <c r="C31" s="7" t="s">
        <v>51</v>
      </c>
      <c r="D31" s="7" t="s">
        <v>68</v>
      </c>
      <c r="E31" s="6" t="s">
        <v>74</v>
      </c>
      <c r="F31" s="4" t="s">
        <v>70</v>
      </c>
      <c r="G31" s="8">
        <v>29</v>
      </c>
    </row>
    <row r="32" spans="1:14" ht="75" x14ac:dyDescent="0.25">
      <c r="A32" s="1" t="s">
        <v>63</v>
      </c>
      <c r="B32" s="5" t="s">
        <v>63</v>
      </c>
      <c r="C32" s="7" t="s">
        <v>75</v>
      </c>
      <c r="D32" s="7" t="s">
        <v>76</v>
      </c>
      <c r="E32" s="6" t="s">
        <v>77</v>
      </c>
      <c r="F32" s="4" t="s">
        <v>78</v>
      </c>
      <c r="G32" s="8">
        <v>23088.12</v>
      </c>
    </row>
    <row r="33" spans="1:7" ht="75" x14ac:dyDescent="0.25">
      <c r="A33" s="1" t="s">
        <v>63</v>
      </c>
      <c r="B33" s="5" t="s">
        <v>63</v>
      </c>
      <c r="C33" s="7" t="s">
        <v>75</v>
      </c>
      <c r="D33" s="7" t="s">
        <v>79</v>
      </c>
      <c r="E33" s="6" t="s">
        <v>80</v>
      </c>
      <c r="F33" s="4" t="s">
        <v>78</v>
      </c>
      <c r="G33" s="8">
        <v>5079.47</v>
      </c>
    </row>
    <row r="34" spans="1:7" ht="60" x14ac:dyDescent="0.25">
      <c r="A34" s="1" t="s">
        <v>63</v>
      </c>
      <c r="B34" s="5" t="s">
        <v>63</v>
      </c>
      <c r="C34" s="7" t="s">
        <v>12</v>
      </c>
      <c r="D34" s="7" t="s">
        <v>66</v>
      </c>
      <c r="E34" s="6" t="s">
        <v>81</v>
      </c>
      <c r="F34" s="4" t="s">
        <v>15</v>
      </c>
      <c r="G34" s="8">
        <v>12180</v>
      </c>
    </row>
    <row r="35" spans="1:7" ht="60" x14ac:dyDescent="0.25">
      <c r="A35" s="1" t="s">
        <v>63</v>
      </c>
      <c r="B35" s="5" t="s">
        <v>63</v>
      </c>
      <c r="C35" s="7" t="s">
        <v>12</v>
      </c>
      <c r="D35" s="7" t="s">
        <v>66</v>
      </c>
      <c r="E35" s="6" t="s">
        <v>82</v>
      </c>
      <c r="F35" s="4" t="s">
        <v>83</v>
      </c>
      <c r="G35" s="8">
        <v>15000</v>
      </c>
    </row>
    <row r="36" spans="1:7" ht="45" x14ac:dyDescent="0.25">
      <c r="A36" s="1" t="s">
        <v>84</v>
      </c>
      <c r="B36" s="5" t="s">
        <v>84</v>
      </c>
      <c r="C36" s="7" t="s">
        <v>55</v>
      </c>
      <c r="D36" s="7" t="s">
        <v>56</v>
      </c>
      <c r="E36" s="6" t="s">
        <v>85</v>
      </c>
      <c r="G36" s="8">
        <v>10673.66</v>
      </c>
    </row>
    <row r="37" spans="1:7" ht="60" x14ac:dyDescent="0.25">
      <c r="A37" s="1" t="s">
        <v>86</v>
      </c>
      <c r="B37" s="5" t="s">
        <v>86</v>
      </c>
      <c r="C37" s="7" t="s">
        <v>55</v>
      </c>
      <c r="D37" s="7" t="s">
        <v>58</v>
      </c>
      <c r="E37" s="6" t="s">
        <v>87</v>
      </c>
      <c r="F37" s="4" t="s">
        <v>33</v>
      </c>
      <c r="G37" s="8">
        <v>23178.84</v>
      </c>
    </row>
    <row r="38" spans="1:7" ht="30" x14ac:dyDescent="0.25">
      <c r="A38" s="1" t="s">
        <v>88</v>
      </c>
      <c r="B38" s="5" t="s">
        <v>88</v>
      </c>
      <c r="C38" s="7" t="s">
        <v>12</v>
      </c>
      <c r="D38" s="7" t="s">
        <v>89</v>
      </c>
      <c r="E38" s="6" t="s">
        <v>90</v>
      </c>
      <c r="F38" s="4" t="s">
        <v>91</v>
      </c>
      <c r="G38" s="8">
        <v>5990</v>
      </c>
    </row>
    <row r="39" spans="1:7" ht="30" x14ac:dyDescent="0.25">
      <c r="A39" s="1" t="s">
        <v>88</v>
      </c>
      <c r="B39" s="5" t="s">
        <v>88</v>
      </c>
      <c r="C39" s="7" t="s">
        <v>51</v>
      </c>
      <c r="D39" s="7" t="s">
        <v>68</v>
      </c>
      <c r="E39" s="6" t="s">
        <v>92</v>
      </c>
      <c r="F39" s="4" t="s">
        <v>70</v>
      </c>
      <c r="G39" s="8">
        <v>138.9</v>
      </c>
    </row>
    <row r="40" spans="1:7" ht="30" x14ac:dyDescent="0.25">
      <c r="A40" s="1" t="s">
        <v>88</v>
      </c>
      <c r="B40" s="5" t="s">
        <v>88</v>
      </c>
      <c r="C40" s="7" t="s">
        <v>51</v>
      </c>
      <c r="D40" s="7" t="s">
        <v>68</v>
      </c>
      <c r="E40" s="6" t="s">
        <v>93</v>
      </c>
      <c r="F40" s="4" t="s">
        <v>70</v>
      </c>
      <c r="G40" s="8">
        <v>29</v>
      </c>
    </row>
    <row r="41" spans="1:7" ht="45" x14ac:dyDescent="0.25">
      <c r="A41" s="1" t="s">
        <v>88</v>
      </c>
      <c r="B41" s="5" t="s">
        <v>88</v>
      </c>
      <c r="C41" s="7" t="s">
        <v>55</v>
      </c>
      <c r="D41" s="7" t="s">
        <v>56</v>
      </c>
      <c r="E41" s="6" t="s">
        <v>94</v>
      </c>
      <c r="G41" s="8">
        <v>18042.18</v>
      </c>
    </row>
    <row r="42" spans="1:7" ht="60" x14ac:dyDescent="0.25">
      <c r="A42" s="1" t="s">
        <v>88</v>
      </c>
      <c r="B42" s="5" t="s">
        <v>88</v>
      </c>
      <c r="C42" s="7" t="s">
        <v>55</v>
      </c>
      <c r="D42" s="7" t="s">
        <v>58</v>
      </c>
      <c r="E42" s="6" t="s">
        <v>95</v>
      </c>
      <c r="F42" s="4" t="s">
        <v>33</v>
      </c>
      <c r="G42" s="8">
        <v>10050.61</v>
      </c>
    </row>
    <row r="43" spans="1:7" ht="30" x14ac:dyDescent="0.25">
      <c r="A43" s="1" t="s">
        <v>96</v>
      </c>
      <c r="B43" s="5" t="s">
        <v>96</v>
      </c>
      <c r="C43" s="7" t="s">
        <v>51</v>
      </c>
      <c r="D43" s="7" t="s">
        <v>68</v>
      </c>
      <c r="E43" s="6" t="s">
        <v>97</v>
      </c>
      <c r="F43" s="4" t="s">
        <v>70</v>
      </c>
      <c r="G43" s="8">
        <v>29</v>
      </c>
    </row>
    <row r="44" spans="1:7" ht="30" x14ac:dyDescent="0.25">
      <c r="A44" s="1" t="s">
        <v>96</v>
      </c>
      <c r="B44" s="5" t="s">
        <v>96</v>
      </c>
      <c r="C44" s="7" t="s">
        <v>51</v>
      </c>
      <c r="D44" s="7" t="s">
        <v>68</v>
      </c>
      <c r="E44" s="6" t="s">
        <v>98</v>
      </c>
      <c r="F44" s="4" t="s">
        <v>70</v>
      </c>
      <c r="G44" s="8">
        <v>29</v>
      </c>
    </row>
    <row r="45" spans="1:7" ht="45" x14ac:dyDescent="0.25">
      <c r="A45" s="1" t="s">
        <v>96</v>
      </c>
      <c r="B45" s="5" t="s">
        <v>96</v>
      </c>
      <c r="C45" s="7" t="s">
        <v>55</v>
      </c>
      <c r="D45" s="7" t="s">
        <v>56</v>
      </c>
      <c r="E45" s="6" t="s">
        <v>99</v>
      </c>
      <c r="G45" s="8">
        <v>17940.11</v>
      </c>
    </row>
    <row r="46" spans="1:7" x14ac:dyDescent="0.25">
      <c r="A46" s="1" t="s">
        <v>96</v>
      </c>
      <c r="B46" s="5" t="s">
        <v>96</v>
      </c>
      <c r="C46" s="7" t="s">
        <v>51</v>
      </c>
      <c r="D46" s="7" t="s">
        <v>100</v>
      </c>
      <c r="E46" s="6" t="s">
        <v>101</v>
      </c>
      <c r="G46" s="8">
        <v>100000</v>
      </c>
    </row>
    <row r="47" spans="1:7" ht="60" x14ac:dyDescent="0.25">
      <c r="A47" s="1" t="s">
        <v>96</v>
      </c>
      <c r="B47" s="5" t="s">
        <v>96</v>
      </c>
      <c r="C47" s="7" t="s">
        <v>12</v>
      </c>
      <c r="D47" s="7" t="s">
        <v>66</v>
      </c>
      <c r="E47" s="6" t="s">
        <v>101</v>
      </c>
      <c r="F47" s="4" t="s">
        <v>83</v>
      </c>
      <c r="G47" s="8">
        <v>15500</v>
      </c>
    </row>
    <row r="48" spans="1:7" ht="60" x14ac:dyDescent="0.25">
      <c r="A48" s="1" t="s">
        <v>96</v>
      </c>
      <c r="B48" s="5" t="s">
        <v>96</v>
      </c>
      <c r="C48" s="7" t="s">
        <v>12</v>
      </c>
      <c r="D48" s="7" t="s">
        <v>66</v>
      </c>
      <c r="E48" s="6" t="s">
        <v>102</v>
      </c>
      <c r="F48" s="4" t="s">
        <v>83</v>
      </c>
      <c r="G48" s="8">
        <v>15000</v>
      </c>
    </row>
    <row r="49" spans="1:7" ht="60" x14ac:dyDescent="0.25">
      <c r="A49" s="1" t="s">
        <v>96</v>
      </c>
      <c r="B49" s="5" t="s">
        <v>96</v>
      </c>
      <c r="C49" s="7" t="s">
        <v>55</v>
      </c>
      <c r="D49" s="7" t="s">
        <v>58</v>
      </c>
      <c r="E49" s="6" t="s">
        <v>103</v>
      </c>
      <c r="F49" s="4" t="s">
        <v>104</v>
      </c>
      <c r="G49" s="8">
        <v>116217.49</v>
      </c>
    </row>
    <row r="50" spans="1:7" x14ac:dyDescent="0.25">
      <c r="A50" s="1" t="s">
        <v>105</v>
      </c>
      <c r="C50" s="7" t="s">
        <v>106</v>
      </c>
      <c r="E50" s="6" t="s">
        <v>247</v>
      </c>
      <c r="F50" s="4" t="s">
        <v>15</v>
      </c>
      <c r="G50" s="8">
        <v>12180</v>
      </c>
    </row>
    <row r="51" spans="1:7" ht="60" x14ac:dyDescent="0.25">
      <c r="A51" s="1" t="s">
        <v>105</v>
      </c>
      <c r="B51" s="5" t="s">
        <v>105</v>
      </c>
      <c r="C51" s="7" t="s">
        <v>55</v>
      </c>
      <c r="D51" s="7" t="s">
        <v>58</v>
      </c>
      <c r="E51" s="6" t="s">
        <v>107</v>
      </c>
      <c r="F51" s="4" t="s">
        <v>33</v>
      </c>
      <c r="G51" s="8">
        <v>58908.22</v>
      </c>
    </row>
    <row r="52" spans="1:7" ht="45" x14ac:dyDescent="0.25">
      <c r="A52" s="1" t="s">
        <v>108</v>
      </c>
      <c r="B52" s="5" t="s">
        <v>108</v>
      </c>
      <c r="C52" s="7" t="s">
        <v>30</v>
      </c>
      <c r="D52" s="7" t="s">
        <v>46</v>
      </c>
      <c r="E52" s="6" t="s">
        <v>109</v>
      </c>
      <c r="F52" s="4" t="s">
        <v>83</v>
      </c>
      <c r="G52" s="8">
        <v>15500</v>
      </c>
    </row>
    <row r="53" spans="1:7" ht="30" x14ac:dyDescent="0.25">
      <c r="A53" s="1" t="s">
        <v>108</v>
      </c>
      <c r="B53" s="5" t="s">
        <v>108</v>
      </c>
      <c r="C53" s="7" t="s">
        <v>51</v>
      </c>
      <c r="D53" s="7" t="s">
        <v>68</v>
      </c>
      <c r="E53" s="6" t="s">
        <v>110</v>
      </c>
      <c r="F53" s="4" t="s">
        <v>70</v>
      </c>
      <c r="G53" s="8">
        <v>29</v>
      </c>
    </row>
    <row r="54" spans="1:7" ht="60" x14ac:dyDescent="0.25">
      <c r="A54" s="1" t="s">
        <v>108</v>
      </c>
      <c r="B54" s="5" t="s">
        <v>108</v>
      </c>
      <c r="C54" s="7" t="s">
        <v>12</v>
      </c>
      <c r="D54" s="7" t="s">
        <v>66</v>
      </c>
      <c r="E54" s="6" t="s">
        <v>14</v>
      </c>
      <c r="F54" s="4" t="s">
        <v>15</v>
      </c>
      <c r="G54" s="8">
        <v>6180</v>
      </c>
    </row>
    <row r="55" spans="1:7" ht="60" x14ac:dyDescent="0.25">
      <c r="A55" s="1" t="s">
        <v>108</v>
      </c>
      <c r="B55" s="5" t="s">
        <v>108</v>
      </c>
      <c r="C55" s="7" t="s">
        <v>12</v>
      </c>
      <c r="D55" s="7" t="s">
        <v>66</v>
      </c>
      <c r="E55" s="6" t="s">
        <v>16</v>
      </c>
      <c r="F55" s="4" t="s">
        <v>17</v>
      </c>
      <c r="G55" s="8">
        <v>47964</v>
      </c>
    </row>
    <row r="56" spans="1:7" ht="45" x14ac:dyDescent="0.25">
      <c r="A56" s="1" t="s">
        <v>111</v>
      </c>
      <c r="B56" s="5" t="s">
        <v>111</v>
      </c>
      <c r="C56" s="7" t="s">
        <v>55</v>
      </c>
      <c r="D56" s="7" t="s">
        <v>56</v>
      </c>
      <c r="E56" s="6" t="s">
        <v>112</v>
      </c>
      <c r="G56" s="8">
        <v>12501.21</v>
      </c>
    </row>
    <row r="57" spans="1:7" ht="60" x14ac:dyDescent="0.25">
      <c r="A57" s="1" t="s">
        <v>111</v>
      </c>
      <c r="B57" s="5" t="s">
        <v>111</v>
      </c>
      <c r="C57" s="7" t="s">
        <v>55</v>
      </c>
      <c r="D57" s="7" t="s">
        <v>58</v>
      </c>
      <c r="E57" s="6" t="s">
        <v>113</v>
      </c>
      <c r="F57" s="4" t="s">
        <v>114</v>
      </c>
      <c r="G57" s="8">
        <v>106515.33</v>
      </c>
    </row>
    <row r="58" spans="1:7" ht="45" x14ac:dyDescent="0.25">
      <c r="A58" s="1" t="s">
        <v>115</v>
      </c>
      <c r="B58" s="5" t="s">
        <v>115</v>
      </c>
      <c r="C58" s="7" t="s">
        <v>55</v>
      </c>
      <c r="D58" s="7" t="s">
        <v>56</v>
      </c>
      <c r="E58" s="6" t="s">
        <v>116</v>
      </c>
      <c r="G58" s="8">
        <v>11645.76</v>
      </c>
    </row>
    <row r="59" spans="1:7" ht="45" x14ac:dyDescent="0.25">
      <c r="A59" s="1" t="s">
        <v>117</v>
      </c>
      <c r="B59" s="5" t="s">
        <v>117</v>
      </c>
      <c r="C59" s="7" t="s">
        <v>55</v>
      </c>
      <c r="D59" s="7" t="s">
        <v>56</v>
      </c>
      <c r="E59" s="6" t="s">
        <v>118</v>
      </c>
      <c r="G59" s="8">
        <v>10187.61</v>
      </c>
    </row>
    <row r="60" spans="1:7" ht="45" x14ac:dyDescent="0.25">
      <c r="A60" s="1" t="s">
        <v>117</v>
      </c>
      <c r="B60" s="5" t="s">
        <v>117</v>
      </c>
      <c r="C60" s="7" t="s">
        <v>55</v>
      </c>
      <c r="D60" s="7" t="s">
        <v>56</v>
      </c>
      <c r="E60" s="6" t="s">
        <v>119</v>
      </c>
      <c r="G60" s="8">
        <v>31525.21</v>
      </c>
    </row>
    <row r="61" spans="1:7" ht="45" x14ac:dyDescent="0.25">
      <c r="A61" s="1" t="s">
        <v>117</v>
      </c>
      <c r="B61" s="5" t="s">
        <v>117</v>
      </c>
      <c r="C61" s="7" t="s">
        <v>55</v>
      </c>
      <c r="D61" s="7" t="s">
        <v>56</v>
      </c>
      <c r="E61" s="6" t="s">
        <v>120</v>
      </c>
      <c r="G61" s="8">
        <v>5822.88</v>
      </c>
    </row>
    <row r="62" spans="1:7" ht="60" x14ac:dyDescent="0.25">
      <c r="A62" s="1" t="s">
        <v>117</v>
      </c>
      <c r="B62" s="5" t="s">
        <v>117</v>
      </c>
      <c r="C62" s="7" t="s">
        <v>55</v>
      </c>
      <c r="D62" s="7" t="s">
        <v>58</v>
      </c>
      <c r="E62" s="6" t="s">
        <v>121</v>
      </c>
      <c r="F62" s="4" t="s">
        <v>33</v>
      </c>
      <c r="G62" s="8">
        <v>3899.22</v>
      </c>
    </row>
    <row r="63" spans="1:7" ht="60" x14ac:dyDescent="0.25">
      <c r="A63" s="1" t="s">
        <v>117</v>
      </c>
      <c r="B63" s="5" t="s">
        <v>117</v>
      </c>
      <c r="C63" s="7" t="s">
        <v>55</v>
      </c>
      <c r="D63" s="7" t="s">
        <v>58</v>
      </c>
      <c r="E63" s="6" t="s">
        <v>122</v>
      </c>
      <c r="F63" s="4" t="s">
        <v>104</v>
      </c>
      <c r="G63" s="8">
        <v>34521.089999999997</v>
      </c>
    </row>
    <row r="64" spans="1:7" ht="45" x14ac:dyDescent="0.25">
      <c r="A64" s="1" t="s">
        <v>123</v>
      </c>
      <c r="B64" s="5" t="s">
        <v>123</v>
      </c>
      <c r="C64" s="7" t="s">
        <v>30</v>
      </c>
      <c r="D64" s="7" t="s">
        <v>46</v>
      </c>
      <c r="E64" s="6" t="s">
        <v>124</v>
      </c>
      <c r="F64" s="4" t="s">
        <v>83</v>
      </c>
      <c r="G64" s="8">
        <v>30000</v>
      </c>
    </row>
    <row r="65" spans="1:7" ht="30" x14ac:dyDescent="0.25">
      <c r="A65" s="1" t="s">
        <v>123</v>
      </c>
      <c r="B65" s="5" t="s">
        <v>117</v>
      </c>
      <c r="C65" s="7" t="s">
        <v>12</v>
      </c>
      <c r="D65" s="7" t="s">
        <v>125</v>
      </c>
      <c r="E65" s="6" t="s">
        <v>126</v>
      </c>
      <c r="G65" s="8">
        <v>200000</v>
      </c>
    </row>
    <row r="66" spans="1:7" ht="60" x14ac:dyDescent="0.25">
      <c r="A66" s="1" t="s">
        <v>127</v>
      </c>
      <c r="B66" s="5" t="s">
        <v>127</v>
      </c>
      <c r="C66" s="7" t="s">
        <v>12</v>
      </c>
      <c r="D66" s="7" t="s">
        <v>66</v>
      </c>
      <c r="E66" s="6" t="s">
        <v>128</v>
      </c>
      <c r="F66" s="4" t="s">
        <v>129</v>
      </c>
      <c r="G66" s="8">
        <v>3000</v>
      </c>
    </row>
    <row r="67" spans="1:7" ht="30" x14ac:dyDescent="0.25">
      <c r="A67" s="1" t="s">
        <v>127</v>
      </c>
      <c r="B67" s="5" t="s">
        <v>127</v>
      </c>
      <c r="C67" s="7" t="s">
        <v>51</v>
      </c>
      <c r="D67" s="7" t="s">
        <v>68</v>
      </c>
      <c r="E67" s="6" t="s">
        <v>130</v>
      </c>
      <c r="F67" s="4" t="s">
        <v>70</v>
      </c>
      <c r="G67" s="8">
        <v>29</v>
      </c>
    </row>
    <row r="68" spans="1:7" ht="60" x14ac:dyDescent="0.25">
      <c r="A68" s="1" t="s">
        <v>127</v>
      </c>
      <c r="B68" s="5" t="s">
        <v>127</v>
      </c>
      <c r="C68" s="7" t="s">
        <v>55</v>
      </c>
      <c r="D68" s="7" t="s">
        <v>58</v>
      </c>
      <c r="E68" s="6" t="s">
        <v>131</v>
      </c>
      <c r="F68" s="4" t="s">
        <v>114</v>
      </c>
      <c r="G68" s="8">
        <v>50253.22</v>
      </c>
    </row>
    <row r="69" spans="1:7" ht="30" x14ac:dyDescent="0.25">
      <c r="A69" s="1" t="s">
        <v>132</v>
      </c>
      <c r="B69" s="5" t="s">
        <v>132</v>
      </c>
      <c r="C69" s="7" t="s">
        <v>51</v>
      </c>
      <c r="D69" s="7" t="s">
        <v>68</v>
      </c>
      <c r="E69" s="6" t="s">
        <v>133</v>
      </c>
      <c r="F69" s="4" t="s">
        <v>70</v>
      </c>
      <c r="G69" s="8">
        <v>29</v>
      </c>
    </row>
    <row r="70" spans="1:7" ht="45" x14ac:dyDescent="0.25">
      <c r="A70" s="1" t="s">
        <v>132</v>
      </c>
      <c r="B70" s="5" t="s">
        <v>132</v>
      </c>
      <c r="C70" s="7" t="s">
        <v>55</v>
      </c>
      <c r="D70" s="7" t="s">
        <v>56</v>
      </c>
      <c r="E70" s="6" t="s">
        <v>134</v>
      </c>
      <c r="G70" s="8">
        <v>16063.96</v>
      </c>
    </row>
    <row r="71" spans="1:7" ht="60" x14ac:dyDescent="0.25">
      <c r="A71" s="1" t="s">
        <v>132</v>
      </c>
      <c r="B71" s="5" t="s">
        <v>132</v>
      </c>
      <c r="C71" s="7" t="s">
        <v>12</v>
      </c>
      <c r="D71" s="7" t="s">
        <v>66</v>
      </c>
      <c r="E71" s="6" t="s">
        <v>135</v>
      </c>
      <c r="F71" s="4" t="s">
        <v>48</v>
      </c>
      <c r="G71" s="8">
        <v>3000</v>
      </c>
    </row>
    <row r="72" spans="1:7" ht="60" x14ac:dyDescent="0.25">
      <c r="A72" s="1" t="s">
        <v>136</v>
      </c>
      <c r="B72" s="5" t="s">
        <v>136</v>
      </c>
      <c r="C72" s="7" t="s">
        <v>55</v>
      </c>
      <c r="D72" s="7" t="s">
        <v>58</v>
      </c>
      <c r="E72" s="6" t="s">
        <v>137</v>
      </c>
      <c r="F72" s="4" t="s">
        <v>33</v>
      </c>
      <c r="G72" s="8">
        <v>5056.75</v>
      </c>
    </row>
    <row r="73" spans="1:7" x14ac:dyDescent="0.25">
      <c r="A73" s="1" t="s">
        <v>11</v>
      </c>
      <c r="C73" s="7" t="s">
        <v>106</v>
      </c>
      <c r="E73" s="6" t="s">
        <v>248</v>
      </c>
      <c r="F73" s="4" t="s">
        <v>15</v>
      </c>
      <c r="G73" s="8">
        <v>6180</v>
      </c>
    </row>
    <row r="74" spans="1:7" ht="60" x14ac:dyDescent="0.25">
      <c r="A74" s="1" t="s">
        <v>11</v>
      </c>
      <c r="B74" s="5" t="s">
        <v>11</v>
      </c>
      <c r="C74" s="7" t="s">
        <v>55</v>
      </c>
      <c r="D74" s="7" t="s">
        <v>58</v>
      </c>
      <c r="E74" s="6" t="s">
        <v>138</v>
      </c>
      <c r="F74" s="4" t="s">
        <v>33</v>
      </c>
      <c r="G74" s="8">
        <v>44845.75</v>
      </c>
    </row>
    <row r="75" spans="1:7" ht="45" x14ac:dyDescent="0.25">
      <c r="A75" s="1" t="s">
        <v>11</v>
      </c>
      <c r="B75" s="5" t="s">
        <v>11</v>
      </c>
      <c r="C75" s="7" t="s">
        <v>55</v>
      </c>
      <c r="D75" s="7" t="s">
        <v>56</v>
      </c>
      <c r="E75" s="6" t="s">
        <v>139</v>
      </c>
      <c r="G75" s="8">
        <v>27532.79</v>
      </c>
    </row>
    <row r="76" spans="1:7" ht="30" x14ac:dyDescent="0.25">
      <c r="A76" s="1" t="s">
        <v>140</v>
      </c>
      <c r="B76" s="5" t="s">
        <v>140</v>
      </c>
      <c r="C76" s="7" t="s">
        <v>51</v>
      </c>
      <c r="D76" s="7" t="s">
        <v>68</v>
      </c>
      <c r="E76" s="6" t="s">
        <v>141</v>
      </c>
      <c r="F76" s="4" t="s">
        <v>70</v>
      </c>
      <c r="G76" s="8">
        <v>29</v>
      </c>
    </row>
    <row r="77" spans="1:7" ht="45" x14ac:dyDescent="0.25">
      <c r="A77" s="1" t="s">
        <v>140</v>
      </c>
      <c r="B77" s="5" t="s">
        <v>140</v>
      </c>
      <c r="C77" s="7" t="s">
        <v>55</v>
      </c>
      <c r="D77" s="7" t="s">
        <v>56</v>
      </c>
      <c r="E77" s="6" t="s">
        <v>142</v>
      </c>
      <c r="G77" s="8">
        <v>12598.42</v>
      </c>
    </row>
    <row r="78" spans="1:7" ht="45" x14ac:dyDescent="0.25">
      <c r="A78" s="1" t="s">
        <v>140</v>
      </c>
      <c r="B78" s="5" t="s">
        <v>140</v>
      </c>
      <c r="C78" s="7" t="s">
        <v>55</v>
      </c>
      <c r="D78" s="7" t="s">
        <v>56</v>
      </c>
      <c r="E78" s="6" t="s">
        <v>143</v>
      </c>
      <c r="G78" s="8">
        <v>8729.4599999999991</v>
      </c>
    </row>
    <row r="79" spans="1:7" ht="60" x14ac:dyDescent="0.25">
      <c r="A79" s="1" t="s">
        <v>140</v>
      </c>
      <c r="B79" s="5" t="s">
        <v>140</v>
      </c>
      <c r="C79" s="7" t="s">
        <v>55</v>
      </c>
      <c r="D79" s="7" t="s">
        <v>58</v>
      </c>
      <c r="E79" s="6" t="s">
        <v>144</v>
      </c>
      <c r="F79" s="4" t="s">
        <v>33</v>
      </c>
      <c r="G79" s="8">
        <v>16098.33</v>
      </c>
    </row>
    <row r="80" spans="1:7" ht="30" x14ac:dyDescent="0.25">
      <c r="A80" s="1" t="s">
        <v>140</v>
      </c>
      <c r="B80" s="5" t="s">
        <v>140</v>
      </c>
      <c r="C80" s="7" t="s">
        <v>12</v>
      </c>
      <c r="D80" s="7" t="s">
        <v>125</v>
      </c>
      <c r="E80" s="6" t="s">
        <v>145</v>
      </c>
      <c r="G80" s="8">
        <v>100000</v>
      </c>
    </row>
    <row r="81" spans="1:7" ht="60" x14ac:dyDescent="0.25">
      <c r="A81" s="1" t="s">
        <v>140</v>
      </c>
      <c r="B81" s="5" t="s">
        <v>140</v>
      </c>
      <c r="C81" s="7" t="s">
        <v>12</v>
      </c>
      <c r="D81" s="7" t="s">
        <v>66</v>
      </c>
      <c r="E81" s="6" t="s">
        <v>146</v>
      </c>
      <c r="F81" s="4" t="s">
        <v>20</v>
      </c>
      <c r="G81" s="8">
        <v>3000</v>
      </c>
    </row>
    <row r="82" spans="1:7" ht="60" x14ac:dyDescent="0.25">
      <c r="A82" s="1" t="s">
        <v>140</v>
      </c>
      <c r="B82" s="5" t="s">
        <v>140</v>
      </c>
      <c r="C82" s="7" t="s">
        <v>12</v>
      </c>
      <c r="D82" s="7" t="s">
        <v>66</v>
      </c>
      <c r="E82" s="6" t="s">
        <v>19</v>
      </c>
      <c r="F82" s="4" t="s">
        <v>15</v>
      </c>
      <c r="G82" s="8">
        <v>16630</v>
      </c>
    </row>
    <row r="83" spans="1:7" ht="60" x14ac:dyDescent="0.25">
      <c r="A83" s="1" t="s">
        <v>147</v>
      </c>
      <c r="B83" s="5" t="s">
        <v>140</v>
      </c>
      <c r="C83" s="7" t="s">
        <v>55</v>
      </c>
      <c r="D83" s="7" t="s">
        <v>58</v>
      </c>
      <c r="E83" s="6" t="s">
        <v>148</v>
      </c>
      <c r="F83" s="4" t="s">
        <v>114</v>
      </c>
      <c r="G83" s="8">
        <v>25049.89</v>
      </c>
    </row>
    <row r="84" spans="1:7" x14ac:dyDescent="0.25">
      <c r="A84" s="1" t="s">
        <v>18</v>
      </c>
      <c r="B84" s="5" t="s">
        <v>18</v>
      </c>
      <c r="C84" s="7" t="s">
        <v>51</v>
      </c>
      <c r="D84" s="7" t="s">
        <v>100</v>
      </c>
      <c r="E84" s="6" t="s">
        <v>145</v>
      </c>
      <c r="G84" s="8">
        <v>50000</v>
      </c>
    </row>
    <row r="85" spans="1:7" ht="45" x14ac:dyDescent="0.25">
      <c r="A85" s="1" t="s">
        <v>149</v>
      </c>
      <c r="B85" s="5" t="s">
        <v>149</v>
      </c>
      <c r="C85" s="7" t="s">
        <v>55</v>
      </c>
      <c r="D85" s="7" t="s">
        <v>56</v>
      </c>
      <c r="E85" s="6" t="s">
        <v>150</v>
      </c>
      <c r="G85" s="8">
        <v>6299.21</v>
      </c>
    </row>
    <row r="86" spans="1:7" ht="60" x14ac:dyDescent="0.25">
      <c r="A86" s="1" t="s">
        <v>149</v>
      </c>
      <c r="B86" s="5" t="s">
        <v>149</v>
      </c>
      <c r="C86" s="7" t="s">
        <v>55</v>
      </c>
      <c r="D86" s="7" t="s">
        <v>58</v>
      </c>
      <c r="E86" s="6" t="s">
        <v>151</v>
      </c>
      <c r="F86" s="4" t="s">
        <v>33</v>
      </c>
      <c r="G86" s="8">
        <v>57491.26</v>
      </c>
    </row>
    <row r="87" spans="1:7" ht="45" x14ac:dyDescent="0.25">
      <c r="A87" s="1" t="s">
        <v>152</v>
      </c>
      <c r="B87" s="5" t="s">
        <v>152</v>
      </c>
      <c r="C87" s="7" t="s">
        <v>55</v>
      </c>
      <c r="D87" s="7" t="s">
        <v>56</v>
      </c>
      <c r="E87" s="6" t="s">
        <v>153</v>
      </c>
      <c r="G87" s="8">
        <v>11645.76</v>
      </c>
    </row>
    <row r="88" spans="1:7" ht="60" x14ac:dyDescent="0.25">
      <c r="A88" s="1" t="s">
        <v>152</v>
      </c>
      <c r="B88" s="5" t="s">
        <v>152</v>
      </c>
      <c r="C88" s="7" t="s">
        <v>55</v>
      </c>
      <c r="D88" s="7" t="s">
        <v>58</v>
      </c>
      <c r="E88" s="6" t="s">
        <v>154</v>
      </c>
      <c r="F88" s="4" t="s">
        <v>33</v>
      </c>
      <c r="G88" s="8">
        <v>10848.76</v>
      </c>
    </row>
    <row r="89" spans="1:7" ht="60" x14ac:dyDescent="0.25">
      <c r="A89" s="1" t="s">
        <v>21</v>
      </c>
      <c r="B89" s="5" t="s">
        <v>21</v>
      </c>
      <c r="C89" s="7" t="s">
        <v>55</v>
      </c>
      <c r="D89" s="7" t="s">
        <v>58</v>
      </c>
      <c r="E89" s="6" t="s">
        <v>155</v>
      </c>
      <c r="F89" s="4" t="s">
        <v>33</v>
      </c>
      <c r="G89" s="8">
        <v>26170.21</v>
      </c>
    </row>
    <row r="90" spans="1:7" x14ac:dyDescent="0.25">
      <c r="A90" s="1" t="s">
        <v>21</v>
      </c>
      <c r="B90" s="5" t="s">
        <v>21</v>
      </c>
      <c r="C90" s="7" t="s">
        <v>51</v>
      </c>
      <c r="D90" s="7" t="s">
        <v>100</v>
      </c>
      <c r="E90" s="6" t="s">
        <v>14</v>
      </c>
      <c r="G90" s="8">
        <v>50000</v>
      </c>
    </row>
    <row r="91" spans="1:7" ht="30" x14ac:dyDescent="0.25">
      <c r="A91" s="1" t="s">
        <v>156</v>
      </c>
      <c r="B91" s="5" t="s">
        <v>21</v>
      </c>
      <c r="C91" s="7" t="s">
        <v>51</v>
      </c>
      <c r="D91" s="7" t="s">
        <v>68</v>
      </c>
      <c r="E91" s="6" t="s">
        <v>157</v>
      </c>
      <c r="F91" s="4" t="s">
        <v>70</v>
      </c>
      <c r="G91" s="8">
        <v>99</v>
      </c>
    </row>
    <row r="92" spans="1:7" ht="30" x14ac:dyDescent="0.25">
      <c r="A92" s="1" t="s">
        <v>156</v>
      </c>
      <c r="B92" s="5" t="s">
        <v>21</v>
      </c>
      <c r="C92" s="7" t="s">
        <v>51</v>
      </c>
      <c r="D92" s="7" t="s">
        <v>68</v>
      </c>
      <c r="E92" s="6" t="s">
        <v>158</v>
      </c>
      <c r="F92" s="4" t="s">
        <v>70</v>
      </c>
      <c r="G92" s="8">
        <v>1990</v>
      </c>
    </row>
    <row r="93" spans="1:7" x14ac:dyDescent="0.25">
      <c r="A93" s="1" t="s">
        <v>159</v>
      </c>
      <c r="B93" s="5" t="s">
        <v>159</v>
      </c>
      <c r="C93" s="7" t="s">
        <v>160</v>
      </c>
      <c r="E93" s="6" t="s">
        <v>161</v>
      </c>
      <c r="G93" s="9" t="s">
        <v>29</v>
      </c>
    </row>
    <row r="94" spans="1:7" x14ac:dyDescent="0.25">
      <c r="A94" s="1" t="s">
        <v>159</v>
      </c>
      <c r="B94" s="5" t="s">
        <v>159</v>
      </c>
      <c r="C94" s="7" t="s">
        <v>34</v>
      </c>
      <c r="D94" s="7" t="s">
        <v>35</v>
      </c>
      <c r="E94" s="6" t="s">
        <v>39</v>
      </c>
      <c r="G94" s="8">
        <v>32724.13</v>
      </c>
    </row>
    <row r="95" spans="1:7" ht="45" x14ac:dyDescent="0.25">
      <c r="A95" s="1" t="s">
        <v>159</v>
      </c>
      <c r="B95" s="5" t="s">
        <v>159</v>
      </c>
      <c r="C95" s="7" t="s">
        <v>30</v>
      </c>
      <c r="D95" s="7" t="s">
        <v>31</v>
      </c>
      <c r="E95" s="6" t="s">
        <v>32</v>
      </c>
      <c r="F95" s="4" t="s">
        <v>33</v>
      </c>
      <c r="G95" s="8">
        <v>32724.13</v>
      </c>
    </row>
    <row r="96" spans="1:7" ht="45" x14ac:dyDescent="0.25">
      <c r="A96" s="1" t="s">
        <v>159</v>
      </c>
      <c r="B96" s="5" t="s">
        <v>159</v>
      </c>
      <c r="C96" s="7" t="s">
        <v>37</v>
      </c>
      <c r="D96" s="7" t="s">
        <v>38</v>
      </c>
      <c r="E96" s="6" t="s">
        <v>42</v>
      </c>
      <c r="F96" s="4" t="s">
        <v>33</v>
      </c>
      <c r="G96" s="8">
        <v>374471.59</v>
      </c>
    </row>
    <row r="97" spans="1:7" x14ac:dyDescent="0.25">
      <c r="A97" s="1" t="s">
        <v>159</v>
      </c>
      <c r="B97" s="5" t="s">
        <v>159</v>
      </c>
      <c r="C97" s="7" t="s">
        <v>34</v>
      </c>
      <c r="D97" s="7" t="s">
        <v>35</v>
      </c>
      <c r="E97" s="6" t="s">
        <v>162</v>
      </c>
      <c r="G97" s="8">
        <v>1126</v>
      </c>
    </row>
    <row r="98" spans="1:7" ht="45" x14ac:dyDescent="0.25">
      <c r="A98" s="1" t="s">
        <v>159</v>
      </c>
      <c r="B98" s="5" t="s">
        <v>159</v>
      </c>
      <c r="C98" s="7" t="s">
        <v>40</v>
      </c>
      <c r="D98" s="7" t="s">
        <v>41</v>
      </c>
      <c r="E98" s="6" t="s">
        <v>42</v>
      </c>
      <c r="G98" s="8">
        <v>41554</v>
      </c>
    </row>
    <row r="99" spans="1:7" ht="45" x14ac:dyDescent="0.25">
      <c r="A99" s="1" t="s">
        <v>159</v>
      </c>
      <c r="B99" s="5" t="s">
        <v>159</v>
      </c>
      <c r="C99" s="7" t="s">
        <v>30</v>
      </c>
      <c r="D99" s="7" t="s">
        <v>46</v>
      </c>
      <c r="E99" s="6" t="s">
        <v>163</v>
      </c>
      <c r="F99" s="4" t="s">
        <v>48</v>
      </c>
      <c r="G99" s="8">
        <v>2229</v>
      </c>
    </row>
    <row r="100" spans="1:7" ht="30" x14ac:dyDescent="0.25">
      <c r="A100" s="1" t="s">
        <v>159</v>
      </c>
      <c r="B100" s="5" t="s">
        <v>159</v>
      </c>
      <c r="C100" s="7" t="s">
        <v>51</v>
      </c>
      <c r="D100" s="7" t="s">
        <v>52</v>
      </c>
      <c r="E100" s="6" t="s">
        <v>164</v>
      </c>
      <c r="G100" s="8">
        <v>986.94</v>
      </c>
    </row>
    <row r="101" spans="1:7" ht="60" x14ac:dyDescent="0.25">
      <c r="A101" s="1" t="s">
        <v>159</v>
      </c>
      <c r="B101" s="5" t="s">
        <v>159</v>
      </c>
      <c r="C101" s="7" t="s">
        <v>55</v>
      </c>
      <c r="D101" s="7" t="s">
        <v>58</v>
      </c>
      <c r="E101" s="6" t="s">
        <v>165</v>
      </c>
      <c r="F101" s="4" t="s">
        <v>33</v>
      </c>
      <c r="G101" s="8">
        <v>28506.3</v>
      </c>
    </row>
    <row r="102" spans="1:7" ht="60" x14ac:dyDescent="0.25">
      <c r="A102" s="1" t="s">
        <v>159</v>
      </c>
      <c r="B102" s="5" t="s">
        <v>159</v>
      </c>
      <c r="C102" s="7" t="s">
        <v>55</v>
      </c>
      <c r="D102" s="7" t="s">
        <v>58</v>
      </c>
      <c r="E102" s="6" t="s">
        <v>166</v>
      </c>
      <c r="F102" s="4" t="s">
        <v>33</v>
      </c>
      <c r="G102" s="8">
        <v>6060.22</v>
      </c>
    </row>
    <row r="103" spans="1:7" ht="30" x14ac:dyDescent="0.25">
      <c r="A103" s="1" t="s">
        <v>167</v>
      </c>
      <c r="B103" s="5" t="s">
        <v>167</v>
      </c>
      <c r="C103" s="7" t="s">
        <v>51</v>
      </c>
      <c r="D103" s="7" t="s">
        <v>68</v>
      </c>
      <c r="E103" s="6" t="s">
        <v>168</v>
      </c>
      <c r="F103" s="4" t="s">
        <v>70</v>
      </c>
      <c r="G103" s="8">
        <v>29</v>
      </c>
    </row>
    <row r="104" spans="1:7" ht="60" x14ac:dyDescent="0.25">
      <c r="A104" s="1" t="s">
        <v>167</v>
      </c>
      <c r="B104" s="5" t="s">
        <v>167</v>
      </c>
      <c r="C104" s="7" t="s">
        <v>55</v>
      </c>
      <c r="D104" s="7" t="s">
        <v>58</v>
      </c>
      <c r="E104" s="6" t="s">
        <v>169</v>
      </c>
      <c r="F104" s="4" t="s">
        <v>114</v>
      </c>
      <c r="G104" s="8">
        <v>26746.3</v>
      </c>
    </row>
    <row r="105" spans="1:7" ht="60" x14ac:dyDescent="0.25">
      <c r="A105" s="1" t="s">
        <v>167</v>
      </c>
      <c r="B105" s="5" t="s">
        <v>167</v>
      </c>
      <c r="C105" s="7" t="s">
        <v>12</v>
      </c>
      <c r="D105" s="7" t="s">
        <v>66</v>
      </c>
      <c r="E105" s="6" t="s">
        <v>170</v>
      </c>
      <c r="F105" s="4" t="s">
        <v>129</v>
      </c>
      <c r="G105" s="8">
        <v>1300</v>
      </c>
    </row>
    <row r="106" spans="1:7" x14ac:dyDescent="0.25">
      <c r="A106" s="1" t="s">
        <v>167</v>
      </c>
      <c r="B106" s="5" t="s">
        <v>167</v>
      </c>
      <c r="C106" s="7" t="s">
        <v>51</v>
      </c>
      <c r="D106" s="7" t="s">
        <v>100</v>
      </c>
      <c r="E106" s="6" t="s">
        <v>16</v>
      </c>
      <c r="G106" s="8">
        <v>50000</v>
      </c>
    </row>
    <row r="107" spans="1:7" ht="30" x14ac:dyDescent="0.25">
      <c r="A107" s="1" t="s">
        <v>171</v>
      </c>
      <c r="B107" s="5" t="s">
        <v>171</v>
      </c>
      <c r="C107" s="7" t="s">
        <v>51</v>
      </c>
      <c r="D107" s="7" t="s">
        <v>68</v>
      </c>
      <c r="E107" s="6" t="s">
        <v>172</v>
      </c>
      <c r="F107" s="4" t="s">
        <v>70</v>
      </c>
      <c r="G107" s="8">
        <v>29</v>
      </c>
    </row>
    <row r="108" spans="1:7" ht="45" x14ac:dyDescent="0.25">
      <c r="A108" s="1" t="s">
        <v>171</v>
      </c>
      <c r="B108" s="5" t="s">
        <v>171</v>
      </c>
      <c r="C108" s="7" t="s">
        <v>55</v>
      </c>
      <c r="D108" s="7" t="s">
        <v>56</v>
      </c>
      <c r="E108" s="6" t="s">
        <v>173</v>
      </c>
      <c r="G108" s="8">
        <v>4245.16</v>
      </c>
    </row>
    <row r="109" spans="1:7" ht="60" x14ac:dyDescent="0.25">
      <c r="A109" s="1" t="s">
        <v>171</v>
      </c>
      <c r="B109" s="5" t="s">
        <v>171</v>
      </c>
      <c r="C109" s="7" t="s">
        <v>55</v>
      </c>
      <c r="D109" s="7" t="s">
        <v>58</v>
      </c>
      <c r="E109" s="6" t="s">
        <v>174</v>
      </c>
      <c r="F109" s="4" t="s">
        <v>33</v>
      </c>
      <c r="G109" s="8">
        <v>53779.76</v>
      </c>
    </row>
    <row r="110" spans="1:7" ht="60" x14ac:dyDescent="0.25">
      <c r="A110" s="1" t="s">
        <v>171</v>
      </c>
      <c r="B110" s="5" t="s">
        <v>171</v>
      </c>
      <c r="C110" s="7" t="s">
        <v>12</v>
      </c>
      <c r="D110" s="7" t="s">
        <v>66</v>
      </c>
      <c r="E110" s="6" t="s">
        <v>175</v>
      </c>
      <c r="F110" s="4" t="s">
        <v>83</v>
      </c>
      <c r="G110" s="8">
        <v>15000</v>
      </c>
    </row>
    <row r="111" spans="1:7" ht="45" x14ac:dyDescent="0.25">
      <c r="A111" s="1" t="s">
        <v>176</v>
      </c>
      <c r="B111" s="5" t="s">
        <v>176</v>
      </c>
      <c r="C111" s="7" t="s">
        <v>55</v>
      </c>
      <c r="D111" s="7" t="s">
        <v>56</v>
      </c>
      <c r="E111" s="6" t="s">
        <v>177</v>
      </c>
      <c r="G111" s="8">
        <v>6299.21</v>
      </c>
    </row>
    <row r="112" spans="1:7" ht="45" x14ac:dyDescent="0.25">
      <c r="A112" s="1" t="s">
        <v>176</v>
      </c>
      <c r="B112" s="5" t="s">
        <v>176</v>
      </c>
      <c r="C112" s="7" t="s">
        <v>55</v>
      </c>
      <c r="D112" s="7" t="s">
        <v>56</v>
      </c>
      <c r="E112" s="6" t="s">
        <v>178</v>
      </c>
      <c r="G112" s="8">
        <v>4245.16</v>
      </c>
    </row>
    <row r="113" spans="1:7" ht="30" x14ac:dyDescent="0.25">
      <c r="A113" s="1" t="s">
        <v>179</v>
      </c>
      <c r="B113" s="5" t="s">
        <v>179</v>
      </c>
      <c r="C113" s="7" t="s">
        <v>51</v>
      </c>
      <c r="D113" s="7" t="s">
        <v>68</v>
      </c>
      <c r="E113" s="6" t="s">
        <v>180</v>
      </c>
      <c r="F113" s="4" t="s">
        <v>70</v>
      </c>
      <c r="G113" s="8">
        <v>29</v>
      </c>
    </row>
    <row r="114" spans="1:7" ht="60" x14ac:dyDescent="0.25">
      <c r="A114" s="1" t="s">
        <v>179</v>
      </c>
      <c r="B114" s="5" t="s">
        <v>179</v>
      </c>
      <c r="C114" s="7" t="s">
        <v>55</v>
      </c>
      <c r="D114" s="7" t="s">
        <v>58</v>
      </c>
      <c r="E114" s="6" t="s">
        <v>181</v>
      </c>
      <c r="F114" s="4" t="s">
        <v>33</v>
      </c>
      <c r="G114" s="8">
        <v>25093.9</v>
      </c>
    </row>
    <row r="115" spans="1:7" ht="60" x14ac:dyDescent="0.25">
      <c r="A115" s="1" t="s">
        <v>179</v>
      </c>
      <c r="B115" s="5" t="s">
        <v>179</v>
      </c>
      <c r="C115" s="7" t="s">
        <v>12</v>
      </c>
      <c r="D115" s="7" t="s">
        <v>66</v>
      </c>
      <c r="E115" s="6" t="s">
        <v>182</v>
      </c>
      <c r="F115" s="4" t="s">
        <v>83</v>
      </c>
      <c r="G115" s="8">
        <v>20000</v>
      </c>
    </row>
    <row r="116" spans="1:7" ht="60" x14ac:dyDescent="0.25">
      <c r="A116" s="1" t="s">
        <v>183</v>
      </c>
      <c r="B116" s="5" t="s">
        <v>183</v>
      </c>
      <c r="C116" s="7" t="s">
        <v>55</v>
      </c>
      <c r="D116" s="7" t="s">
        <v>58</v>
      </c>
      <c r="E116" s="6" t="s">
        <v>184</v>
      </c>
      <c r="F116" s="4" t="s">
        <v>33</v>
      </c>
      <c r="G116" s="8">
        <v>53067.02</v>
      </c>
    </row>
    <row r="117" spans="1:7" ht="60" x14ac:dyDescent="0.25">
      <c r="A117" s="1" t="s">
        <v>185</v>
      </c>
      <c r="B117" s="5" t="s">
        <v>185</v>
      </c>
      <c r="C117" s="7" t="s">
        <v>12</v>
      </c>
      <c r="D117" s="7" t="s">
        <v>66</v>
      </c>
      <c r="E117" s="6" t="s">
        <v>186</v>
      </c>
      <c r="F117" s="4" t="s">
        <v>187</v>
      </c>
      <c r="G117" s="8">
        <v>7898</v>
      </c>
    </row>
    <row r="118" spans="1:7" ht="30" x14ac:dyDescent="0.25">
      <c r="A118" s="1" t="s">
        <v>185</v>
      </c>
      <c r="B118" s="5" t="s">
        <v>185</v>
      </c>
      <c r="C118" s="7" t="s">
        <v>51</v>
      </c>
      <c r="D118" s="7" t="s">
        <v>68</v>
      </c>
      <c r="E118" s="6" t="s">
        <v>188</v>
      </c>
      <c r="F118" s="4" t="s">
        <v>70</v>
      </c>
      <c r="G118" s="8">
        <v>29</v>
      </c>
    </row>
    <row r="119" spans="1:7" ht="60" x14ac:dyDescent="0.25">
      <c r="A119" s="1" t="s">
        <v>185</v>
      </c>
      <c r="B119" s="5" t="s">
        <v>185</v>
      </c>
      <c r="C119" s="7" t="s">
        <v>55</v>
      </c>
      <c r="D119" s="7" t="s">
        <v>58</v>
      </c>
      <c r="E119" s="6" t="s">
        <v>189</v>
      </c>
      <c r="F119" s="4" t="s">
        <v>33</v>
      </c>
      <c r="G119" s="8">
        <v>6109.22</v>
      </c>
    </row>
    <row r="120" spans="1:7" ht="60" x14ac:dyDescent="0.25">
      <c r="A120" s="1" t="s">
        <v>185</v>
      </c>
      <c r="B120" s="5" t="s">
        <v>185</v>
      </c>
      <c r="C120" s="7" t="s">
        <v>55</v>
      </c>
      <c r="D120" s="7" t="s">
        <v>58</v>
      </c>
      <c r="E120" s="6" t="s">
        <v>190</v>
      </c>
      <c r="F120" s="4" t="s">
        <v>33</v>
      </c>
      <c r="G120" s="8">
        <v>5804.3</v>
      </c>
    </row>
    <row r="121" spans="1:7" ht="60" x14ac:dyDescent="0.25">
      <c r="A121" s="1" t="s">
        <v>185</v>
      </c>
      <c r="B121" s="5" t="s">
        <v>185</v>
      </c>
      <c r="C121" s="7" t="s">
        <v>55</v>
      </c>
      <c r="D121" s="7" t="s">
        <v>58</v>
      </c>
      <c r="E121" s="6" t="s">
        <v>191</v>
      </c>
      <c r="F121" s="4" t="s">
        <v>33</v>
      </c>
      <c r="G121" s="8">
        <v>24319.55</v>
      </c>
    </row>
    <row r="122" spans="1:7" x14ac:dyDescent="0.25">
      <c r="A122" s="1" t="s">
        <v>192</v>
      </c>
      <c r="C122" s="7" t="s">
        <v>106</v>
      </c>
      <c r="E122" s="6" t="s">
        <v>249</v>
      </c>
      <c r="F122" s="4" t="s">
        <v>187</v>
      </c>
      <c r="G122" s="8">
        <v>7898</v>
      </c>
    </row>
    <row r="123" spans="1:7" ht="30" x14ac:dyDescent="0.25">
      <c r="A123" s="1" t="s">
        <v>192</v>
      </c>
      <c r="B123" s="5" t="s">
        <v>192</v>
      </c>
      <c r="C123" s="7" t="s">
        <v>51</v>
      </c>
      <c r="D123" s="7" t="s">
        <v>68</v>
      </c>
      <c r="E123" s="6" t="s">
        <v>193</v>
      </c>
      <c r="F123" s="4" t="s">
        <v>70</v>
      </c>
      <c r="G123" s="8">
        <v>29</v>
      </c>
    </row>
    <row r="124" spans="1:7" ht="30" x14ac:dyDescent="0.25">
      <c r="A124" s="1" t="s">
        <v>192</v>
      </c>
      <c r="B124" s="5" t="s">
        <v>192</v>
      </c>
      <c r="C124" s="7" t="s">
        <v>51</v>
      </c>
      <c r="D124" s="7" t="s">
        <v>68</v>
      </c>
      <c r="E124" s="6" t="s">
        <v>194</v>
      </c>
      <c r="F124" s="4" t="s">
        <v>70</v>
      </c>
      <c r="G124" s="8">
        <v>29</v>
      </c>
    </row>
    <row r="125" spans="1:7" ht="30" x14ac:dyDescent="0.25">
      <c r="A125" s="1" t="s">
        <v>192</v>
      </c>
      <c r="B125" s="5" t="s">
        <v>192</v>
      </c>
      <c r="C125" s="7" t="s">
        <v>51</v>
      </c>
      <c r="D125" s="7" t="s">
        <v>68</v>
      </c>
      <c r="E125" s="6" t="s">
        <v>195</v>
      </c>
      <c r="F125" s="4" t="s">
        <v>70</v>
      </c>
      <c r="G125" s="8">
        <v>29</v>
      </c>
    </row>
    <row r="126" spans="1:7" ht="60" x14ac:dyDescent="0.25">
      <c r="A126" s="1" t="s">
        <v>192</v>
      </c>
      <c r="B126" s="5" t="s">
        <v>192</v>
      </c>
      <c r="C126" s="7" t="s">
        <v>55</v>
      </c>
      <c r="D126" s="7" t="s">
        <v>58</v>
      </c>
      <c r="E126" s="6" t="s">
        <v>196</v>
      </c>
      <c r="F126" s="4" t="s">
        <v>33</v>
      </c>
      <c r="G126" s="8">
        <v>81050</v>
      </c>
    </row>
    <row r="127" spans="1:7" x14ac:dyDescent="0.25">
      <c r="A127" s="1" t="s">
        <v>192</v>
      </c>
      <c r="B127" s="5" t="s">
        <v>192</v>
      </c>
      <c r="C127" s="7" t="s">
        <v>51</v>
      </c>
      <c r="D127" s="7" t="s">
        <v>100</v>
      </c>
      <c r="E127" s="6" t="s">
        <v>186</v>
      </c>
      <c r="G127" s="8">
        <v>25000</v>
      </c>
    </row>
    <row r="128" spans="1:7" ht="60" x14ac:dyDescent="0.25">
      <c r="A128" s="1" t="s">
        <v>192</v>
      </c>
      <c r="B128" s="5" t="s">
        <v>192</v>
      </c>
      <c r="C128" s="7" t="s">
        <v>12</v>
      </c>
      <c r="D128" s="7" t="s">
        <v>66</v>
      </c>
      <c r="E128" s="6" t="s">
        <v>197</v>
      </c>
      <c r="F128" s="4" t="s">
        <v>15</v>
      </c>
      <c r="G128" s="8">
        <v>9030</v>
      </c>
    </row>
    <row r="129" spans="1:7" ht="60" x14ac:dyDescent="0.25">
      <c r="A129" s="1" t="s">
        <v>192</v>
      </c>
      <c r="B129" s="5" t="s">
        <v>192</v>
      </c>
      <c r="C129" s="7" t="s">
        <v>12</v>
      </c>
      <c r="D129" s="7" t="s">
        <v>66</v>
      </c>
      <c r="E129" s="6" t="s">
        <v>198</v>
      </c>
      <c r="F129" s="4" t="s">
        <v>15</v>
      </c>
      <c r="G129" s="8">
        <v>8040</v>
      </c>
    </row>
    <row r="130" spans="1:7" ht="60" x14ac:dyDescent="0.25">
      <c r="A130" s="1" t="s">
        <v>192</v>
      </c>
      <c r="B130" s="5" t="s">
        <v>192</v>
      </c>
      <c r="C130" s="7" t="s">
        <v>12</v>
      </c>
      <c r="D130" s="7" t="s">
        <v>66</v>
      </c>
      <c r="E130" s="6" t="s">
        <v>199</v>
      </c>
      <c r="F130" s="4" t="s">
        <v>50</v>
      </c>
      <c r="G130" s="8">
        <v>5200</v>
      </c>
    </row>
    <row r="131" spans="1:7" ht="45" x14ac:dyDescent="0.25">
      <c r="A131" s="1" t="s">
        <v>200</v>
      </c>
      <c r="B131" s="5" t="s">
        <v>200</v>
      </c>
      <c r="C131" s="7" t="s">
        <v>30</v>
      </c>
      <c r="D131" s="7" t="s">
        <v>46</v>
      </c>
      <c r="E131" s="6" t="s">
        <v>201</v>
      </c>
      <c r="F131" s="4" t="s">
        <v>83</v>
      </c>
      <c r="G131" s="8">
        <v>40000</v>
      </c>
    </row>
    <row r="132" spans="1:7" ht="30" x14ac:dyDescent="0.25">
      <c r="A132" s="1" t="s">
        <v>202</v>
      </c>
      <c r="B132" s="5" t="s">
        <v>202</v>
      </c>
      <c r="C132" s="7" t="s">
        <v>51</v>
      </c>
      <c r="D132" s="7" t="s">
        <v>68</v>
      </c>
      <c r="E132" s="6" t="s">
        <v>203</v>
      </c>
      <c r="F132" s="4" t="s">
        <v>70</v>
      </c>
      <c r="G132" s="8">
        <v>29</v>
      </c>
    </row>
    <row r="133" spans="1:7" ht="60" x14ac:dyDescent="0.25">
      <c r="A133" s="1" t="s">
        <v>202</v>
      </c>
      <c r="B133" s="5" t="s">
        <v>202</v>
      </c>
      <c r="C133" s="7" t="s">
        <v>12</v>
      </c>
      <c r="D133" s="7" t="s">
        <v>66</v>
      </c>
      <c r="E133" s="6" t="s">
        <v>204</v>
      </c>
      <c r="F133" s="4" t="s">
        <v>48</v>
      </c>
      <c r="G133" s="8">
        <v>2000</v>
      </c>
    </row>
    <row r="134" spans="1:7" x14ac:dyDescent="0.25">
      <c r="A134" s="1" t="s">
        <v>205</v>
      </c>
      <c r="C134" s="7" t="s">
        <v>106</v>
      </c>
      <c r="E134" s="6" t="s">
        <v>250</v>
      </c>
      <c r="F134" s="4" t="s">
        <v>15</v>
      </c>
      <c r="G134" s="8">
        <v>9030</v>
      </c>
    </row>
    <row r="135" spans="1:7" x14ac:dyDescent="0.25">
      <c r="A135" s="1" t="s">
        <v>205</v>
      </c>
      <c r="C135" s="7" t="s">
        <v>106</v>
      </c>
      <c r="E135" s="6" t="s">
        <v>251</v>
      </c>
      <c r="F135" s="4" t="s">
        <v>15</v>
      </c>
      <c r="G135" s="8">
        <v>8040</v>
      </c>
    </row>
    <row r="136" spans="1:7" ht="45" x14ac:dyDescent="0.25">
      <c r="A136" s="1" t="s">
        <v>205</v>
      </c>
      <c r="B136" s="5" t="s">
        <v>205</v>
      </c>
      <c r="C136" s="7" t="s">
        <v>55</v>
      </c>
      <c r="D136" s="7" t="s">
        <v>56</v>
      </c>
      <c r="E136" s="6" t="s">
        <v>206</v>
      </c>
      <c r="G136" s="8">
        <v>5822.88</v>
      </c>
    </row>
    <row r="137" spans="1:7" ht="45" x14ac:dyDescent="0.25">
      <c r="A137" s="1" t="s">
        <v>207</v>
      </c>
      <c r="B137" s="5" t="s">
        <v>207</v>
      </c>
      <c r="C137" s="7" t="s">
        <v>55</v>
      </c>
      <c r="D137" s="7" t="s">
        <v>56</v>
      </c>
      <c r="E137" s="6" t="s">
        <v>208</v>
      </c>
      <c r="G137" s="8">
        <v>11645.76</v>
      </c>
    </row>
    <row r="138" spans="1:7" ht="60" x14ac:dyDescent="0.25">
      <c r="A138" s="1" t="s">
        <v>207</v>
      </c>
      <c r="B138" s="5" t="s">
        <v>207</v>
      </c>
      <c r="C138" s="7" t="s">
        <v>12</v>
      </c>
      <c r="D138" s="7" t="s">
        <v>66</v>
      </c>
      <c r="E138" s="6" t="s">
        <v>23</v>
      </c>
      <c r="F138" s="4" t="s">
        <v>24</v>
      </c>
      <c r="G138" s="8">
        <v>22494</v>
      </c>
    </row>
    <row r="139" spans="1:7" ht="30" x14ac:dyDescent="0.25">
      <c r="A139" s="1" t="s">
        <v>209</v>
      </c>
      <c r="B139" s="5" t="s">
        <v>209</v>
      </c>
      <c r="C139" s="7" t="s">
        <v>51</v>
      </c>
      <c r="D139" s="7" t="s">
        <v>68</v>
      </c>
      <c r="E139" s="6" t="s">
        <v>210</v>
      </c>
      <c r="F139" s="4" t="s">
        <v>70</v>
      </c>
      <c r="G139" s="8">
        <v>29</v>
      </c>
    </row>
    <row r="140" spans="1:7" ht="30" x14ac:dyDescent="0.25">
      <c r="A140" s="1" t="s">
        <v>209</v>
      </c>
      <c r="B140" s="5" t="s">
        <v>209</v>
      </c>
      <c r="C140" s="7" t="s">
        <v>51</v>
      </c>
      <c r="D140" s="7" t="s">
        <v>68</v>
      </c>
      <c r="E140" s="6" t="s">
        <v>211</v>
      </c>
      <c r="F140" s="4" t="s">
        <v>70</v>
      </c>
      <c r="G140" s="8">
        <v>29</v>
      </c>
    </row>
    <row r="141" spans="1:7" ht="30" x14ac:dyDescent="0.25">
      <c r="A141" s="1" t="s">
        <v>209</v>
      </c>
      <c r="B141" s="5" t="s">
        <v>209</v>
      </c>
      <c r="C141" s="7" t="s">
        <v>51</v>
      </c>
      <c r="D141" s="7" t="s">
        <v>68</v>
      </c>
      <c r="E141" s="6" t="s">
        <v>212</v>
      </c>
      <c r="F141" s="4" t="s">
        <v>70</v>
      </c>
      <c r="G141" s="8">
        <v>29</v>
      </c>
    </row>
    <row r="142" spans="1:7" ht="30" x14ac:dyDescent="0.25">
      <c r="A142" s="1" t="s">
        <v>209</v>
      </c>
      <c r="B142" s="5" t="s">
        <v>209</v>
      </c>
      <c r="C142" s="7" t="s">
        <v>51</v>
      </c>
      <c r="D142" s="7" t="s">
        <v>68</v>
      </c>
      <c r="E142" s="6" t="s">
        <v>213</v>
      </c>
      <c r="F142" s="4" t="s">
        <v>70</v>
      </c>
      <c r="G142" s="8">
        <v>29</v>
      </c>
    </row>
    <row r="143" spans="1:7" ht="60" x14ac:dyDescent="0.25">
      <c r="A143" s="1" t="s">
        <v>209</v>
      </c>
      <c r="B143" s="5" t="s">
        <v>209</v>
      </c>
      <c r="C143" s="7" t="s">
        <v>55</v>
      </c>
      <c r="D143" s="7" t="s">
        <v>58</v>
      </c>
      <c r="E143" s="6" t="s">
        <v>214</v>
      </c>
      <c r="F143" s="4" t="s">
        <v>33</v>
      </c>
      <c r="G143" s="8">
        <v>12108.6</v>
      </c>
    </row>
    <row r="144" spans="1:7" ht="60" x14ac:dyDescent="0.25">
      <c r="A144" s="1" t="s">
        <v>209</v>
      </c>
      <c r="B144" s="5" t="s">
        <v>209</v>
      </c>
      <c r="C144" s="7" t="s">
        <v>12</v>
      </c>
      <c r="D144" s="7" t="s">
        <v>66</v>
      </c>
      <c r="E144" s="6" t="s">
        <v>215</v>
      </c>
      <c r="F144" s="4" t="s">
        <v>20</v>
      </c>
      <c r="G144" s="8">
        <v>1500</v>
      </c>
    </row>
    <row r="145" spans="1:7" ht="60" x14ac:dyDescent="0.25">
      <c r="A145" s="1" t="s">
        <v>209</v>
      </c>
      <c r="B145" s="5" t="s">
        <v>209</v>
      </c>
      <c r="C145" s="7" t="s">
        <v>12</v>
      </c>
      <c r="D145" s="7" t="s">
        <v>66</v>
      </c>
      <c r="E145" s="6" t="s">
        <v>25</v>
      </c>
      <c r="F145" s="4" t="s">
        <v>15</v>
      </c>
      <c r="G145" s="8">
        <v>9820</v>
      </c>
    </row>
    <row r="146" spans="1:7" ht="45" x14ac:dyDescent="0.25">
      <c r="A146" s="1" t="s">
        <v>209</v>
      </c>
      <c r="B146" s="5" t="s">
        <v>209</v>
      </c>
      <c r="C146" s="7" t="s">
        <v>55</v>
      </c>
      <c r="D146" s="7" t="s">
        <v>56</v>
      </c>
      <c r="E146" s="6" t="s">
        <v>216</v>
      </c>
      <c r="G146" s="8">
        <v>8136.48</v>
      </c>
    </row>
    <row r="147" spans="1:7" ht="60" x14ac:dyDescent="0.25">
      <c r="A147" s="1" t="s">
        <v>209</v>
      </c>
      <c r="B147" s="5" t="s">
        <v>209</v>
      </c>
      <c r="C147" s="7" t="s">
        <v>12</v>
      </c>
      <c r="D147" s="7" t="s">
        <v>66</v>
      </c>
      <c r="E147" s="6" t="s">
        <v>217</v>
      </c>
      <c r="F147" s="4" t="s">
        <v>15</v>
      </c>
      <c r="G147" s="8">
        <v>680</v>
      </c>
    </row>
    <row r="148" spans="1:7" ht="60" x14ac:dyDescent="0.25">
      <c r="A148" s="1" t="s">
        <v>209</v>
      </c>
      <c r="B148" s="5" t="s">
        <v>209</v>
      </c>
      <c r="C148" s="7" t="s">
        <v>12</v>
      </c>
      <c r="D148" s="7" t="s">
        <v>66</v>
      </c>
      <c r="E148" s="6" t="s">
        <v>218</v>
      </c>
      <c r="F148" s="4" t="s">
        <v>219</v>
      </c>
      <c r="G148" s="8">
        <v>990</v>
      </c>
    </row>
    <row r="149" spans="1:7" ht="60" x14ac:dyDescent="0.25">
      <c r="A149" s="1" t="s">
        <v>209</v>
      </c>
      <c r="B149" s="5" t="s">
        <v>209</v>
      </c>
      <c r="C149" s="7" t="s">
        <v>12</v>
      </c>
      <c r="D149" s="7" t="s">
        <v>66</v>
      </c>
      <c r="E149" s="6" t="s">
        <v>220</v>
      </c>
      <c r="F149" s="4" t="s">
        <v>219</v>
      </c>
      <c r="G149" s="8">
        <v>990</v>
      </c>
    </row>
    <row r="150" spans="1:7" x14ac:dyDescent="0.25">
      <c r="A150" s="1" t="s">
        <v>221</v>
      </c>
      <c r="B150" s="5" t="s">
        <v>209</v>
      </c>
      <c r="C150" s="7" t="s">
        <v>51</v>
      </c>
      <c r="D150" s="7" t="s">
        <v>100</v>
      </c>
      <c r="E150" s="6" t="s">
        <v>215</v>
      </c>
      <c r="G150" s="8">
        <v>40000</v>
      </c>
    </row>
    <row r="151" spans="1:7" ht="60" x14ac:dyDescent="0.25">
      <c r="A151" s="1" t="s">
        <v>222</v>
      </c>
      <c r="B151" s="5" t="s">
        <v>222</v>
      </c>
      <c r="C151" s="7" t="s">
        <v>55</v>
      </c>
      <c r="D151" s="7" t="s">
        <v>58</v>
      </c>
      <c r="E151" s="6" t="s">
        <v>223</v>
      </c>
      <c r="F151" s="4" t="s">
        <v>33</v>
      </c>
      <c r="G151" s="8">
        <v>17456.97</v>
      </c>
    </row>
    <row r="152" spans="1:7" ht="60" x14ac:dyDescent="0.25">
      <c r="A152" s="1" t="s">
        <v>224</v>
      </c>
      <c r="B152" s="5" t="s">
        <v>224</v>
      </c>
      <c r="C152" s="7" t="s">
        <v>55</v>
      </c>
      <c r="D152" s="7" t="s">
        <v>58</v>
      </c>
      <c r="E152" s="6" t="s">
        <v>225</v>
      </c>
      <c r="F152" s="4" t="s">
        <v>33</v>
      </c>
      <c r="G152" s="8">
        <v>11178.52</v>
      </c>
    </row>
    <row r="153" spans="1:7" x14ac:dyDescent="0.25">
      <c r="A153" s="1" t="s">
        <v>226</v>
      </c>
      <c r="C153" s="7" t="s">
        <v>106</v>
      </c>
      <c r="E153" s="6" t="s">
        <v>252</v>
      </c>
      <c r="F153" s="4" t="s">
        <v>15</v>
      </c>
      <c r="G153" s="8">
        <v>680</v>
      </c>
    </row>
    <row r="154" spans="1:7" ht="60" x14ac:dyDescent="0.25">
      <c r="A154" s="1" t="s">
        <v>226</v>
      </c>
      <c r="B154" s="5" t="s">
        <v>226</v>
      </c>
      <c r="C154" s="7" t="s">
        <v>55</v>
      </c>
      <c r="D154" s="7" t="s">
        <v>58</v>
      </c>
      <c r="E154" s="6" t="s">
        <v>227</v>
      </c>
      <c r="F154" s="4" t="s">
        <v>33</v>
      </c>
      <c r="G154" s="8">
        <v>5912.8</v>
      </c>
    </row>
    <row r="155" spans="1:7" ht="30" x14ac:dyDescent="0.25">
      <c r="A155" s="1" t="s">
        <v>22</v>
      </c>
      <c r="C155" s="7" t="s">
        <v>106</v>
      </c>
      <c r="E155" s="6" t="s">
        <v>228</v>
      </c>
      <c r="F155" s="4" t="s">
        <v>24</v>
      </c>
      <c r="G155" s="8">
        <v>22494</v>
      </c>
    </row>
    <row r="156" spans="1:7" ht="60" x14ac:dyDescent="0.25">
      <c r="A156" s="1" t="s">
        <v>22</v>
      </c>
      <c r="B156" s="5" t="s">
        <v>22</v>
      </c>
      <c r="C156" s="7" t="s">
        <v>12</v>
      </c>
      <c r="D156" s="7" t="s">
        <v>66</v>
      </c>
      <c r="E156" s="6" t="s">
        <v>229</v>
      </c>
      <c r="F156" s="4" t="s">
        <v>129</v>
      </c>
      <c r="G156" s="8">
        <v>1600</v>
      </c>
    </row>
    <row r="157" spans="1:7" x14ac:dyDescent="0.25">
      <c r="A157" s="1" t="s">
        <v>22</v>
      </c>
      <c r="C157" s="7" t="s">
        <v>106</v>
      </c>
      <c r="E157" s="6" t="s">
        <v>230</v>
      </c>
      <c r="F157" s="4" t="s">
        <v>15</v>
      </c>
      <c r="G157" s="8">
        <v>9820</v>
      </c>
    </row>
    <row r="158" spans="1:7" ht="30" x14ac:dyDescent="0.25">
      <c r="A158" s="1" t="s">
        <v>22</v>
      </c>
      <c r="B158" s="5" t="s">
        <v>22</v>
      </c>
      <c r="C158" s="7" t="s">
        <v>51</v>
      </c>
      <c r="D158" s="7" t="s">
        <v>68</v>
      </c>
      <c r="E158" s="6" t="s">
        <v>231</v>
      </c>
      <c r="F158" s="4" t="s">
        <v>70</v>
      </c>
      <c r="G158" s="8">
        <v>29</v>
      </c>
    </row>
    <row r="159" spans="1:7" ht="60" x14ac:dyDescent="0.25">
      <c r="A159" s="1" t="s">
        <v>22</v>
      </c>
      <c r="B159" s="5" t="s">
        <v>22</v>
      </c>
      <c r="C159" s="7" t="s">
        <v>55</v>
      </c>
      <c r="D159" s="7" t="s">
        <v>58</v>
      </c>
      <c r="E159" s="6" t="s">
        <v>232</v>
      </c>
      <c r="F159" s="4" t="s">
        <v>33</v>
      </c>
      <c r="G159" s="8">
        <v>11300.3</v>
      </c>
    </row>
    <row r="160" spans="1:7" ht="60" x14ac:dyDescent="0.25">
      <c r="A160" s="1" t="s">
        <v>233</v>
      </c>
      <c r="B160" s="5" t="s">
        <v>233</v>
      </c>
      <c r="C160" s="7" t="s">
        <v>12</v>
      </c>
      <c r="D160" s="7" t="s">
        <v>66</v>
      </c>
      <c r="E160" s="6" t="s">
        <v>234</v>
      </c>
      <c r="F160" s="4" t="s">
        <v>129</v>
      </c>
      <c r="G160" s="8">
        <v>50</v>
      </c>
    </row>
    <row r="161" spans="1:7" ht="30" x14ac:dyDescent="0.25">
      <c r="A161" s="1" t="s">
        <v>233</v>
      </c>
      <c r="B161" s="5" t="s">
        <v>233</v>
      </c>
      <c r="C161" s="7" t="s">
        <v>51</v>
      </c>
      <c r="D161" s="7" t="s">
        <v>68</v>
      </c>
      <c r="E161" s="6" t="s">
        <v>235</v>
      </c>
      <c r="F161" s="4" t="s">
        <v>70</v>
      </c>
      <c r="G161" s="8">
        <v>29</v>
      </c>
    </row>
    <row r="162" spans="1:7" ht="30" x14ac:dyDescent="0.25">
      <c r="A162" s="1" t="s">
        <v>233</v>
      </c>
      <c r="B162" s="5" t="s">
        <v>233</v>
      </c>
      <c r="C162" s="7" t="s">
        <v>51</v>
      </c>
      <c r="D162" s="7" t="s">
        <v>68</v>
      </c>
      <c r="E162" s="6" t="s">
        <v>236</v>
      </c>
      <c r="F162" s="4" t="s">
        <v>70</v>
      </c>
      <c r="G162" s="8">
        <v>99</v>
      </c>
    </row>
    <row r="163" spans="1:7" ht="30" x14ac:dyDescent="0.25">
      <c r="A163" s="1" t="s">
        <v>233</v>
      </c>
      <c r="B163" s="5" t="s">
        <v>233</v>
      </c>
      <c r="C163" s="7" t="s">
        <v>51</v>
      </c>
      <c r="D163" s="7" t="s">
        <v>68</v>
      </c>
      <c r="E163" s="6" t="s">
        <v>237</v>
      </c>
      <c r="F163" s="4" t="s">
        <v>70</v>
      </c>
      <c r="G163" s="8">
        <v>990</v>
      </c>
    </row>
  </sheetData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G150"/>
  <sheetViews>
    <sheetView topLeftCell="A6" workbookViewId="0">
      <selection activeCell="A6" sqref="A6:G150"/>
    </sheetView>
  </sheetViews>
  <sheetFormatPr defaultRowHeight="15" x14ac:dyDescent="0.25"/>
  <cols>
    <col min="1" max="1" width="29.140625" customWidth="1"/>
    <col min="2" max="2" width="20.28515625" customWidth="1"/>
    <col min="3" max="3" width="26.7109375" customWidth="1"/>
    <col min="4" max="4" width="27" customWidth="1"/>
    <col min="5" max="5" width="30.140625" customWidth="1"/>
    <col min="6" max="6" width="23" customWidth="1"/>
    <col min="7" max="7" width="39.140625" customWidth="1"/>
  </cols>
  <sheetData>
    <row r="6" spans="1:7" x14ac:dyDescent="0.25">
      <c r="A6" s="2" t="s">
        <v>3</v>
      </c>
      <c r="B6" s="10" t="s">
        <v>4</v>
      </c>
      <c r="C6" s="13" t="s">
        <v>5</v>
      </c>
      <c r="D6" s="13" t="s">
        <v>6</v>
      </c>
      <c r="E6" s="11" t="s">
        <v>7</v>
      </c>
      <c r="F6" s="14" t="s">
        <v>8</v>
      </c>
      <c r="G6" s="2" t="s">
        <v>9</v>
      </c>
    </row>
    <row r="7" spans="1:7" ht="30" x14ac:dyDescent="0.25">
      <c r="A7" s="1" t="s">
        <v>26</v>
      </c>
      <c r="B7" s="5" t="s">
        <v>26</v>
      </c>
      <c r="C7" s="7" t="s">
        <v>27</v>
      </c>
      <c r="D7" s="7"/>
      <c r="E7" s="6" t="s">
        <v>28</v>
      </c>
      <c r="F7" s="4"/>
      <c r="G7" s="9" t="s">
        <v>29</v>
      </c>
    </row>
    <row r="8" spans="1:7" ht="75" x14ac:dyDescent="0.25">
      <c r="A8" s="1" t="s">
        <v>26</v>
      </c>
      <c r="B8" s="5" t="s">
        <v>26</v>
      </c>
      <c r="C8" s="7" t="s">
        <v>30</v>
      </c>
      <c r="D8" s="7" t="s">
        <v>31</v>
      </c>
      <c r="E8" s="6" t="s">
        <v>32</v>
      </c>
      <c r="F8" s="4" t="s">
        <v>33</v>
      </c>
      <c r="G8" s="8">
        <v>32862.980000000003</v>
      </c>
    </row>
    <row r="9" spans="1:7" x14ac:dyDescent="0.25">
      <c r="A9" s="1" t="s">
        <v>26</v>
      </c>
      <c r="B9" s="5" t="s">
        <v>26</v>
      </c>
      <c r="C9" s="7" t="s">
        <v>34</v>
      </c>
      <c r="D9" s="7" t="s">
        <v>35</v>
      </c>
      <c r="E9" s="6" t="s">
        <v>36</v>
      </c>
      <c r="F9" s="4"/>
      <c r="G9" s="8">
        <v>32862.980000000003</v>
      </c>
    </row>
    <row r="10" spans="1:7" ht="75" x14ac:dyDescent="0.25">
      <c r="A10" s="1" t="s">
        <v>26</v>
      </c>
      <c r="B10" s="5" t="s">
        <v>26</v>
      </c>
      <c r="C10" s="7" t="s">
        <v>37</v>
      </c>
      <c r="D10" s="7" t="s">
        <v>38</v>
      </c>
      <c r="E10" s="6" t="s">
        <v>39</v>
      </c>
      <c r="F10" s="4" t="s">
        <v>33</v>
      </c>
      <c r="G10" s="8">
        <v>312901.49</v>
      </c>
    </row>
    <row r="11" spans="1:7" ht="60" x14ac:dyDescent="0.25">
      <c r="A11" s="1" t="s">
        <v>26</v>
      </c>
      <c r="B11" s="5" t="s">
        <v>26</v>
      </c>
      <c r="C11" s="7" t="s">
        <v>40</v>
      </c>
      <c r="D11" s="7" t="s">
        <v>41</v>
      </c>
      <c r="E11" s="6" t="s">
        <v>42</v>
      </c>
      <c r="F11" s="4"/>
      <c r="G11" s="8">
        <v>213363</v>
      </c>
    </row>
    <row r="12" spans="1:7" x14ac:dyDescent="0.25">
      <c r="A12" s="1" t="s">
        <v>26</v>
      </c>
      <c r="B12" s="5" t="s">
        <v>26</v>
      </c>
      <c r="C12" s="7" t="s">
        <v>34</v>
      </c>
      <c r="D12" s="7" t="s">
        <v>43</v>
      </c>
      <c r="E12" s="6" t="s">
        <v>44</v>
      </c>
      <c r="F12" s="4"/>
      <c r="G12" s="8">
        <v>188815.84</v>
      </c>
    </row>
    <row r="13" spans="1:7" x14ac:dyDescent="0.25">
      <c r="A13" s="1" t="s">
        <v>26</v>
      </c>
      <c r="B13" s="5" t="s">
        <v>26</v>
      </c>
      <c r="C13" s="7" t="s">
        <v>34</v>
      </c>
      <c r="D13" s="7" t="s">
        <v>43</v>
      </c>
      <c r="E13" s="6" t="s">
        <v>45</v>
      </c>
      <c r="F13" s="4"/>
      <c r="G13" s="8">
        <v>344987.94</v>
      </c>
    </row>
    <row r="14" spans="1:7" ht="45" x14ac:dyDescent="0.25">
      <c r="A14" s="1" t="s">
        <v>26</v>
      </c>
      <c r="B14" s="5" t="s">
        <v>26</v>
      </c>
      <c r="C14" s="7" t="s">
        <v>30</v>
      </c>
      <c r="D14" s="7" t="s">
        <v>46</v>
      </c>
      <c r="E14" s="6" t="s">
        <v>47</v>
      </c>
      <c r="F14" s="4" t="s">
        <v>48</v>
      </c>
      <c r="G14" s="8">
        <v>2228.9899999999998</v>
      </c>
    </row>
    <row r="15" spans="1:7" ht="45" x14ac:dyDescent="0.25">
      <c r="A15" s="1" t="s">
        <v>26</v>
      </c>
      <c r="B15" s="5" t="s">
        <v>26</v>
      </c>
      <c r="C15" s="7" t="s">
        <v>30</v>
      </c>
      <c r="D15" s="7" t="s">
        <v>46</v>
      </c>
      <c r="E15" s="6" t="s">
        <v>49</v>
      </c>
      <c r="F15" s="4" t="s">
        <v>50</v>
      </c>
      <c r="G15" s="8">
        <v>18600</v>
      </c>
    </row>
    <row r="16" spans="1:7" ht="30" x14ac:dyDescent="0.25">
      <c r="A16" s="1" t="s">
        <v>26</v>
      </c>
      <c r="B16" s="5" t="s">
        <v>26</v>
      </c>
      <c r="C16" s="7" t="s">
        <v>51</v>
      </c>
      <c r="D16" s="7" t="s">
        <v>52</v>
      </c>
      <c r="E16" s="6" t="s">
        <v>53</v>
      </c>
      <c r="F16" s="4"/>
      <c r="G16" s="8">
        <v>1424.01</v>
      </c>
    </row>
    <row r="17" spans="1:7" ht="60" x14ac:dyDescent="0.25">
      <c r="A17" s="1" t="s">
        <v>54</v>
      </c>
      <c r="B17" s="5" t="s">
        <v>54</v>
      </c>
      <c r="C17" s="7" t="s">
        <v>55</v>
      </c>
      <c r="D17" s="7" t="s">
        <v>56</v>
      </c>
      <c r="E17" s="6" t="s">
        <v>57</v>
      </c>
      <c r="F17" s="4"/>
      <c r="G17" s="8">
        <v>6202</v>
      </c>
    </row>
    <row r="18" spans="1:7" ht="75" x14ac:dyDescent="0.25">
      <c r="A18" s="1" t="s">
        <v>54</v>
      </c>
      <c r="B18" s="5" t="s">
        <v>54</v>
      </c>
      <c r="C18" s="7" t="s">
        <v>55</v>
      </c>
      <c r="D18" s="7" t="s">
        <v>58</v>
      </c>
      <c r="E18" s="6" t="s">
        <v>59</v>
      </c>
      <c r="F18" s="4" t="s">
        <v>33</v>
      </c>
      <c r="G18" s="8">
        <v>23490.560000000001</v>
      </c>
    </row>
    <row r="19" spans="1:7" ht="45" x14ac:dyDescent="0.25">
      <c r="A19" s="1" t="s">
        <v>54</v>
      </c>
      <c r="B19" s="5" t="s">
        <v>54</v>
      </c>
      <c r="C19" s="7" t="s">
        <v>55</v>
      </c>
      <c r="D19" s="7" t="s">
        <v>60</v>
      </c>
      <c r="E19" s="6" t="s">
        <v>61</v>
      </c>
      <c r="F19" s="4" t="s">
        <v>62</v>
      </c>
      <c r="G19" s="8">
        <v>10970</v>
      </c>
    </row>
    <row r="20" spans="1:7" ht="30" x14ac:dyDescent="0.25">
      <c r="A20" s="1" t="s">
        <v>63</v>
      </c>
      <c r="B20" s="5" t="s">
        <v>63</v>
      </c>
      <c r="C20" s="7" t="s">
        <v>12</v>
      </c>
      <c r="D20" s="7" t="s">
        <v>64</v>
      </c>
      <c r="E20" s="6" t="s">
        <v>65</v>
      </c>
      <c r="F20" s="4" t="s">
        <v>62</v>
      </c>
      <c r="G20" s="8">
        <v>10970</v>
      </c>
    </row>
    <row r="21" spans="1:7" ht="75" x14ac:dyDescent="0.25">
      <c r="A21" s="1" t="s">
        <v>63</v>
      </c>
      <c r="B21" s="5" t="s">
        <v>63</v>
      </c>
      <c r="C21" s="7" t="s">
        <v>12</v>
      </c>
      <c r="D21" s="7" t="s">
        <v>66</v>
      </c>
      <c r="E21" s="6" t="s">
        <v>67</v>
      </c>
      <c r="F21" s="4" t="s">
        <v>50</v>
      </c>
      <c r="G21" s="8">
        <v>5200</v>
      </c>
    </row>
    <row r="22" spans="1:7" ht="30" x14ac:dyDescent="0.25">
      <c r="A22" s="1" t="s">
        <v>63</v>
      </c>
      <c r="B22" s="5" t="s">
        <v>63</v>
      </c>
      <c r="C22" s="7" t="s">
        <v>51</v>
      </c>
      <c r="D22" s="7" t="s">
        <v>68</v>
      </c>
      <c r="E22" s="6" t="s">
        <v>69</v>
      </c>
      <c r="F22" s="4" t="s">
        <v>70</v>
      </c>
      <c r="G22" s="8">
        <v>188.7</v>
      </c>
    </row>
    <row r="23" spans="1:7" ht="30" x14ac:dyDescent="0.25">
      <c r="A23" s="1" t="s">
        <v>63</v>
      </c>
      <c r="B23" s="5" t="s">
        <v>63</v>
      </c>
      <c r="C23" s="7" t="s">
        <v>51</v>
      </c>
      <c r="D23" s="7" t="s">
        <v>68</v>
      </c>
      <c r="E23" s="6" t="s">
        <v>71</v>
      </c>
      <c r="F23" s="4" t="s">
        <v>70</v>
      </c>
      <c r="G23" s="8">
        <v>29</v>
      </c>
    </row>
    <row r="24" spans="1:7" ht="30" x14ac:dyDescent="0.25">
      <c r="A24" s="1" t="s">
        <v>63</v>
      </c>
      <c r="B24" s="5" t="s">
        <v>63</v>
      </c>
      <c r="C24" s="7" t="s">
        <v>51</v>
      </c>
      <c r="D24" s="7" t="s">
        <v>68</v>
      </c>
      <c r="E24" s="6" t="s">
        <v>72</v>
      </c>
      <c r="F24" s="4" t="s">
        <v>70</v>
      </c>
      <c r="G24" s="8">
        <v>29</v>
      </c>
    </row>
    <row r="25" spans="1:7" ht="30" x14ac:dyDescent="0.25">
      <c r="A25" s="1" t="s">
        <v>63</v>
      </c>
      <c r="B25" s="5" t="s">
        <v>63</v>
      </c>
      <c r="C25" s="7" t="s">
        <v>51</v>
      </c>
      <c r="D25" s="7" t="s">
        <v>68</v>
      </c>
      <c r="E25" s="6" t="s">
        <v>73</v>
      </c>
      <c r="F25" s="4" t="s">
        <v>70</v>
      </c>
      <c r="G25" s="8">
        <v>29</v>
      </c>
    </row>
    <row r="26" spans="1:7" ht="30" x14ac:dyDescent="0.25">
      <c r="A26" s="1" t="s">
        <v>63</v>
      </c>
      <c r="B26" s="5" t="s">
        <v>63</v>
      </c>
      <c r="C26" s="7" t="s">
        <v>51</v>
      </c>
      <c r="D26" s="7" t="s">
        <v>68</v>
      </c>
      <c r="E26" s="6" t="s">
        <v>74</v>
      </c>
      <c r="F26" s="4" t="s">
        <v>70</v>
      </c>
      <c r="G26" s="8">
        <v>29</v>
      </c>
    </row>
    <row r="27" spans="1:7" ht="105" x14ac:dyDescent="0.25">
      <c r="A27" s="1" t="s">
        <v>63</v>
      </c>
      <c r="B27" s="5" t="s">
        <v>63</v>
      </c>
      <c r="C27" s="7" t="s">
        <v>75</v>
      </c>
      <c r="D27" s="7" t="s">
        <v>76</v>
      </c>
      <c r="E27" s="6" t="s">
        <v>77</v>
      </c>
      <c r="F27" s="4" t="s">
        <v>78</v>
      </c>
      <c r="G27" s="8">
        <v>23088.12</v>
      </c>
    </row>
    <row r="28" spans="1:7" ht="105" x14ac:dyDescent="0.25">
      <c r="A28" s="1" t="s">
        <v>63</v>
      </c>
      <c r="B28" s="5" t="s">
        <v>63</v>
      </c>
      <c r="C28" s="7" t="s">
        <v>75</v>
      </c>
      <c r="D28" s="7" t="s">
        <v>79</v>
      </c>
      <c r="E28" s="6" t="s">
        <v>80</v>
      </c>
      <c r="F28" s="4" t="s">
        <v>78</v>
      </c>
      <c r="G28" s="8">
        <v>5079.47</v>
      </c>
    </row>
    <row r="29" spans="1:7" ht="75" x14ac:dyDescent="0.25">
      <c r="A29" s="1" t="s">
        <v>63</v>
      </c>
      <c r="B29" s="5" t="s">
        <v>63</v>
      </c>
      <c r="C29" s="7" t="s">
        <v>12</v>
      </c>
      <c r="D29" s="7" t="s">
        <v>66</v>
      </c>
      <c r="E29" s="6" t="s">
        <v>81</v>
      </c>
      <c r="F29" s="4" t="s">
        <v>15</v>
      </c>
      <c r="G29" s="8">
        <v>12180</v>
      </c>
    </row>
    <row r="30" spans="1:7" ht="75" x14ac:dyDescent="0.25">
      <c r="A30" s="1" t="s">
        <v>63</v>
      </c>
      <c r="B30" s="5" t="s">
        <v>63</v>
      </c>
      <c r="C30" s="7" t="s">
        <v>12</v>
      </c>
      <c r="D30" s="7" t="s">
        <v>66</v>
      </c>
      <c r="E30" s="6" t="s">
        <v>82</v>
      </c>
      <c r="F30" s="4" t="s">
        <v>83</v>
      </c>
      <c r="G30" s="8">
        <v>15000</v>
      </c>
    </row>
    <row r="31" spans="1:7" ht="60" x14ac:dyDescent="0.25">
      <c r="A31" s="1" t="s">
        <v>84</v>
      </c>
      <c r="B31" s="5" t="s">
        <v>84</v>
      </c>
      <c r="C31" s="7" t="s">
        <v>55</v>
      </c>
      <c r="D31" s="7" t="s">
        <v>56</v>
      </c>
      <c r="E31" s="6" t="s">
        <v>85</v>
      </c>
      <c r="F31" s="4"/>
      <c r="G31" s="8">
        <v>10673.66</v>
      </c>
    </row>
    <row r="32" spans="1:7" ht="75" x14ac:dyDescent="0.25">
      <c r="A32" s="1" t="s">
        <v>86</v>
      </c>
      <c r="B32" s="5" t="s">
        <v>86</v>
      </c>
      <c r="C32" s="7" t="s">
        <v>55</v>
      </c>
      <c r="D32" s="7" t="s">
        <v>58</v>
      </c>
      <c r="E32" s="6" t="s">
        <v>87</v>
      </c>
      <c r="F32" s="4" t="s">
        <v>33</v>
      </c>
      <c r="G32" s="8">
        <v>23178.84</v>
      </c>
    </row>
    <row r="33" spans="1:7" ht="30" x14ac:dyDescent="0.25">
      <c r="A33" s="1" t="s">
        <v>88</v>
      </c>
      <c r="B33" s="5" t="s">
        <v>88</v>
      </c>
      <c r="C33" s="7" t="s">
        <v>12</v>
      </c>
      <c r="D33" s="7" t="s">
        <v>89</v>
      </c>
      <c r="E33" s="6" t="s">
        <v>90</v>
      </c>
      <c r="F33" s="4" t="s">
        <v>91</v>
      </c>
      <c r="G33" s="8">
        <v>5990</v>
      </c>
    </row>
    <row r="34" spans="1:7" ht="30" x14ac:dyDescent="0.25">
      <c r="A34" s="1" t="s">
        <v>88</v>
      </c>
      <c r="B34" s="5" t="s">
        <v>88</v>
      </c>
      <c r="C34" s="7" t="s">
        <v>51</v>
      </c>
      <c r="D34" s="7" t="s">
        <v>68</v>
      </c>
      <c r="E34" s="6" t="s">
        <v>92</v>
      </c>
      <c r="F34" s="4" t="s">
        <v>70</v>
      </c>
      <c r="G34" s="8">
        <v>138.9</v>
      </c>
    </row>
    <row r="35" spans="1:7" ht="30" x14ac:dyDescent="0.25">
      <c r="A35" s="1" t="s">
        <v>88</v>
      </c>
      <c r="B35" s="5" t="s">
        <v>88</v>
      </c>
      <c r="C35" s="7" t="s">
        <v>51</v>
      </c>
      <c r="D35" s="7" t="s">
        <v>68</v>
      </c>
      <c r="E35" s="6" t="s">
        <v>93</v>
      </c>
      <c r="F35" s="4" t="s">
        <v>70</v>
      </c>
      <c r="G35" s="8">
        <v>29</v>
      </c>
    </row>
    <row r="36" spans="1:7" ht="60" x14ac:dyDescent="0.25">
      <c r="A36" s="1" t="s">
        <v>88</v>
      </c>
      <c r="B36" s="5" t="s">
        <v>88</v>
      </c>
      <c r="C36" s="7" t="s">
        <v>55</v>
      </c>
      <c r="D36" s="7" t="s">
        <v>56</v>
      </c>
      <c r="E36" s="6" t="s">
        <v>94</v>
      </c>
      <c r="F36" s="4"/>
      <c r="G36" s="8">
        <v>18042.18</v>
      </c>
    </row>
    <row r="37" spans="1:7" ht="75" x14ac:dyDescent="0.25">
      <c r="A37" s="1" t="s">
        <v>88</v>
      </c>
      <c r="B37" s="5" t="s">
        <v>88</v>
      </c>
      <c r="C37" s="7" t="s">
        <v>55</v>
      </c>
      <c r="D37" s="7" t="s">
        <v>58</v>
      </c>
      <c r="E37" s="6" t="s">
        <v>95</v>
      </c>
      <c r="F37" s="4" t="s">
        <v>33</v>
      </c>
      <c r="G37" s="8">
        <v>10050.61</v>
      </c>
    </row>
    <row r="38" spans="1:7" ht="30" x14ac:dyDescent="0.25">
      <c r="A38" s="1" t="s">
        <v>96</v>
      </c>
      <c r="B38" s="5" t="s">
        <v>96</v>
      </c>
      <c r="C38" s="7" t="s">
        <v>51</v>
      </c>
      <c r="D38" s="7" t="s">
        <v>68</v>
      </c>
      <c r="E38" s="6" t="s">
        <v>97</v>
      </c>
      <c r="F38" s="4" t="s">
        <v>70</v>
      </c>
      <c r="G38" s="8">
        <v>29</v>
      </c>
    </row>
    <row r="39" spans="1:7" ht="30" x14ac:dyDescent="0.25">
      <c r="A39" s="1" t="s">
        <v>96</v>
      </c>
      <c r="B39" s="5" t="s">
        <v>96</v>
      </c>
      <c r="C39" s="7" t="s">
        <v>51</v>
      </c>
      <c r="D39" s="7" t="s">
        <v>68</v>
      </c>
      <c r="E39" s="6" t="s">
        <v>98</v>
      </c>
      <c r="F39" s="4" t="s">
        <v>70</v>
      </c>
      <c r="G39" s="8">
        <v>29</v>
      </c>
    </row>
    <row r="40" spans="1:7" ht="60" x14ac:dyDescent="0.25">
      <c r="A40" s="1" t="s">
        <v>96</v>
      </c>
      <c r="B40" s="5" t="s">
        <v>96</v>
      </c>
      <c r="C40" s="7" t="s">
        <v>55</v>
      </c>
      <c r="D40" s="7" t="s">
        <v>56</v>
      </c>
      <c r="E40" s="6" t="s">
        <v>99</v>
      </c>
      <c r="F40" s="4"/>
      <c r="G40" s="8">
        <v>17940.11</v>
      </c>
    </row>
    <row r="41" spans="1:7" x14ac:dyDescent="0.25">
      <c r="A41" s="1" t="s">
        <v>96</v>
      </c>
      <c r="B41" s="5" t="s">
        <v>96</v>
      </c>
      <c r="C41" s="7" t="s">
        <v>51</v>
      </c>
      <c r="D41" s="7" t="s">
        <v>100</v>
      </c>
      <c r="E41" s="6" t="s">
        <v>101</v>
      </c>
      <c r="F41" s="4"/>
      <c r="G41" s="8">
        <v>100000</v>
      </c>
    </row>
    <row r="42" spans="1:7" ht="75" x14ac:dyDescent="0.25">
      <c r="A42" s="1" t="s">
        <v>96</v>
      </c>
      <c r="B42" s="5" t="s">
        <v>96</v>
      </c>
      <c r="C42" s="7" t="s">
        <v>12</v>
      </c>
      <c r="D42" s="7" t="s">
        <v>66</v>
      </c>
      <c r="E42" s="6" t="s">
        <v>101</v>
      </c>
      <c r="F42" s="4" t="s">
        <v>83</v>
      </c>
      <c r="G42" s="8">
        <v>15500</v>
      </c>
    </row>
    <row r="43" spans="1:7" ht="75" x14ac:dyDescent="0.25">
      <c r="A43" s="1" t="s">
        <v>96</v>
      </c>
      <c r="B43" s="5" t="s">
        <v>96</v>
      </c>
      <c r="C43" s="7" t="s">
        <v>12</v>
      </c>
      <c r="D43" s="7" t="s">
        <v>66</v>
      </c>
      <c r="E43" s="6" t="s">
        <v>102</v>
      </c>
      <c r="F43" s="4" t="s">
        <v>83</v>
      </c>
      <c r="G43" s="8">
        <v>15000</v>
      </c>
    </row>
    <row r="44" spans="1:7" ht="90" x14ac:dyDescent="0.25">
      <c r="A44" s="1" t="s">
        <v>96</v>
      </c>
      <c r="B44" s="5" t="s">
        <v>96</v>
      </c>
      <c r="C44" s="7" t="s">
        <v>55</v>
      </c>
      <c r="D44" s="7" t="s">
        <v>58</v>
      </c>
      <c r="E44" s="6" t="s">
        <v>103</v>
      </c>
      <c r="F44" s="4" t="s">
        <v>104</v>
      </c>
      <c r="G44" s="8">
        <v>116217.49</v>
      </c>
    </row>
    <row r="45" spans="1:7" ht="75" x14ac:dyDescent="0.25">
      <c r="A45" s="1" t="s">
        <v>105</v>
      </c>
      <c r="B45" s="5" t="s">
        <v>105</v>
      </c>
      <c r="C45" s="7" t="s">
        <v>55</v>
      </c>
      <c r="D45" s="7" t="s">
        <v>58</v>
      </c>
      <c r="E45" s="6" t="s">
        <v>107</v>
      </c>
      <c r="F45" s="4" t="s">
        <v>33</v>
      </c>
      <c r="G45" s="8">
        <v>58908.22</v>
      </c>
    </row>
    <row r="46" spans="1:7" ht="45" x14ac:dyDescent="0.25">
      <c r="A46" s="1" t="s">
        <v>108</v>
      </c>
      <c r="B46" s="5" t="s">
        <v>108</v>
      </c>
      <c r="C46" s="7" t="s">
        <v>30</v>
      </c>
      <c r="D46" s="7" t="s">
        <v>46</v>
      </c>
      <c r="E46" s="6" t="s">
        <v>109</v>
      </c>
      <c r="F46" s="4" t="s">
        <v>83</v>
      </c>
      <c r="G46" s="8">
        <v>15500</v>
      </c>
    </row>
    <row r="47" spans="1:7" ht="30" x14ac:dyDescent="0.25">
      <c r="A47" s="1" t="s">
        <v>108</v>
      </c>
      <c r="B47" s="5" t="s">
        <v>108</v>
      </c>
      <c r="C47" s="7" t="s">
        <v>51</v>
      </c>
      <c r="D47" s="7" t="s">
        <v>68</v>
      </c>
      <c r="E47" s="6" t="s">
        <v>110</v>
      </c>
      <c r="F47" s="4" t="s">
        <v>70</v>
      </c>
      <c r="G47" s="8">
        <v>29</v>
      </c>
    </row>
    <row r="48" spans="1:7" ht="75" x14ac:dyDescent="0.25">
      <c r="A48" s="1" t="s">
        <v>108</v>
      </c>
      <c r="B48" s="5" t="s">
        <v>108</v>
      </c>
      <c r="C48" s="7" t="s">
        <v>12</v>
      </c>
      <c r="D48" s="7" t="s">
        <v>66</v>
      </c>
      <c r="E48" s="6" t="s">
        <v>14</v>
      </c>
      <c r="F48" s="4" t="s">
        <v>15</v>
      </c>
      <c r="G48" s="8">
        <v>6180</v>
      </c>
    </row>
    <row r="49" spans="1:7" ht="75" x14ac:dyDescent="0.25">
      <c r="A49" s="1" t="s">
        <v>108</v>
      </c>
      <c r="B49" s="5" t="s">
        <v>108</v>
      </c>
      <c r="C49" s="7" t="s">
        <v>12</v>
      </c>
      <c r="D49" s="7" t="s">
        <v>66</v>
      </c>
      <c r="E49" s="6" t="s">
        <v>16</v>
      </c>
      <c r="F49" s="4" t="s">
        <v>17</v>
      </c>
      <c r="G49" s="8">
        <v>47964</v>
      </c>
    </row>
    <row r="50" spans="1:7" ht="60" x14ac:dyDescent="0.25">
      <c r="A50" s="1" t="s">
        <v>111</v>
      </c>
      <c r="B50" s="5" t="s">
        <v>111</v>
      </c>
      <c r="C50" s="7" t="s">
        <v>55</v>
      </c>
      <c r="D50" s="7" t="s">
        <v>56</v>
      </c>
      <c r="E50" s="6" t="s">
        <v>112</v>
      </c>
      <c r="F50" s="4"/>
      <c r="G50" s="8">
        <v>12501.21</v>
      </c>
    </row>
    <row r="51" spans="1:7" ht="60" x14ac:dyDescent="0.25">
      <c r="A51" s="1" t="s">
        <v>111</v>
      </c>
      <c r="B51" s="5" t="s">
        <v>111</v>
      </c>
      <c r="C51" s="7" t="s">
        <v>55</v>
      </c>
      <c r="D51" s="7" t="s">
        <v>58</v>
      </c>
      <c r="E51" s="6" t="s">
        <v>113</v>
      </c>
      <c r="F51" s="4" t="s">
        <v>114</v>
      </c>
      <c r="G51" s="8">
        <v>106515.33</v>
      </c>
    </row>
    <row r="52" spans="1:7" ht="60" x14ac:dyDescent="0.25">
      <c r="A52" s="1" t="s">
        <v>115</v>
      </c>
      <c r="B52" s="5" t="s">
        <v>115</v>
      </c>
      <c r="C52" s="7" t="s">
        <v>55</v>
      </c>
      <c r="D52" s="7" t="s">
        <v>56</v>
      </c>
      <c r="E52" s="6" t="s">
        <v>116</v>
      </c>
      <c r="F52" s="4"/>
      <c r="G52" s="8">
        <v>11645.76</v>
      </c>
    </row>
    <row r="53" spans="1:7" ht="60" x14ac:dyDescent="0.25">
      <c r="A53" s="1" t="s">
        <v>117</v>
      </c>
      <c r="B53" s="5" t="s">
        <v>117</v>
      </c>
      <c r="C53" s="7" t="s">
        <v>55</v>
      </c>
      <c r="D53" s="7" t="s">
        <v>56</v>
      </c>
      <c r="E53" s="6" t="s">
        <v>118</v>
      </c>
      <c r="F53" s="4"/>
      <c r="G53" s="8">
        <v>10187.61</v>
      </c>
    </row>
    <row r="54" spans="1:7" ht="60" x14ac:dyDescent="0.25">
      <c r="A54" s="1" t="s">
        <v>117</v>
      </c>
      <c r="B54" s="5" t="s">
        <v>117</v>
      </c>
      <c r="C54" s="7" t="s">
        <v>55</v>
      </c>
      <c r="D54" s="7" t="s">
        <v>56</v>
      </c>
      <c r="E54" s="6" t="s">
        <v>119</v>
      </c>
      <c r="F54" s="4"/>
      <c r="G54" s="8">
        <v>31525.21</v>
      </c>
    </row>
    <row r="55" spans="1:7" ht="60" x14ac:dyDescent="0.25">
      <c r="A55" s="1" t="s">
        <v>117</v>
      </c>
      <c r="B55" s="5" t="s">
        <v>117</v>
      </c>
      <c r="C55" s="7" t="s">
        <v>55</v>
      </c>
      <c r="D55" s="7" t="s">
        <v>56</v>
      </c>
      <c r="E55" s="6" t="s">
        <v>120</v>
      </c>
      <c r="F55" s="4"/>
      <c r="G55" s="8">
        <v>5822.88</v>
      </c>
    </row>
    <row r="56" spans="1:7" ht="75" x14ac:dyDescent="0.25">
      <c r="A56" s="1" t="s">
        <v>117</v>
      </c>
      <c r="B56" s="5" t="s">
        <v>117</v>
      </c>
      <c r="C56" s="7" t="s">
        <v>55</v>
      </c>
      <c r="D56" s="7" t="s">
        <v>58</v>
      </c>
      <c r="E56" s="6" t="s">
        <v>121</v>
      </c>
      <c r="F56" s="4" t="s">
        <v>33</v>
      </c>
      <c r="G56" s="8">
        <v>3899.22</v>
      </c>
    </row>
    <row r="57" spans="1:7" ht="90" x14ac:dyDescent="0.25">
      <c r="A57" s="1" t="s">
        <v>117</v>
      </c>
      <c r="B57" s="5" t="s">
        <v>117</v>
      </c>
      <c r="C57" s="7" t="s">
        <v>55</v>
      </c>
      <c r="D57" s="7" t="s">
        <v>58</v>
      </c>
      <c r="E57" s="6" t="s">
        <v>122</v>
      </c>
      <c r="F57" s="4" t="s">
        <v>104</v>
      </c>
      <c r="G57" s="8">
        <v>34521.089999999997</v>
      </c>
    </row>
    <row r="58" spans="1:7" ht="45" x14ac:dyDescent="0.25">
      <c r="A58" s="1" t="s">
        <v>123</v>
      </c>
      <c r="B58" s="5" t="s">
        <v>123</v>
      </c>
      <c r="C58" s="7" t="s">
        <v>30</v>
      </c>
      <c r="D58" s="7" t="s">
        <v>46</v>
      </c>
      <c r="E58" s="6" t="s">
        <v>124</v>
      </c>
      <c r="F58" s="4" t="s">
        <v>83</v>
      </c>
      <c r="G58" s="8">
        <v>30000</v>
      </c>
    </row>
    <row r="59" spans="1:7" ht="30" x14ac:dyDescent="0.25">
      <c r="A59" s="1" t="s">
        <v>123</v>
      </c>
      <c r="B59" s="5" t="s">
        <v>117</v>
      </c>
      <c r="C59" s="7" t="s">
        <v>12</v>
      </c>
      <c r="D59" s="7" t="s">
        <v>125</v>
      </c>
      <c r="E59" s="6" t="s">
        <v>126</v>
      </c>
      <c r="F59" s="4"/>
      <c r="G59" s="8">
        <v>200000</v>
      </c>
    </row>
    <row r="60" spans="1:7" ht="75" x14ac:dyDescent="0.25">
      <c r="A60" s="1" t="s">
        <v>127</v>
      </c>
      <c r="B60" s="5" t="s">
        <v>127</v>
      </c>
      <c r="C60" s="7" t="s">
        <v>12</v>
      </c>
      <c r="D60" s="7" t="s">
        <v>66</v>
      </c>
      <c r="E60" s="6" t="s">
        <v>128</v>
      </c>
      <c r="F60" s="4" t="s">
        <v>129</v>
      </c>
      <c r="G60" s="8">
        <v>3000</v>
      </c>
    </row>
    <row r="61" spans="1:7" ht="30" x14ac:dyDescent="0.25">
      <c r="A61" s="1" t="s">
        <v>127</v>
      </c>
      <c r="B61" s="5" t="s">
        <v>127</v>
      </c>
      <c r="C61" s="7" t="s">
        <v>51</v>
      </c>
      <c r="D61" s="7" t="s">
        <v>68</v>
      </c>
      <c r="E61" s="6" t="s">
        <v>130</v>
      </c>
      <c r="F61" s="4" t="s">
        <v>70</v>
      </c>
      <c r="G61" s="8">
        <v>29</v>
      </c>
    </row>
    <row r="62" spans="1:7" ht="60" x14ac:dyDescent="0.25">
      <c r="A62" s="1" t="s">
        <v>127</v>
      </c>
      <c r="B62" s="5" t="s">
        <v>127</v>
      </c>
      <c r="C62" s="7" t="s">
        <v>55</v>
      </c>
      <c r="D62" s="7" t="s">
        <v>58</v>
      </c>
      <c r="E62" s="6" t="s">
        <v>131</v>
      </c>
      <c r="F62" s="4" t="s">
        <v>114</v>
      </c>
      <c r="G62" s="8">
        <v>50253.22</v>
      </c>
    </row>
    <row r="63" spans="1:7" ht="30" x14ac:dyDescent="0.25">
      <c r="A63" s="1" t="s">
        <v>132</v>
      </c>
      <c r="B63" s="5" t="s">
        <v>132</v>
      </c>
      <c r="C63" s="7" t="s">
        <v>51</v>
      </c>
      <c r="D63" s="7" t="s">
        <v>68</v>
      </c>
      <c r="E63" s="6" t="s">
        <v>133</v>
      </c>
      <c r="F63" s="4" t="s">
        <v>70</v>
      </c>
      <c r="G63" s="8">
        <v>29</v>
      </c>
    </row>
    <row r="64" spans="1:7" ht="60" x14ac:dyDescent="0.25">
      <c r="A64" s="1" t="s">
        <v>132</v>
      </c>
      <c r="B64" s="5" t="s">
        <v>132</v>
      </c>
      <c r="C64" s="7" t="s">
        <v>55</v>
      </c>
      <c r="D64" s="7" t="s">
        <v>56</v>
      </c>
      <c r="E64" s="6" t="s">
        <v>134</v>
      </c>
      <c r="F64" s="4"/>
      <c r="G64" s="8">
        <v>16063.96</v>
      </c>
    </row>
    <row r="65" spans="1:7" ht="75" x14ac:dyDescent="0.25">
      <c r="A65" s="1" t="s">
        <v>132</v>
      </c>
      <c r="B65" s="5" t="s">
        <v>132</v>
      </c>
      <c r="C65" s="7" t="s">
        <v>12</v>
      </c>
      <c r="D65" s="7" t="s">
        <v>66</v>
      </c>
      <c r="E65" s="6" t="s">
        <v>135</v>
      </c>
      <c r="F65" s="4" t="s">
        <v>48</v>
      </c>
      <c r="G65" s="8">
        <v>3000</v>
      </c>
    </row>
    <row r="66" spans="1:7" ht="75" x14ac:dyDescent="0.25">
      <c r="A66" s="1" t="s">
        <v>136</v>
      </c>
      <c r="B66" s="5" t="s">
        <v>136</v>
      </c>
      <c r="C66" s="7" t="s">
        <v>55</v>
      </c>
      <c r="D66" s="7" t="s">
        <v>58</v>
      </c>
      <c r="E66" s="6" t="s">
        <v>137</v>
      </c>
      <c r="F66" s="4" t="s">
        <v>33</v>
      </c>
      <c r="G66" s="8">
        <v>5056.75</v>
      </c>
    </row>
    <row r="67" spans="1:7" ht="75" x14ac:dyDescent="0.25">
      <c r="A67" s="1" t="s">
        <v>11</v>
      </c>
      <c r="B67" s="5" t="s">
        <v>11</v>
      </c>
      <c r="C67" s="7" t="s">
        <v>55</v>
      </c>
      <c r="D67" s="7" t="s">
        <v>58</v>
      </c>
      <c r="E67" s="6" t="s">
        <v>138</v>
      </c>
      <c r="F67" s="4" t="s">
        <v>33</v>
      </c>
      <c r="G67" s="8">
        <v>44845.75</v>
      </c>
    </row>
    <row r="68" spans="1:7" ht="60" x14ac:dyDescent="0.25">
      <c r="A68" s="1" t="s">
        <v>11</v>
      </c>
      <c r="B68" s="5" t="s">
        <v>11</v>
      </c>
      <c r="C68" s="7" t="s">
        <v>55</v>
      </c>
      <c r="D68" s="7" t="s">
        <v>56</v>
      </c>
      <c r="E68" s="6" t="s">
        <v>139</v>
      </c>
      <c r="F68" s="4"/>
      <c r="G68" s="8">
        <v>27532.79</v>
      </c>
    </row>
    <row r="69" spans="1:7" ht="30" x14ac:dyDescent="0.25">
      <c r="A69" s="1" t="s">
        <v>140</v>
      </c>
      <c r="B69" s="5" t="s">
        <v>140</v>
      </c>
      <c r="C69" s="7" t="s">
        <v>51</v>
      </c>
      <c r="D69" s="7" t="s">
        <v>68</v>
      </c>
      <c r="E69" s="6" t="s">
        <v>141</v>
      </c>
      <c r="F69" s="4" t="s">
        <v>70</v>
      </c>
      <c r="G69" s="8">
        <v>29</v>
      </c>
    </row>
    <row r="70" spans="1:7" ht="60" x14ac:dyDescent="0.25">
      <c r="A70" s="1" t="s">
        <v>140</v>
      </c>
      <c r="B70" s="5" t="s">
        <v>140</v>
      </c>
      <c r="C70" s="7" t="s">
        <v>55</v>
      </c>
      <c r="D70" s="7" t="s">
        <v>56</v>
      </c>
      <c r="E70" s="6" t="s">
        <v>142</v>
      </c>
      <c r="F70" s="4"/>
      <c r="G70" s="8">
        <v>12598.42</v>
      </c>
    </row>
    <row r="71" spans="1:7" ht="60" x14ac:dyDescent="0.25">
      <c r="A71" s="1" t="s">
        <v>140</v>
      </c>
      <c r="B71" s="5" t="s">
        <v>140</v>
      </c>
      <c r="C71" s="7" t="s">
        <v>55</v>
      </c>
      <c r="D71" s="7" t="s">
        <v>56</v>
      </c>
      <c r="E71" s="6" t="s">
        <v>143</v>
      </c>
      <c r="F71" s="4"/>
      <c r="G71" s="8">
        <v>8729.4599999999991</v>
      </c>
    </row>
    <row r="72" spans="1:7" ht="75" x14ac:dyDescent="0.25">
      <c r="A72" s="1" t="s">
        <v>140</v>
      </c>
      <c r="B72" s="5" t="s">
        <v>140</v>
      </c>
      <c r="C72" s="7" t="s">
        <v>55</v>
      </c>
      <c r="D72" s="7" t="s">
        <v>58</v>
      </c>
      <c r="E72" s="6" t="s">
        <v>144</v>
      </c>
      <c r="F72" s="4" t="s">
        <v>33</v>
      </c>
      <c r="G72" s="8">
        <v>16098.33</v>
      </c>
    </row>
    <row r="73" spans="1:7" ht="30" x14ac:dyDescent="0.25">
      <c r="A73" s="1" t="s">
        <v>140</v>
      </c>
      <c r="B73" s="5" t="s">
        <v>140</v>
      </c>
      <c r="C73" s="7" t="s">
        <v>12</v>
      </c>
      <c r="D73" s="7" t="s">
        <v>125</v>
      </c>
      <c r="E73" s="6" t="s">
        <v>145</v>
      </c>
      <c r="F73" s="4"/>
      <c r="G73" s="8">
        <v>100000</v>
      </c>
    </row>
    <row r="74" spans="1:7" ht="75" x14ac:dyDescent="0.25">
      <c r="A74" s="1" t="s">
        <v>140</v>
      </c>
      <c r="B74" s="5" t="s">
        <v>140</v>
      </c>
      <c r="C74" s="7" t="s">
        <v>12</v>
      </c>
      <c r="D74" s="7" t="s">
        <v>66</v>
      </c>
      <c r="E74" s="6" t="s">
        <v>146</v>
      </c>
      <c r="F74" s="4" t="s">
        <v>20</v>
      </c>
      <c r="G74" s="8">
        <v>3000</v>
      </c>
    </row>
    <row r="75" spans="1:7" ht="75" x14ac:dyDescent="0.25">
      <c r="A75" s="1" t="s">
        <v>140</v>
      </c>
      <c r="B75" s="5" t="s">
        <v>140</v>
      </c>
      <c r="C75" s="7" t="s">
        <v>12</v>
      </c>
      <c r="D75" s="7" t="s">
        <v>66</v>
      </c>
      <c r="E75" s="6" t="s">
        <v>19</v>
      </c>
      <c r="F75" s="4" t="s">
        <v>15</v>
      </c>
      <c r="G75" s="8">
        <v>16630</v>
      </c>
    </row>
    <row r="76" spans="1:7" ht="60" x14ac:dyDescent="0.25">
      <c r="A76" s="1" t="s">
        <v>147</v>
      </c>
      <c r="B76" s="5" t="s">
        <v>140</v>
      </c>
      <c r="C76" s="7" t="s">
        <v>55</v>
      </c>
      <c r="D76" s="7" t="s">
        <v>58</v>
      </c>
      <c r="E76" s="6" t="s">
        <v>148</v>
      </c>
      <c r="F76" s="4" t="s">
        <v>114</v>
      </c>
      <c r="G76" s="8">
        <v>25049.89</v>
      </c>
    </row>
    <row r="77" spans="1:7" x14ac:dyDescent="0.25">
      <c r="A77" s="1" t="s">
        <v>18</v>
      </c>
      <c r="B77" s="5" t="s">
        <v>18</v>
      </c>
      <c r="C77" s="7" t="s">
        <v>51</v>
      </c>
      <c r="D77" s="7" t="s">
        <v>100</v>
      </c>
      <c r="E77" s="6" t="s">
        <v>145</v>
      </c>
      <c r="F77" s="4"/>
      <c r="G77" s="8">
        <v>50000</v>
      </c>
    </row>
    <row r="78" spans="1:7" ht="60" x14ac:dyDescent="0.25">
      <c r="A78" s="1" t="s">
        <v>149</v>
      </c>
      <c r="B78" s="5" t="s">
        <v>149</v>
      </c>
      <c r="C78" s="7" t="s">
        <v>55</v>
      </c>
      <c r="D78" s="7" t="s">
        <v>56</v>
      </c>
      <c r="E78" s="6" t="s">
        <v>150</v>
      </c>
      <c r="F78" s="4"/>
      <c r="G78" s="8">
        <v>6299.21</v>
      </c>
    </row>
    <row r="79" spans="1:7" ht="75" x14ac:dyDescent="0.25">
      <c r="A79" s="1" t="s">
        <v>149</v>
      </c>
      <c r="B79" s="5" t="s">
        <v>149</v>
      </c>
      <c r="C79" s="7" t="s">
        <v>55</v>
      </c>
      <c r="D79" s="7" t="s">
        <v>58</v>
      </c>
      <c r="E79" s="6" t="s">
        <v>151</v>
      </c>
      <c r="F79" s="4" t="s">
        <v>33</v>
      </c>
      <c r="G79" s="8">
        <v>57491.26</v>
      </c>
    </row>
    <row r="80" spans="1:7" ht="60" x14ac:dyDescent="0.25">
      <c r="A80" s="1" t="s">
        <v>152</v>
      </c>
      <c r="B80" s="5" t="s">
        <v>152</v>
      </c>
      <c r="C80" s="7" t="s">
        <v>55</v>
      </c>
      <c r="D80" s="7" t="s">
        <v>56</v>
      </c>
      <c r="E80" s="6" t="s">
        <v>153</v>
      </c>
      <c r="F80" s="4"/>
      <c r="G80" s="8">
        <v>11645.76</v>
      </c>
    </row>
    <row r="81" spans="1:7" ht="75" x14ac:dyDescent="0.25">
      <c r="A81" s="1" t="s">
        <v>152</v>
      </c>
      <c r="B81" s="5" t="s">
        <v>152</v>
      </c>
      <c r="C81" s="7" t="s">
        <v>55</v>
      </c>
      <c r="D81" s="7" t="s">
        <v>58</v>
      </c>
      <c r="E81" s="6" t="s">
        <v>154</v>
      </c>
      <c r="F81" s="4" t="s">
        <v>33</v>
      </c>
      <c r="G81" s="8">
        <v>10848.76</v>
      </c>
    </row>
    <row r="82" spans="1:7" ht="75" x14ac:dyDescent="0.25">
      <c r="A82" s="1" t="s">
        <v>21</v>
      </c>
      <c r="B82" s="5" t="s">
        <v>21</v>
      </c>
      <c r="C82" s="7" t="s">
        <v>55</v>
      </c>
      <c r="D82" s="7" t="s">
        <v>58</v>
      </c>
      <c r="E82" s="6" t="s">
        <v>155</v>
      </c>
      <c r="F82" s="4" t="s">
        <v>33</v>
      </c>
      <c r="G82" s="8">
        <v>26170.21</v>
      </c>
    </row>
    <row r="83" spans="1:7" x14ac:dyDescent="0.25">
      <c r="A83" s="1" t="s">
        <v>21</v>
      </c>
      <c r="B83" s="5" t="s">
        <v>21</v>
      </c>
      <c r="C83" s="7" t="s">
        <v>51</v>
      </c>
      <c r="D83" s="7" t="s">
        <v>100</v>
      </c>
      <c r="E83" s="6" t="s">
        <v>14</v>
      </c>
      <c r="F83" s="4"/>
      <c r="G83" s="8">
        <v>50000</v>
      </c>
    </row>
    <row r="84" spans="1:7" ht="30" x14ac:dyDescent="0.25">
      <c r="A84" s="1" t="s">
        <v>156</v>
      </c>
      <c r="B84" s="5" t="s">
        <v>21</v>
      </c>
      <c r="C84" s="7" t="s">
        <v>51</v>
      </c>
      <c r="D84" s="7" t="s">
        <v>68</v>
      </c>
      <c r="E84" s="6" t="s">
        <v>157</v>
      </c>
      <c r="F84" s="4" t="s">
        <v>70</v>
      </c>
      <c r="G84" s="8">
        <v>99</v>
      </c>
    </row>
    <row r="85" spans="1:7" ht="30" x14ac:dyDescent="0.25">
      <c r="A85" s="1" t="s">
        <v>156</v>
      </c>
      <c r="B85" s="5" t="s">
        <v>21</v>
      </c>
      <c r="C85" s="7" t="s">
        <v>51</v>
      </c>
      <c r="D85" s="7" t="s">
        <v>68</v>
      </c>
      <c r="E85" s="6" t="s">
        <v>158</v>
      </c>
      <c r="F85" s="4" t="s">
        <v>70</v>
      </c>
      <c r="G85" s="8">
        <v>1990</v>
      </c>
    </row>
    <row r="86" spans="1:7" x14ac:dyDescent="0.25">
      <c r="A86" s="1" t="s">
        <v>159</v>
      </c>
      <c r="B86" s="5" t="s">
        <v>159</v>
      </c>
      <c r="C86" s="7" t="s">
        <v>160</v>
      </c>
      <c r="D86" s="7"/>
      <c r="E86" s="6" t="s">
        <v>161</v>
      </c>
      <c r="F86" s="4"/>
      <c r="G86" s="9" t="s">
        <v>29</v>
      </c>
    </row>
    <row r="87" spans="1:7" x14ac:dyDescent="0.25">
      <c r="A87" s="1" t="s">
        <v>159</v>
      </c>
      <c r="B87" s="5" t="s">
        <v>159</v>
      </c>
      <c r="C87" s="7" t="s">
        <v>34</v>
      </c>
      <c r="D87" s="7" t="s">
        <v>35</v>
      </c>
      <c r="E87" s="6" t="s">
        <v>39</v>
      </c>
      <c r="F87" s="4"/>
      <c r="G87" s="8">
        <v>32724.13</v>
      </c>
    </row>
    <row r="88" spans="1:7" ht="75" x14ac:dyDescent="0.25">
      <c r="A88" s="1" t="s">
        <v>159</v>
      </c>
      <c r="B88" s="5" t="s">
        <v>159</v>
      </c>
      <c r="C88" s="7" t="s">
        <v>30</v>
      </c>
      <c r="D88" s="7" t="s">
        <v>31</v>
      </c>
      <c r="E88" s="6" t="s">
        <v>32</v>
      </c>
      <c r="F88" s="4" t="s">
        <v>33</v>
      </c>
      <c r="G88" s="8">
        <v>32724.13</v>
      </c>
    </row>
    <row r="89" spans="1:7" ht="75" x14ac:dyDescent="0.25">
      <c r="A89" s="1" t="s">
        <v>159</v>
      </c>
      <c r="B89" s="5" t="s">
        <v>159</v>
      </c>
      <c r="C89" s="7" t="s">
        <v>37</v>
      </c>
      <c r="D89" s="7" t="s">
        <v>38</v>
      </c>
      <c r="E89" s="6" t="s">
        <v>42</v>
      </c>
      <c r="F89" s="4" t="s">
        <v>33</v>
      </c>
      <c r="G89" s="8">
        <v>374471.59</v>
      </c>
    </row>
    <row r="90" spans="1:7" x14ac:dyDescent="0.25">
      <c r="A90" s="1" t="s">
        <v>159</v>
      </c>
      <c r="B90" s="5" t="s">
        <v>159</v>
      </c>
      <c r="C90" s="7" t="s">
        <v>34</v>
      </c>
      <c r="D90" s="7" t="s">
        <v>35</v>
      </c>
      <c r="E90" s="6" t="s">
        <v>162</v>
      </c>
      <c r="F90" s="4"/>
      <c r="G90" s="8">
        <v>1126</v>
      </c>
    </row>
    <row r="91" spans="1:7" ht="60" x14ac:dyDescent="0.25">
      <c r="A91" s="1" t="s">
        <v>159</v>
      </c>
      <c r="B91" s="5" t="s">
        <v>159</v>
      </c>
      <c r="C91" s="7" t="s">
        <v>40</v>
      </c>
      <c r="D91" s="7" t="s">
        <v>41</v>
      </c>
      <c r="E91" s="6" t="s">
        <v>42</v>
      </c>
      <c r="F91" s="4"/>
      <c r="G91" s="8">
        <v>41554</v>
      </c>
    </row>
    <row r="92" spans="1:7" ht="45" x14ac:dyDescent="0.25">
      <c r="A92" s="1" t="s">
        <v>159</v>
      </c>
      <c r="B92" s="5" t="s">
        <v>159</v>
      </c>
      <c r="C92" s="7" t="s">
        <v>30</v>
      </c>
      <c r="D92" s="7" t="s">
        <v>46</v>
      </c>
      <c r="E92" s="6" t="s">
        <v>163</v>
      </c>
      <c r="F92" s="4" t="s">
        <v>48</v>
      </c>
      <c r="G92" s="8">
        <v>2229</v>
      </c>
    </row>
    <row r="93" spans="1:7" ht="30" x14ac:dyDescent="0.25">
      <c r="A93" s="1" t="s">
        <v>159</v>
      </c>
      <c r="B93" s="5" t="s">
        <v>159</v>
      </c>
      <c r="C93" s="7" t="s">
        <v>51</v>
      </c>
      <c r="D93" s="7" t="s">
        <v>52</v>
      </c>
      <c r="E93" s="6" t="s">
        <v>164</v>
      </c>
      <c r="F93" s="4"/>
      <c r="G93" s="8">
        <v>986.94</v>
      </c>
    </row>
    <row r="94" spans="1:7" ht="75" x14ac:dyDescent="0.25">
      <c r="A94" s="1" t="s">
        <v>159</v>
      </c>
      <c r="B94" s="5" t="s">
        <v>159</v>
      </c>
      <c r="C94" s="7" t="s">
        <v>55</v>
      </c>
      <c r="D94" s="7" t="s">
        <v>58</v>
      </c>
      <c r="E94" s="6" t="s">
        <v>165</v>
      </c>
      <c r="F94" s="4" t="s">
        <v>33</v>
      </c>
      <c r="G94" s="8">
        <v>28506.3</v>
      </c>
    </row>
    <row r="95" spans="1:7" ht="75" x14ac:dyDescent="0.25">
      <c r="A95" s="1" t="s">
        <v>159</v>
      </c>
      <c r="B95" s="5" t="s">
        <v>159</v>
      </c>
      <c r="C95" s="7" t="s">
        <v>55</v>
      </c>
      <c r="D95" s="7" t="s">
        <v>58</v>
      </c>
      <c r="E95" s="6" t="s">
        <v>166</v>
      </c>
      <c r="F95" s="4" t="s">
        <v>33</v>
      </c>
      <c r="G95" s="8">
        <v>6060.22</v>
      </c>
    </row>
    <row r="96" spans="1:7" ht="30" x14ac:dyDescent="0.25">
      <c r="A96" s="1" t="s">
        <v>167</v>
      </c>
      <c r="B96" s="5" t="s">
        <v>167</v>
      </c>
      <c r="C96" s="7" t="s">
        <v>51</v>
      </c>
      <c r="D96" s="7" t="s">
        <v>68</v>
      </c>
      <c r="E96" s="6" t="s">
        <v>168</v>
      </c>
      <c r="F96" s="4" t="s">
        <v>70</v>
      </c>
      <c r="G96" s="8">
        <v>29</v>
      </c>
    </row>
    <row r="97" spans="1:7" ht="60" x14ac:dyDescent="0.25">
      <c r="A97" s="1" t="s">
        <v>167</v>
      </c>
      <c r="B97" s="5" t="s">
        <v>167</v>
      </c>
      <c r="C97" s="7" t="s">
        <v>55</v>
      </c>
      <c r="D97" s="7" t="s">
        <v>58</v>
      </c>
      <c r="E97" s="6" t="s">
        <v>169</v>
      </c>
      <c r="F97" s="4" t="s">
        <v>114</v>
      </c>
      <c r="G97" s="8">
        <v>26746.3</v>
      </c>
    </row>
    <row r="98" spans="1:7" ht="75" x14ac:dyDescent="0.25">
      <c r="A98" s="1" t="s">
        <v>167</v>
      </c>
      <c r="B98" s="5" t="s">
        <v>167</v>
      </c>
      <c r="C98" s="7" t="s">
        <v>12</v>
      </c>
      <c r="D98" s="7" t="s">
        <v>66</v>
      </c>
      <c r="E98" s="6" t="s">
        <v>170</v>
      </c>
      <c r="F98" s="4" t="s">
        <v>129</v>
      </c>
      <c r="G98" s="8">
        <v>1300</v>
      </c>
    </row>
    <row r="99" spans="1:7" x14ac:dyDescent="0.25">
      <c r="A99" s="1" t="s">
        <v>167</v>
      </c>
      <c r="B99" s="5" t="s">
        <v>167</v>
      </c>
      <c r="C99" s="7" t="s">
        <v>51</v>
      </c>
      <c r="D99" s="7" t="s">
        <v>100</v>
      </c>
      <c r="E99" s="6" t="s">
        <v>16</v>
      </c>
      <c r="F99" s="4"/>
      <c r="G99" s="8">
        <v>50000</v>
      </c>
    </row>
    <row r="100" spans="1:7" ht="30" x14ac:dyDescent="0.25">
      <c r="A100" s="1" t="s">
        <v>171</v>
      </c>
      <c r="B100" s="5" t="s">
        <v>171</v>
      </c>
      <c r="C100" s="7" t="s">
        <v>51</v>
      </c>
      <c r="D100" s="7" t="s">
        <v>68</v>
      </c>
      <c r="E100" s="6" t="s">
        <v>172</v>
      </c>
      <c r="F100" s="4" t="s">
        <v>70</v>
      </c>
      <c r="G100" s="8">
        <v>29</v>
      </c>
    </row>
    <row r="101" spans="1:7" ht="60" x14ac:dyDescent="0.25">
      <c r="A101" s="1" t="s">
        <v>171</v>
      </c>
      <c r="B101" s="5" t="s">
        <v>171</v>
      </c>
      <c r="C101" s="7" t="s">
        <v>55</v>
      </c>
      <c r="D101" s="7" t="s">
        <v>56</v>
      </c>
      <c r="E101" s="6" t="s">
        <v>173</v>
      </c>
      <c r="F101" s="4"/>
      <c r="G101" s="8">
        <v>4245.16</v>
      </c>
    </row>
    <row r="102" spans="1:7" ht="75" x14ac:dyDescent="0.25">
      <c r="A102" s="1" t="s">
        <v>171</v>
      </c>
      <c r="B102" s="5" t="s">
        <v>171</v>
      </c>
      <c r="C102" s="7" t="s">
        <v>55</v>
      </c>
      <c r="D102" s="7" t="s">
        <v>58</v>
      </c>
      <c r="E102" s="6" t="s">
        <v>174</v>
      </c>
      <c r="F102" s="4" t="s">
        <v>33</v>
      </c>
      <c r="G102" s="8">
        <v>53779.76</v>
      </c>
    </row>
    <row r="103" spans="1:7" ht="75" x14ac:dyDescent="0.25">
      <c r="A103" s="1" t="s">
        <v>171</v>
      </c>
      <c r="B103" s="5" t="s">
        <v>171</v>
      </c>
      <c r="C103" s="7" t="s">
        <v>12</v>
      </c>
      <c r="D103" s="7" t="s">
        <v>66</v>
      </c>
      <c r="E103" s="6" t="s">
        <v>175</v>
      </c>
      <c r="F103" s="4" t="s">
        <v>83</v>
      </c>
      <c r="G103" s="8">
        <v>15000</v>
      </c>
    </row>
    <row r="104" spans="1:7" ht="60" x14ac:dyDescent="0.25">
      <c r="A104" s="1" t="s">
        <v>176</v>
      </c>
      <c r="B104" s="5" t="s">
        <v>176</v>
      </c>
      <c r="C104" s="7" t="s">
        <v>55</v>
      </c>
      <c r="D104" s="7" t="s">
        <v>56</v>
      </c>
      <c r="E104" s="6" t="s">
        <v>177</v>
      </c>
      <c r="F104" s="4"/>
      <c r="G104" s="8">
        <v>6299.21</v>
      </c>
    </row>
    <row r="105" spans="1:7" ht="60" x14ac:dyDescent="0.25">
      <c r="A105" s="1" t="s">
        <v>176</v>
      </c>
      <c r="B105" s="5" t="s">
        <v>176</v>
      </c>
      <c r="C105" s="7" t="s">
        <v>55</v>
      </c>
      <c r="D105" s="7" t="s">
        <v>56</v>
      </c>
      <c r="E105" s="6" t="s">
        <v>178</v>
      </c>
      <c r="F105" s="4"/>
      <c r="G105" s="8">
        <v>4245.16</v>
      </c>
    </row>
    <row r="106" spans="1:7" ht="30" x14ac:dyDescent="0.25">
      <c r="A106" s="1" t="s">
        <v>179</v>
      </c>
      <c r="B106" s="5" t="s">
        <v>179</v>
      </c>
      <c r="C106" s="7" t="s">
        <v>51</v>
      </c>
      <c r="D106" s="7" t="s">
        <v>68</v>
      </c>
      <c r="E106" s="6" t="s">
        <v>180</v>
      </c>
      <c r="F106" s="4" t="s">
        <v>70</v>
      </c>
      <c r="G106" s="8">
        <v>29</v>
      </c>
    </row>
    <row r="107" spans="1:7" ht="75" x14ac:dyDescent="0.25">
      <c r="A107" s="1" t="s">
        <v>179</v>
      </c>
      <c r="B107" s="5" t="s">
        <v>179</v>
      </c>
      <c r="C107" s="7" t="s">
        <v>55</v>
      </c>
      <c r="D107" s="7" t="s">
        <v>58</v>
      </c>
      <c r="E107" s="6" t="s">
        <v>181</v>
      </c>
      <c r="F107" s="4" t="s">
        <v>33</v>
      </c>
      <c r="G107" s="8">
        <v>25093.9</v>
      </c>
    </row>
    <row r="108" spans="1:7" ht="75" x14ac:dyDescent="0.25">
      <c r="A108" s="1" t="s">
        <v>179</v>
      </c>
      <c r="B108" s="5" t="s">
        <v>179</v>
      </c>
      <c r="C108" s="7" t="s">
        <v>12</v>
      </c>
      <c r="D108" s="7" t="s">
        <v>66</v>
      </c>
      <c r="E108" s="6" t="s">
        <v>182</v>
      </c>
      <c r="F108" s="4" t="s">
        <v>83</v>
      </c>
      <c r="G108" s="8">
        <v>20000</v>
      </c>
    </row>
    <row r="109" spans="1:7" ht="75" x14ac:dyDescent="0.25">
      <c r="A109" s="1" t="s">
        <v>183</v>
      </c>
      <c r="B109" s="5" t="s">
        <v>183</v>
      </c>
      <c r="C109" s="7" t="s">
        <v>55</v>
      </c>
      <c r="D109" s="7" t="s">
        <v>58</v>
      </c>
      <c r="E109" s="6" t="s">
        <v>184</v>
      </c>
      <c r="F109" s="4" t="s">
        <v>33</v>
      </c>
      <c r="G109" s="8">
        <v>53067.02</v>
      </c>
    </row>
    <row r="110" spans="1:7" ht="75" x14ac:dyDescent="0.25">
      <c r="A110" s="1" t="s">
        <v>185</v>
      </c>
      <c r="B110" s="5" t="s">
        <v>185</v>
      </c>
      <c r="C110" s="7" t="s">
        <v>12</v>
      </c>
      <c r="D110" s="7" t="s">
        <v>66</v>
      </c>
      <c r="E110" s="6" t="s">
        <v>186</v>
      </c>
      <c r="F110" s="4" t="s">
        <v>187</v>
      </c>
      <c r="G110" s="8">
        <v>7898</v>
      </c>
    </row>
    <row r="111" spans="1:7" ht="30" x14ac:dyDescent="0.25">
      <c r="A111" s="1" t="s">
        <v>185</v>
      </c>
      <c r="B111" s="5" t="s">
        <v>185</v>
      </c>
      <c r="C111" s="7" t="s">
        <v>51</v>
      </c>
      <c r="D111" s="7" t="s">
        <v>68</v>
      </c>
      <c r="E111" s="6" t="s">
        <v>188</v>
      </c>
      <c r="F111" s="4" t="s">
        <v>70</v>
      </c>
      <c r="G111" s="8">
        <v>29</v>
      </c>
    </row>
    <row r="112" spans="1:7" ht="75" x14ac:dyDescent="0.25">
      <c r="A112" s="1" t="s">
        <v>185</v>
      </c>
      <c r="B112" s="5" t="s">
        <v>185</v>
      </c>
      <c r="C112" s="7" t="s">
        <v>55</v>
      </c>
      <c r="D112" s="7" t="s">
        <v>58</v>
      </c>
      <c r="E112" s="6" t="s">
        <v>189</v>
      </c>
      <c r="F112" s="4" t="s">
        <v>33</v>
      </c>
      <c r="G112" s="8">
        <v>6109.22</v>
      </c>
    </row>
    <row r="113" spans="1:7" ht="75" x14ac:dyDescent="0.25">
      <c r="A113" s="1" t="s">
        <v>185</v>
      </c>
      <c r="B113" s="5" t="s">
        <v>185</v>
      </c>
      <c r="C113" s="7" t="s">
        <v>55</v>
      </c>
      <c r="D113" s="7" t="s">
        <v>58</v>
      </c>
      <c r="E113" s="6" t="s">
        <v>190</v>
      </c>
      <c r="F113" s="4" t="s">
        <v>33</v>
      </c>
      <c r="G113" s="8">
        <v>5804.3</v>
      </c>
    </row>
    <row r="114" spans="1:7" ht="75" x14ac:dyDescent="0.25">
      <c r="A114" s="1" t="s">
        <v>185</v>
      </c>
      <c r="B114" s="5" t="s">
        <v>185</v>
      </c>
      <c r="C114" s="7" t="s">
        <v>55</v>
      </c>
      <c r="D114" s="7" t="s">
        <v>58</v>
      </c>
      <c r="E114" s="6" t="s">
        <v>191</v>
      </c>
      <c r="F114" s="4" t="s">
        <v>33</v>
      </c>
      <c r="G114" s="8">
        <v>24319.55</v>
      </c>
    </row>
    <row r="115" spans="1:7" ht="30" x14ac:dyDescent="0.25">
      <c r="A115" s="1" t="s">
        <v>192</v>
      </c>
      <c r="B115" s="5" t="s">
        <v>192</v>
      </c>
      <c r="C115" s="7" t="s">
        <v>51</v>
      </c>
      <c r="D115" s="7" t="s">
        <v>68</v>
      </c>
      <c r="E115" s="6" t="s">
        <v>193</v>
      </c>
      <c r="F115" s="4" t="s">
        <v>70</v>
      </c>
      <c r="G115" s="8">
        <v>29</v>
      </c>
    </row>
    <row r="116" spans="1:7" ht="30" x14ac:dyDescent="0.25">
      <c r="A116" s="1" t="s">
        <v>192</v>
      </c>
      <c r="B116" s="5" t="s">
        <v>192</v>
      </c>
      <c r="C116" s="7" t="s">
        <v>51</v>
      </c>
      <c r="D116" s="7" t="s">
        <v>68</v>
      </c>
      <c r="E116" s="6" t="s">
        <v>194</v>
      </c>
      <c r="F116" s="4" t="s">
        <v>70</v>
      </c>
      <c r="G116" s="8">
        <v>29</v>
      </c>
    </row>
    <row r="117" spans="1:7" ht="30" x14ac:dyDescent="0.25">
      <c r="A117" s="1" t="s">
        <v>192</v>
      </c>
      <c r="B117" s="5" t="s">
        <v>192</v>
      </c>
      <c r="C117" s="7" t="s">
        <v>51</v>
      </c>
      <c r="D117" s="7" t="s">
        <v>68</v>
      </c>
      <c r="E117" s="6" t="s">
        <v>195</v>
      </c>
      <c r="F117" s="4" t="s">
        <v>70</v>
      </c>
      <c r="G117" s="8">
        <v>29</v>
      </c>
    </row>
    <row r="118" spans="1:7" ht="75" x14ac:dyDescent="0.25">
      <c r="A118" s="1" t="s">
        <v>192</v>
      </c>
      <c r="B118" s="5" t="s">
        <v>192</v>
      </c>
      <c r="C118" s="7" t="s">
        <v>55</v>
      </c>
      <c r="D118" s="7" t="s">
        <v>58</v>
      </c>
      <c r="E118" s="6" t="s">
        <v>196</v>
      </c>
      <c r="F118" s="4" t="s">
        <v>33</v>
      </c>
      <c r="G118" s="8">
        <v>81050</v>
      </c>
    </row>
    <row r="119" spans="1:7" x14ac:dyDescent="0.25">
      <c r="A119" s="1" t="s">
        <v>192</v>
      </c>
      <c r="B119" s="5" t="s">
        <v>192</v>
      </c>
      <c r="C119" s="7" t="s">
        <v>51</v>
      </c>
      <c r="D119" s="7" t="s">
        <v>100</v>
      </c>
      <c r="E119" s="6" t="s">
        <v>186</v>
      </c>
      <c r="F119" s="4"/>
      <c r="G119" s="8">
        <v>25000</v>
      </c>
    </row>
    <row r="120" spans="1:7" ht="75" x14ac:dyDescent="0.25">
      <c r="A120" s="1" t="s">
        <v>192</v>
      </c>
      <c r="B120" s="5" t="s">
        <v>192</v>
      </c>
      <c r="C120" s="7" t="s">
        <v>12</v>
      </c>
      <c r="D120" s="7" t="s">
        <v>66</v>
      </c>
      <c r="E120" s="6" t="s">
        <v>197</v>
      </c>
      <c r="F120" s="4" t="s">
        <v>15</v>
      </c>
      <c r="G120" s="8">
        <v>9030</v>
      </c>
    </row>
    <row r="121" spans="1:7" ht="75" x14ac:dyDescent="0.25">
      <c r="A121" s="1" t="s">
        <v>192</v>
      </c>
      <c r="B121" s="5" t="s">
        <v>192</v>
      </c>
      <c r="C121" s="7" t="s">
        <v>12</v>
      </c>
      <c r="D121" s="7" t="s">
        <v>66</v>
      </c>
      <c r="E121" s="6" t="s">
        <v>198</v>
      </c>
      <c r="F121" s="4" t="s">
        <v>15</v>
      </c>
      <c r="G121" s="8">
        <v>8040</v>
      </c>
    </row>
    <row r="122" spans="1:7" ht="75" x14ac:dyDescent="0.25">
      <c r="A122" s="1" t="s">
        <v>192</v>
      </c>
      <c r="B122" s="5" t="s">
        <v>192</v>
      </c>
      <c r="C122" s="7" t="s">
        <v>12</v>
      </c>
      <c r="D122" s="7" t="s">
        <v>66</v>
      </c>
      <c r="E122" s="6" t="s">
        <v>199</v>
      </c>
      <c r="F122" s="4" t="s">
        <v>50</v>
      </c>
      <c r="G122" s="8">
        <v>5200</v>
      </c>
    </row>
    <row r="123" spans="1:7" ht="45" x14ac:dyDescent="0.25">
      <c r="A123" s="1" t="s">
        <v>200</v>
      </c>
      <c r="B123" s="5" t="s">
        <v>200</v>
      </c>
      <c r="C123" s="7" t="s">
        <v>30</v>
      </c>
      <c r="D123" s="7" t="s">
        <v>46</v>
      </c>
      <c r="E123" s="6" t="s">
        <v>201</v>
      </c>
      <c r="F123" s="4" t="s">
        <v>83</v>
      </c>
      <c r="G123" s="8">
        <v>40000</v>
      </c>
    </row>
    <row r="124" spans="1:7" ht="30" x14ac:dyDescent="0.25">
      <c r="A124" s="1" t="s">
        <v>202</v>
      </c>
      <c r="B124" s="5" t="s">
        <v>202</v>
      </c>
      <c r="C124" s="7" t="s">
        <v>51</v>
      </c>
      <c r="D124" s="7" t="s">
        <v>68</v>
      </c>
      <c r="E124" s="6" t="s">
        <v>203</v>
      </c>
      <c r="F124" s="4" t="s">
        <v>70</v>
      </c>
      <c r="G124" s="8">
        <v>29</v>
      </c>
    </row>
    <row r="125" spans="1:7" ht="75" x14ac:dyDescent="0.25">
      <c r="A125" s="1" t="s">
        <v>202</v>
      </c>
      <c r="B125" s="5" t="s">
        <v>202</v>
      </c>
      <c r="C125" s="7" t="s">
        <v>12</v>
      </c>
      <c r="D125" s="7" t="s">
        <v>66</v>
      </c>
      <c r="E125" s="6" t="s">
        <v>204</v>
      </c>
      <c r="F125" s="4" t="s">
        <v>48</v>
      </c>
      <c r="G125" s="8">
        <v>2000</v>
      </c>
    </row>
    <row r="126" spans="1:7" ht="60" x14ac:dyDescent="0.25">
      <c r="A126" s="1" t="s">
        <v>205</v>
      </c>
      <c r="B126" s="5" t="s">
        <v>205</v>
      </c>
      <c r="C126" s="7" t="s">
        <v>55</v>
      </c>
      <c r="D126" s="7" t="s">
        <v>56</v>
      </c>
      <c r="E126" s="6" t="s">
        <v>206</v>
      </c>
      <c r="F126" s="4"/>
      <c r="G126" s="8">
        <v>5822.88</v>
      </c>
    </row>
    <row r="127" spans="1:7" ht="60" x14ac:dyDescent="0.25">
      <c r="A127" s="1" t="s">
        <v>207</v>
      </c>
      <c r="B127" s="5" t="s">
        <v>207</v>
      </c>
      <c r="C127" s="7" t="s">
        <v>55</v>
      </c>
      <c r="D127" s="7" t="s">
        <v>56</v>
      </c>
      <c r="E127" s="6" t="s">
        <v>208</v>
      </c>
      <c r="F127" s="4"/>
      <c r="G127" s="8">
        <v>11645.76</v>
      </c>
    </row>
    <row r="128" spans="1:7" ht="75" x14ac:dyDescent="0.25">
      <c r="A128" s="1" t="s">
        <v>207</v>
      </c>
      <c r="B128" s="5" t="s">
        <v>207</v>
      </c>
      <c r="C128" s="7" t="s">
        <v>12</v>
      </c>
      <c r="D128" s="7" t="s">
        <v>66</v>
      </c>
      <c r="E128" s="6" t="s">
        <v>23</v>
      </c>
      <c r="F128" s="4" t="s">
        <v>24</v>
      </c>
      <c r="G128" s="8">
        <v>22494</v>
      </c>
    </row>
    <row r="129" spans="1:7" ht="30" x14ac:dyDescent="0.25">
      <c r="A129" s="1" t="s">
        <v>209</v>
      </c>
      <c r="B129" s="5" t="s">
        <v>209</v>
      </c>
      <c r="C129" s="7" t="s">
        <v>51</v>
      </c>
      <c r="D129" s="7" t="s">
        <v>68</v>
      </c>
      <c r="E129" s="6" t="s">
        <v>210</v>
      </c>
      <c r="F129" s="4" t="s">
        <v>70</v>
      </c>
      <c r="G129" s="8">
        <v>29</v>
      </c>
    </row>
    <row r="130" spans="1:7" ht="30" x14ac:dyDescent="0.25">
      <c r="A130" s="1" t="s">
        <v>209</v>
      </c>
      <c r="B130" s="5" t="s">
        <v>209</v>
      </c>
      <c r="C130" s="7" t="s">
        <v>51</v>
      </c>
      <c r="D130" s="7" t="s">
        <v>68</v>
      </c>
      <c r="E130" s="6" t="s">
        <v>211</v>
      </c>
      <c r="F130" s="4" t="s">
        <v>70</v>
      </c>
      <c r="G130" s="8">
        <v>29</v>
      </c>
    </row>
    <row r="131" spans="1:7" ht="30" x14ac:dyDescent="0.25">
      <c r="A131" s="1" t="s">
        <v>209</v>
      </c>
      <c r="B131" s="5" t="s">
        <v>209</v>
      </c>
      <c r="C131" s="7" t="s">
        <v>51</v>
      </c>
      <c r="D131" s="7" t="s">
        <v>68</v>
      </c>
      <c r="E131" s="6" t="s">
        <v>212</v>
      </c>
      <c r="F131" s="4" t="s">
        <v>70</v>
      </c>
      <c r="G131" s="8">
        <v>29</v>
      </c>
    </row>
    <row r="132" spans="1:7" ht="30" x14ac:dyDescent="0.25">
      <c r="A132" s="1" t="s">
        <v>209</v>
      </c>
      <c r="B132" s="5" t="s">
        <v>209</v>
      </c>
      <c r="C132" s="7" t="s">
        <v>51</v>
      </c>
      <c r="D132" s="7" t="s">
        <v>68</v>
      </c>
      <c r="E132" s="6" t="s">
        <v>213</v>
      </c>
      <c r="F132" s="4" t="s">
        <v>70</v>
      </c>
      <c r="G132" s="8">
        <v>29</v>
      </c>
    </row>
    <row r="133" spans="1:7" ht="75" x14ac:dyDescent="0.25">
      <c r="A133" s="1" t="s">
        <v>209</v>
      </c>
      <c r="B133" s="5" t="s">
        <v>209</v>
      </c>
      <c r="C133" s="7" t="s">
        <v>55</v>
      </c>
      <c r="D133" s="7" t="s">
        <v>58</v>
      </c>
      <c r="E133" s="6" t="s">
        <v>214</v>
      </c>
      <c r="F133" s="4" t="s">
        <v>33</v>
      </c>
      <c r="G133" s="8">
        <v>12108.6</v>
      </c>
    </row>
    <row r="134" spans="1:7" ht="75" x14ac:dyDescent="0.25">
      <c r="A134" s="1" t="s">
        <v>209</v>
      </c>
      <c r="B134" s="5" t="s">
        <v>209</v>
      </c>
      <c r="C134" s="7" t="s">
        <v>12</v>
      </c>
      <c r="D134" s="7" t="s">
        <v>66</v>
      </c>
      <c r="E134" s="6" t="s">
        <v>215</v>
      </c>
      <c r="F134" s="4" t="s">
        <v>20</v>
      </c>
      <c r="G134" s="8">
        <v>1500</v>
      </c>
    </row>
    <row r="135" spans="1:7" ht="75" x14ac:dyDescent="0.25">
      <c r="A135" s="1" t="s">
        <v>209</v>
      </c>
      <c r="B135" s="5" t="s">
        <v>209</v>
      </c>
      <c r="C135" s="7" t="s">
        <v>12</v>
      </c>
      <c r="D135" s="7" t="s">
        <v>66</v>
      </c>
      <c r="E135" s="6" t="s">
        <v>25</v>
      </c>
      <c r="F135" s="4" t="s">
        <v>15</v>
      </c>
      <c r="G135" s="8">
        <v>9820</v>
      </c>
    </row>
    <row r="136" spans="1:7" ht="60" x14ac:dyDescent="0.25">
      <c r="A136" s="1" t="s">
        <v>209</v>
      </c>
      <c r="B136" s="5" t="s">
        <v>209</v>
      </c>
      <c r="C136" s="7" t="s">
        <v>55</v>
      </c>
      <c r="D136" s="7" t="s">
        <v>56</v>
      </c>
      <c r="E136" s="6" t="s">
        <v>216</v>
      </c>
      <c r="F136" s="4"/>
      <c r="G136" s="8">
        <v>8136.48</v>
      </c>
    </row>
    <row r="137" spans="1:7" ht="75" x14ac:dyDescent="0.25">
      <c r="A137" s="1" t="s">
        <v>209</v>
      </c>
      <c r="B137" s="5" t="s">
        <v>209</v>
      </c>
      <c r="C137" s="7" t="s">
        <v>12</v>
      </c>
      <c r="D137" s="7" t="s">
        <v>66</v>
      </c>
      <c r="E137" s="6" t="s">
        <v>217</v>
      </c>
      <c r="F137" s="4" t="s">
        <v>15</v>
      </c>
      <c r="G137" s="8">
        <v>680</v>
      </c>
    </row>
    <row r="138" spans="1:7" ht="75" x14ac:dyDescent="0.25">
      <c r="A138" s="1" t="s">
        <v>209</v>
      </c>
      <c r="B138" s="5" t="s">
        <v>209</v>
      </c>
      <c r="C138" s="7" t="s">
        <v>12</v>
      </c>
      <c r="D138" s="7" t="s">
        <v>66</v>
      </c>
      <c r="E138" s="6" t="s">
        <v>218</v>
      </c>
      <c r="F138" s="4" t="s">
        <v>219</v>
      </c>
      <c r="G138" s="8">
        <v>990</v>
      </c>
    </row>
    <row r="139" spans="1:7" ht="75" x14ac:dyDescent="0.25">
      <c r="A139" s="1" t="s">
        <v>209</v>
      </c>
      <c r="B139" s="5" t="s">
        <v>209</v>
      </c>
      <c r="C139" s="7" t="s">
        <v>12</v>
      </c>
      <c r="D139" s="7" t="s">
        <v>66</v>
      </c>
      <c r="E139" s="6" t="s">
        <v>220</v>
      </c>
      <c r="F139" s="4" t="s">
        <v>219</v>
      </c>
      <c r="G139" s="8">
        <v>990</v>
      </c>
    </row>
    <row r="140" spans="1:7" x14ac:dyDescent="0.25">
      <c r="A140" s="1" t="s">
        <v>221</v>
      </c>
      <c r="B140" s="5" t="s">
        <v>209</v>
      </c>
      <c r="C140" s="7" t="s">
        <v>51</v>
      </c>
      <c r="D140" s="7" t="s">
        <v>100</v>
      </c>
      <c r="E140" s="6" t="s">
        <v>215</v>
      </c>
      <c r="F140" s="4"/>
      <c r="G140" s="8">
        <v>40000</v>
      </c>
    </row>
    <row r="141" spans="1:7" ht="75" x14ac:dyDescent="0.25">
      <c r="A141" s="1" t="s">
        <v>222</v>
      </c>
      <c r="B141" s="5" t="s">
        <v>222</v>
      </c>
      <c r="C141" s="7" t="s">
        <v>55</v>
      </c>
      <c r="D141" s="7" t="s">
        <v>58</v>
      </c>
      <c r="E141" s="6" t="s">
        <v>223</v>
      </c>
      <c r="F141" s="4" t="s">
        <v>33</v>
      </c>
      <c r="G141" s="8">
        <v>17456.97</v>
      </c>
    </row>
    <row r="142" spans="1:7" ht="75" x14ac:dyDescent="0.25">
      <c r="A142" s="1" t="s">
        <v>224</v>
      </c>
      <c r="B142" s="5" t="s">
        <v>224</v>
      </c>
      <c r="C142" s="7" t="s">
        <v>55</v>
      </c>
      <c r="D142" s="7" t="s">
        <v>58</v>
      </c>
      <c r="E142" s="6" t="s">
        <v>225</v>
      </c>
      <c r="F142" s="4" t="s">
        <v>33</v>
      </c>
      <c r="G142" s="8">
        <v>11178.52</v>
      </c>
    </row>
    <row r="143" spans="1:7" ht="75" x14ac:dyDescent="0.25">
      <c r="A143" s="1" t="s">
        <v>226</v>
      </c>
      <c r="B143" s="5" t="s">
        <v>226</v>
      </c>
      <c r="C143" s="7" t="s">
        <v>55</v>
      </c>
      <c r="D143" s="7" t="s">
        <v>58</v>
      </c>
      <c r="E143" s="6" t="s">
        <v>227</v>
      </c>
      <c r="F143" s="4" t="s">
        <v>33</v>
      </c>
      <c r="G143" s="8">
        <v>5912.8</v>
      </c>
    </row>
    <row r="144" spans="1:7" ht="75" x14ac:dyDescent="0.25">
      <c r="A144" s="1" t="s">
        <v>22</v>
      </c>
      <c r="B144" s="5" t="s">
        <v>22</v>
      </c>
      <c r="C144" s="7" t="s">
        <v>12</v>
      </c>
      <c r="D144" s="7" t="s">
        <v>66</v>
      </c>
      <c r="E144" s="6" t="s">
        <v>229</v>
      </c>
      <c r="F144" s="4" t="s">
        <v>129</v>
      </c>
      <c r="G144" s="8">
        <v>1600</v>
      </c>
    </row>
    <row r="145" spans="1:7" ht="30" x14ac:dyDescent="0.25">
      <c r="A145" s="1" t="s">
        <v>22</v>
      </c>
      <c r="B145" s="5" t="s">
        <v>22</v>
      </c>
      <c r="C145" s="7" t="s">
        <v>51</v>
      </c>
      <c r="D145" s="7" t="s">
        <v>68</v>
      </c>
      <c r="E145" s="6" t="s">
        <v>231</v>
      </c>
      <c r="F145" s="4" t="s">
        <v>70</v>
      </c>
      <c r="G145" s="8">
        <v>29</v>
      </c>
    </row>
    <row r="146" spans="1:7" ht="75" x14ac:dyDescent="0.25">
      <c r="A146" s="1" t="s">
        <v>22</v>
      </c>
      <c r="B146" s="5" t="s">
        <v>22</v>
      </c>
      <c r="C146" s="7" t="s">
        <v>55</v>
      </c>
      <c r="D146" s="7" t="s">
        <v>58</v>
      </c>
      <c r="E146" s="6" t="s">
        <v>232</v>
      </c>
      <c r="F146" s="4" t="s">
        <v>33</v>
      </c>
      <c r="G146" s="8">
        <v>11300.3</v>
      </c>
    </row>
    <row r="147" spans="1:7" ht="75" x14ac:dyDescent="0.25">
      <c r="A147" s="1" t="s">
        <v>233</v>
      </c>
      <c r="B147" s="5" t="s">
        <v>233</v>
      </c>
      <c r="C147" s="7" t="s">
        <v>12</v>
      </c>
      <c r="D147" s="7" t="s">
        <v>66</v>
      </c>
      <c r="E147" s="6" t="s">
        <v>234</v>
      </c>
      <c r="F147" s="4" t="s">
        <v>129</v>
      </c>
      <c r="G147" s="8">
        <v>50</v>
      </c>
    </row>
    <row r="148" spans="1:7" ht="30" x14ac:dyDescent="0.25">
      <c r="A148" s="1" t="s">
        <v>233</v>
      </c>
      <c r="B148" s="5" t="s">
        <v>233</v>
      </c>
      <c r="C148" s="7" t="s">
        <v>51</v>
      </c>
      <c r="D148" s="7" t="s">
        <v>68</v>
      </c>
      <c r="E148" s="6" t="s">
        <v>235</v>
      </c>
      <c r="F148" s="4" t="s">
        <v>70</v>
      </c>
      <c r="G148" s="8">
        <v>29</v>
      </c>
    </row>
    <row r="149" spans="1:7" ht="30" x14ac:dyDescent="0.25">
      <c r="A149" s="1" t="s">
        <v>233</v>
      </c>
      <c r="B149" s="5" t="s">
        <v>233</v>
      </c>
      <c r="C149" s="7" t="s">
        <v>51</v>
      </c>
      <c r="D149" s="7" t="s">
        <v>68</v>
      </c>
      <c r="E149" s="6" t="s">
        <v>236</v>
      </c>
      <c r="F149" s="4" t="s">
        <v>70</v>
      </c>
      <c r="G149" s="8">
        <v>99</v>
      </c>
    </row>
    <row r="150" spans="1:7" ht="30" x14ac:dyDescent="0.25">
      <c r="A150" s="1" t="s">
        <v>233</v>
      </c>
      <c r="B150" s="5" t="s">
        <v>233</v>
      </c>
      <c r="C150" s="7" t="s">
        <v>51</v>
      </c>
      <c r="D150" s="7" t="s">
        <v>68</v>
      </c>
      <c r="E150" s="6" t="s">
        <v>237</v>
      </c>
      <c r="F150" s="4" t="s">
        <v>70</v>
      </c>
      <c r="G150" s="8">
        <v>990</v>
      </c>
    </row>
  </sheetData>
  <autoFilter ref="A6:G150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E18"/>
  <sheetViews>
    <sheetView workbookViewId="0">
      <selection activeCell="A3" sqref="A3:E18"/>
    </sheetView>
  </sheetViews>
  <sheetFormatPr defaultRowHeight="15" x14ac:dyDescent="0.25"/>
  <cols>
    <col min="1" max="1" width="33.140625" bestFit="1" customWidth="1"/>
    <col min="2" max="2" width="24.85546875" bestFit="1" customWidth="1"/>
    <col min="3" max="3" width="13.7109375" customWidth="1"/>
    <col min="4" max="4" width="22.5703125" customWidth="1"/>
    <col min="5" max="5" width="28.42578125" customWidth="1"/>
    <col min="6" max="6" width="40.28515625" customWidth="1"/>
    <col min="7" max="7" width="22" customWidth="1"/>
  </cols>
  <sheetData>
    <row r="3" spans="1:5" x14ac:dyDescent="0.25">
      <c r="A3" s="15" t="s">
        <v>239</v>
      </c>
      <c r="B3" t="s">
        <v>240</v>
      </c>
      <c r="C3" s="17" t="s">
        <v>241</v>
      </c>
      <c r="D3" s="17" t="s">
        <v>242</v>
      </c>
    </row>
    <row r="4" spans="1:5" x14ac:dyDescent="0.25">
      <c r="A4" s="16" t="s">
        <v>51</v>
      </c>
      <c r="B4">
        <v>39</v>
      </c>
      <c r="C4">
        <v>0.25</v>
      </c>
      <c r="D4">
        <f>GETPIVOTDATA("Дата",$A$3,"Документ","Банковский ордер")*C4</f>
        <v>9.75</v>
      </c>
    </row>
    <row r="5" spans="1:5" x14ac:dyDescent="0.25">
      <c r="A5" s="16" t="s">
        <v>34</v>
      </c>
      <c r="B5">
        <v>5</v>
      </c>
      <c r="C5">
        <v>1</v>
      </c>
      <c r="D5">
        <f>GETPIVOTDATA("Дата",$A$3,"Документ","Бухгалтерская справка")*1</f>
        <v>5</v>
      </c>
    </row>
    <row r="6" spans="1:5" x14ac:dyDescent="0.25">
      <c r="A6" s="16" t="s">
        <v>55</v>
      </c>
      <c r="B6">
        <v>53</v>
      </c>
      <c r="C6">
        <v>1</v>
      </c>
      <c r="D6">
        <f>GETPIVOTDATA("Дата",$A$3,"Документ","Входящее платежное поручение")</f>
        <v>53</v>
      </c>
    </row>
    <row r="7" spans="1:5" x14ac:dyDescent="0.25">
      <c r="A7" s="16" t="s">
        <v>30</v>
      </c>
      <c r="B7">
        <v>8</v>
      </c>
      <c r="C7">
        <v>1</v>
      </c>
      <c r="D7">
        <f>GETPIVOTDATA("Дата",$A$3,"Документ","Входящий акт приемки услуг")</f>
        <v>8</v>
      </c>
    </row>
    <row r="8" spans="1:5" x14ac:dyDescent="0.25">
      <c r="A8" s="16" t="s">
        <v>27</v>
      </c>
      <c r="B8">
        <v>1</v>
      </c>
      <c r="C8">
        <v>1</v>
      </c>
      <c r="D8">
        <f>GETPIVOTDATA("Дата",$A$3,"Документ","Закрытие декабря 2018 года")</f>
        <v>1</v>
      </c>
    </row>
    <row r="9" spans="1:5" x14ac:dyDescent="0.25">
      <c r="A9" s="16" t="s">
        <v>160</v>
      </c>
      <c r="B9">
        <v>1</v>
      </c>
      <c r="C9">
        <v>1</v>
      </c>
      <c r="D9">
        <f>GETPIVOTDATA("Дата",$A$3,"Документ","Закрытие ноября 2018 года")</f>
        <v>1</v>
      </c>
    </row>
    <row r="10" spans="1:5" x14ac:dyDescent="0.25">
      <c r="A10" s="16" t="s">
        <v>12</v>
      </c>
      <c r="B10">
        <v>31</v>
      </c>
      <c r="C10">
        <v>1</v>
      </c>
      <c r="D10">
        <f>GETPIVOTDATA("Дата",$A$3,"Документ","Исходящее платежное поручение")</f>
        <v>31</v>
      </c>
    </row>
    <row r="11" spans="1:5" x14ac:dyDescent="0.25">
      <c r="A11" s="16" t="s">
        <v>37</v>
      </c>
      <c r="B11">
        <v>2</v>
      </c>
      <c r="C11">
        <v>1</v>
      </c>
      <c r="D11">
        <f>GETPIVOTDATA("Дата",$A$3,"Документ","Исходящий акт приемки услуг")</f>
        <v>2</v>
      </c>
    </row>
    <row r="12" spans="1:5" x14ac:dyDescent="0.25">
      <c r="A12" s="16" t="s">
        <v>40</v>
      </c>
      <c r="B12">
        <v>2</v>
      </c>
      <c r="C12">
        <v>1</v>
      </c>
      <c r="D12">
        <f>GETPIVOTDATA("Дата",$A$3,"Документ","Отчет по безналичной рознице")</f>
        <v>2</v>
      </c>
    </row>
    <row r="13" spans="1:5" x14ac:dyDescent="0.25">
      <c r="A13" s="16" t="s">
        <v>75</v>
      </c>
      <c r="B13">
        <v>2</v>
      </c>
      <c r="C13">
        <v>1</v>
      </c>
      <c r="D13">
        <f>GETPIVOTDATA("Дата",$A$3,"Документ","Уплата налогов и взносов")</f>
        <v>2</v>
      </c>
      <c r="E13" s="19" t="s">
        <v>244</v>
      </c>
    </row>
    <row r="14" spans="1:5" x14ac:dyDescent="0.25">
      <c r="A14" s="16" t="s">
        <v>238</v>
      </c>
      <c r="B14">
        <v>144</v>
      </c>
      <c r="C14" s="18" t="s">
        <v>243</v>
      </c>
      <c r="D14" s="17">
        <f>SUM(D4:D13)</f>
        <v>114.75</v>
      </c>
      <c r="E14" s="20">
        <f>D14/2</f>
        <v>57.375</v>
      </c>
    </row>
    <row r="17" spans="4:5" x14ac:dyDescent="0.25">
      <c r="D17" s="18" t="s">
        <v>246</v>
      </c>
      <c r="E17" s="18" t="s">
        <v>245</v>
      </c>
    </row>
    <row r="18" spans="4:5" x14ac:dyDescent="0.25">
      <c r="D18" s="21">
        <v>7200</v>
      </c>
      <c r="E18" s="22">
        <v>10000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Реестр</vt:lpstr>
      <vt:lpstr>Лист1</vt:lpstr>
      <vt:lpstr>Лист3</vt:lpstr>
    </vt:vector>
  </TitlesOfParts>
  <Company>
  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СКБ Контур</dc:creator>
  <cp:lastModifiedBy>Калистратов Антон Сергеевич</cp:lastModifiedBy>
  <dcterms:created xsi:type="dcterms:W3CDTF">2019-01-31T06:17:01Z</dcterms:created>
  <dcterms:modified xsi:type="dcterms:W3CDTF">2019-03-20T09:39:48Z</dcterms:modified>
</cp:coreProperties>
</file>