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6" i="1" l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5" i="1"/>
  <c r="S25" i="1" l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5" i="1"/>
  <c r="M3" i="1" l="1"/>
  <c r="K3" i="1"/>
  <c r="G41" i="1"/>
  <c r="G40" i="1"/>
  <c r="G42" i="1"/>
  <c r="G43" i="1"/>
  <c r="F40" i="1"/>
  <c r="G44" i="1" s="1"/>
  <c r="F41" i="1"/>
  <c r="G45" i="1" s="1"/>
  <c r="F42" i="1"/>
  <c r="G46" i="1" s="1"/>
  <c r="F43" i="1"/>
  <c r="G47" i="1" s="1"/>
  <c r="F44" i="1"/>
  <c r="G48" i="1" s="1"/>
  <c r="F45" i="1"/>
  <c r="G49" i="1" s="1"/>
  <c r="F46" i="1"/>
  <c r="G50" i="1" s="1"/>
  <c r="F47" i="1"/>
  <c r="F48" i="1"/>
  <c r="F49" i="1"/>
  <c r="F50" i="1"/>
</calcChain>
</file>

<file path=xl/sharedStrings.xml><?xml version="1.0" encoding="utf-8"?>
<sst xmlns="http://schemas.openxmlformats.org/spreadsheetml/2006/main" count="25" uniqueCount="18">
  <si>
    <t xml:space="preserve">Versterking </t>
  </si>
  <si>
    <t>Berekend</t>
  </si>
  <si>
    <t>B (mT)</t>
  </si>
  <si>
    <t>In spanning rms</t>
  </si>
  <si>
    <t>Uit spanning rms</t>
  </si>
  <si>
    <t>mV</t>
  </si>
  <si>
    <t>V</t>
  </si>
  <si>
    <t>I _spoel(A)</t>
  </si>
  <si>
    <t>I_plaat (A)</t>
  </si>
  <si>
    <t>Gemeten (B oplopend)</t>
  </si>
  <si>
    <t>Onzekerheid U_H_versterkt van 0.001 a 0.005 V</t>
  </si>
  <si>
    <t>U_H (uV)</t>
  </si>
  <si>
    <t>U_H offset</t>
  </si>
  <si>
    <t>U_H verschil</t>
  </si>
  <si>
    <t>Zilver plaatje goed</t>
  </si>
  <si>
    <t>B originele richting</t>
  </si>
  <si>
    <t>TYPE NUMMER APPARATUS zilver 58681 B2</t>
  </si>
  <si>
    <t>Gemeten (B omgedraaid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</si>
</sst>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Sheet1!$A$5:$A$25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Sheet1!$E$5:$E$25</c:f>
              <c:numCache>
                <c:formatCode>General</c:formatCode>
                <c:ptCount val="21"/>
                <c:pt idx="0">
                  <c:v>-0.29999999999999982</c:v>
                </c:pt>
                <c:pt idx="1">
                  <c:v>0.40000000000000036</c:v>
                </c:pt>
                <c:pt idx="2">
                  <c:v>0.89999999999999858</c:v>
                </c:pt>
                <c:pt idx="3">
                  <c:v>1.8000000000000007</c:v>
                </c:pt>
                <c:pt idx="4">
                  <c:v>2</c:v>
                </c:pt>
                <c:pt idx="5">
                  <c:v>2.6000000000000014</c:v>
                </c:pt>
                <c:pt idx="6">
                  <c:v>3.1999999999999957</c:v>
                </c:pt>
                <c:pt idx="7">
                  <c:v>3.6000000000000014</c:v>
                </c:pt>
                <c:pt idx="8">
                  <c:v>4.2999999999999972</c:v>
                </c:pt>
                <c:pt idx="9">
                  <c:v>4.8999999999999915</c:v>
                </c:pt>
                <c:pt idx="10">
                  <c:v>5.3999999999999915</c:v>
                </c:pt>
                <c:pt idx="11">
                  <c:v>6</c:v>
                </c:pt>
                <c:pt idx="12">
                  <c:v>6.5</c:v>
                </c:pt>
                <c:pt idx="13">
                  <c:v>7.2999999999999972</c:v>
                </c:pt>
                <c:pt idx="14">
                  <c:v>7.5</c:v>
                </c:pt>
                <c:pt idx="15">
                  <c:v>8.2000000000000028</c:v>
                </c:pt>
                <c:pt idx="16">
                  <c:v>8.7999999999999972</c:v>
                </c:pt>
                <c:pt idx="17">
                  <c:v>9.2999999999999972</c:v>
                </c:pt>
                <c:pt idx="18">
                  <c:v>9.7999999999999829</c:v>
                </c:pt>
                <c:pt idx="19">
                  <c:v>10.5</c:v>
                </c:pt>
                <c:pt idx="20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D1-4168-B356-E8B89CBBF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5644128"/>
        <c:axId val="1872542576"/>
      </c:scatterChart>
      <c:valAx>
        <c:axId val="188564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542576"/>
        <c:crosses val="autoZero"/>
        <c:crossBetween val="midCat"/>
      </c:valAx>
      <c:valAx>
        <c:axId val="187254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644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Sheet1!$O$5:$O$25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Sheet1!$S$5:$S$25</c:f>
              <c:numCache>
                <c:formatCode>General</c:formatCode>
                <c:ptCount val="21"/>
                <c:pt idx="0">
                  <c:v>0</c:v>
                </c:pt>
                <c:pt idx="1">
                  <c:v>-0.59999999999999964</c:v>
                </c:pt>
                <c:pt idx="2">
                  <c:v>-1.3000000000000007</c:v>
                </c:pt>
                <c:pt idx="3">
                  <c:v>-1.6000000000000014</c:v>
                </c:pt>
                <c:pt idx="4">
                  <c:v>-2.1999999999999993</c:v>
                </c:pt>
                <c:pt idx="5">
                  <c:v>-2.7999999999999972</c:v>
                </c:pt>
                <c:pt idx="6">
                  <c:v>-3.2000000000000028</c:v>
                </c:pt>
                <c:pt idx="7">
                  <c:v>-3.8999999999999986</c:v>
                </c:pt>
                <c:pt idx="8">
                  <c:v>-4.1000000000000014</c:v>
                </c:pt>
                <c:pt idx="9">
                  <c:v>-4.8000000000000043</c:v>
                </c:pt>
                <c:pt idx="10">
                  <c:v>-5.5999999999999943</c:v>
                </c:pt>
                <c:pt idx="11">
                  <c:v>-6</c:v>
                </c:pt>
                <c:pt idx="12">
                  <c:v>-6.5</c:v>
                </c:pt>
                <c:pt idx="13">
                  <c:v>-6.7999999999999972</c:v>
                </c:pt>
                <c:pt idx="14">
                  <c:v>-7.5999999999999943</c:v>
                </c:pt>
                <c:pt idx="15">
                  <c:v>-8.0999999999999943</c:v>
                </c:pt>
                <c:pt idx="16">
                  <c:v>-8.7000000000000028</c:v>
                </c:pt>
                <c:pt idx="17">
                  <c:v>-9.1999999999999886</c:v>
                </c:pt>
                <c:pt idx="18">
                  <c:v>-9.8999999999999773</c:v>
                </c:pt>
                <c:pt idx="19">
                  <c:v>-10.600000000000023</c:v>
                </c:pt>
                <c:pt idx="20">
                  <c:v>-10.800000000000011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85-43BC-ACB2-4CE75B1EBA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937135"/>
        <c:axId val="140851391"/>
      </c:scatterChart>
      <c:valAx>
        <c:axId val="147937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51391"/>
        <c:crosses val="autoZero"/>
        <c:crossBetween val="midCat"/>
      </c:valAx>
      <c:valAx>
        <c:axId val="14085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37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Sheet1!$A$5:$A$25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Sheet1!$X$5:$X$25</c:f>
              <c:numCache>
                <c:formatCode>General</c:formatCode>
                <c:ptCount val="21"/>
                <c:pt idx="0">
                  <c:v>-0.14999999999999991</c:v>
                </c:pt>
                <c:pt idx="1">
                  <c:v>0.5</c:v>
                </c:pt>
                <c:pt idx="2">
                  <c:v>1.0999999999999996</c:v>
                </c:pt>
                <c:pt idx="3">
                  <c:v>1.7000000000000011</c:v>
                </c:pt>
                <c:pt idx="4">
                  <c:v>2.0999999999999996</c:v>
                </c:pt>
                <c:pt idx="5">
                  <c:v>2.6999999999999993</c:v>
                </c:pt>
                <c:pt idx="6">
                  <c:v>3.1999999999999993</c:v>
                </c:pt>
                <c:pt idx="7">
                  <c:v>3.75</c:v>
                </c:pt>
                <c:pt idx="8">
                  <c:v>4.1999999999999993</c:v>
                </c:pt>
                <c:pt idx="9">
                  <c:v>4.8499999999999979</c:v>
                </c:pt>
                <c:pt idx="10">
                  <c:v>5.4999999999999929</c:v>
                </c:pt>
                <c:pt idx="11">
                  <c:v>6</c:v>
                </c:pt>
                <c:pt idx="12">
                  <c:v>6.5</c:v>
                </c:pt>
                <c:pt idx="13">
                  <c:v>7.0499999999999972</c:v>
                </c:pt>
                <c:pt idx="14">
                  <c:v>7.5499999999999972</c:v>
                </c:pt>
                <c:pt idx="15">
                  <c:v>8.1499999999999986</c:v>
                </c:pt>
                <c:pt idx="16">
                  <c:v>8.75</c:v>
                </c:pt>
                <c:pt idx="17">
                  <c:v>9.2499999999999929</c:v>
                </c:pt>
                <c:pt idx="18">
                  <c:v>9.8499999999999801</c:v>
                </c:pt>
                <c:pt idx="19">
                  <c:v>10.550000000000011</c:v>
                </c:pt>
                <c:pt idx="20">
                  <c:v>10.900000000000006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F2-47E3-90D0-982C7B33B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3686080"/>
        <c:axId val="1079110000"/>
      </c:scatterChart>
      <c:valAx>
        <c:axId val="116368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110000"/>
        <c:crosses val="autoZero"/>
        <c:crossBetween val="midCat"/>
      </c:valAx>
      <c:valAx>
        <c:axId val="107911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686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25</xdr:row>
      <xdr:rowOff>9525</xdr:rowOff>
    </xdr:from>
    <xdr:to>
      <xdr:col>7</xdr:col>
      <xdr:colOff>304800</xdr:colOff>
      <xdr:row>39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4B5F32-6210-4457-BF7F-8D23EB7837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581025</xdr:colOff>
      <xdr:row>25</xdr:row>
      <xdr:rowOff>19050</xdr:rowOff>
    </xdr:from>
    <xdr:to>
      <xdr:col>19</xdr:col>
      <xdr:colOff>485775</xdr:colOff>
      <xdr:row>39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37C60D-68EF-4C10-89F2-189CCDF39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428625</xdr:colOff>
      <xdr:row>6</xdr:row>
      <xdr:rowOff>171450</xdr:rowOff>
    </xdr:from>
    <xdr:to>
      <xdr:col>14</xdr:col>
      <xdr:colOff>123825</xdr:colOff>
      <xdr:row>21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7267AD-4E3C-4DE6-B2A2-707F4DBA9D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tabSelected="1" workbookViewId="0">
      <selection activeCell="U7" sqref="U7"/>
    </sheetView>
  </sheetViews>
  <sheetFormatPr defaultRowHeight="15" x14ac:dyDescent="0.25"/>
  <cols>
    <col min="1" max="1" width="10.140625" bestFit="1" customWidth="1"/>
    <col min="2" max="2" width="10.5703125" style="3" bestFit="1" customWidth="1"/>
    <col min="3" max="3" width="13.7109375" style="3" bestFit="1" customWidth="1"/>
    <col min="4" max="4" width="14.85546875" style="3" bestFit="1" customWidth="1"/>
    <col min="5" max="5" width="16.7109375" style="3" customWidth="1"/>
    <col min="6" max="7" width="9.140625" style="3"/>
    <col min="15" max="15" width="10.140625" bestFit="1" customWidth="1"/>
    <col min="16" max="16" width="10.5703125" bestFit="1" customWidth="1"/>
    <col min="17" max="17" width="8.85546875" bestFit="1" customWidth="1"/>
    <col min="18" max="18" width="10.28515625" bestFit="1" customWidth="1"/>
    <col min="19" max="19" width="11.85546875" bestFit="1" customWidth="1"/>
  </cols>
  <sheetData>
    <row r="1" spans="1:24" x14ac:dyDescent="0.25">
      <c r="B1"/>
      <c r="C1"/>
      <c r="D1"/>
      <c r="E1"/>
      <c r="F1"/>
      <c r="G1"/>
      <c r="I1" t="s">
        <v>3</v>
      </c>
      <c r="K1">
        <v>3.7</v>
      </c>
      <c r="L1" t="s">
        <v>5</v>
      </c>
      <c r="M1">
        <v>0.21</v>
      </c>
    </row>
    <row r="2" spans="1:24" x14ac:dyDescent="0.25">
      <c r="B2"/>
      <c r="C2"/>
      <c r="D2"/>
      <c r="E2"/>
      <c r="F2"/>
      <c r="G2"/>
      <c r="I2" t="s">
        <v>4</v>
      </c>
      <c r="K2">
        <v>1.952</v>
      </c>
      <c r="L2" t="s">
        <v>6</v>
      </c>
      <c r="M2">
        <v>1.0920000000000001</v>
      </c>
    </row>
    <row r="3" spans="1:24" x14ac:dyDescent="0.25">
      <c r="A3" s="5" t="s">
        <v>9</v>
      </c>
      <c r="B3" s="5"/>
      <c r="C3" s="5"/>
      <c r="D3" s="2" t="s">
        <v>14</v>
      </c>
      <c r="E3" s="1"/>
      <c r="F3" s="5" t="s">
        <v>1</v>
      </c>
      <c r="G3" s="5"/>
      <c r="I3" t="s">
        <v>0</v>
      </c>
      <c r="K3">
        <f>K2/(K1*10^-3)</f>
        <v>527.56756756756749</v>
      </c>
      <c r="M3">
        <f>M2/(M1*10^-3)</f>
        <v>5200</v>
      </c>
      <c r="O3" s="5" t="s">
        <v>17</v>
      </c>
      <c r="P3" s="5"/>
      <c r="Q3" s="5"/>
      <c r="R3" s="4"/>
      <c r="S3" s="4"/>
      <c r="T3" s="5" t="s">
        <v>1</v>
      </c>
      <c r="U3" s="5"/>
    </row>
    <row r="4" spans="1:24" x14ac:dyDescent="0.25">
      <c r="A4" t="s">
        <v>8</v>
      </c>
      <c r="B4" t="s">
        <v>7</v>
      </c>
      <c r="C4" t="s">
        <v>11</v>
      </c>
      <c r="D4" t="s">
        <v>12</v>
      </c>
      <c r="E4" s="3" t="s">
        <v>13</v>
      </c>
      <c r="F4" t="s">
        <v>2</v>
      </c>
      <c r="G4"/>
      <c r="O4" t="s">
        <v>8</v>
      </c>
      <c r="P4" t="s">
        <v>7</v>
      </c>
      <c r="Q4" t="s">
        <v>11</v>
      </c>
      <c r="R4" t="s">
        <v>12</v>
      </c>
      <c r="S4" s="3" t="s">
        <v>13</v>
      </c>
      <c r="T4" t="s">
        <v>2</v>
      </c>
    </row>
    <row r="5" spans="1:24" x14ac:dyDescent="0.25">
      <c r="A5">
        <v>0</v>
      </c>
      <c r="B5" s="3">
        <v>15</v>
      </c>
      <c r="C5" s="3">
        <v>6.8</v>
      </c>
      <c r="D5" s="3">
        <v>7.1</v>
      </c>
      <c r="E5" s="3">
        <f>C5-D5</f>
        <v>-0.29999999999999982</v>
      </c>
      <c r="F5" s="3">
        <v>332</v>
      </c>
      <c r="I5" t="s">
        <v>10</v>
      </c>
      <c r="O5">
        <v>0</v>
      </c>
      <c r="P5" s="3">
        <v>15</v>
      </c>
      <c r="Q5" s="3">
        <v>2.4</v>
      </c>
      <c r="R5" s="3">
        <v>2.4</v>
      </c>
      <c r="S5" s="3">
        <f>Q5-R5</f>
        <v>0</v>
      </c>
      <c r="T5" s="3">
        <v>334</v>
      </c>
      <c r="U5" s="3"/>
      <c r="X5">
        <f>(E5-S5)/2</f>
        <v>-0.14999999999999991</v>
      </c>
    </row>
    <row r="6" spans="1:24" x14ac:dyDescent="0.25">
      <c r="A6">
        <v>1</v>
      </c>
      <c r="B6" s="3">
        <v>15</v>
      </c>
      <c r="C6" s="3">
        <v>14.3</v>
      </c>
      <c r="D6" s="3">
        <v>13.9</v>
      </c>
      <c r="E6" s="3">
        <f t="shared" ref="E6:E25" si="0">C6-D6</f>
        <v>0.40000000000000036</v>
      </c>
      <c r="F6" s="3">
        <v>332</v>
      </c>
      <c r="O6">
        <v>1</v>
      </c>
      <c r="P6" s="3">
        <v>15</v>
      </c>
      <c r="Q6" s="3">
        <v>9</v>
      </c>
      <c r="R6" s="3">
        <v>9.6</v>
      </c>
      <c r="S6" s="3">
        <f t="shared" ref="S6:S25" si="1">Q6-R6</f>
        <v>-0.59999999999999964</v>
      </c>
      <c r="T6" s="3">
        <v>334</v>
      </c>
      <c r="U6" s="3"/>
      <c r="X6">
        <f t="shared" ref="X6:X25" si="2">(E6-S6)/2</f>
        <v>0.5</v>
      </c>
    </row>
    <row r="7" spans="1:24" x14ac:dyDescent="0.25">
      <c r="A7">
        <v>2</v>
      </c>
      <c r="B7" s="3">
        <v>15</v>
      </c>
      <c r="C7" s="3">
        <v>21.2</v>
      </c>
      <c r="D7" s="3">
        <v>20.3</v>
      </c>
      <c r="E7" s="3">
        <f t="shared" si="0"/>
        <v>0.89999999999999858</v>
      </c>
      <c r="F7" s="3">
        <v>332</v>
      </c>
      <c r="O7">
        <v>2</v>
      </c>
      <c r="P7" s="3">
        <v>15</v>
      </c>
      <c r="Q7" s="3">
        <v>15.7</v>
      </c>
      <c r="R7" s="3">
        <v>17</v>
      </c>
      <c r="S7" s="3">
        <f t="shared" si="1"/>
        <v>-1.3000000000000007</v>
      </c>
      <c r="T7" s="3">
        <v>334</v>
      </c>
      <c r="U7" s="3"/>
      <c r="X7">
        <f t="shared" si="2"/>
        <v>1.0999999999999996</v>
      </c>
    </row>
    <row r="8" spans="1:24" x14ac:dyDescent="0.25">
      <c r="A8">
        <v>3</v>
      </c>
      <c r="B8" s="3">
        <v>15</v>
      </c>
      <c r="C8" s="3">
        <v>28.2</v>
      </c>
      <c r="D8" s="3">
        <v>26.4</v>
      </c>
      <c r="E8" s="3">
        <f t="shared" si="0"/>
        <v>1.8000000000000007</v>
      </c>
      <c r="F8" s="3">
        <v>332</v>
      </c>
      <c r="O8">
        <v>3</v>
      </c>
      <c r="P8" s="3">
        <v>15</v>
      </c>
      <c r="Q8" s="3">
        <v>22.7</v>
      </c>
      <c r="R8" s="3">
        <v>24.3</v>
      </c>
      <c r="S8" s="3">
        <f t="shared" si="1"/>
        <v>-1.6000000000000014</v>
      </c>
      <c r="T8" s="3">
        <v>334</v>
      </c>
      <c r="U8" s="3"/>
      <c r="X8">
        <f t="shared" si="2"/>
        <v>1.7000000000000011</v>
      </c>
    </row>
    <row r="9" spans="1:24" x14ac:dyDescent="0.25">
      <c r="A9">
        <v>4</v>
      </c>
      <c r="B9" s="3">
        <v>15</v>
      </c>
      <c r="C9" s="3">
        <v>36.200000000000003</v>
      </c>
      <c r="D9" s="3">
        <v>34.200000000000003</v>
      </c>
      <c r="E9" s="3">
        <f t="shared" si="0"/>
        <v>2</v>
      </c>
      <c r="F9" s="3">
        <v>332</v>
      </c>
      <c r="O9">
        <v>4</v>
      </c>
      <c r="P9" s="3">
        <v>15</v>
      </c>
      <c r="Q9" s="3">
        <v>29</v>
      </c>
      <c r="R9" s="3">
        <v>31.2</v>
      </c>
      <c r="S9" s="3">
        <f t="shared" si="1"/>
        <v>-2.1999999999999993</v>
      </c>
      <c r="T9" s="3">
        <v>334</v>
      </c>
      <c r="U9" s="3"/>
      <c r="X9">
        <f t="shared" si="2"/>
        <v>2.0999999999999996</v>
      </c>
    </row>
    <row r="10" spans="1:24" x14ac:dyDescent="0.25">
      <c r="A10">
        <v>5</v>
      </c>
      <c r="B10" s="3">
        <v>15</v>
      </c>
      <c r="C10" s="3">
        <v>43.9</v>
      </c>
      <c r="D10" s="3">
        <v>41.3</v>
      </c>
      <c r="E10" s="3">
        <f t="shared" si="0"/>
        <v>2.6000000000000014</v>
      </c>
      <c r="F10" s="3">
        <v>332</v>
      </c>
      <c r="O10">
        <v>5</v>
      </c>
      <c r="P10" s="3">
        <v>15</v>
      </c>
      <c r="Q10" s="3">
        <v>36</v>
      </c>
      <c r="R10" s="3">
        <v>38.799999999999997</v>
      </c>
      <c r="S10" s="3">
        <f t="shared" si="1"/>
        <v>-2.7999999999999972</v>
      </c>
      <c r="T10" s="3">
        <v>334</v>
      </c>
      <c r="U10" s="3"/>
      <c r="X10">
        <f t="shared" si="2"/>
        <v>2.6999999999999993</v>
      </c>
    </row>
    <row r="11" spans="1:24" x14ac:dyDescent="0.25">
      <c r="A11">
        <v>6</v>
      </c>
      <c r="B11" s="3">
        <v>15</v>
      </c>
      <c r="C11" s="3">
        <v>50.8</v>
      </c>
      <c r="D11" s="3">
        <v>47.6</v>
      </c>
      <c r="E11" s="3">
        <f t="shared" si="0"/>
        <v>3.1999999999999957</v>
      </c>
      <c r="F11" s="3">
        <v>332</v>
      </c>
      <c r="I11" t="s">
        <v>16</v>
      </c>
      <c r="O11">
        <v>6</v>
      </c>
      <c r="P11" s="3">
        <v>15</v>
      </c>
      <c r="Q11" s="3">
        <v>43</v>
      </c>
      <c r="R11" s="3">
        <v>46.2</v>
      </c>
      <c r="S11" s="3">
        <f t="shared" si="1"/>
        <v>-3.2000000000000028</v>
      </c>
      <c r="T11" s="3">
        <v>334</v>
      </c>
      <c r="U11" s="3"/>
      <c r="X11">
        <f t="shared" si="2"/>
        <v>3.1999999999999993</v>
      </c>
    </row>
    <row r="12" spans="1:24" x14ac:dyDescent="0.25">
      <c r="A12">
        <v>7</v>
      </c>
      <c r="B12" s="3">
        <v>15</v>
      </c>
      <c r="C12" s="3">
        <v>58.5</v>
      </c>
      <c r="D12" s="3">
        <v>54.9</v>
      </c>
      <c r="E12" s="3">
        <f t="shared" si="0"/>
        <v>3.6000000000000014</v>
      </c>
      <c r="F12" s="3">
        <v>332</v>
      </c>
      <c r="O12">
        <v>7</v>
      </c>
      <c r="P12" s="3">
        <v>15</v>
      </c>
      <c r="Q12" s="3">
        <v>49.9</v>
      </c>
      <c r="R12" s="3">
        <v>53.8</v>
      </c>
      <c r="S12" s="3">
        <f t="shared" si="1"/>
        <v>-3.8999999999999986</v>
      </c>
      <c r="T12" s="3">
        <v>334</v>
      </c>
      <c r="U12" s="3"/>
      <c r="X12">
        <f t="shared" si="2"/>
        <v>3.75</v>
      </c>
    </row>
    <row r="13" spans="1:24" x14ac:dyDescent="0.25">
      <c r="A13">
        <v>8</v>
      </c>
      <c r="B13" s="3">
        <v>15</v>
      </c>
      <c r="C13" s="3">
        <v>65.8</v>
      </c>
      <c r="D13" s="3">
        <v>61.5</v>
      </c>
      <c r="E13" s="3">
        <f t="shared" si="0"/>
        <v>4.2999999999999972</v>
      </c>
      <c r="F13" s="3">
        <v>332</v>
      </c>
      <c r="O13">
        <v>8</v>
      </c>
      <c r="P13" s="3">
        <v>15</v>
      </c>
      <c r="Q13" s="3">
        <v>56.4</v>
      </c>
      <c r="R13" s="3">
        <v>60.5</v>
      </c>
      <c r="S13" s="3">
        <f t="shared" si="1"/>
        <v>-4.1000000000000014</v>
      </c>
      <c r="T13" s="3">
        <v>334</v>
      </c>
      <c r="U13" s="3"/>
      <c r="X13">
        <f t="shared" si="2"/>
        <v>4.1999999999999993</v>
      </c>
    </row>
    <row r="14" spans="1:24" x14ac:dyDescent="0.25">
      <c r="A14">
        <v>9</v>
      </c>
      <c r="B14" s="3">
        <v>15</v>
      </c>
      <c r="C14" s="3">
        <v>73.3</v>
      </c>
      <c r="D14" s="3">
        <v>68.400000000000006</v>
      </c>
      <c r="E14" s="3">
        <f t="shared" si="0"/>
        <v>4.8999999999999915</v>
      </c>
      <c r="F14" s="3">
        <v>332</v>
      </c>
      <c r="H14" t="s">
        <v>15</v>
      </c>
      <c r="O14">
        <v>9</v>
      </c>
      <c r="P14" s="3">
        <v>15</v>
      </c>
      <c r="Q14" s="3">
        <v>62.6</v>
      </c>
      <c r="R14" s="3">
        <v>67.400000000000006</v>
      </c>
      <c r="S14" s="3">
        <f t="shared" si="1"/>
        <v>-4.8000000000000043</v>
      </c>
      <c r="T14" s="3">
        <v>334</v>
      </c>
      <c r="U14" s="3"/>
      <c r="X14">
        <f t="shared" si="2"/>
        <v>4.8499999999999979</v>
      </c>
    </row>
    <row r="15" spans="1:24" x14ac:dyDescent="0.25">
      <c r="A15">
        <v>10</v>
      </c>
      <c r="B15" s="3">
        <v>15</v>
      </c>
      <c r="C15" s="3">
        <v>81.099999999999994</v>
      </c>
      <c r="D15" s="3">
        <v>75.7</v>
      </c>
      <c r="E15" s="3">
        <f t="shared" si="0"/>
        <v>5.3999999999999915</v>
      </c>
      <c r="F15" s="3">
        <v>332</v>
      </c>
      <c r="O15">
        <v>10</v>
      </c>
      <c r="P15" s="3">
        <v>15</v>
      </c>
      <c r="Q15" s="3">
        <v>70.5</v>
      </c>
      <c r="R15" s="3">
        <v>76.099999999999994</v>
      </c>
      <c r="S15" s="3">
        <f t="shared" si="1"/>
        <v>-5.5999999999999943</v>
      </c>
      <c r="T15" s="3">
        <v>334</v>
      </c>
      <c r="U15" s="3"/>
      <c r="X15">
        <f t="shared" si="2"/>
        <v>5.4999999999999929</v>
      </c>
    </row>
    <row r="16" spans="1:24" x14ac:dyDescent="0.25">
      <c r="A16">
        <v>11</v>
      </c>
      <c r="B16" s="3">
        <v>15</v>
      </c>
      <c r="C16" s="3">
        <v>88.7</v>
      </c>
      <c r="D16" s="3">
        <v>82.7</v>
      </c>
      <c r="E16" s="3">
        <f t="shared" si="0"/>
        <v>6</v>
      </c>
      <c r="F16" s="3">
        <v>332</v>
      </c>
      <c r="O16">
        <v>11</v>
      </c>
      <c r="P16" s="3">
        <v>15</v>
      </c>
      <c r="Q16" s="3">
        <v>77.2</v>
      </c>
      <c r="R16" s="3">
        <v>83.2</v>
      </c>
      <c r="S16" s="3">
        <f t="shared" si="1"/>
        <v>-6</v>
      </c>
      <c r="T16" s="3">
        <v>334</v>
      </c>
      <c r="U16" s="3"/>
      <c r="X16">
        <f t="shared" si="2"/>
        <v>6</v>
      </c>
    </row>
    <row r="17" spans="1:24" x14ac:dyDescent="0.25">
      <c r="A17">
        <v>12</v>
      </c>
      <c r="B17" s="3">
        <v>15</v>
      </c>
      <c r="C17" s="3">
        <v>96.7</v>
      </c>
      <c r="D17" s="3">
        <v>90.2</v>
      </c>
      <c r="E17" s="3">
        <f t="shared" si="0"/>
        <v>6.5</v>
      </c>
      <c r="F17" s="3">
        <v>332</v>
      </c>
      <c r="O17">
        <v>12</v>
      </c>
      <c r="P17" s="3">
        <v>15</v>
      </c>
      <c r="Q17" s="3">
        <v>83.2</v>
      </c>
      <c r="R17" s="3">
        <v>89.7</v>
      </c>
      <c r="S17" s="3">
        <f t="shared" si="1"/>
        <v>-6.5</v>
      </c>
      <c r="T17" s="3">
        <v>334</v>
      </c>
      <c r="U17" s="3"/>
      <c r="X17">
        <f t="shared" si="2"/>
        <v>6.5</v>
      </c>
    </row>
    <row r="18" spans="1:24" x14ac:dyDescent="0.25">
      <c r="A18">
        <v>13</v>
      </c>
      <c r="B18" s="3">
        <v>15</v>
      </c>
      <c r="C18" s="3">
        <v>104.5</v>
      </c>
      <c r="D18" s="3">
        <v>97.2</v>
      </c>
      <c r="E18" s="3">
        <f t="shared" si="0"/>
        <v>7.2999999999999972</v>
      </c>
      <c r="F18" s="3">
        <v>332</v>
      </c>
      <c r="O18">
        <v>13</v>
      </c>
      <c r="P18" s="3">
        <v>15</v>
      </c>
      <c r="Q18" s="3">
        <v>90.3</v>
      </c>
      <c r="R18" s="3">
        <v>97.1</v>
      </c>
      <c r="S18" s="3">
        <f t="shared" si="1"/>
        <v>-6.7999999999999972</v>
      </c>
      <c r="T18" s="3">
        <v>334</v>
      </c>
      <c r="U18" s="3"/>
      <c r="X18">
        <f t="shared" si="2"/>
        <v>7.0499999999999972</v>
      </c>
    </row>
    <row r="19" spans="1:24" x14ac:dyDescent="0.25">
      <c r="A19">
        <v>14</v>
      </c>
      <c r="B19" s="3">
        <v>15</v>
      </c>
      <c r="C19" s="3">
        <v>111.6</v>
      </c>
      <c r="D19" s="3">
        <v>104.1</v>
      </c>
      <c r="E19" s="3">
        <f t="shared" si="0"/>
        <v>7.5</v>
      </c>
      <c r="F19" s="3">
        <v>332</v>
      </c>
      <c r="O19">
        <v>14</v>
      </c>
      <c r="P19" s="3">
        <v>15</v>
      </c>
      <c r="Q19" s="3">
        <v>97.5</v>
      </c>
      <c r="R19" s="3">
        <v>105.1</v>
      </c>
      <c r="S19" s="3">
        <f t="shared" si="1"/>
        <v>-7.5999999999999943</v>
      </c>
      <c r="T19" s="3">
        <v>334</v>
      </c>
      <c r="U19" s="3"/>
      <c r="X19">
        <f t="shared" si="2"/>
        <v>7.5499999999999972</v>
      </c>
    </row>
    <row r="20" spans="1:24" x14ac:dyDescent="0.25">
      <c r="A20">
        <v>15</v>
      </c>
      <c r="B20" s="3">
        <v>15</v>
      </c>
      <c r="C20" s="3">
        <v>120.5</v>
      </c>
      <c r="D20" s="3">
        <v>112.3</v>
      </c>
      <c r="E20" s="3">
        <f t="shared" si="0"/>
        <v>8.2000000000000028</v>
      </c>
      <c r="F20" s="3">
        <v>332</v>
      </c>
      <c r="O20">
        <v>15</v>
      </c>
      <c r="P20" s="3">
        <v>15</v>
      </c>
      <c r="Q20" s="3">
        <v>105.4</v>
      </c>
      <c r="R20" s="3">
        <v>113.5</v>
      </c>
      <c r="S20" s="3">
        <f t="shared" si="1"/>
        <v>-8.0999999999999943</v>
      </c>
      <c r="T20" s="3">
        <v>334</v>
      </c>
      <c r="U20" s="3"/>
      <c r="X20">
        <f t="shared" si="2"/>
        <v>8.1499999999999986</v>
      </c>
    </row>
    <row r="21" spans="1:24" x14ac:dyDescent="0.25">
      <c r="A21">
        <v>16</v>
      </c>
      <c r="B21" s="3">
        <v>15</v>
      </c>
      <c r="C21" s="3">
        <v>128</v>
      </c>
      <c r="D21" s="3">
        <v>119.2</v>
      </c>
      <c r="E21" s="3">
        <f t="shared" si="0"/>
        <v>8.7999999999999972</v>
      </c>
      <c r="F21" s="3">
        <v>332</v>
      </c>
      <c r="O21">
        <v>16</v>
      </c>
      <c r="P21" s="3">
        <v>15</v>
      </c>
      <c r="Q21" s="3">
        <v>112.3</v>
      </c>
      <c r="R21" s="3">
        <v>121</v>
      </c>
      <c r="S21" s="3">
        <f t="shared" si="1"/>
        <v>-8.7000000000000028</v>
      </c>
      <c r="T21" s="3">
        <v>334</v>
      </c>
      <c r="U21" s="3"/>
      <c r="X21">
        <f t="shared" si="2"/>
        <v>8.75</v>
      </c>
    </row>
    <row r="22" spans="1:24" x14ac:dyDescent="0.25">
      <c r="A22">
        <v>17</v>
      </c>
      <c r="B22" s="3">
        <v>15</v>
      </c>
      <c r="C22" s="3">
        <v>136</v>
      </c>
      <c r="D22" s="3">
        <v>126.7</v>
      </c>
      <c r="E22" s="3">
        <f t="shared" si="0"/>
        <v>9.2999999999999972</v>
      </c>
      <c r="F22" s="3">
        <v>332</v>
      </c>
      <c r="O22">
        <v>17</v>
      </c>
      <c r="P22" s="3">
        <v>15</v>
      </c>
      <c r="Q22" s="3">
        <v>119.5</v>
      </c>
      <c r="R22" s="3">
        <v>128.69999999999999</v>
      </c>
      <c r="S22" s="3">
        <f t="shared" si="1"/>
        <v>-9.1999999999999886</v>
      </c>
      <c r="T22" s="3">
        <v>334</v>
      </c>
      <c r="U22" s="3"/>
      <c r="X22">
        <f t="shared" si="2"/>
        <v>9.2499999999999929</v>
      </c>
    </row>
    <row r="23" spans="1:24" x14ac:dyDescent="0.25">
      <c r="A23">
        <v>18</v>
      </c>
      <c r="B23" s="3">
        <v>15</v>
      </c>
      <c r="C23" s="3">
        <v>145.69999999999999</v>
      </c>
      <c r="D23" s="3">
        <v>135.9</v>
      </c>
      <c r="E23" s="3">
        <f t="shared" si="0"/>
        <v>9.7999999999999829</v>
      </c>
      <c r="F23" s="3">
        <v>332</v>
      </c>
      <c r="O23">
        <v>18</v>
      </c>
      <c r="P23" s="3">
        <v>15</v>
      </c>
      <c r="Q23" s="3">
        <v>128.30000000000001</v>
      </c>
      <c r="R23" s="3">
        <v>138.19999999999999</v>
      </c>
      <c r="S23" s="3">
        <f t="shared" si="1"/>
        <v>-9.8999999999999773</v>
      </c>
      <c r="T23" s="3">
        <v>334</v>
      </c>
      <c r="U23" s="3"/>
      <c r="X23">
        <f t="shared" si="2"/>
        <v>9.8499999999999801</v>
      </c>
    </row>
    <row r="24" spans="1:24" x14ac:dyDescent="0.25">
      <c r="A24">
        <v>19</v>
      </c>
      <c r="B24" s="3">
        <v>15</v>
      </c>
      <c r="C24" s="3">
        <v>153.69999999999999</v>
      </c>
      <c r="D24" s="3">
        <v>143.19999999999999</v>
      </c>
      <c r="E24" s="3">
        <f t="shared" si="0"/>
        <v>10.5</v>
      </c>
      <c r="F24" s="3">
        <v>332</v>
      </c>
      <c r="O24">
        <v>19</v>
      </c>
      <c r="P24" s="3">
        <v>15</v>
      </c>
      <c r="Q24" s="3">
        <v>135.19999999999999</v>
      </c>
      <c r="R24" s="3">
        <v>145.80000000000001</v>
      </c>
      <c r="S24" s="3">
        <f t="shared" si="1"/>
        <v>-10.600000000000023</v>
      </c>
      <c r="T24" s="3">
        <v>334</v>
      </c>
      <c r="U24" s="3"/>
      <c r="X24">
        <f t="shared" si="2"/>
        <v>10.550000000000011</v>
      </c>
    </row>
    <row r="25" spans="1:24" x14ac:dyDescent="0.25">
      <c r="A25">
        <v>20</v>
      </c>
      <c r="B25" s="3">
        <v>15</v>
      </c>
      <c r="C25" s="3">
        <v>162.5</v>
      </c>
      <c r="D25" s="3">
        <v>151.5</v>
      </c>
      <c r="E25" s="3">
        <f t="shared" si="0"/>
        <v>11</v>
      </c>
      <c r="F25" s="3">
        <v>332</v>
      </c>
      <c r="O25">
        <v>20</v>
      </c>
      <c r="P25" s="3">
        <v>15</v>
      </c>
      <c r="Q25" s="3">
        <v>142.19999999999999</v>
      </c>
      <c r="R25" s="3">
        <v>153</v>
      </c>
      <c r="S25" s="3">
        <f t="shared" si="1"/>
        <v>-10.800000000000011</v>
      </c>
      <c r="T25" s="3">
        <v>334</v>
      </c>
      <c r="U25" s="3"/>
      <c r="X25">
        <f t="shared" si="2"/>
        <v>10.900000000000006</v>
      </c>
    </row>
    <row r="40" spans="6:7" x14ac:dyDescent="0.25">
      <c r="F40" s="3">
        <f t="shared" ref="F40:F50" si="3">40.4*B40+0.7678</f>
        <v>0.76780000000000004</v>
      </c>
      <c r="G40" s="3" t="e">
        <f t="shared" ref="G40:G50" si="4">C40/F36</f>
        <v>#DIV/0!</v>
      </c>
    </row>
    <row r="41" spans="6:7" x14ac:dyDescent="0.25">
      <c r="F41" s="3">
        <f t="shared" si="3"/>
        <v>0.76780000000000004</v>
      </c>
      <c r="G41" s="3" t="e">
        <f t="shared" si="4"/>
        <v>#DIV/0!</v>
      </c>
    </row>
    <row r="42" spans="6:7" x14ac:dyDescent="0.25">
      <c r="F42" s="3">
        <f t="shared" si="3"/>
        <v>0.76780000000000004</v>
      </c>
      <c r="G42" s="3" t="e">
        <f t="shared" si="4"/>
        <v>#DIV/0!</v>
      </c>
    </row>
    <row r="43" spans="6:7" x14ac:dyDescent="0.25">
      <c r="F43" s="3">
        <f t="shared" si="3"/>
        <v>0.76780000000000004</v>
      </c>
      <c r="G43" s="3" t="e">
        <f t="shared" si="4"/>
        <v>#DIV/0!</v>
      </c>
    </row>
    <row r="44" spans="6:7" x14ac:dyDescent="0.25">
      <c r="F44" s="3">
        <f t="shared" si="3"/>
        <v>0.76780000000000004</v>
      </c>
      <c r="G44" s="3">
        <f t="shared" si="4"/>
        <v>0</v>
      </c>
    </row>
    <row r="45" spans="6:7" x14ac:dyDescent="0.25">
      <c r="F45" s="3">
        <f t="shared" si="3"/>
        <v>0.76780000000000004</v>
      </c>
      <c r="G45" s="3">
        <f t="shared" si="4"/>
        <v>0</v>
      </c>
    </row>
    <row r="46" spans="6:7" x14ac:dyDescent="0.25">
      <c r="F46" s="3">
        <f t="shared" si="3"/>
        <v>0.76780000000000004</v>
      </c>
      <c r="G46" s="3">
        <f t="shared" si="4"/>
        <v>0</v>
      </c>
    </row>
    <row r="47" spans="6:7" x14ac:dyDescent="0.25">
      <c r="F47" s="3">
        <f t="shared" si="3"/>
        <v>0.76780000000000004</v>
      </c>
      <c r="G47" s="3">
        <f t="shared" si="4"/>
        <v>0</v>
      </c>
    </row>
    <row r="48" spans="6:7" x14ac:dyDescent="0.25">
      <c r="F48" s="3">
        <f t="shared" si="3"/>
        <v>0.76780000000000004</v>
      </c>
      <c r="G48" s="3">
        <f t="shared" si="4"/>
        <v>0</v>
      </c>
    </row>
    <row r="49" spans="6:7" x14ac:dyDescent="0.25">
      <c r="F49" s="3">
        <f t="shared" si="3"/>
        <v>0.76780000000000004</v>
      </c>
      <c r="G49" s="3">
        <f t="shared" si="4"/>
        <v>0</v>
      </c>
    </row>
    <row r="50" spans="6:7" x14ac:dyDescent="0.25">
      <c r="F50" s="3">
        <f t="shared" si="3"/>
        <v>0.76780000000000004</v>
      </c>
      <c r="G50" s="3">
        <f t="shared" si="4"/>
        <v>0</v>
      </c>
    </row>
  </sheetData>
  <mergeCells count="4">
    <mergeCell ref="F3:G3"/>
    <mergeCell ref="A3:C3"/>
    <mergeCell ref="O3:Q3"/>
    <mergeCell ref="T3:U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2018-05-30T10:56:25Z</dcterms:modified>
</cp:coreProperties>
</file>