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8A53E408-1AA6-4FD2-81B5-386A6670ADEB}" xr6:coauthVersionLast="47" xr6:coauthVersionMax="47" xr10:uidLastSave="{00000000-0000-0000-0000-000000000000}"/>
  <bookViews>
    <workbookView xWindow="-108" yWindow="-108" windowWidth="23256" windowHeight="12576" firstSheet="1" activeTab="5" xr2:uid="{9BF72369-E499-42EB-B6BF-470729BF614A}"/>
  </bookViews>
  <sheets>
    <sheet name="Início" sheetId="4" r:id="rId1"/>
    <sheet name="Linhas e Pizza" sheetId="8" r:id="rId2"/>
    <sheet name="Colunas, Barras e Árvore" sheetId="7" r:id="rId3"/>
    <sheet name="Radar e Dispersão" sheetId="9" r:id="rId4"/>
    <sheet name="Cascata e Funil" sheetId="6" r:id="rId5"/>
    <sheet name="Explosão Solar" sheetId="5" r:id="rId6"/>
  </sheets>
  <externalReferences>
    <externalReference r:id="rId7"/>
  </externalReferences>
  <definedNames>
    <definedName name="_xlchart.v1.0" hidden="1">'Colunas, Barras e Árvore'!$A$18:$A$23</definedName>
    <definedName name="_xlchart.v1.1" hidden="1">'Colunas, Barras e Árvore'!$B$17</definedName>
    <definedName name="_xlchart.v1.11" hidden="1">'Explosão Solar'!$A$5:$C$26</definedName>
    <definedName name="_xlchart.v1.12" hidden="1">'Explosão Solar'!$D$3:$D$4</definedName>
    <definedName name="_xlchart.v1.13" hidden="1">'Explosão Solar'!$D$5:$D$26</definedName>
    <definedName name="_xlchart.v1.2" hidden="1">'Colunas, Barras e Árvore'!$B$18:$B$23</definedName>
    <definedName name="_xlchart.v1.3" hidden="1">'Cascata e Funil'!$A$4</definedName>
    <definedName name="_xlchart.v1.4" hidden="1">'Cascata e Funil'!$B$3:$F$3</definedName>
    <definedName name="_xlchart.v1.5" hidden="1">'Cascata e Funil'!$B$4:$F$4</definedName>
    <definedName name="_xlchart.v1.6" hidden="1">'Cascata e Funil'!$C$3:$F$3</definedName>
    <definedName name="_xlchart.v1.7" hidden="1">'Cascata e Funil'!$C$4:$F$4</definedName>
    <definedName name="_xlchart.v2.10" hidden="1">'Cascata e Funil'!$B$13:$E$13</definedName>
    <definedName name="_xlchart.v2.8" hidden="1">'Cascata e Funil'!$A$13</definedName>
    <definedName name="_xlchart.v2.9" hidden="1">'Cascata e Funil'!$B$12:$E$12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9" l="1"/>
  <c r="C31" i="9"/>
  <c r="C30" i="9"/>
  <c r="C29" i="9"/>
  <c r="C28" i="9"/>
  <c r="C27" i="9"/>
  <c r="C26" i="9"/>
  <c r="C25" i="9"/>
  <c r="C24" i="9"/>
  <c r="C23" i="9"/>
  <c r="C22" i="9"/>
  <c r="C21" i="9"/>
  <c r="B12" i="9"/>
  <c r="B11" i="9"/>
  <c r="B10" i="9"/>
  <c r="B8" i="9"/>
  <c r="B7" i="9"/>
  <c r="B6" i="9"/>
  <c r="M9" i="7"/>
  <c r="L9" i="7"/>
  <c r="K9" i="7"/>
  <c r="J9" i="7"/>
  <c r="I9" i="7"/>
  <c r="H9" i="7"/>
  <c r="G9" i="7"/>
  <c r="F9" i="7"/>
  <c r="E9" i="7"/>
  <c r="D9" i="7"/>
  <c r="C9" i="7"/>
  <c r="B9" i="7"/>
</calcChain>
</file>

<file path=xl/sharedStrings.xml><?xml version="1.0" encoding="utf-8"?>
<sst xmlns="http://schemas.openxmlformats.org/spreadsheetml/2006/main" count="135" uniqueCount="113">
  <si>
    <t>1) Evolução de valores ao longo do tempo</t>
  </si>
  <si>
    <t>Mês</t>
  </si>
  <si>
    <t>Vendas</t>
  </si>
  <si>
    <t>Devoluções</t>
  </si>
  <si>
    <t>Faturamento</t>
  </si>
  <si>
    <t>2) Partes de um total</t>
  </si>
  <si>
    <t>Categoria</t>
  </si>
  <si>
    <t>Hortifruti</t>
  </si>
  <si>
    <t>Padaria</t>
  </si>
  <si>
    <t>Higiênie Pessoal</t>
  </si>
  <si>
    <t>Limpeza</t>
  </si>
  <si>
    <t>Açougue</t>
  </si>
  <si>
    <t>Cereais</t>
  </si>
  <si>
    <t>3) Partes de um total ao longo do tempo</t>
  </si>
  <si>
    <t>Total</t>
  </si>
  <si>
    <t>4) Ranking</t>
  </si>
  <si>
    <t>Vendedor</t>
  </si>
  <si>
    <t>Marcelo</t>
  </si>
  <si>
    <t>Felipe</t>
  </si>
  <si>
    <t>Bento</t>
  </si>
  <si>
    <t>Vanessa</t>
  </si>
  <si>
    <t>Priscila</t>
  </si>
  <si>
    <t>Julia</t>
  </si>
  <si>
    <t>5) Crescimento de valores</t>
  </si>
  <si>
    <t>1º TRI 21</t>
  </si>
  <si>
    <t>2º TRI 21</t>
  </si>
  <si>
    <t>3º TRI 21</t>
  </si>
  <si>
    <t>4º TRI 21</t>
  </si>
  <si>
    <t>Após 1º aviso</t>
  </si>
  <si>
    <t>Após 2º aviso</t>
  </si>
  <si>
    <t>Após 3º aviso</t>
  </si>
  <si>
    <t>Clientes que não responderam</t>
  </si>
  <si>
    <t>Y = X^2+1</t>
  </si>
  <si>
    <t>X</t>
  </si>
  <si>
    <t>Y</t>
  </si>
  <si>
    <t>Antes avisos</t>
  </si>
  <si>
    <t>Orçamento</t>
  </si>
  <si>
    <t>Sub-categoria</t>
  </si>
  <si>
    <t>Produto</t>
  </si>
  <si>
    <t>Valor</t>
  </si>
  <si>
    <t>Quarto</t>
  </si>
  <si>
    <t>Sala</t>
  </si>
  <si>
    <t>Cozinha</t>
  </si>
  <si>
    <t>Banheiro</t>
  </si>
  <si>
    <t>Móveis</t>
  </si>
  <si>
    <t>Roupas de banho</t>
  </si>
  <si>
    <t>Eletrônicos</t>
  </si>
  <si>
    <t>Cama</t>
  </si>
  <si>
    <t>Quarda-roupas</t>
  </si>
  <si>
    <t>Roupas de cama</t>
  </si>
  <si>
    <t>Lençol</t>
  </si>
  <si>
    <t>Cobertor</t>
  </si>
  <si>
    <t>Fronha</t>
  </si>
  <si>
    <t>TV</t>
  </si>
  <si>
    <t>Mesa</t>
  </si>
  <si>
    <t>Painel</t>
  </si>
  <si>
    <t>Sofá</t>
  </si>
  <si>
    <t>Video-game</t>
  </si>
  <si>
    <t>Aparelho de som</t>
  </si>
  <si>
    <t>Utensílios</t>
  </si>
  <si>
    <t>Fogão</t>
  </si>
  <si>
    <t>Geladeira</t>
  </si>
  <si>
    <t>Microondas</t>
  </si>
  <si>
    <t>Panelas</t>
  </si>
  <si>
    <t>Equipamentos</t>
  </si>
  <si>
    <t>Talheres</t>
  </si>
  <si>
    <t>Armário</t>
  </si>
  <si>
    <t>Espelho</t>
  </si>
  <si>
    <t>Toalha de banho</t>
  </si>
  <si>
    <t>Toalha de rosto</t>
  </si>
  <si>
    <t>Ar condicionado</t>
  </si>
  <si>
    <t>7) Radar</t>
  </si>
  <si>
    <t>História</t>
  </si>
  <si>
    <t>Matemática</t>
  </si>
  <si>
    <t>Geografia</t>
  </si>
  <si>
    <t>Física</t>
  </si>
  <si>
    <t>Química</t>
  </si>
  <si>
    <t>Biologia</t>
  </si>
  <si>
    <t>Português</t>
  </si>
  <si>
    <t>Marcos</t>
  </si>
  <si>
    <t>Pedro</t>
  </si>
  <si>
    <t>Luana</t>
  </si>
  <si>
    <t>Victor</t>
  </si>
  <si>
    <t>Marilene</t>
  </si>
  <si>
    <t>Aluno</t>
  </si>
  <si>
    <t>Alunos</t>
  </si>
  <si>
    <t>8) Valores cartesianos</t>
  </si>
  <si>
    <t>9) Explosão solar</t>
  </si>
  <si>
    <t>Gráficos</t>
  </si>
  <si>
    <t>1. Linha</t>
  </si>
  <si>
    <t>2. Pizza</t>
  </si>
  <si>
    <t>3. Colunas agrupadas e empilhadas</t>
  </si>
  <si>
    <t>4. Barras</t>
  </si>
  <si>
    <t>5. Mapa de árvore</t>
  </si>
  <si>
    <t>6. Cascata</t>
  </si>
  <si>
    <t>7. Funil</t>
  </si>
  <si>
    <t>8. Radar</t>
  </si>
  <si>
    <t>9. Dispersão</t>
  </si>
  <si>
    <t>10. Explosão solar</t>
  </si>
  <si>
    <t>1. Evolução de valores ao longo do tempo</t>
  </si>
  <si>
    <t>2. Partes de um total</t>
  </si>
  <si>
    <t>3. Partes de um total ao longo do tempo</t>
  </si>
  <si>
    <t>4. Ranking</t>
  </si>
  <si>
    <t>5. Crescimento de valores</t>
  </si>
  <si>
    <t>6. Diminuição de valores</t>
  </si>
  <si>
    <t>7. Radar</t>
  </si>
  <si>
    <t>8. Funções</t>
  </si>
  <si>
    <t>9. Detalhamento de orçamento</t>
  </si>
  <si>
    <t>Exercícios de Fixação - o que você vai encontrar neste arquivo:</t>
  </si>
  <si>
    <t>Tipos de Gráfico</t>
  </si>
  <si>
    <t>Principais Usos</t>
  </si>
  <si>
    <t>6) Diminuição de valores</t>
  </si>
  <si>
    <t>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</si>
</sst>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64" fontId="0" fillId="0" borderId="1" xfId="2" applyNumberFormat="1" applyFont="1" applyBorder="1"/>
    <xf numFmtId="9" fontId="0" fillId="0" borderId="0" xfId="3" applyFont="1"/>
    <xf numFmtId="9" fontId="0" fillId="2" borderId="0" xfId="3" applyFont="1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" fontId="0" fillId="0" borderId="0" xfId="2" applyNumberFormat="1" applyFont="1"/>
    <xf numFmtId="165" fontId="0" fillId="0" borderId="1" xfId="1" applyNumberFormat="1" applyFont="1" applyBorder="1"/>
    <xf numFmtId="164" fontId="0" fillId="0" borderId="0" xfId="2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11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6" xfId="0" applyFill="1" applyBorder="1"/>
    <xf numFmtId="164" fontId="0" fillId="0" borderId="0" xfId="2" applyNumberFormat="1" applyFont="1" applyBorder="1"/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'Linhas e Pizza'!$A$4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Pizza'!$B$4:$M$4</c:f>
              <c:numCache>
                <c:formatCode>General</c:formatCode>
                <c:ptCount val="12"/>
                <c:pt idx="0">
                  <c:v>2001</c:v>
                </c:pt>
                <c:pt idx="1">
                  <c:v>1761</c:v>
                </c:pt>
                <c:pt idx="2">
                  <c:v>4234</c:v>
                </c:pt>
                <c:pt idx="3">
                  <c:v>2300</c:v>
                </c:pt>
                <c:pt idx="4">
                  <c:v>4464</c:v>
                </c:pt>
                <c:pt idx="5">
                  <c:v>4836</c:v>
                </c:pt>
                <c:pt idx="6">
                  <c:v>8366</c:v>
                </c:pt>
                <c:pt idx="7">
                  <c:v>9741</c:v>
                </c:pt>
                <c:pt idx="8">
                  <c:v>2490</c:v>
                </c:pt>
                <c:pt idx="9">
                  <c:v>8776</c:v>
                </c:pt>
                <c:pt idx="10">
                  <c:v>3664</c:v>
                </c:pt>
                <c:pt idx="11">
                  <c:v>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E-42D0-8074-C41DE7304528}"/>
            </c:ext>
          </c:extLst>
        </c:ser>
        <c:ser>
          <c:idx val="1"/>
          <c:order val="1"/>
          <c:tx>
            <c:strRef>
              <c:f>'Linhas e Pizza'!$A$5</c:f>
              <c:strCache>
                <c:ptCount val="1"/>
                <c:pt idx="0">
                  <c:v>Devoluções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Pizza'!$B$5:$M$5</c:f>
              <c:numCache>
                <c:formatCode>General</c:formatCode>
                <c:ptCount val="12"/>
                <c:pt idx="0">
                  <c:v>1698</c:v>
                </c:pt>
                <c:pt idx="1">
                  <c:v>1210</c:v>
                </c:pt>
                <c:pt idx="2">
                  <c:v>1669</c:v>
                </c:pt>
                <c:pt idx="3">
                  <c:v>1669</c:v>
                </c:pt>
                <c:pt idx="4">
                  <c:v>1208</c:v>
                </c:pt>
                <c:pt idx="5">
                  <c:v>1764</c:v>
                </c:pt>
                <c:pt idx="6">
                  <c:v>1191</c:v>
                </c:pt>
                <c:pt idx="7">
                  <c:v>1601</c:v>
                </c:pt>
                <c:pt idx="8">
                  <c:v>1972</c:v>
                </c:pt>
                <c:pt idx="9">
                  <c:v>1592</c:v>
                </c:pt>
                <c:pt idx="10">
                  <c:v>1985</c:v>
                </c:pt>
                <c:pt idx="11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E-42D0-8074-C41DE7304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1732143"/>
        <c:axId val="1501010207"/>
      </c:lineChart>
      <c:lineChart>
        <c:grouping val="standard"/>
        <c:varyColors val="0"/>
        <c:ser>
          <c:idx val="2"/>
          <c:order val="2"/>
          <c:tx>
            <c:strRef>
              <c:f>'Linhas e Pizza'!$A$6</c:f>
              <c:strCache>
                <c:ptCount val="1"/>
                <c:pt idx="0">
                  <c:v>Faturamento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Pizza'!$B$6:$M$6</c:f>
              <c:numCache>
                <c:formatCode>General</c:formatCode>
                <c:ptCount val="12"/>
                <c:pt idx="0">
                  <c:v>30300</c:v>
                </c:pt>
                <c:pt idx="1">
                  <c:v>55100</c:v>
                </c:pt>
                <c:pt idx="2">
                  <c:v>256500</c:v>
                </c:pt>
                <c:pt idx="3">
                  <c:v>63100</c:v>
                </c:pt>
                <c:pt idx="4">
                  <c:v>325600</c:v>
                </c:pt>
                <c:pt idx="5">
                  <c:v>307200</c:v>
                </c:pt>
                <c:pt idx="6">
                  <c:v>717500</c:v>
                </c:pt>
                <c:pt idx="7">
                  <c:v>814000</c:v>
                </c:pt>
                <c:pt idx="8">
                  <c:v>51800</c:v>
                </c:pt>
                <c:pt idx="9">
                  <c:v>718400</c:v>
                </c:pt>
                <c:pt idx="10">
                  <c:v>167900</c:v>
                </c:pt>
                <c:pt idx="11">
                  <c:v>735600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E-42D0-8074-C41DE7304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585455"/>
        <c:axId val="156584207"/>
      </c:lineChart>
      <c:dateAx>
        <c:axId val="17717321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010207"/>
        <c:crosses val="autoZero"/>
        <c:auto val="1"/>
        <c:lblOffset val="100"/>
        <c:baseTimeUnit val="months"/>
      </c:dateAx>
      <c:valAx>
        <c:axId val="15010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e Devoluções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1732143"/>
        <c:crosses val="autoZero"/>
        <c:crossBetween val="between"/>
      </c:valAx>
      <c:valAx>
        <c:axId val="1565842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85455"/>
        <c:crosses val="max"/>
        <c:crossBetween val="between"/>
      </c:valAx>
      <c:dateAx>
        <c:axId val="1565854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5842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'Linhas e Pizza'!$A$4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Pizza'!$B$4:$M$4</c:f>
              <c:numCache>
                <c:formatCode>General</c:formatCode>
                <c:ptCount val="12"/>
                <c:pt idx="0">
                  <c:v>2001</c:v>
                </c:pt>
                <c:pt idx="1">
                  <c:v>1761</c:v>
                </c:pt>
                <c:pt idx="2">
                  <c:v>4234</c:v>
                </c:pt>
                <c:pt idx="3">
                  <c:v>2300</c:v>
                </c:pt>
                <c:pt idx="4">
                  <c:v>4464</c:v>
                </c:pt>
                <c:pt idx="5">
                  <c:v>4836</c:v>
                </c:pt>
                <c:pt idx="6">
                  <c:v>8366</c:v>
                </c:pt>
                <c:pt idx="7">
                  <c:v>9741</c:v>
                </c:pt>
                <c:pt idx="8">
                  <c:v>2490</c:v>
                </c:pt>
                <c:pt idx="9">
                  <c:v>8776</c:v>
                </c:pt>
                <c:pt idx="10">
                  <c:v>3664</c:v>
                </c:pt>
                <c:pt idx="11">
                  <c:v>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1-40A1-AAF4-E10E859B7595}"/>
            </c:ext>
          </c:extLst>
        </c:ser>
        <c:ser>
          <c:idx val="1"/>
          <c:order val="1"/>
          <c:tx>
            <c:strRef>
              <c:f>'Linhas e Pizza'!$A$5</c:f>
              <c:strCache>
                <c:ptCount val="1"/>
                <c:pt idx="0">
                  <c:v>Devoluções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Pizza'!$B$5:$M$5</c:f>
              <c:numCache>
                <c:formatCode>General</c:formatCode>
                <c:ptCount val="12"/>
                <c:pt idx="0">
                  <c:v>1698</c:v>
                </c:pt>
                <c:pt idx="1">
                  <c:v>1210</c:v>
                </c:pt>
                <c:pt idx="2">
                  <c:v>1669</c:v>
                </c:pt>
                <c:pt idx="3">
                  <c:v>1669</c:v>
                </c:pt>
                <c:pt idx="4">
                  <c:v>1208</c:v>
                </c:pt>
                <c:pt idx="5">
                  <c:v>1764</c:v>
                </c:pt>
                <c:pt idx="6">
                  <c:v>1191</c:v>
                </c:pt>
                <c:pt idx="7">
                  <c:v>1601</c:v>
                </c:pt>
                <c:pt idx="8">
                  <c:v>1972</c:v>
                </c:pt>
                <c:pt idx="9">
                  <c:v>1592</c:v>
                </c:pt>
                <c:pt idx="10">
                  <c:v>1985</c:v>
                </c:pt>
                <c:pt idx="11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1-40A1-AAF4-E10E859B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33823"/>
        <c:axId val="199431423"/>
      </c:lineChart>
      <c:lineChart>
        <c:grouping val="standard"/>
        <c:varyColors val="0"/>
        <c:ser>
          <c:idx val="2"/>
          <c:order val="2"/>
          <c:tx>
            <c:strRef>
              <c:f>'Linhas e Pizza'!$A$6</c:f>
              <c:strCache>
                <c:ptCount val="1"/>
                <c:pt idx="0">
                  <c:v>Faturamento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Pizza'!$B$6:$M$6</c:f>
              <c:numCache>
                <c:formatCode>General</c:formatCode>
                <c:ptCount val="12"/>
                <c:pt idx="0">
                  <c:v>30300</c:v>
                </c:pt>
                <c:pt idx="1">
                  <c:v>55100</c:v>
                </c:pt>
                <c:pt idx="2">
                  <c:v>256500</c:v>
                </c:pt>
                <c:pt idx="3">
                  <c:v>63100</c:v>
                </c:pt>
                <c:pt idx="4">
                  <c:v>325600</c:v>
                </c:pt>
                <c:pt idx="5">
                  <c:v>307200</c:v>
                </c:pt>
                <c:pt idx="6">
                  <c:v>717500</c:v>
                </c:pt>
                <c:pt idx="7">
                  <c:v>814000</c:v>
                </c:pt>
                <c:pt idx="8">
                  <c:v>51800</c:v>
                </c:pt>
                <c:pt idx="9">
                  <c:v>718400</c:v>
                </c:pt>
                <c:pt idx="10">
                  <c:v>167900</c:v>
                </c:pt>
                <c:pt idx="11">
                  <c:v>735600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1-40A1-AAF4-E10E859B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51087"/>
        <c:axId val="168147727"/>
      </c:lineChart>
      <c:dateAx>
        <c:axId val="199433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31423"/>
        <c:crosses val="autoZero"/>
        <c:auto val="1"/>
        <c:lblOffset val="100"/>
        <c:baseTimeUnit val="months"/>
      </c:dateAx>
      <c:valAx>
        <c:axId val="1994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33823"/>
        <c:crosses val="autoZero"/>
        <c:crossBetween val="between"/>
      </c:valAx>
      <c:valAx>
        <c:axId val="168147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51087"/>
        <c:crosses val="max"/>
        <c:crossBetween val="between"/>
      </c:valAx>
      <c:dateAx>
        <c:axId val="16815108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81477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'Linhas e Pizza'!$A$16</c:f>
              <c:strCache>
                <c:ptCount val="1"/>
                <c:pt idx="0">
                  <c:v>Faturamento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C-436F-92D8-FA570E0BC4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C-436F-92D8-FA570E0BC4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2C-436F-92D8-FA570E0BC4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2C-436F-92D8-FA570E0BC4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2C-436F-92D8-FA570E0BC4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2C-436F-92D8-FA570E0BC4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'Linhas e Pizza'!$B$15:$G$15</c:f>
              <c:strCache>
                <c:ptCount val="6"/>
                <c:pt idx="0">
                  <c:v>Hortifruti</c:v>
                </c:pt>
                <c:pt idx="1">
                  <c:v>Padaria</c:v>
                </c:pt>
                <c:pt idx="2">
                  <c:v>Higiênie Pessoal</c:v>
                </c:pt>
                <c:pt idx="3">
                  <c:v>Limpeza</c:v>
                </c:pt>
                <c:pt idx="4">
                  <c:v>Açougue</c:v>
                </c:pt>
                <c:pt idx="5">
                  <c:v>Cereais</c:v>
                </c:pt>
              </c:strCache>
            </c:strRef>
          </c:cat>
          <c:val>
            <c:numRef>
              <c:f>'Linhas e Pizza'!$B$16:$G$16</c:f>
              <c:numCache>
                <c:formatCode>General</c:formatCode>
                <c:ptCount val="6"/>
                <c:pt idx="0">
                  <c:v>6638</c:v>
                </c:pt>
                <c:pt idx="1">
                  <c:v>4651</c:v>
                </c:pt>
                <c:pt idx="2">
                  <c:v>9736</c:v>
                </c:pt>
                <c:pt idx="3">
                  <c:v>2213</c:v>
                </c:pt>
                <c:pt idx="4">
                  <c:v>4535</c:v>
                </c:pt>
                <c:pt idx="5">
                  <c:v>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A-4203-812F-C3682FEDF3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A-44FD-874B-EC9A4618E116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A-44FD-874B-EC9A4618E116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A-44FD-874B-EC9A4618E116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A-44FD-874B-EC9A4618E116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5A-44FD-874B-EC9A4618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50127"/>
        <c:axId val="168149647"/>
      </c:barChart>
      <c:dateAx>
        <c:axId val="168150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49647"/>
        <c:crosses val="autoZero"/>
        <c:auto val="1"/>
        <c:lblOffset val="100"/>
        <c:baseTimeUnit val="months"/>
      </c:dateAx>
      <c:valAx>
        <c:axId val="1681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9-4A8B-8919-E10F5B67642E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9-4A8B-8919-E10F5B67642E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9-4A8B-8919-E10F5B67642E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9-4A8B-8919-E10F5B67642E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9-4A8B-8919-E10F5B67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09695"/>
        <c:axId val="2008508735"/>
      </c:barChart>
      <c:dateAx>
        <c:axId val="20085096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508735"/>
        <c:crosses val="autoZero"/>
        <c:auto val="1"/>
        <c:lblOffset val="100"/>
        <c:baseTimeUnit val="months"/>
      </c:dateAx>
      <c:valAx>
        <c:axId val="20085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5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1469816272966"/>
          <c:y val="5.0925925925925923E-2"/>
          <c:w val="0.84419641294838144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'Colunas, Barras e Árvore'!$B$17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'Colunas, Barras e Árvore'!$A$18:$A$23</c:f>
              <c:strCache>
                <c:ptCount val="6"/>
                <c:pt idx="0">
                  <c:v>Julia</c:v>
                </c:pt>
                <c:pt idx="1">
                  <c:v>Priscila</c:v>
                </c:pt>
                <c:pt idx="2">
                  <c:v>Felipe</c:v>
                </c:pt>
                <c:pt idx="3">
                  <c:v>Bento</c:v>
                </c:pt>
                <c:pt idx="4">
                  <c:v>Marcelo</c:v>
                </c:pt>
                <c:pt idx="5">
                  <c:v>Vanessa</c:v>
                </c:pt>
              </c:strCache>
            </c:strRef>
          </c:cat>
          <c:val>
            <c:numRef>
              <c:f>'Colunas, Barras e Árvore'!$B$18:$B$23</c:f>
              <c:numCache>
                <c:formatCode>_-* #,##0_-;\-* #,##0_-;_-* "-"??_-;_-@_-</c:formatCode>
                <c:ptCount val="6"/>
                <c:pt idx="0">
                  <c:v>2486</c:v>
                </c:pt>
                <c:pt idx="1">
                  <c:v>3034</c:v>
                </c:pt>
                <c:pt idx="2">
                  <c:v>5279</c:v>
                </c:pt>
                <c:pt idx="3">
                  <c:v>7900</c:v>
                </c:pt>
                <c:pt idx="4">
                  <c:v>7973</c:v>
                </c:pt>
                <c:pt idx="5">
                  <c:v>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A-4AB6-8E7C-854045E01D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1099184"/>
        <c:axId val="2131094384"/>
      </c:barChart>
      <c:catAx>
        <c:axId val="213109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1094384"/>
        <c:crosses val="autoZero"/>
        <c:auto val="1"/>
        <c:lblAlgn val="ctr"/>
        <c:lblOffset val="100"/>
        <c:noMultiLvlLbl val="0"/>
      </c:catAx>
      <c:valAx>
        <c:axId val="2131094384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213109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'Radar e Dispersão'!$B$3</c:f>
          <c:strCache>
            <c:ptCount val="1"/>
            <c:pt idx="0">
              <c:v>Luana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e Dispersão'!$A$6:$A$12</c:f>
              <c:strCache>
                <c:ptCount val="7"/>
                <c:pt idx="0">
                  <c:v>História</c:v>
                </c:pt>
                <c:pt idx="1">
                  <c:v>Geografia</c:v>
                </c:pt>
                <c:pt idx="2">
                  <c:v>Matemática</c:v>
                </c:pt>
                <c:pt idx="3">
                  <c:v>Física</c:v>
                </c:pt>
                <c:pt idx="4">
                  <c:v>Química</c:v>
                </c:pt>
                <c:pt idx="5">
                  <c:v>Biologia</c:v>
                </c:pt>
                <c:pt idx="6">
                  <c:v>Português</c:v>
                </c:pt>
              </c:strCache>
            </c:strRef>
          </c:cat>
          <c:val>
            <c:numRef>
              <c:f>'Radar e Dispersão'!$B$6:$B$12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7-4EBB-9291-35481BAE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5504"/>
        <c:axId val="24446464"/>
      </c:radarChart>
      <c:catAx>
        <c:axId val="244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46464"/>
        <c:crosses val="autoZero"/>
        <c:auto val="1"/>
        <c:lblAlgn val="ctr"/>
        <c:lblOffset val="100"/>
        <c:noMultiLvlLbl val="0"/>
      </c:catAx>
      <c:valAx>
        <c:axId val="244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'Radar e Dispersão'!$C$20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'Radar e Dispersão'!$B$21:$B$31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'Radar e Dispersão'!$C$21:$C$31</c:f>
              <c:numCache>
                <c:formatCode>General</c:formatCode>
                <c:ptCount val="11"/>
                <c:pt idx="0">
                  <c:v>26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17</c:v>
                </c:pt>
                <c:pt idx="10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F-4E32-B8A5-A9D8BB78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14960"/>
        <c:axId val="2130978288"/>
      </c:scatterChart>
      <c:valAx>
        <c:axId val="21247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0978288"/>
        <c:crosses val="autoZero"/>
        <c:crossBetween val="midCat"/>
      </c:valAx>
      <c:valAx>
        <c:axId val="21309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71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1DE157FA-B71B-45B9-91A0-30F749E6915E}">
          <cx:tx>
            <cx:txData>
              <cx:f>_xlchart.v1.1</cx:f>
              <cx:v>Vendas</cx:v>
            </cx:txData>
          </cx:tx>
          <cx:dataLabels>
            <cx:numFmt formatCode="R$ #.##0" sourceLinked="0"/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plotArea>
      <cx:plotAreaRegion>
        <cx:series layoutId="waterfall" uniqueId="{EE720BFF-DBA1-4C3A-89F0-D23C4243EF00}">
          <cx:tx>
            <cx:txData>
              <cx:f>_xlchart.v1.3</cx:f>
              <cx:v>Vendas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_xlchart.v2.9</cx:f>
      </cx:strDim>
      <cx:numDim type="val">
        <cx:f dir="row">_xlchart.v2.10</cx:f>
      </cx:numDim>
    </cx:data>
  </cx:chartData>
  <cx:chart>
    <cx:plotArea>
      <cx:plotAreaRegion>
        <cx:series layoutId="funnel" uniqueId="{96B0E177-DAB8-496E-9840-99ABEA33C199}">
          <cx:tx>
            <cx:txData>
              <cx:f>_xlchart.v2.8</cx:f>
              <cx:v>Clientes que não responderam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_xlchart.v1.13</cx:f>
      </cx:numDim>
    </cx:data>
  </cx:chartData>
  <cx:chart>
    <cx:plotArea>
      <cx:plotAreaRegion>
        <cx:series layoutId="sunburst" uniqueId="{E1D54988-C5AA-496F-9F63-BF0AF502AA08}">
          <cx:tx>
            <cx:txData>
              <cx:f>_xlchart.v1.12</cx:f>
              <cx:v>Valor</cx:v>
            </cx:txData>
          </cx:tx>
          <cx:dataLabels pos="ctr">
            <cx:numFmt formatCode="R$ #.##0,00" sourceLinked="0"/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17</xdr:row>
      <xdr:rowOff>143564</xdr:rowOff>
    </xdr:from>
    <xdr:to>
      <xdr:col>9</xdr:col>
      <xdr:colOff>150844</xdr:colOff>
      <xdr:row>20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56043" y="3277703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17</xdr:row>
      <xdr:rowOff>160130</xdr:rowOff>
    </xdr:from>
    <xdr:to>
      <xdr:col>7</xdr:col>
      <xdr:colOff>463828</xdr:colOff>
      <xdr:row>20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194891" y="3294269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21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415962</xdr:colOff>
      <xdr:row>6</xdr:row>
      <xdr:rowOff>102695</xdr:rowOff>
    </xdr:from>
    <xdr:to>
      <xdr:col>2</xdr:col>
      <xdr:colOff>334108</xdr:colOff>
      <xdr:row>9</xdr:row>
      <xdr:rowOff>51831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EED737-7346-49F0-A099-F3B6CAC8AFF3}"/>
            </a:ext>
          </a:extLst>
        </xdr:cNvPr>
        <xdr:cNvSpPr txBox="1"/>
      </xdr:nvSpPr>
      <xdr:spPr>
        <a:xfrm>
          <a:off x="415962" y="1192941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linhas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76201</xdr:colOff>
      <xdr:row>6</xdr:row>
      <xdr:rowOff>82061</xdr:rowOff>
    </xdr:from>
    <xdr:to>
      <xdr:col>0</xdr:col>
      <xdr:colOff>643238</xdr:colOff>
      <xdr:row>9</xdr:row>
      <xdr:rowOff>67880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DF213008-C2CF-4FFD-9465-7BA4D4F6CBD2}"/>
            </a:ext>
          </a:extLst>
        </xdr:cNvPr>
        <xdr:cNvSpPr/>
      </xdr:nvSpPr>
      <xdr:spPr>
        <a:xfrm>
          <a:off x="76201" y="1172307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767658</xdr:colOff>
      <xdr:row>6</xdr:row>
      <xdr:rowOff>108556</xdr:rowOff>
    </xdr:from>
    <xdr:to>
      <xdr:col>5</xdr:col>
      <xdr:colOff>838199</xdr:colOff>
      <xdr:row>9</xdr:row>
      <xdr:rowOff>57692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3263E22-B29C-4793-A6BD-F39E575174A5}"/>
            </a:ext>
          </a:extLst>
        </xdr:cNvPr>
        <xdr:cNvSpPr txBox="1"/>
      </xdr:nvSpPr>
      <xdr:spPr>
        <a:xfrm>
          <a:off x="3581196" y="1198802"/>
          <a:ext cx="28137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Quais recursos podemos utilizar para melhorar a visualização do gráfico?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427898</xdr:colOff>
      <xdr:row>6</xdr:row>
      <xdr:rowOff>87922</xdr:rowOff>
    </xdr:from>
    <xdr:to>
      <xdr:col>3</xdr:col>
      <xdr:colOff>80535</xdr:colOff>
      <xdr:row>9</xdr:row>
      <xdr:rowOff>73741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FB9D7F0B-E332-456D-A728-D3BD705899CE}"/>
            </a:ext>
          </a:extLst>
        </xdr:cNvPr>
        <xdr:cNvSpPr/>
      </xdr:nvSpPr>
      <xdr:spPr>
        <a:xfrm>
          <a:off x="3241436" y="117816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6</xdr:col>
      <xdr:colOff>339770</xdr:colOff>
      <xdr:row>6</xdr:row>
      <xdr:rowOff>96833</xdr:rowOff>
    </xdr:from>
    <xdr:to>
      <xdr:col>10</xdr:col>
      <xdr:colOff>140684</xdr:colOff>
      <xdr:row>9</xdr:row>
      <xdr:rowOff>45969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615A38D-AE1A-491B-80E2-AB7E8F7DF212}"/>
            </a:ext>
          </a:extLst>
        </xdr:cNvPr>
        <xdr:cNvSpPr txBox="1"/>
      </xdr:nvSpPr>
      <xdr:spPr>
        <a:xfrm>
          <a:off x="6810908" y="118707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gráfico fica melhor com ou sem rótulos de dados?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9</xdr:colOff>
      <xdr:row>6</xdr:row>
      <xdr:rowOff>76199</xdr:rowOff>
    </xdr:from>
    <xdr:to>
      <xdr:col>6</xdr:col>
      <xdr:colOff>567046</xdr:colOff>
      <xdr:row>9</xdr:row>
      <xdr:rowOff>62018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1592371-5C49-409B-9B60-EF4251872E3B}"/>
            </a:ext>
          </a:extLst>
        </xdr:cNvPr>
        <xdr:cNvSpPr/>
      </xdr:nvSpPr>
      <xdr:spPr>
        <a:xfrm>
          <a:off x="6471147" y="116644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0</xdr:col>
      <xdr:colOff>386655</xdr:colOff>
      <xdr:row>16</xdr:row>
      <xdr:rowOff>161310</xdr:rowOff>
    </xdr:from>
    <xdr:to>
      <xdr:col>2</xdr:col>
      <xdr:colOff>304801</xdr:colOff>
      <xdr:row>19</xdr:row>
      <xdr:rowOff>110446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C785E5A-3DE6-4F06-88F4-FC1016C708F6}"/>
            </a:ext>
          </a:extLst>
        </xdr:cNvPr>
        <xdr:cNvSpPr txBox="1"/>
      </xdr:nvSpPr>
      <xdr:spPr>
        <a:xfrm>
          <a:off x="386655" y="3068633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pizza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46894</xdr:colOff>
      <xdr:row>16</xdr:row>
      <xdr:rowOff>140676</xdr:rowOff>
    </xdr:from>
    <xdr:to>
      <xdr:col>0</xdr:col>
      <xdr:colOff>613931</xdr:colOff>
      <xdr:row>19</xdr:row>
      <xdr:rowOff>126495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742D51FD-830D-4FEA-82B5-9E9B10F749FF}"/>
            </a:ext>
          </a:extLst>
        </xdr:cNvPr>
        <xdr:cNvSpPr/>
      </xdr:nvSpPr>
      <xdr:spPr>
        <a:xfrm>
          <a:off x="46894" y="3047999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2</xdr:col>
      <xdr:colOff>738352</xdr:colOff>
      <xdr:row>16</xdr:row>
      <xdr:rowOff>167171</xdr:rowOff>
    </xdr:from>
    <xdr:to>
      <xdr:col>7</xdr:col>
      <xdr:colOff>392723</xdr:colOff>
      <xdr:row>19</xdr:row>
      <xdr:rowOff>116307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D5E2CD3-F552-4B32-9AEC-57E94A61D780}"/>
            </a:ext>
          </a:extLst>
        </xdr:cNvPr>
        <xdr:cNvSpPr txBox="1"/>
      </xdr:nvSpPr>
      <xdr:spPr>
        <a:xfrm>
          <a:off x="3551890" y="3074494"/>
          <a:ext cx="404466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Formate o rótulo de dados para representar categorias e porcentagens. A legenda ainda é necessária?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398591</xdr:colOff>
      <xdr:row>16</xdr:row>
      <xdr:rowOff>146537</xdr:rowOff>
    </xdr:from>
    <xdr:to>
      <xdr:col>3</xdr:col>
      <xdr:colOff>51228</xdr:colOff>
      <xdr:row>19</xdr:row>
      <xdr:rowOff>132356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51D55263-D335-4AB2-80BF-691FE86E9DB0}"/>
            </a:ext>
          </a:extLst>
        </xdr:cNvPr>
        <xdr:cNvSpPr/>
      </xdr:nvSpPr>
      <xdr:spPr>
        <a:xfrm>
          <a:off x="3212129" y="305386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30</xdr:col>
      <xdr:colOff>398584</xdr:colOff>
      <xdr:row>15</xdr:row>
      <xdr:rowOff>175847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AB8F21C-C507-441D-9D72-09F38633E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11</xdr:row>
      <xdr:rowOff>163830</xdr:rowOff>
    </xdr:from>
    <xdr:to>
      <xdr:col>18</xdr:col>
      <xdr:colOff>632460</xdr:colOff>
      <xdr:row>31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74F350-5289-91E4-6DBF-55DC91C42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57150</xdr:rowOff>
    </xdr:from>
    <xdr:to>
      <xdr:col>6</xdr:col>
      <xdr:colOff>0</xdr:colOff>
      <xdr:row>37</xdr:row>
      <xdr:rowOff>175260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78E114C-54AE-5307-3028-99CB7AAB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374928</xdr:colOff>
      <xdr:row>9</xdr:row>
      <xdr:rowOff>120280</xdr:rowOff>
    </xdr:from>
    <xdr:to>
      <xdr:col>4</xdr:col>
      <xdr:colOff>498231</xdr:colOff>
      <xdr:row>12</xdr:row>
      <xdr:rowOff>69416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2C8A8BD-0A94-4F27-A094-3BA542A1085C}"/>
            </a:ext>
          </a:extLst>
        </xdr:cNvPr>
        <xdr:cNvSpPr txBox="1"/>
      </xdr:nvSpPr>
      <xdr:spPr>
        <a:xfrm>
          <a:off x="374928" y="1755649"/>
          <a:ext cx="47656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dos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valores em reais (R$)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41030</xdr:colOff>
      <xdr:row>9</xdr:row>
      <xdr:rowOff>99646</xdr:rowOff>
    </xdr:from>
    <xdr:to>
      <xdr:col>0</xdr:col>
      <xdr:colOff>608067</xdr:colOff>
      <xdr:row>12</xdr:row>
      <xdr:rowOff>85465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77E92DD-44E7-4557-BCE3-0F7D09A4D5D9}"/>
            </a:ext>
          </a:extLst>
        </xdr:cNvPr>
        <xdr:cNvSpPr/>
      </xdr:nvSpPr>
      <xdr:spPr>
        <a:xfrm>
          <a:off x="41030" y="17350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5</xdr:col>
      <xdr:colOff>152189</xdr:colOff>
      <xdr:row>9</xdr:row>
      <xdr:rowOff>114418</xdr:rowOff>
    </xdr:from>
    <xdr:to>
      <xdr:col>11</xdr:col>
      <xdr:colOff>427892</xdr:colOff>
      <xdr:row>12</xdr:row>
      <xdr:rowOff>63554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EFA0957-67A7-4148-B76A-C82FA7FC8CB7}"/>
            </a:ext>
          </a:extLst>
        </xdr:cNvPr>
        <xdr:cNvSpPr txBox="1"/>
      </xdr:nvSpPr>
      <xdr:spPr>
        <a:xfrm>
          <a:off x="5708927" y="1749787"/>
          <a:ext cx="485356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participação percentual (%)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726829</xdr:colOff>
      <xdr:row>9</xdr:row>
      <xdr:rowOff>93784</xdr:rowOff>
    </xdr:from>
    <xdr:to>
      <xdr:col>5</xdr:col>
      <xdr:colOff>379466</xdr:colOff>
      <xdr:row>12</xdr:row>
      <xdr:rowOff>79603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4CBF475A-9D43-43ED-A3AD-01E6BC92AF0E}"/>
            </a:ext>
          </a:extLst>
        </xdr:cNvPr>
        <xdr:cNvSpPr/>
      </xdr:nvSpPr>
      <xdr:spPr>
        <a:xfrm>
          <a:off x="5369167" y="1729153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0</xdr:col>
      <xdr:colOff>345623</xdr:colOff>
      <xdr:row>23</xdr:row>
      <xdr:rowOff>167172</xdr:rowOff>
    </xdr:from>
    <xdr:to>
      <xdr:col>2</xdr:col>
      <xdr:colOff>263769</xdr:colOff>
      <xdr:row>26</xdr:row>
      <xdr:rowOff>116308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35FCDED-4865-4886-8B53-3C0764D90165}"/>
            </a:ext>
          </a:extLst>
        </xdr:cNvPr>
        <xdr:cNvSpPr txBox="1"/>
      </xdr:nvSpPr>
      <xdr:spPr>
        <a:xfrm>
          <a:off x="345623" y="434644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de barras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5862</xdr:colOff>
      <xdr:row>23</xdr:row>
      <xdr:rowOff>146538</xdr:rowOff>
    </xdr:from>
    <xdr:to>
      <xdr:col>0</xdr:col>
      <xdr:colOff>572899</xdr:colOff>
      <xdr:row>26</xdr:row>
      <xdr:rowOff>132357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8EACE217-ED39-4D8B-BC7A-29B6643E8D6C}"/>
            </a:ext>
          </a:extLst>
        </xdr:cNvPr>
        <xdr:cNvSpPr/>
      </xdr:nvSpPr>
      <xdr:spPr>
        <a:xfrm>
          <a:off x="5862" y="43258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2</xdr:col>
      <xdr:colOff>914192</xdr:colOff>
      <xdr:row>23</xdr:row>
      <xdr:rowOff>161311</xdr:rowOff>
    </xdr:from>
    <xdr:to>
      <xdr:col>7</xdr:col>
      <xdr:colOff>316522</xdr:colOff>
      <xdr:row>26</xdr:row>
      <xdr:rowOff>110447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9018DDC-646A-43C5-9C6D-D016EA695E36}"/>
            </a:ext>
          </a:extLst>
        </xdr:cNvPr>
        <xdr:cNvSpPr txBox="1"/>
      </xdr:nvSpPr>
      <xdr:spPr>
        <a:xfrm>
          <a:off x="3727730" y="4340588"/>
          <a:ext cx="3792623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mapa de árvores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574432</xdr:colOff>
      <xdr:row>23</xdr:row>
      <xdr:rowOff>140677</xdr:rowOff>
    </xdr:from>
    <xdr:to>
      <xdr:col>3</xdr:col>
      <xdr:colOff>227069</xdr:colOff>
      <xdr:row>26</xdr:row>
      <xdr:rowOff>126496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312D64BE-11D1-4A7A-9070-88F8A8F42E51}"/>
            </a:ext>
          </a:extLst>
        </xdr:cNvPr>
        <xdr:cNvSpPr/>
      </xdr:nvSpPr>
      <xdr:spPr>
        <a:xfrm>
          <a:off x="3386212" y="4346917"/>
          <a:ext cx="567037" cy="53445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>
    <xdr:from>
      <xdr:col>13</xdr:col>
      <xdr:colOff>195189</xdr:colOff>
      <xdr:row>1</xdr:row>
      <xdr:rowOff>144780</xdr:rowOff>
    </xdr:from>
    <xdr:to>
      <xdr:col>21</xdr:col>
      <xdr:colOff>284871</xdr:colOff>
      <xdr:row>19</xdr:row>
      <xdr:rowOff>127196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4C86F6-54B9-ED89-9733-BDEC1C86D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20</xdr:row>
      <xdr:rowOff>118110</xdr:rowOff>
    </xdr:from>
    <xdr:to>
      <xdr:col>20</xdr:col>
      <xdr:colOff>342900</xdr:colOff>
      <xdr:row>35</xdr:row>
      <xdr:rowOff>118110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E8EE8AF-BEDB-66BC-D792-8CD4B5C92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57150</xdr:rowOff>
    </xdr:from>
    <xdr:to>
      <xdr:col>3</xdr:col>
      <xdr:colOff>845820</xdr:colOff>
      <xdr:row>38</xdr:row>
      <xdr:rowOff>57150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778B447-FABD-93B4-79A2-B294081EA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137160</xdr:colOff>
      <xdr:row>23</xdr:row>
      <xdr:rowOff>49530</xdr:rowOff>
    </xdr:from>
    <xdr:to>
      <xdr:col>9</xdr:col>
      <xdr:colOff>685800</xdr:colOff>
      <xdr:row>38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1FCD4803-333A-0151-D457-4E0DDDA77B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740" y="4255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744208</xdr:colOff>
      <xdr:row>5</xdr:row>
      <xdr:rowOff>20634</xdr:rowOff>
    </xdr:from>
    <xdr:to>
      <xdr:col>6</xdr:col>
      <xdr:colOff>76200</xdr:colOff>
      <xdr:row>7</xdr:row>
      <xdr:rowOff>151477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5F01DC-E15E-4DD8-90BD-07BE1EA6EE94}"/>
            </a:ext>
          </a:extLst>
        </xdr:cNvPr>
        <xdr:cNvSpPr txBox="1"/>
      </xdr:nvSpPr>
      <xdr:spPr>
        <a:xfrm>
          <a:off x="3557746" y="929172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radar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404447</xdr:colOff>
      <xdr:row>4</xdr:row>
      <xdr:rowOff>181707</xdr:rowOff>
    </xdr:from>
    <xdr:to>
      <xdr:col>3</xdr:col>
      <xdr:colOff>57084</xdr:colOff>
      <xdr:row>7</xdr:row>
      <xdr:rowOff>167526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38B43CAA-E685-4365-BD2C-8D3AC575C97D}"/>
            </a:ext>
          </a:extLst>
        </xdr:cNvPr>
        <xdr:cNvSpPr/>
      </xdr:nvSpPr>
      <xdr:spPr>
        <a:xfrm>
          <a:off x="3217985" y="90853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761793</xdr:colOff>
      <xdr:row>9</xdr:row>
      <xdr:rowOff>8911</xdr:rowOff>
    </xdr:from>
    <xdr:to>
      <xdr:col>6</xdr:col>
      <xdr:colOff>87923</xdr:colOff>
      <xdr:row>11</xdr:row>
      <xdr:rowOff>139754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7ED904D-84E3-45AC-9D49-E4B3F5357CDA}"/>
            </a:ext>
          </a:extLst>
        </xdr:cNvPr>
        <xdr:cNvSpPr txBox="1"/>
      </xdr:nvSpPr>
      <xdr:spPr>
        <a:xfrm>
          <a:off x="3575331" y="1644280"/>
          <a:ext cx="2983730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título do gráfico deve ser sempre 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nome do aluno selecionado na célula B3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422032</xdr:colOff>
      <xdr:row>8</xdr:row>
      <xdr:rowOff>169984</xdr:rowOff>
    </xdr:from>
    <xdr:to>
      <xdr:col>3</xdr:col>
      <xdr:colOff>74669</xdr:colOff>
      <xdr:row>11</xdr:row>
      <xdr:rowOff>155803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CF8243B2-2EDC-41F7-86B2-63D9E497B5D0}"/>
            </a:ext>
          </a:extLst>
        </xdr:cNvPr>
        <xdr:cNvSpPr/>
      </xdr:nvSpPr>
      <xdr:spPr>
        <a:xfrm>
          <a:off x="3235570" y="162364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3</xdr:col>
      <xdr:colOff>603529</xdr:colOff>
      <xdr:row>19</xdr:row>
      <xdr:rowOff>90972</xdr:rowOff>
    </xdr:from>
    <xdr:to>
      <xdr:col>7</xdr:col>
      <xdr:colOff>117228</xdr:colOff>
      <xdr:row>22</xdr:row>
      <xdr:rowOff>40108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89D4F65-BAD7-48BA-BC28-5BAFE980C0C2}"/>
            </a:ext>
          </a:extLst>
        </xdr:cNvPr>
        <xdr:cNvSpPr txBox="1"/>
      </xdr:nvSpPr>
      <xdr:spPr>
        <a:xfrm>
          <a:off x="4331467" y="3543418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dispersão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263768</xdr:colOff>
      <xdr:row>19</xdr:row>
      <xdr:rowOff>70338</xdr:rowOff>
    </xdr:from>
    <xdr:to>
      <xdr:col>3</xdr:col>
      <xdr:colOff>830805</xdr:colOff>
      <xdr:row>22</xdr:row>
      <xdr:rowOff>56157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EAB1CE7D-6AD8-45F1-9E40-0D112D03A3B1}"/>
            </a:ext>
          </a:extLst>
        </xdr:cNvPr>
        <xdr:cNvSpPr/>
      </xdr:nvSpPr>
      <xdr:spPr>
        <a:xfrm>
          <a:off x="3991706" y="3522784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>
    <xdr:from>
      <xdr:col>2</xdr:col>
      <xdr:colOff>196948</xdr:colOff>
      <xdr:row>0</xdr:row>
      <xdr:rowOff>0</xdr:rowOff>
    </xdr:from>
    <xdr:to>
      <xdr:col>7</xdr:col>
      <xdr:colOff>378655</xdr:colOff>
      <xdr:row>15</xdr:row>
      <xdr:rowOff>17585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364E5-706F-5035-BDED-1819D371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17</xdr:row>
      <xdr:rowOff>87630</xdr:rowOff>
    </xdr:from>
    <xdr:to>
      <xdr:col>13</xdr:col>
      <xdr:colOff>419100</xdr:colOff>
      <xdr:row>32</xdr:row>
      <xdr:rowOff>87630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5550066-F257-16CF-E8BF-4D694CD2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410097</xdr:colOff>
      <xdr:row>4</xdr:row>
      <xdr:rowOff>120279</xdr:rowOff>
    </xdr:from>
    <xdr:to>
      <xdr:col>3</xdr:col>
      <xdr:colOff>52754</xdr:colOff>
      <xdr:row>7</xdr:row>
      <xdr:rowOff>69415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DAFC8AC-FB50-4FE2-B610-1A63FE0670E1}"/>
            </a:ext>
          </a:extLst>
        </xdr:cNvPr>
        <xdr:cNvSpPr txBox="1"/>
      </xdr:nvSpPr>
      <xdr:spPr>
        <a:xfrm>
          <a:off x="410097" y="847110"/>
          <a:ext cx="337059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cascata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70338</xdr:colOff>
      <xdr:row>4</xdr:row>
      <xdr:rowOff>99645</xdr:rowOff>
    </xdr:from>
    <xdr:to>
      <xdr:col>0</xdr:col>
      <xdr:colOff>637375</xdr:colOff>
      <xdr:row>7</xdr:row>
      <xdr:rowOff>85464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53C5690-34A2-4E74-A13D-A4621C9F3823}"/>
            </a:ext>
          </a:extLst>
        </xdr:cNvPr>
        <xdr:cNvSpPr/>
      </xdr:nvSpPr>
      <xdr:spPr>
        <a:xfrm>
          <a:off x="70338" y="82647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0</xdr:col>
      <xdr:colOff>380791</xdr:colOff>
      <xdr:row>13</xdr:row>
      <xdr:rowOff>143726</xdr:rowOff>
    </xdr:from>
    <xdr:to>
      <xdr:col>3</xdr:col>
      <xdr:colOff>70339</xdr:colOff>
      <xdr:row>16</xdr:row>
      <xdr:rowOff>92862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BE2DEDF-BB91-4176-89D9-4187A62726B6}"/>
            </a:ext>
          </a:extLst>
        </xdr:cNvPr>
        <xdr:cNvSpPr txBox="1"/>
      </xdr:nvSpPr>
      <xdr:spPr>
        <a:xfrm>
          <a:off x="380791" y="2505926"/>
          <a:ext cx="341748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funil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2019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41031</xdr:colOff>
      <xdr:row>13</xdr:row>
      <xdr:rowOff>123092</xdr:rowOff>
    </xdr:from>
    <xdr:to>
      <xdr:col>0</xdr:col>
      <xdr:colOff>608068</xdr:colOff>
      <xdr:row>16</xdr:row>
      <xdr:rowOff>108911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1ED02F38-F3E0-4956-89C5-8C983D0DDC3F}"/>
            </a:ext>
          </a:extLst>
        </xdr:cNvPr>
        <xdr:cNvSpPr/>
      </xdr:nvSpPr>
      <xdr:spPr>
        <a:xfrm>
          <a:off x="41031" y="2485292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>
    <xdr:from>
      <xdr:col>7</xdr:col>
      <xdr:colOff>8206</xdr:colOff>
      <xdr:row>0</xdr:row>
      <xdr:rowOff>0</xdr:rowOff>
    </xdr:from>
    <xdr:to>
      <xdr:col>13</xdr:col>
      <xdr:colOff>185224</xdr:colOff>
      <xdr:row>15</xdr:row>
      <xdr:rowOff>17585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5B641FF-37D7-2AE3-A8D8-572AFBEBA9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9106" y="0"/>
              <a:ext cx="4566138" cy="2760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15240</xdr:colOff>
      <xdr:row>15</xdr:row>
      <xdr:rowOff>64770</xdr:rowOff>
    </xdr:from>
    <xdr:to>
      <xdr:col>13</xdr:col>
      <xdr:colOff>198120</xdr:colOff>
      <xdr:row>30</xdr:row>
      <xdr:rowOff>64770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A10A4C5-3AEA-06C9-5696-7B8A3BE746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6140" y="28079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662146</xdr:colOff>
      <xdr:row>3</xdr:row>
      <xdr:rowOff>96833</xdr:rowOff>
    </xdr:from>
    <xdr:to>
      <xdr:col>9</xdr:col>
      <xdr:colOff>199293</xdr:colOff>
      <xdr:row>6</xdr:row>
      <xdr:rowOff>45969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639AEC4-F6F3-4213-B2E5-04F9598F2D9F}"/>
            </a:ext>
          </a:extLst>
        </xdr:cNvPr>
        <xdr:cNvSpPr txBox="1"/>
      </xdr:nvSpPr>
      <xdr:spPr>
        <a:xfrm>
          <a:off x="5304484" y="641956"/>
          <a:ext cx="356402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em um gráfico de explosão solar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322385</xdr:colOff>
      <xdr:row>3</xdr:row>
      <xdr:rowOff>76199</xdr:rowOff>
    </xdr:from>
    <xdr:to>
      <xdr:col>4</xdr:col>
      <xdr:colOff>889422</xdr:colOff>
      <xdr:row>6</xdr:row>
      <xdr:rowOff>62018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FBB82947-A2EF-4228-928F-106EEC3E1A14}"/>
            </a:ext>
          </a:extLst>
        </xdr:cNvPr>
        <xdr:cNvSpPr/>
      </xdr:nvSpPr>
      <xdr:spPr>
        <a:xfrm>
          <a:off x="4964723" y="621322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>
    <xdr:from>
      <xdr:col>4</xdr:col>
      <xdr:colOff>102578</xdr:colOff>
      <xdr:row>1</xdr:row>
      <xdr:rowOff>158261</xdr:rowOff>
    </xdr:from>
    <xdr:to>
      <xdr:col>14</xdr:col>
      <xdr:colOff>15240</xdr:colOff>
      <xdr:row>26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28603FE-EEF9-F74B-72B4-3CD77A448C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158" y="341141"/>
              <a:ext cx="7593622" cy="44289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I17"/>
  <sheetViews>
    <sheetView showGridLines="0" zoomScale="115" zoomScaleNormal="115" workbookViewId="0"/>
  </sheetViews>
  <sheetFormatPr defaultColWidth="9.21875" defaultRowHeight="14.4" x14ac:dyDescent="0.3"/>
  <cols>
    <col min="1" max="1" width="0.44140625" style="1" customWidth="1"/>
    <col min="2" max="16384" width="9.21875" style="1"/>
  </cols>
  <sheetData>
    <row r="1" spans="5:9" ht="4.05" customHeight="1" x14ac:dyDescent="0.3"/>
    <row r="2" spans="5:9" ht="36.6" x14ac:dyDescent="0.7">
      <c r="E2" s="2" t="s">
        <v>88</v>
      </c>
    </row>
    <row r="3" spans="5:9" x14ac:dyDescent="0.3">
      <c r="E3" s="3" t="s">
        <v>108</v>
      </c>
    </row>
    <row r="5" spans="5:9" ht="7.5" customHeight="1" x14ac:dyDescent="0.3"/>
    <row r="6" spans="5:9" x14ac:dyDescent="0.3">
      <c r="E6" s="4" t="s">
        <v>109</v>
      </c>
      <c r="I6" s="4" t="s">
        <v>110</v>
      </c>
    </row>
    <row r="7" spans="5:9" ht="9.6" customHeight="1" x14ac:dyDescent="0.3"/>
    <row r="8" spans="5:9" x14ac:dyDescent="0.3">
      <c r="E8" s="5" t="s">
        <v>89</v>
      </c>
      <c r="F8" s="5"/>
      <c r="G8" s="5"/>
      <c r="H8" s="5"/>
      <c r="I8" s="1" t="s">
        <v>99</v>
      </c>
    </row>
    <row r="9" spans="5:9" x14ac:dyDescent="0.3">
      <c r="E9" s="5" t="s">
        <v>90</v>
      </c>
      <c r="F9" s="5"/>
      <c r="G9" s="5"/>
      <c r="H9" s="5"/>
      <c r="I9" s="1" t="s">
        <v>100</v>
      </c>
    </row>
    <row r="10" spans="5:9" x14ac:dyDescent="0.3">
      <c r="E10" s="5" t="s">
        <v>91</v>
      </c>
      <c r="F10" s="5"/>
      <c r="G10" s="5"/>
      <c r="H10" s="5"/>
      <c r="I10" s="1" t="s">
        <v>101</v>
      </c>
    </row>
    <row r="11" spans="5:9" x14ac:dyDescent="0.3">
      <c r="E11" s="5" t="s">
        <v>92</v>
      </c>
      <c r="F11" s="5"/>
      <c r="G11" s="5"/>
      <c r="H11" s="5"/>
      <c r="I11" s="1" t="s">
        <v>102</v>
      </c>
    </row>
    <row r="12" spans="5:9" x14ac:dyDescent="0.3">
      <c r="E12" s="5" t="s">
        <v>93</v>
      </c>
      <c r="F12" s="5"/>
      <c r="G12" s="5"/>
      <c r="H12" s="5"/>
      <c r="I12" s="1" t="s">
        <v>103</v>
      </c>
    </row>
    <row r="13" spans="5:9" x14ac:dyDescent="0.3">
      <c r="E13" s="5" t="s">
        <v>94</v>
      </c>
      <c r="F13" s="5"/>
      <c r="G13" s="5"/>
      <c r="H13" s="5"/>
      <c r="I13" s="1" t="s">
        <v>104</v>
      </c>
    </row>
    <row r="14" spans="5:9" x14ac:dyDescent="0.3">
      <c r="E14" s="1" t="s">
        <v>95</v>
      </c>
      <c r="I14" s="1" t="s">
        <v>105</v>
      </c>
    </row>
    <row r="15" spans="5:9" x14ac:dyDescent="0.3">
      <c r="E15" s="1" t="s">
        <v>96</v>
      </c>
      <c r="I15" s="1" t="s">
        <v>106</v>
      </c>
    </row>
    <row r="16" spans="5:9" x14ac:dyDescent="0.3">
      <c r="E16" s="1" t="s">
        <v>97</v>
      </c>
      <c r="I16" s="1" t="s">
        <v>107</v>
      </c>
    </row>
    <row r="17" spans="5:5" x14ac:dyDescent="0.3">
      <c r="E17" s="1" t="s">
        <v>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57F3-5BA4-4F17-A273-2B87C0D48C4C}">
  <dimension ref="A1:S16"/>
  <sheetViews>
    <sheetView showGridLines="0" topLeftCell="A29" zoomScaleNormal="100" workbookViewId="0">
      <selection activeCell="H30" sqref="H30"/>
    </sheetView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9" x14ac:dyDescent="0.3">
      <c r="A1" s="6" t="s">
        <v>0</v>
      </c>
      <c r="B1" s="7"/>
    </row>
    <row r="3" spans="1:19" x14ac:dyDescent="0.3">
      <c r="A3" s="8" t="s">
        <v>1</v>
      </c>
      <c r="B3" s="9">
        <v>44197</v>
      </c>
      <c r="C3" s="9">
        <v>44228</v>
      </c>
      <c r="D3" s="9">
        <v>44256</v>
      </c>
      <c r="E3" s="9">
        <v>44287</v>
      </c>
      <c r="F3" s="9">
        <v>44317</v>
      </c>
      <c r="G3" s="9">
        <v>44348</v>
      </c>
      <c r="H3" s="9">
        <v>44378</v>
      </c>
      <c r="I3" s="9">
        <v>44409</v>
      </c>
      <c r="J3" s="9">
        <v>44440</v>
      </c>
      <c r="K3" s="9">
        <v>44470</v>
      </c>
      <c r="L3" s="9">
        <v>44501</v>
      </c>
      <c r="M3" s="9">
        <v>44531</v>
      </c>
      <c r="N3" s="10"/>
      <c r="O3" s="10"/>
      <c r="P3" s="10"/>
      <c r="Q3" s="10"/>
      <c r="R3" s="10"/>
      <c r="S3" s="10"/>
    </row>
    <row r="4" spans="1:19" x14ac:dyDescent="0.3">
      <c r="A4" s="8" t="s">
        <v>2</v>
      </c>
      <c r="B4" s="8">
        <v>2001</v>
      </c>
      <c r="C4" s="8">
        <v>1761</v>
      </c>
      <c r="D4" s="8">
        <v>4234</v>
      </c>
      <c r="E4" s="8">
        <v>2300</v>
      </c>
      <c r="F4" s="8">
        <v>4464</v>
      </c>
      <c r="G4" s="8">
        <v>4836</v>
      </c>
      <c r="H4" s="8">
        <v>8366</v>
      </c>
      <c r="I4" s="8">
        <v>9741</v>
      </c>
      <c r="J4" s="8">
        <v>2490</v>
      </c>
      <c r="K4" s="8">
        <v>8776</v>
      </c>
      <c r="L4" s="8">
        <v>3664</v>
      </c>
      <c r="M4" s="8">
        <v>8851</v>
      </c>
    </row>
    <row r="5" spans="1:19" x14ac:dyDescent="0.3">
      <c r="A5" s="8" t="s">
        <v>3</v>
      </c>
      <c r="B5" s="8">
        <v>1698</v>
      </c>
      <c r="C5" s="8">
        <v>1210</v>
      </c>
      <c r="D5" s="8">
        <v>1669</v>
      </c>
      <c r="E5" s="8">
        <v>1669</v>
      </c>
      <c r="F5" s="8">
        <v>1208</v>
      </c>
      <c r="G5" s="8">
        <v>1764</v>
      </c>
      <c r="H5" s="8">
        <v>1191</v>
      </c>
      <c r="I5" s="8">
        <v>1601</v>
      </c>
      <c r="J5" s="8">
        <v>1972</v>
      </c>
      <c r="K5" s="8">
        <v>1592</v>
      </c>
      <c r="L5" s="8">
        <v>1985</v>
      </c>
      <c r="M5" s="8">
        <v>1495</v>
      </c>
    </row>
    <row r="6" spans="1:19" x14ac:dyDescent="0.3">
      <c r="A6" s="8" t="s">
        <v>4</v>
      </c>
      <c r="B6" s="8">
        <v>30300</v>
      </c>
      <c r="C6" s="8">
        <v>55100</v>
      </c>
      <c r="D6" s="8">
        <v>256500</v>
      </c>
      <c r="E6" s="8">
        <v>63100</v>
      </c>
      <c r="F6" s="8">
        <v>325600</v>
      </c>
      <c r="G6" s="8">
        <v>307200</v>
      </c>
      <c r="H6" s="8">
        <v>717500</v>
      </c>
      <c r="I6" s="8">
        <v>814000</v>
      </c>
      <c r="J6" s="8">
        <v>51800</v>
      </c>
      <c r="K6" s="8">
        <v>718400</v>
      </c>
      <c r="L6" s="8">
        <v>167900</v>
      </c>
      <c r="M6" s="8">
        <v>735600</v>
      </c>
    </row>
    <row r="13" spans="1:19" x14ac:dyDescent="0.3">
      <c r="A13" s="6" t="s">
        <v>5</v>
      </c>
      <c r="B13" s="7"/>
    </row>
    <row r="15" spans="1:19" x14ac:dyDescent="0.3">
      <c r="A15" s="8" t="s">
        <v>112</v>
      </c>
      <c r="B15" s="8" t="s">
        <v>7</v>
      </c>
      <c r="C15" s="8" t="s">
        <v>8</v>
      </c>
      <c r="D15" s="8" t="s">
        <v>9</v>
      </c>
      <c r="E15" s="8" t="s">
        <v>10</v>
      </c>
      <c r="F15" s="8" t="s">
        <v>11</v>
      </c>
      <c r="G15" s="8" t="s">
        <v>12</v>
      </c>
    </row>
    <row r="16" spans="1:19" x14ac:dyDescent="0.3">
      <c r="A16" s="8" t="s">
        <v>4</v>
      </c>
      <c r="B16" s="8">
        <v>6638</v>
      </c>
      <c r="C16" s="8">
        <v>4651</v>
      </c>
      <c r="D16" s="8">
        <v>9736</v>
      </c>
      <c r="E16" s="8">
        <v>2213</v>
      </c>
      <c r="F16" s="8">
        <v>4535</v>
      </c>
      <c r="G16" s="8">
        <v>3334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B4CF-3379-499B-816B-466F7F0359EB}">
  <dimension ref="A1:M23"/>
  <sheetViews>
    <sheetView showGridLines="0" topLeftCell="A19" zoomScaleNormal="100" workbookViewId="0">
      <selection activeCell="L36" sqref="L36"/>
    </sheetView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3" x14ac:dyDescent="0.3">
      <c r="A1" s="6" t="s">
        <v>13</v>
      </c>
      <c r="B1" s="7"/>
    </row>
    <row r="3" spans="1:13" x14ac:dyDescent="0.3">
      <c r="A3" s="8" t="s">
        <v>6</v>
      </c>
      <c r="B3" s="9">
        <v>44197</v>
      </c>
      <c r="C3" s="9">
        <v>44228</v>
      </c>
      <c r="D3" s="9">
        <v>44256</v>
      </c>
      <c r="E3" s="9">
        <v>44287</v>
      </c>
      <c r="F3" s="9">
        <v>44317</v>
      </c>
      <c r="G3" s="9">
        <v>44348</v>
      </c>
      <c r="H3" s="9">
        <v>44378</v>
      </c>
      <c r="I3" s="9">
        <v>44409</v>
      </c>
      <c r="J3" s="9">
        <v>44440</v>
      </c>
      <c r="K3" s="9">
        <v>44470</v>
      </c>
      <c r="L3" s="9">
        <v>44501</v>
      </c>
      <c r="M3" s="9">
        <v>44531</v>
      </c>
    </row>
    <row r="4" spans="1:13" x14ac:dyDescent="0.3">
      <c r="A4" s="8" t="s">
        <v>7</v>
      </c>
      <c r="B4" s="11">
        <v>1233</v>
      </c>
      <c r="C4" s="11">
        <v>3314</v>
      </c>
      <c r="D4" s="11">
        <v>9859</v>
      </c>
      <c r="E4" s="11">
        <v>8846</v>
      </c>
      <c r="F4" s="11">
        <v>4904</v>
      </c>
      <c r="G4" s="11">
        <v>9805</v>
      </c>
      <c r="H4" s="11">
        <v>8249</v>
      </c>
      <c r="I4" s="11">
        <v>8913</v>
      </c>
      <c r="J4" s="11">
        <v>1859</v>
      </c>
      <c r="K4" s="11">
        <v>2281</v>
      </c>
      <c r="L4" s="11">
        <v>6450</v>
      </c>
      <c r="M4" s="11">
        <v>5586</v>
      </c>
    </row>
    <row r="5" spans="1:13" x14ac:dyDescent="0.3">
      <c r="A5" s="8" t="s">
        <v>8</v>
      </c>
      <c r="B5" s="11">
        <v>8950</v>
      </c>
      <c r="C5" s="11">
        <v>5575</v>
      </c>
      <c r="D5" s="11">
        <v>6338</v>
      </c>
      <c r="E5" s="11">
        <v>2974</v>
      </c>
      <c r="F5" s="11">
        <v>8043</v>
      </c>
      <c r="G5" s="11">
        <v>3651</v>
      </c>
      <c r="H5" s="11">
        <v>3277</v>
      </c>
      <c r="I5" s="11">
        <v>7981</v>
      </c>
      <c r="J5" s="11">
        <v>9790</v>
      </c>
      <c r="K5" s="11">
        <v>2537</v>
      </c>
      <c r="L5" s="11">
        <v>8492</v>
      </c>
      <c r="M5" s="11">
        <v>9520</v>
      </c>
    </row>
    <row r="6" spans="1:13" x14ac:dyDescent="0.3">
      <c r="A6" s="8" t="s">
        <v>10</v>
      </c>
      <c r="B6" s="11">
        <v>9616</v>
      </c>
      <c r="C6" s="11">
        <v>3554</v>
      </c>
      <c r="D6" s="11">
        <v>2630</v>
      </c>
      <c r="E6" s="11">
        <v>9974</v>
      </c>
      <c r="F6" s="11">
        <v>6980</v>
      </c>
      <c r="G6" s="11">
        <v>7190</v>
      </c>
      <c r="H6" s="11">
        <v>5349</v>
      </c>
      <c r="I6" s="11">
        <v>3107</v>
      </c>
      <c r="J6" s="11">
        <v>6870</v>
      </c>
      <c r="K6" s="11">
        <v>3056</v>
      </c>
      <c r="L6" s="11">
        <v>1806</v>
      </c>
      <c r="M6" s="11">
        <v>5979</v>
      </c>
    </row>
    <row r="7" spans="1:13" x14ac:dyDescent="0.3">
      <c r="A7" s="8" t="s">
        <v>11</v>
      </c>
      <c r="B7" s="11">
        <v>4570</v>
      </c>
      <c r="C7" s="11">
        <v>6021</v>
      </c>
      <c r="D7" s="11">
        <v>2693</v>
      </c>
      <c r="E7" s="11">
        <v>5250</v>
      </c>
      <c r="F7" s="11">
        <v>5215</v>
      </c>
      <c r="G7" s="11">
        <v>2960</v>
      </c>
      <c r="H7" s="11">
        <v>6600</v>
      </c>
      <c r="I7" s="11">
        <v>2186</v>
      </c>
      <c r="J7" s="11">
        <v>6099</v>
      </c>
      <c r="K7" s="11">
        <v>3189</v>
      </c>
      <c r="L7" s="11">
        <v>5025</v>
      </c>
      <c r="M7" s="11">
        <v>4310</v>
      </c>
    </row>
    <row r="8" spans="1:13" x14ac:dyDescent="0.3">
      <c r="A8" s="8" t="s">
        <v>12</v>
      </c>
      <c r="B8" s="11">
        <v>9636</v>
      </c>
      <c r="C8" s="11">
        <v>9993</v>
      </c>
      <c r="D8" s="11">
        <v>7475</v>
      </c>
      <c r="E8" s="11">
        <v>6979</v>
      </c>
      <c r="F8" s="11">
        <v>7529</v>
      </c>
      <c r="G8" s="11">
        <v>5782</v>
      </c>
      <c r="H8" s="11">
        <v>7676</v>
      </c>
      <c r="I8" s="11">
        <v>1996</v>
      </c>
      <c r="J8" s="11">
        <v>4529</v>
      </c>
      <c r="K8" s="11">
        <v>6856</v>
      </c>
      <c r="L8" s="11">
        <v>2472</v>
      </c>
      <c r="M8" s="11">
        <v>4684</v>
      </c>
    </row>
    <row r="9" spans="1:13" x14ac:dyDescent="0.3">
      <c r="A9" s="8" t="s">
        <v>14</v>
      </c>
      <c r="B9" s="11">
        <f>SUM(B4:B8)</f>
        <v>34005</v>
      </c>
      <c r="C9" s="11">
        <f t="shared" ref="C9:M9" si="0">SUM(C4:C8)</f>
        <v>28457</v>
      </c>
      <c r="D9" s="11">
        <f t="shared" si="0"/>
        <v>28995</v>
      </c>
      <c r="E9" s="11">
        <f t="shared" si="0"/>
        <v>34023</v>
      </c>
      <c r="F9" s="11">
        <f t="shared" si="0"/>
        <v>32671</v>
      </c>
      <c r="G9" s="11">
        <f t="shared" si="0"/>
        <v>29388</v>
      </c>
      <c r="H9" s="11">
        <f t="shared" si="0"/>
        <v>31151</v>
      </c>
      <c r="I9" s="11">
        <f t="shared" si="0"/>
        <v>24183</v>
      </c>
      <c r="J9" s="11">
        <f t="shared" si="0"/>
        <v>29147</v>
      </c>
      <c r="K9" s="11">
        <f t="shared" si="0"/>
        <v>17919</v>
      </c>
      <c r="L9" s="11">
        <f t="shared" si="0"/>
        <v>24245</v>
      </c>
      <c r="M9" s="11">
        <f t="shared" si="0"/>
        <v>30079</v>
      </c>
    </row>
    <row r="10" spans="1:13" x14ac:dyDescent="0.3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</row>
    <row r="11" spans="1:13" x14ac:dyDescent="0.3"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</row>
    <row r="12" spans="1:13" x14ac:dyDescent="0.3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</row>
    <row r="13" spans="1:13" x14ac:dyDescent="0.3"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</row>
    <row r="14" spans="1:13" x14ac:dyDescent="0.3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</row>
    <row r="15" spans="1:13" x14ac:dyDescent="0.3">
      <c r="A15" s="6" t="s">
        <v>15</v>
      </c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7" spans="1:2" x14ac:dyDescent="0.3">
      <c r="A17" s="8" t="s">
        <v>16</v>
      </c>
      <c r="B17" s="8" t="s">
        <v>2</v>
      </c>
    </row>
    <row r="18" spans="1:2" x14ac:dyDescent="0.3">
      <c r="A18" s="8" t="s">
        <v>22</v>
      </c>
      <c r="B18" s="11">
        <v>2486</v>
      </c>
    </row>
    <row r="19" spans="1:2" x14ac:dyDescent="0.3">
      <c r="A19" s="8" t="s">
        <v>21</v>
      </c>
      <c r="B19" s="11">
        <v>3034</v>
      </c>
    </row>
    <row r="20" spans="1:2" x14ac:dyDescent="0.3">
      <c r="A20" s="8" t="s">
        <v>18</v>
      </c>
      <c r="B20" s="11">
        <v>5279</v>
      </c>
    </row>
    <row r="21" spans="1:2" x14ac:dyDescent="0.3">
      <c r="A21" s="8" t="s">
        <v>19</v>
      </c>
      <c r="B21" s="11">
        <v>7900</v>
      </c>
    </row>
    <row r="22" spans="1:2" x14ac:dyDescent="0.3">
      <c r="A22" s="8" t="s">
        <v>17</v>
      </c>
      <c r="B22" s="11">
        <v>7973</v>
      </c>
    </row>
    <row r="23" spans="1:2" x14ac:dyDescent="0.3">
      <c r="A23" s="8" t="s">
        <v>20</v>
      </c>
      <c r="B23" s="11">
        <v>9455</v>
      </c>
    </row>
  </sheetData>
  <sortState xmlns:xlrd2="http://schemas.microsoft.com/office/spreadsheetml/2017/richdata2" ref="A18:B23">
    <sortCondition ref="B18:B23"/>
  </sortState>
  <pageMargins left="0.511811024" right="0.511811024" top="0.78740157499999996" bottom="0.78740157499999996" header="0.31496062000000002" footer="0.31496062000000002"/>
  <pageSetup paperSize="9" orientation="portrait" r:id="rId1"/>
  <ignoredErrors>
    <ignoredError sqref="B9:M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4F17-7D44-4AB0-BA3A-5E965382F01C}">
  <dimension ref="A1:R31"/>
  <sheetViews>
    <sheetView showGridLines="0" zoomScaleNormal="100" workbookViewId="0">
      <selection activeCell="I14" sqref="I14"/>
    </sheetView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8" x14ac:dyDescent="0.3">
      <c r="A1" s="6" t="s">
        <v>71</v>
      </c>
    </row>
    <row r="3" spans="1:18" x14ac:dyDescent="0.3">
      <c r="A3" s="46" t="s">
        <v>84</v>
      </c>
      <c r="B3" s="47" t="s">
        <v>81</v>
      </c>
      <c r="K3" s="34" t="s">
        <v>85</v>
      </c>
      <c r="L3" s="37" t="s">
        <v>72</v>
      </c>
      <c r="M3" s="37" t="s">
        <v>74</v>
      </c>
      <c r="N3" s="37" t="s">
        <v>73</v>
      </c>
      <c r="O3" s="37" t="s">
        <v>75</v>
      </c>
      <c r="P3" s="37" t="s">
        <v>76</v>
      </c>
      <c r="Q3" s="37" t="s">
        <v>77</v>
      </c>
      <c r="R3" s="38" t="s">
        <v>78</v>
      </c>
    </row>
    <row r="4" spans="1:18" x14ac:dyDescent="0.3">
      <c r="K4" s="35" t="s">
        <v>79</v>
      </c>
      <c r="L4" s="39">
        <v>9</v>
      </c>
      <c r="M4" s="39">
        <v>7</v>
      </c>
      <c r="N4" s="39">
        <v>10</v>
      </c>
      <c r="O4" s="39">
        <v>4</v>
      </c>
      <c r="P4" s="39">
        <v>7</v>
      </c>
      <c r="Q4" s="39">
        <v>10</v>
      </c>
      <c r="R4" s="40">
        <v>6</v>
      </c>
    </row>
    <row r="5" spans="1:18" x14ac:dyDescent="0.3">
      <c r="K5" s="35" t="s">
        <v>80</v>
      </c>
      <c r="L5" s="39">
        <v>10</v>
      </c>
      <c r="M5" s="39">
        <v>9</v>
      </c>
      <c r="N5" s="39">
        <v>6</v>
      </c>
      <c r="O5" s="39">
        <v>5</v>
      </c>
      <c r="P5" s="39">
        <v>6</v>
      </c>
      <c r="Q5" s="39">
        <v>7</v>
      </c>
      <c r="R5" s="40">
        <v>8</v>
      </c>
    </row>
    <row r="6" spans="1:18" x14ac:dyDescent="0.3">
      <c r="A6" s="43" t="s">
        <v>72</v>
      </c>
      <c r="B6" s="48">
        <f>VLOOKUP($B$3,$K$3:$R$8,2,0)</f>
        <v>5</v>
      </c>
      <c r="K6" s="35" t="s">
        <v>81</v>
      </c>
      <c r="L6" s="39">
        <v>5</v>
      </c>
      <c r="M6" s="39">
        <v>5</v>
      </c>
      <c r="N6" s="39">
        <v>9</v>
      </c>
      <c r="O6" s="39">
        <v>5</v>
      </c>
      <c r="P6" s="39">
        <v>3</v>
      </c>
      <c r="Q6" s="39">
        <v>8</v>
      </c>
      <c r="R6" s="40">
        <v>6</v>
      </c>
    </row>
    <row r="7" spans="1:18" x14ac:dyDescent="0.3">
      <c r="A7" s="44" t="s">
        <v>74</v>
      </c>
      <c r="B7" s="49">
        <f>VLOOKUP($B$3,$K$3:$R$8,3,0)</f>
        <v>5</v>
      </c>
      <c r="K7" s="35" t="s">
        <v>82</v>
      </c>
      <c r="L7" s="39">
        <v>10</v>
      </c>
      <c r="M7" s="39">
        <v>3</v>
      </c>
      <c r="N7" s="39">
        <v>5</v>
      </c>
      <c r="O7" s="39">
        <v>9</v>
      </c>
      <c r="P7" s="39">
        <v>9</v>
      </c>
      <c r="Q7" s="39">
        <v>8</v>
      </c>
      <c r="R7" s="40">
        <v>6</v>
      </c>
    </row>
    <row r="8" spans="1:18" x14ac:dyDescent="0.3">
      <c r="A8" s="44" t="s">
        <v>73</v>
      </c>
      <c r="B8" s="49">
        <f>VLOOKUP($B$3,$K$3:$R$8,4,0)</f>
        <v>9</v>
      </c>
      <c r="K8" s="36" t="s">
        <v>83</v>
      </c>
      <c r="L8" s="41">
        <v>9</v>
      </c>
      <c r="M8" s="41">
        <v>4</v>
      </c>
      <c r="N8" s="41">
        <v>9</v>
      </c>
      <c r="O8" s="41">
        <v>4</v>
      </c>
      <c r="P8" s="41">
        <v>10</v>
      </c>
      <c r="Q8" s="41">
        <v>3</v>
      </c>
      <c r="R8" s="42">
        <v>6</v>
      </c>
    </row>
    <row r="9" spans="1:18" x14ac:dyDescent="0.3">
      <c r="A9" s="44" t="s">
        <v>75</v>
      </c>
      <c r="B9" s="49">
        <f>VLOOKUP($B$3,$K$3:$R$8,5,0)</f>
        <v>5</v>
      </c>
    </row>
    <row r="10" spans="1:18" x14ac:dyDescent="0.3">
      <c r="A10" s="44" t="s">
        <v>76</v>
      </c>
      <c r="B10" s="49">
        <f>VLOOKUP($B$3,$K$3:$R$8,6,0)</f>
        <v>3</v>
      </c>
    </row>
    <row r="11" spans="1:18" x14ac:dyDescent="0.3">
      <c r="A11" s="44" t="s">
        <v>77</v>
      </c>
      <c r="B11" s="49">
        <f>VLOOKUP($B$3,$K$3:$R$8,7,0)</f>
        <v>8</v>
      </c>
    </row>
    <row r="12" spans="1:18" x14ac:dyDescent="0.3">
      <c r="A12" s="45" t="s">
        <v>78</v>
      </c>
      <c r="B12" s="32">
        <f>VLOOKUP($B$3,$K$3:$R$8,8,0)</f>
        <v>6</v>
      </c>
    </row>
    <row r="16" spans="1:18" x14ac:dyDescent="0.3">
      <c r="A16" s="6" t="s">
        <v>86</v>
      </c>
      <c r="B16" s="7"/>
    </row>
    <row r="18" spans="2:3" x14ac:dyDescent="0.3">
      <c r="B18" s="51" t="s">
        <v>32</v>
      </c>
      <c r="C18" s="51"/>
    </row>
    <row r="20" spans="2:3" x14ac:dyDescent="0.3">
      <c r="B20" s="21" t="s">
        <v>33</v>
      </c>
      <c r="C20" s="21" t="s">
        <v>34</v>
      </c>
    </row>
    <row r="21" spans="2:3" x14ac:dyDescent="0.3">
      <c r="B21" s="21">
        <v>-5</v>
      </c>
      <c r="C21" s="21">
        <f>B21^2+1</f>
        <v>26</v>
      </c>
    </row>
    <row r="22" spans="2:3" x14ac:dyDescent="0.3">
      <c r="B22" s="21">
        <v>-4</v>
      </c>
      <c r="C22" s="21">
        <f t="shared" ref="C22:C31" si="0">B22^2+1</f>
        <v>17</v>
      </c>
    </row>
    <row r="23" spans="2:3" x14ac:dyDescent="0.3">
      <c r="B23" s="21">
        <v>-3</v>
      </c>
      <c r="C23" s="21">
        <f t="shared" si="0"/>
        <v>10</v>
      </c>
    </row>
    <row r="24" spans="2:3" x14ac:dyDescent="0.3">
      <c r="B24" s="21">
        <v>-2</v>
      </c>
      <c r="C24" s="21">
        <f t="shared" si="0"/>
        <v>5</v>
      </c>
    </row>
    <row r="25" spans="2:3" x14ac:dyDescent="0.3">
      <c r="B25" s="21">
        <v>-1</v>
      </c>
      <c r="C25" s="21">
        <f t="shared" si="0"/>
        <v>2</v>
      </c>
    </row>
    <row r="26" spans="2:3" x14ac:dyDescent="0.3">
      <c r="B26" s="21">
        <v>0</v>
      </c>
      <c r="C26" s="21">
        <f t="shared" si="0"/>
        <v>1</v>
      </c>
    </row>
    <row r="27" spans="2:3" x14ac:dyDescent="0.3">
      <c r="B27" s="21">
        <v>1</v>
      </c>
      <c r="C27" s="21">
        <f t="shared" si="0"/>
        <v>2</v>
      </c>
    </row>
    <row r="28" spans="2:3" x14ac:dyDescent="0.3">
      <c r="B28" s="21">
        <v>2</v>
      </c>
      <c r="C28" s="21">
        <f t="shared" si="0"/>
        <v>5</v>
      </c>
    </row>
    <row r="29" spans="2:3" x14ac:dyDescent="0.3">
      <c r="B29" s="21">
        <v>3</v>
      </c>
      <c r="C29" s="21">
        <f t="shared" si="0"/>
        <v>10</v>
      </c>
    </row>
    <row r="30" spans="2:3" x14ac:dyDescent="0.3">
      <c r="B30" s="21">
        <v>4</v>
      </c>
      <c r="C30" s="21">
        <f t="shared" si="0"/>
        <v>17</v>
      </c>
    </row>
    <row r="31" spans="2:3" x14ac:dyDescent="0.3">
      <c r="B31" s="21">
        <v>5</v>
      </c>
      <c r="C31" s="21">
        <f t="shared" si="0"/>
        <v>26</v>
      </c>
    </row>
  </sheetData>
  <mergeCells count="1">
    <mergeCell ref="B18:C18"/>
  </mergeCells>
  <dataValidations count="1">
    <dataValidation type="list" allowBlank="1" showInputMessage="1" showErrorMessage="1" sqref="B3" xr:uid="{642C8102-868C-4903-9709-B6358E22C932}">
      <formula1>$K$4:$K$8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E65F-ABA3-41D6-BB7D-E1C9B639D9AD}">
  <dimension ref="A1:O13"/>
  <sheetViews>
    <sheetView showGridLines="0" zoomScaleNormal="100" workbookViewId="0">
      <selection activeCell="F15" sqref="F15"/>
    </sheetView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5" x14ac:dyDescent="0.3">
      <c r="A1" s="6" t="s">
        <v>23</v>
      </c>
      <c r="B1" s="7"/>
    </row>
    <row r="3" spans="1:15" x14ac:dyDescent="0.3">
      <c r="A3" s="8" t="s">
        <v>1</v>
      </c>
      <c r="B3" s="14">
        <v>2020</v>
      </c>
      <c r="C3" s="15" t="s">
        <v>24</v>
      </c>
      <c r="D3" s="15" t="s">
        <v>25</v>
      </c>
      <c r="E3" s="15" t="s">
        <v>26</v>
      </c>
      <c r="F3" s="15" t="s">
        <v>27</v>
      </c>
      <c r="G3" s="16"/>
      <c r="H3" s="10"/>
      <c r="I3" s="10"/>
      <c r="J3" s="10"/>
      <c r="K3" s="10"/>
      <c r="L3" s="10"/>
      <c r="M3" s="10"/>
      <c r="N3" s="10"/>
      <c r="O3" s="17"/>
    </row>
    <row r="4" spans="1:15" x14ac:dyDescent="0.3">
      <c r="A4" s="8" t="s">
        <v>2</v>
      </c>
      <c r="B4" s="18">
        <v>30000</v>
      </c>
      <c r="C4" s="18">
        <v>16960</v>
      </c>
      <c r="D4" s="18">
        <v>21486</v>
      </c>
      <c r="E4" s="18">
        <v>-15368</v>
      </c>
      <c r="F4" s="18">
        <v>17612</v>
      </c>
      <c r="G4" s="19"/>
      <c r="H4" s="19"/>
      <c r="I4" s="19"/>
      <c r="J4" s="19"/>
      <c r="K4" s="19"/>
      <c r="L4" s="19"/>
      <c r="M4" s="19"/>
      <c r="N4" s="19"/>
      <c r="O4" s="20"/>
    </row>
    <row r="10" spans="1:15" x14ac:dyDescent="0.3">
      <c r="A10" s="6" t="s">
        <v>111</v>
      </c>
      <c r="B10" s="7"/>
    </row>
    <row r="12" spans="1:15" x14ac:dyDescent="0.3">
      <c r="A12" s="8"/>
      <c r="B12" s="14" t="s">
        <v>35</v>
      </c>
      <c r="C12" s="14" t="s">
        <v>28</v>
      </c>
      <c r="D12" s="14" t="s">
        <v>29</v>
      </c>
      <c r="E12" s="14" t="s">
        <v>30</v>
      </c>
    </row>
    <row r="13" spans="1:15" x14ac:dyDescent="0.3">
      <c r="A13" s="8" t="s">
        <v>31</v>
      </c>
      <c r="B13" s="11">
        <v>100000</v>
      </c>
      <c r="C13" s="11">
        <v>77385</v>
      </c>
      <c r="D13" s="11">
        <v>52669</v>
      </c>
      <c r="E13" s="11">
        <v>36856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5097-20C1-4D3B-BCDD-5F23E7CBA762}">
  <dimension ref="A1:D26"/>
  <sheetViews>
    <sheetView showGridLines="0" tabSelected="1" zoomScaleNormal="100" workbookViewId="0">
      <selection activeCell="L2" sqref="L2"/>
    </sheetView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4" x14ac:dyDescent="0.3">
      <c r="A1" s="6" t="s">
        <v>87</v>
      </c>
    </row>
    <row r="3" spans="1:4" x14ac:dyDescent="0.3">
      <c r="A3" s="52" t="s">
        <v>36</v>
      </c>
      <c r="B3" s="53"/>
      <c r="C3" s="53"/>
      <c r="D3" s="54"/>
    </row>
    <row r="4" spans="1:4" x14ac:dyDescent="0.3">
      <c r="A4" s="30" t="s">
        <v>6</v>
      </c>
      <c r="B4" s="31" t="s">
        <v>37</v>
      </c>
      <c r="C4" s="31" t="s">
        <v>38</v>
      </c>
      <c r="D4" s="33" t="s">
        <v>39</v>
      </c>
    </row>
    <row r="5" spans="1:4" x14ac:dyDescent="0.3">
      <c r="A5" s="22" t="s">
        <v>40</v>
      </c>
      <c r="B5" s="23" t="s">
        <v>44</v>
      </c>
      <c r="C5" s="23" t="s">
        <v>47</v>
      </c>
      <c r="D5" s="24">
        <v>2500</v>
      </c>
    </row>
    <row r="6" spans="1:4" x14ac:dyDescent="0.3">
      <c r="A6" s="25"/>
      <c r="C6" t="s">
        <v>48</v>
      </c>
      <c r="D6" s="26">
        <v>3500</v>
      </c>
    </row>
    <row r="7" spans="1:4" x14ac:dyDescent="0.3">
      <c r="A7" s="25"/>
      <c r="B7" t="s">
        <v>49</v>
      </c>
      <c r="C7" t="s">
        <v>50</v>
      </c>
      <c r="D7" s="26">
        <v>200</v>
      </c>
    </row>
    <row r="8" spans="1:4" x14ac:dyDescent="0.3">
      <c r="A8" s="25"/>
      <c r="C8" t="s">
        <v>51</v>
      </c>
      <c r="D8" s="26">
        <v>400</v>
      </c>
    </row>
    <row r="9" spans="1:4" x14ac:dyDescent="0.3">
      <c r="A9" s="25"/>
      <c r="C9" t="s">
        <v>52</v>
      </c>
      <c r="D9" s="26">
        <v>150</v>
      </c>
    </row>
    <row r="10" spans="1:4" x14ac:dyDescent="0.3">
      <c r="A10" s="25"/>
      <c r="B10" t="s">
        <v>46</v>
      </c>
      <c r="C10" t="s">
        <v>53</v>
      </c>
      <c r="D10" s="26">
        <v>1800</v>
      </c>
    </row>
    <row r="11" spans="1:4" x14ac:dyDescent="0.3">
      <c r="A11" s="27"/>
      <c r="B11" s="28"/>
      <c r="C11" s="28" t="s">
        <v>70</v>
      </c>
      <c r="D11" s="29">
        <v>2100</v>
      </c>
    </row>
    <row r="12" spans="1:4" x14ac:dyDescent="0.3">
      <c r="A12" s="22" t="s">
        <v>41</v>
      </c>
      <c r="B12" s="23" t="s">
        <v>44</v>
      </c>
      <c r="C12" s="23" t="s">
        <v>54</v>
      </c>
      <c r="D12" s="24">
        <v>3000</v>
      </c>
    </row>
    <row r="13" spans="1:4" x14ac:dyDescent="0.3">
      <c r="A13" s="25"/>
      <c r="C13" t="s">
        <v>55</v>
      </c>
      <c r="D13" s="26">
        <v>1800</v>
      </c>
    </row>
    <row r="14" spans="1:4" x14ac:dyDescent="0.3">
      <c r="A14" s="25"/>
      <c r="C14" t="s">
        <v>56</v>
      </c>
      <c r="D14" s="26">
        <v>4200</v>
      </c>
    </row>
    <row r="15" spans="1:4" x14ac:dyDescent="0.3">
      <c r="A15" s="25"/>
      <c r="B15" t="s">
        <v>46</v>
      </c>
      <c r="C15" t="s">
        <v>53</v>
      </c>
      <c r="D15" s="26">
        <v>1800</v>
      </c>
    </row>
    <row r="16" spans="1:4" x14ac:dyDescent="0.3">
      <c r="A16" s="25"/>
      <c r="C16" t="s">
        <v>57</v>
      </c>
      <c r="D16" s="26">
        <v>2000</v>
      </c>
    </row>
    <row r="17" spans="1:4" x14ac:dyDescent="0.3">
      <c r="A17" s="27"/>
      <c r="B17" s="28"/>
      <c r="C17" s="28" t="s">
        <v>58</v>
      </c>
      <c r="D17" s="29">
        <v>1000</v>
      </c>
    </row>
    <row r="18" spans="1:4" x14ac:dyDescent="0.3">
      <c r="A18" s="22" t="s">
        <v>42</v>
      </c>
      <c r="B18" s="23" t="s">
        <v>64</v>
      </c>
      <c r="C18" s="23" t="s">
        <v>60</v>
      </c>
      <c r="D18" s="24">
        <v>2150</v>
      </c>
    </row>
    <row r="19" spans="1:4" x14ac:dyDescent="0.3">
      <c r="A19" s="25"/>
      <c r="C19" t="s">
        <v>61</v>
      </c>
      <c r="D19" s="26">
        <v>2600</v>
      </c>
    </row>
    <row r="20" spans="1:4" x14ac:dyDescent="0.3">
      <c r="A20" s="25"/>
      <c r="C20" t="s">
        <v>62</v>
      </c>
      <c r="D20" s="26">
        <v>600</v>
      </c>
    </row>
    <row r="21" spans="1:4" x14ac:dyDescent="0.3">
      <c r="A21" s="25"/>
      <c r="B21" t="s">
        <v>59</v>
      </c>
      <c r="C21" t="s">
        <v>63</v>
      </c>
      <c r="D21" s="26">
        <v>700</v>
      </c>
    </row>
    <row r="22" spans="1:4" x14ac:dyDescent="0.3">
      <c r="A22" s="27"/>
      <c r="B22" s="28"/>
      <c r="C22" s="28" t="s">
        <v>65</v>
      </c>
      <c r="D22" s="29">
        <v>300</v>
      </c>
    </row>
    <row r="23" spans="1:4" x14ac:dyDescent="0.3">
      <c r="A23" s="22" t="s">
        <v>43</v>
      </c>
      <c r="B23" s="23" t="s">
        <v>44</v>
      </c>
      <c r="C23" s="23" t="s">
        <v>66</v>
      </c>
      <c r="D23" s="24">
        <v>3000</v>
      </c>
    </row>
    <row r="24" spans="1:4" x14ac:dyDescent="0.3">
      <c r="A24" s="25"/>
      <c r="C24" t="s">
        <v>67</v>
      </c>
      <c r="D24" s="26">
        <v>200</v>
      </c>
    </row>
    <row r="25" spans="1:4" x14ac:dyDescent="0.3">
      <c r="A25" s="25"/>
      <c r="B25" t="s">
        <v>45</v>
      </c>
      <c r="C25" t="s">
        <v>68</v>
      </c>
      <c r="D25" s="26">
        <v>400</v>
      </c>
    </row>
    <row r="26" spans="1:4" x14ac:dyDescent="0.3">
      <c r="A26" s="27"/>
      <c r="B26" s="28"/>
      <c r="C26" s="28" t="s">
        <v>69</v>
      </c>
      <c r="D26" s="29">
        <v>500</v>
      </c>
    </row>
  </sheetData>
  <mergeCells count="1">
    <mergeCell ref="A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Início</vt:lpstr>
      <vt:lpstr>Linhas e Pizza</vt:lpstr>
      <vt:lpstr>Colunas, Barras e Árvore</vt:lpstr>
      <vt:lpstr>Radar e Dispersão</vt:lpstr>
      <vt:lpstr>Cascata e Funil</vt:lpstr>
      <vt:lpstr>Explosão 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Paulo Pinho</cp:lastModifiedBy>
  <dcterms:created xsi:type="dcterms:W3CDTF">2022-05-25T17:01:52Z</dcterms:created>
  <dcterms:modified xsi:type="dcterms:W3CDTF">2025-02-28T22:41:59Z</dcterms:modified>
</cp:coreProperties>
</file>