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bogdanroshchupkin/Downloads/ИИ_Лёша/"/>
    </mc:Choice>
  </mc:AlternateContent>
  <xr:revisionPtr revIDLastSave="0" documentId="13_ncr:1_{FD41474B-6BD9-9045-B87D-1D55D3C70A12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8" i="1" l="1"/>
  <c r="G299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6" i="1"/>
  <c r="G277" i="1"/>
  <c r="G278" i="1"/>
  <c r="G279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1" i="1"/>
  <c r="G262" i="1"/>
  <c r="G259" i="1"/>
  <c r="G260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1" i="1"/>
  <c r="G210" i="1"/>
  <c r="G209" i="1"/>
  <c r="G208" i="1"/>
  <c r="G207" i="1"/>
  <c r="G206" i="1"/>
  <c r="G212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0" i="1"/>
  <c r="G189" i="1"/>
  <c r="G191" i="1"/>
  <c r="G188" i="1"/>
  <c r="G187" i="1"/>
  <c r="G186" i="1"/>
  <c r="G185" i="1"/>
  <c r="G184" i="1"/>
  <c r="G183" i="1"/>
  <c r="G182" i="1"/>
  <c r="G181" i="1"/>
  <c r="G176" i="1"/>
  <c r="G177" i="1"/>
  <c r="G178" i="1"/>
  <c r="G179" i="1"/>
  <c r="G180" i="1"/>
  <c r="G175" i="1"/>
  <c r="G174" i="1"/>
  <c r="G173" i="1"/>
  <c r="G172" i="1"/>
  <c r="G171" i="1"/>
  <c r="G170" i="1"/>
  <c r="G165" i="1"/>
  <c r="G166" i="1"/>
  <c r="G167" i="1"/>
  <c r="G168" i="1"/>
  <c r="G169" i="1"/>
  <c r="G164" i="1"/>
  <c r="G163" i="1"/>
  <c r="G152" i="1"/>
  <c r="G153" i="1"/>
  <c r="G154" i="1"/>
  <c r="G155" i="1"/>
  <c r="G156" i="1"/>
  <c r="G157" i="1"/>
  <c r="G158" i="1"/>
  <c r="G159" i="1"/>
  <c r="G160" i="1"/>
  <c r="G161" i="1"/>
  <c r="G16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7" i="1"/>
  <c r="G128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2" i="1"/>
  <c r="G103" i="1"/>
  <c r="G101" i="1"/>
  <c r="G100" i="1"/>
  <c r="G99" i="1"/>
  <c r="G98" i="1"/>
  <c r="G97" i="1"/>
  <c r="G96" i="1"/>
  <c r="G95" i="1"/>
  <c r="G94" i="1"/>
  <c r="G93" i="1"/>
  <c r="G92" i="1"/>
  <c r="G90" i="1"/>
  <c r="G91" i="1"/>
  <c r="G86" i="1"/>
  <c r="G89" i="1"/>
  <c r="G88" i="1"/>
  <c r="G87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33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38" i="1"/>
  <c r="G39" i="1"/>
  <c r="G40" i="1"/>
  <c r="G37" i="1"/>
  <c r="G34" i="1"/>
  <c r="G35" i="1"/>
  <c r="G36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5" i="1"/>
  <c r="G16" i="1"/>
</calcChain>
</file>

<file path=xl/sharedStrings.xml><?xml version="1.0" encoding="utf-8"?>
<sst xmlns="http://schemas.openxmlformats.org/spreadsheetml/2006/main" count="1847" uniqueCount="661">
  <si>
    <t xml:space="preserve">Название по группе </t>
  </si>
  <si>
    <t>Бренд</t>
  </si>
  <si>
    <t>Цвет</t>
  </si>
  <si>
    <t xml:space="preserve">Материал </t>
  </si>
  <si>
    <t>Ссылка</t>
  </si>
  <si>
    <t>Цена</t>
  </si>
  <si>
    <t>Лига и команда</t>
  </si>
  <si>
    <t>артикул</t>
  </si>
  <si>
    <t>Коллекция</t>
  </si>
  <si>
    <t>New York Yankees - Gray</t>
  </si>
  <si>
    <t>New Era</t>
  </si>
  <si>
    <t>Серый</t>
  </si>
  <si>
    <t>Хлопок</t>
  </si>
  <si>
    <t>Темно-серый</t>
  </si>
  <si>
    <t>https://disk.yandex.ru/d/EVWIDrAo1PTpjw</t>
  </si>
  <si>
    <t xml:space="preserve">2525( при курсе 13,5) </t>
  </si>
  <si>
    <t>Mlb , New York</t>
  </si>
  <si>
    <t>Basic</t>
  </si>
  <si>
    <t>New York Yankees - Blue</t>
  </si>
  <si>
    <t>Синий</t>
  </si>
  <si>
    <t>Темно-синий</t>
  </si>
  <si>
    <t>https://disk.yandex.ru/d/BS5sDHvP5KIlhA</t>
  </si>
  <si>
    <t>New York Yankees - Black</t>
  </si>
  <si>
    <t>Черный</t>
  </si>
  <si>
    <t>Черная</t>
  </si>
  <si>
    <t>https://disk.yandex.ru/d/8bBOZbY15BGAOA</t>
  </si>
  <si>
    <t>New York Yankees-White Saturn</t>
  </si>
  <si>
    <t>Белый</t>
  </si>
  <si>
    <t>Белая</t>
  </si>
  <si>
    <t>https://disk.yandex.ru/d/xhJu0DI7CYiGvA</t>
  </si>
  <si>
    <t>specials</t>
  </si>
  <si>
    <t xml:space="preserve">лланеты </t>
  </si>
  <si>
    <t>New York Yankees-Blue Saturn</t>
  </si>
  <si>
    <t>Голубая</t>
  </si>
  <si>
    <t>https://disk.yandex.ru/d/6WrMbngsnpgvRQ</t>
  </si>
  <si>
    <t>планеты</t>
  </si>
  <si>
    <t>New York Yankees - White</t>
  </si>
  <si>
    <t>https://disk.yandex.ru/d/z9dz4MsicIPn2Q</t>
  </si>
  <si>
    <t>Nike красная надпись</t>
  </si>
  <si>
    <t>Nike</t>
  </si>
  <si>
    <t>https://disk.yandex.ru/d/3ySQWgxii3ZWcw</t>
  </si>
  <si>
    <t>китайский новый год</t>
  </si>
  <si>
    <t>Nike -  White</t>
  </si>
  <si>
    <t>https://disk.yandex.ru/d/XL0z9MGPmh0H6Q</t>
  </si>
  <si>
    <t>Nike black classic</t>
  </si>
  <si>
    <t>https://disk.yandex.ru/d/8xkpo0kHgixYGQ</t>
  </si>
  <si>
    <t>Nile белая к надпись черная</t>
  </si>
  <si>
    <t>https://disk.yandex.ru/d/DLx73ZLTrMzA8A</t>
  </si>
  <si>
    <t>Nike черная классика галка</t>
  </si>
  <si>
    <t>https://disk.yandex.ru/d/y0jNBfO0k420aQ</t>
  </si>
  <si>
    <t>Nike беж</t>
  </si>
  <si>
    <t>Бежевый</t>
  </si>
  <si>
    <t>https://disk.yandex.ru/d/xGbKmqbw6gLZcA</t>
  </si>
  <si>
    <t>Nile корич</t>
  </si>
  <si>
    <t>Коричневый</t>
  </si>
  <si>
    <t>https://disk.yandex.ru/d/5o6acl-F_-R6oQ</t>
  </si>
  <si>
    <t>Nike жел знач</t>
  </si>
  <si>
    <t>Желтый</t>
  </si>
  <si>
    <t>https://disk.yandex.ru/d/MuBHuwzfHkcKzQ</t>
  </si>
  <si>
    <t>sports</t>
  </si>
  <si>
    <t>Nike жел знач бел</t>
  </si>
  <si>
    <t>https://disk.yandex.ru/d/P3ccPUmvs3Ja9w</t>
  </si>
  <si>
    <t>Nike глаза</t>
  </si>
  <si>
    <t>https://disk.yandex.ru/d/74S0tD3qa0rdQQ</t>
  </si>
  <si>
    <t>глаза</t>
  </si>
  <si>
    <t>Nike черный большой бел знач</t>
  </si>
  <si>
    <t>https://disk.yandex.ru/d/NMECV5xwegIO6Q</t>
  </si>
  <si>
    <t>Nike голуб</t>
  </si>
  <si>
    <t>https://disk.yandex.ru/d/Fi4l3mz8WkEYFQ</t>
  </si>
  <si>
    <t>Nike розовый надпись</t>
  </si>
  <si>
    <t>Красный</t>
  </si>
  <si>
    <t>https://disk.yandex.ru/d/un2-_ypLT9pbrg</t>
  </si>
  <si>
    <t xml:space="preserve">Nike розовый </t>
  </si>
  <si>
    <t>https://disk.yandex.ru/d/Y8U4BbokBxkeYA</t>
  </si>
  <si>
    <t>Плохое качество фото</t>
  </si>
  <si>
    <t>Nike синий надпись</t>
  </si>
  <si>
    <t>https://disk.yandex.ru/d/Ca2Afa3UCKGoig</t>
  </si>
  <si>
    <t>Nike светло-роз надпись</t>
  </si>
  <si>
    <t>https://disk.yandex.ru/d/hFNZBgpqu9-zIg</t>
  </si>
  <si>
    <t>Nike гольф бел-чер</t>
  </si>
  <si>
    <t>https://disk.yandex.ru/d/dBytX4Ca7yt-Gg</t>
  </si>
  <si>
    <t>Nike белый классика черная галка</t>
  </si>
  <si>
    <t>https://disk.yandex.ru/d/nt6zDPdeEiU3zg</t>
  </si>
  <si>
    <t>Nike nocta</t>
  </si>
  <si>
    <t>https://disk.yandex.ru/d/59m3myUdyVPYzQ</t>
  </si>
  <si>
    <t>Nocta</t>
  </si>
  <si>
    <t>Nike треугольник</t>
  </si>
  <si>
    <t>https://disk.yandex.ru/d/1W7fz2JYg9fMEw</t>
  </si>
  <si>
    <t>acg</t>
  </si>
  <si>
    <t>Nike жел знач син</t>
  </si>
  <si>
    <t>https://disk.yandex.ru/d/0QiGzuZA17uKSw</t>
  </si>
  <si>
    <t>New York Yankees - Black LA</t>
  </si>
  <si>
    <t>https://disk.yandex.ru/d/APHVYfIMzypkYw</t>
  </si>
  <si>
    <t>New York Yankees - беж</t>
  </si>
  <si>
    <t>https://disk.yandex.ru/d/6WpnLvDtjJuvSw</t>
  </si>
  <si>
    <t>New York Yankees - беж (закос гуччи)</t>
  </si>
  <si>
    <t>https://disk.yandex.ru/d/ZfFD2zZtGFjvGg</t>
  </si>
  <si>
    <t>New York Yankees - зеленый LA</t>
  </si>
  <si>
    <t>Зеленый</t>
  </si>
  <si>
    <t>https://disk.yandex.ru/d/t_Km-lOISCUscA</t>
  </si>
  <si>
    <t>New York Yankees - black.gold</t>
  </si>
  <si>
    <t>https://disk.yandex.ru/d/XhllSATnYUWgww</t>
  </si>
  <si>
    <t>New York Yankees - blue LA</t>
  </si>
  <si>
    <t>https://disk.yandex.ru/d/PvPo_TSGfNnXVg</t>
  </si>
  <si>
    <t>New York Yankees - gray LA</t>
  </si>
  <si>
    <t>серый</t>
  </si>
  <si>
    <t>https://disk.yandex.ru/d/sgUStTnDD1XaEA</t>
  </si>
  <si>
    <t>New York Yankees - gray.black LA</t>
  </si>
  <si>
    <t>https://disk.yandex.ru/d/fUutg5yu4MsAtQ</t>
  </si>
  <si>
    <t>New York Yankees - gray SOX</t>
  </si>
  <si>
    <t>https://disk.yandex.ru/d/yTtiG_zPla5iDw</t>
  </si>
  <si>
    <t>New York Yankees - beige LA</t>
  </si>
  <si>
    <t>https://disk.yandex.ru/d/3lXGOADQ_1Nwdg</t>
  </si>
  <si>
    <t>New York Yankees - red LA</t>
  </si>
  <si>
    <t>https://disk.yandex.ru/d/IK34N0YHyUPmbA</t>
  </si>
  <si>
    <t>New York Yankees - black.black LA</t>
  </si>
  <si>
    <t>https://disk.yandex.ru/d/WDxLJIR_UMSSxg</t>
  </si>
  <si>
    <t>New York Yankees - red B</t>
  </si>
  <si>
    <t>https://disk.yandex.ru/d/Y1xoFGIMdyFgGw</t>
  </si>
  <si>
    <t>New York Yankees - gray NY</t>
  </si>
  <si>
    <t>https://disk.yandex.ru/d/wXtM41Fn9A8cqw</t>
  </si>
  <si>
    <t>New York Yankees - green B</t>
  </si>
  <si>
    <t>https://disk.yandex.ru/d/UBOWhz3zGhEpbw</t>
  </si>
  <si>
    <t>New York Yankees - black.gold NY</t>
  </si>
  <si>
    <t>https://disk.yandex.ru/d/s-bhm0DGQnPz1Q</t>
  </si>
  <si>
    <t>New York Yankees - blue NY</t>
  </si>
  <si>
    <t>https://disk.yandex.ru/d/nwRDaJbj-QReWw</t>
  </si>
  <si>
    <t>New York Yankees - зеленый С</t>
  </si>
  <si>
    <t>https://disk.yandex.ru/d/VS0VzTvjyz_m_Q</t>
  </si>
  <si>
    <t>New York Yankees - bear NY</t>
  </si>
  <si>
    <t>https://disk.yandex.ru/d/NfWQ9Bq_fRnYhA</t>
  </si>
  <si>
    <t>медведи</t>
  </si>
  <si>
    <t>New York Yankees - black LA gold</t>
  </si>
  <si>
    <t>https://disk.yandex.ru/d/PnRXC3j8olDzdA</t>
  </si>
  <si>
    <t>New York Yankees - black.black NY</t>
  </si>
  <si>
    <t>https://disk.yandex.ru/d/Pa4hThb1b5tVdQ</t>
  </si>
  <si>
    <t>New York Yankees - Yankees</t>
  </si>
  <si>
    <t>https://disk.yandex.ru/d/uKVRj9JmiquqXA</t>
  </si>
  <si>
    <t>New York Yankees - Gray NY stiker</t>
  </si>
  <si>
    <t>https://disk.yandex.ru/d/Lb9e_a1rLqP23g</t>
  </si>
  <si>
    <t>New York Yankees - blue LA Blue</t>
  </si>
  <si>
    <t>https://disk.yandex.ru/d/8Qeth2gnlrTEaA</t>
  </si>
  <si>
    <t>New York Yankees - pink C</t>
  </si>
  <si>
    <t>https://disk.yandex.ru/d/4g6ZDRPFPrgJwg</t>
  </si>
  <si>
    <t>New York Yankees - sand NY</t>
  </si>
  <si>
    <t>https://disk.yandex.ru/d/QD_GhkHKmjoxPA</t>
  </si>
  <si>
    <t>New York Yankees - turquoise</t>
  </si>
  <si>
    <t>https://disk.yandex.ru/d/_YFxuCic3dTYZg</t>
  </si>
  <si>
    <t>New York Yankees - Yankees one</t>
  </si>
  <si>
    <t>https://disk.yandex.ru/d/WIHqnXWzfw0XCw</t>
  </si>
  <si>
    <t>New York Yankees - NY</t>
  </si>
  <si>
    <t>https://disk.yandex.ru/d/BmbyD_3zy103lA</t>
  </si>
  <si>
    <t>New York Yankees - beige NY</t>
  </si>
  <si>
    <t>https://disk.yandex.ru/d/-ficqEMdANQqIg</t>
  </si>
  <si>
    <t>New York Yankees - beige C</t>
  </si>
  <si>
    <t>https://disk.yandex.ru/d/NaOxGNZQ8J_W9A</t>
  </si>
  <si>
    <t>New York Yankees - black.gold stick</t>
  </si>
  <si>
    <t>https://disk.yandex.ru/d/zpHf5xZZXx3euA</t>
  </si>
  <si>
    <t>New York Yankees - bear heart</t>
  </si>
  <si>
    <t>https://disk.yandex.ru/d/NnDfJRFvpmrHYQ</t>
  </si>
  <si>
    <t>bear</t>
  </si>
  <si>
    <t>New York Yankees - blue.white LA</t>
  </si>
  <si>
    <t>https://disk.yandex.ru/d/kc5NeTTZvNGP9Q</t>
  </si>
  <si>
    <t>velvet</t>
  </si>
  <si>
    <t>New York Yankees - green.w NY</t>
  </si>
  <si>
    <t>https://disk.yandex.ru/d/Qdbba4jGL1pkjA</t>
  </si>
  <si>
    <t>planets</t>
  </si>
  <si>
    <t>New York Yankees - turquoise.stick</t>
  </si>
  <si>
    <t>https://disk.yandex.ru/d/jGXMcMYAl89ZZg</t>
  </si>
  <si>
    <t>New York Yankees - brown SD</t>
  </si>
  <si>
    <t>https://disk.yandex.ru/d/0JipAmAUDYBn8g</t>
  </si>
  <si>
    <t>New York Yankees - gray NY gucci</t>
  </si>
  <si>
    <t>https://disk.yandex.ru/d/pq5CdIMgM-8K8A</t>
  </si>
  <si>
    <t>basic</t>
  </si>
  <si>
    <t>New York Yankees - brown B</t>
  </si>
  <si>
    <t>https://disk.yandex.ru/d/8zd7-QzBtnLM8w</t>
  </si>
  <si>
    <t>New York Yankees - black stick gold NY</t>
  </si>
  <si>
    <t>https://disk.yandex.ru/d/Qhb0zXMO-OXNxg</t>
  </si>
  <si>
    <t>New York Yankees - wh</t>
  </si>
  <si>
    <t>https://disk.yandex.ru/d/3oZm5gC-BWO7Ew</t>
  </si>
  <si>
    <t>New York Yankees - black SOX</t>
  </si>
  <si>
    <t>https://disk.yandex.ru/d/GbLwZp9upL1YdQ</t>
  </si>
  <si>
    <t>New York Yankees - black NY w</t>
  </si>
  <si>
    <t>https://disk.yandex.ru/d/6NqlJXFKtXez7Q</t>
  </si>
  <si>
    <t>New York Yankees - MLB</t>
  </si>
  <si>
    <t>https://disk.yandex.ru/d/_LgTMQ4YRWLBRQ</t>
  </si>
  <si>
    <t>New York Yankees - beige Yankees</t>
  </si>
  <si>
    <t>https://disk.yandex.ru/d/p7hpJS_uvX1j4Q</t>
  </si>
  <si>
    <t>New Balance - Blue</t>
  </si>
  <si>
    <t>New Balance</t>
  </si>
  <si>
    <t>https://disk.yandex.ru/d/cAI7bo0MWk9KVw</t>
  </si>
  <si>
    <t>New Balance - green.black</t>
  </si>
  <si>
    <t>https://disk.yandex.ru/d/C_h-4HioWXBWVA</t>
  </si>
  <si>
    <t>New Balance - orange</t>
  </si>
  <si>
    <t>Оранжевый</t>
  </si>
  <si>
    <t>https://disk.yandex.ru/d/bTy7-Ja9RSsGPg</t>
  </si>
  <si>
    <t>New Balance - beige</t>
  </si>
  <si>
    <t>https://disk.yandex.ru/d/DHl7a-VYhjCt-Q</t>
  </si>
  <si>
    <t>New Balance - blue.w</t>
  </si>
  <si>
    <t>синий</t>
  </si>
  <si>
    <t>https://disk.yandex.ru/d/LrCzEdeZVzf_yg</t>
  </si>
  <si>
    <t>New Balance - black</t>
  </si>
  <si>
    <t>https://disk.yandex.ru/d/ah57gY8TIvBp6Q</t>
  </si>
  <si>
    <t>New Balance - black.gray</t>
  </si>
  <si>
    <t>https://disk.yandex.ru/d/NDiJJkBdC-23Ng</t>
  </si>
  <si>
    <t>New Balance - black.minitext</t>
  </si>
  <si>
    <t>https://disk.yandex.ru/d/OGnbv6MqwOOmjQ</t>
  </si>
  <si>
    <t>New Balance - blue.minitext</t>
  </si>
  <si>
    <t>https://disk.yandex.ru/d/2HDDptAaKYacGQ</t>
  </si>
  <si>
    <t>New Balance - gray</t>
  </si>
  <si>
    <t>https://disk.yandex.ru/d/UIhDgt4VAnslDQ</t>
  </si>
  <si>
    <t>New Balance - blue.orange</t>
  </si>
  <si>
    <t>https://disk.yandex.ru/d/O61maB9Ui_OPBw</t>
  </si>
  <si>
    <t>New Balance - blue.red</t>
  </si>
  <si>
    <t>https://disk.yandex.ru/d/5Yw2XpG74oWf2A</t>
  </si>
  <si>
    <t>jeans</t>
  </si>
  <si>
    <t>New Balance - gray+</t>
  </si>
  <si>
    <t>https://disk.yandex.ru/d/-bXyT5X-dryvoQ</t>
  </si>
  <si>
    <t>New Balance - beige.red</t>
  </si>
  <si>
    <t>https://disk.yandex.ru/d/6i6UE9RxKLoBCQ</t>
  </si>
  <si>
    <t>New Balance - yellow</t>
  </si>
  <si>
    <t>желтый</t>
  </si>
  <si>
    <t>https://disk.yandex.ru/d/HiGi-te0S9diYw</t>
  </si>
  <si>
    <t>New Balance - white</t>
  </si>
  <si>
    <t>белый</t>
  </si>
  <si>
    <t>https://disk.yandex.ru/d/Maud4Fc0fz-Dlg</t>
  </si>
  <si>
    <t>New Balance - velveteen.w</t>
  </si>
  <si>
    <t>https://disk.yandex.ru/d/qmmsBkzDOGMeeA</t>
  </si>
  <si>
    <t>New Balance - velveteen.b</t>
  </si>
  <si>
    <t>черный</t>
  </si>
  <si>
    <t>https://disk.yandex.ru/d/v2lOqtGV5UYWLg</t>
  </si>
  <si>
    <t>New Balance - black.gold</t>
  </si>
  <si>
    <t>https://disk.yandex.ru/d/MnBtAke6GLPIHA</t>
  </si>
  <si>
    <t>New Balance - red</t>
  </si>
  <si>
    <t>https://disk.yandex.ru/d/bPKmAYSrVGN73w</t>
  </si>
  <si>
    <t>New Balance - black classic</t>
  </si>
  <si>
    <t>https://disk.yandex.ru/d/B9TkDsBlpwdgbQ</t>
  </si>
  <si>
    <t>New Balance - beige minilogo</t>
  </si>
  <si>
    <t>https://disk.yandex.ru/d/FdrQyvRiXShSGg</t>
  </si>
  <si>
    <t>New Balance - beige text</t>
  </si>
  <si>
    <t>https://disk.yandex.ru/d/beLMhwjPfqrHUA</t>
  </si>
  <si>
    <t>New Balance - khaki text</t>
  </si>
  <si>
    <t>https://disk.yandex.ru/d/FV0-T3vRw-3vKw</t>
  </si>
  <si>
    <t>New Balance - white logo big</t>
  </si>
  <si>
    <t>https://disk.yandex.ru/d/MQ5fzM91F6Uaqw</t>
  </si>
  <si>
    <t>New Balance - black minilogo</t>
  </si>
  <si>
    <t>https://disk.yandex.ru/d/kSZME5hP1fKhgg</t>
  </si>
  <si>
    <t>New Balance - grey logo</t>
  </si>
  <si>
    <t>https://disk.yandex.ru/d/IXUaZDz39F5qYA</t>
  </si>
  <si>
    <t xml:space="preserve">Nike - серый </t>
  </si>
  <si>
    <t>https://disk.yandex.ru/d/070W9DGPPiUoiA</t>
  </si>
  <si>
    <t xml:space="preserve">Nike - бежевый </t>
  </si>
  <si>
    <t>https://disk.yandex.ru/d/0SVR1jpRM0ug1w</t>
  </si>
  <si>
    <t>Nike - черный треугольник</t>
  </si>
  <si>
    <t>https://disk.yandex.ru/d/ESozWHzjiJVChQ</t>
  </si>
  <si>
    <t>Nike - белый с галкой сетка</t>
  </si>
  <si>
    <t>https://disk.yandex.ru/d/sfbu71FG6YB2eg</t>
  </si>
  <si>
    <t>Nike - белый с галкой</t>
  </si>
  <si>
    <t>https://disk.yandex.ru/d/zF6LbVKtMnpYwQ</t>
  </si>
  <si>
    <t>Nike - белый F</t>
  </si>
  <si>
    <t>https://disk.yandex.ru/d/cez_4bXdcDFI2Q</t>
  </si>
  <si>
    <t>Nike - red</t>
  </si>
  <si>
    <t>https://disk.yandex.ru/d/F6djhQjGrxJ2vw</t>
  </si>
  <si>
    <t>Nike - черный с галкой</t>
  </si>
  <si>
    <t>https://disk.yandex.ru/d/_rhXRLpEsiC8VQ</t>
  </si>
  <si>
    <t>Nike - purpur F</t>
  </si>
  <si>
    <t>https://disk.yandex.ru/d/Cxcu5IznfGw0kQ</t>
  </si>
  <si>
    <t>Nike - синий рог</t>
  </si>
  <si>
    <t>https://disk.yandex.ru/d/Axcek-exbU9vvA</t>
  </si>
  <si>
    <t xml:space="preserve">Nike - голлубой </t>
  </si>
  <si>
    <t>https://disk.yandex.ru/d/aIxb305DPV6NVg</t>
  </si>
  <si>
    <t>Nike - белый паттерн</t>
  </si>
  <si>
    <t>https://disk.yandex.ru/d/mW_xElojoGj_Tw</t>
  </si>
  <si>
    <t>Nike - розовый</t>
  </si>
  <si>
    <t>https://disk.yandex.ru/d/cHqY4ef4pk9XFA</t>
  </si>
  <si>
    <t>Nike - горчич</t>
  </si>
  <si>
    <t>https://disk.yandex.ru/d/7m_e5Im2nVH9iA</t>
  </si>
  <si>
    <t>Nike - синий надпись</t>
  </si>
  <si>
    <t>https://disk.yandex.ru/d/0e3a1QZkxbOvxw</t>
  </si>
  <si>
    <t>Nike - черный синт</t>
  </si>
  <si>
    <t>https://disk.yandex.ru/d/5Oq2p7NNascnfw</t>
  </si>
  <si>
    <t>Nike - вареный</t>
  </si>
  <si>
    <t>Черный-белый</t>
  </si>
  <si>
    <t>https://disk.yandex.ru/d/NwlkpoqtCn5qXg</t>
  </si>
  <si>
    <t>washed out</t>
  </si>
  <si>
    <t>Nike - черный рог</t>
  </si>
  <si>
    <t>https://disk.yandex.ru/d/bHDJD9ky7AY_gA</t>
  </si>
  <si>
    <t>Nike - коричневый</t>
  </si>
  <si>
    <t>https://disk.yandex.ru/d/EQn8FoJSRq1-FA</t>
  </si>
  <si>
    <t>Nike - черный зел</t>
  </si>
  <si>
    <t>https://disk.yandex.ru/d/aOaWIvWvM5yGkw</t>
  </si>
  <si>
    <t>Nike - белый пустой</t>
  </si>
  <si>
    <t>https://disk.yandex.ru/d/BiTjHFBLqGHwvQ</t>
  </si>
  <si>
    <t>Nike - беж жел</t>
  </si>
  <si>
    <t>https://disk.yandex.ru/d/evfn_vkkQRESCQ</t>
  </si>
  <si>
    <t>Nike - оранжевый</t>
  </si>
  <si>
    <t>https://disk.yandex.ru/d/GHD4sFAv000NPA</t>
  </si>
  <si>
    <t>Nike - вельвет белый</t>
  </si>
  <si>
    <t>https://disk.yandex.ru/d/vmMwem72dFUDXQ</t>
  </si>
  <si>
    <t>Nike - черный надпись do</t>
  </si>
  <si>
    <t>https://disk.yandex.ru/d/fKnxkNFco5at9A</t>
  </si>
  <si>
    <t>Nike - triangle</t>
  </si>
  <si>
    <t>https://disk.yandex.ru/d/Sx5gWCMLng4HJg</t>
  </si>
  <si>
    <t>Nike - wb</t>
  </si>
  <si>
    <t>https://disk.yandex.ru/d/bUpy8xG3pPkMwQ</t>
  </si>
  <si>
    <t>Nike - каракули</t>
  </si>
  <si>
    <t>https://disk.yandex.ru/d/5rB3y9U9idP9Cw</t>
  </si>
  <si>
    <t xml:space="preserve">Nike - вельвет желтый </t>
  </si>
  <si>
    <t>https://disk.yandex.ru/d/2TWZSDDijlGEjA</t>
  </si>
  <si>
    <t>красный</t>
  </si>
  <si>
    <t>https://disk.yandex.ru/d/RvSLwdlhMMV0GQ</t>
  </si>
  <si>
    <t>Nike - серыйбел</t>
  </si>
  <si>
    <t>https://disk.yandex.ru/d/Vim1T1RRdqSOOg</t>
  </si>
  <si>
    <t>Nike - черный блеск</t>
  </si>
  <si>
    <t>https://disk.yandex.ru/d/LURgg7zua83SJQ</t>
  </si>
  <si>
    <t>Nike - синий с черной галкой</t>
  </si>
  <si>
    <t>https://disk.yandex.ru/d/InOnF7qpSc2NmQ</t>
  </si>
  <si>
    <t>Nike - беж стикер</t>
  </si>
  <si>
    <t>https://disk.yandex.ru/d/nYbuXQntj2_1gw</t>
  </si>
  <si>
    <t>Nike - кислота</t>
  </si>
  <si>
    <t>https://disk.yandex.ru/d/ADmWu0-GR_coPA</t>
  </si>
  <si>
    <t xml:space="preserve">Nike - желтый </t>
  </si>
  <si>
    <t>https://disk.yandex.ru/d/LP7W_iHsBMnNrA</t>
  </si>
  <si>
    <t>Nike - красный белый</t>
  </si>
  <si>
    <t>https://disk.yandex.ru/d/Du4hLp2jTkhvDA</t>
  </si>
  <si>
    <t>Nike - яркий зел</t>
  </si>
  <si>
    <t>https://disk.yandex.ru/d/Fo2cRJ9aLP3j3w</t>
  </si>
  <si>
    <t>Nike - кислота 2</t>
  </si>
  <si>
    <t>https://disk.yandex.ru/d/kZR_gWEf8d0q-g</t>
  </si>
  <si>
    <t>Nike - корал с бел</t>
  </si>
  <si>
    <t>https://disk.yandex.ru/d/emd9MufTpvjBzg</t>
  </si>
  <si>
    <t>Nike - brown</t>
  </si>
  <si>
    <t>https://disk.yandex.ru/d/rA4xMV-5SUEVkg</t>
  </si>
  <si>
    <t>Nike - ржавчина</t>
  </si>
  <si>
    <t>https://disk.yandex.ru/d/qzuOITqaZg5lfw</t>
  </si>
  <si>
    <t>Nike - белизна</t>
  </si>
  <si>
    <t>https://disk.yandex.ru/d/gqnU-j15wupWhA</t>
  </si>
  <si>
    <t>Nike - розовый белый</t>
  </si>
  <si>
    <t>https://disk.yandex.ru/d/kmSO8SRpbN7REw</t>
  </si>
  <si>
    <t>Nike - песок надпись черн</t>
  </si>
  <si>
    <t>https://disk.yandex.ru/d/KUsJHBxR_6YJMQ</t>
  </si>
  <si>
    <t>Nike - черная сетка</t>
  </si>
  <si>
    <t>https://disk.yandex.ru/d/qWyMwa_NkWzY7A</t>
  </si>
  <si>
    <t>Nike - черный стик</t>
  </si>
  <si>
    <t>https://disk.yandex.ru/d/eJTowHXb5cH92Q</t>
  </si>
  <si>
    <t>Nike - синева</t>
  </si>
  <si>
    <t>https://disk.yandex.ru/d/CFcxklN-ACGKCA</t>
  </si>
  <si>
    <t>Nike - глаза синие</t>
  </si>
  <si>
    <t>https://disk.yandex.ru/d/7aPKuXY04wkLDQ</t>
  </si>
  <si>
    <t>Nike - черная пустота</t>
  </si>
  <si>
    <t>https://disk.yandex.ru/d/zliBhFwVKmnm2w</t>
  </si>
  <si>
    <t>Carhartt classic burgundy</t>
  </si>
  <si>
    <t>Carhartt</t>
  </si>
  <si>
    <t>https://disk.yandex.ru/d/BioxAo9FIJUIfA</t>
  </si>
  <si>
    <t>Carhartt classic black</t>
  </si>
  <si>
    <t>https://disk.yandex.ru/d/q2umrtbRkCqghA</t>
  </si>
  <si>
    <t>Carhartt classic green</t>
  </si>
  <si>
    <t>https://disk.yandex.ru/d/B0dpctvY02_E8Q</t>
  </si>
  <si>
    <t xml:space="preserve">Carhartt classic light green </t>
  </si>
  <si>
    <t>https://disk.yandex.ru/d/_7J3tlae_-zbbA</t>
  </si>
  <si>
    <t>Carhartt classic blue</t>
  </si>
  <si>
    <t>https://disk.yandex.ru/d/Dyn5W5h-afMXbg</t>
  </si>
  <si>
    <t>Carhartt classic sand</t>
  </si>
  <si>
    <t>https://disk.yandex.ru/d/vJD55gqFJBmE-A</t>
  </si>
  <si>
    <t>Carhartt classic light pink</t>
  </si>
  <si>
    <t>https://disk.yandex.ru/d/9cZqjme4i5etDQ</t>
  </si>
  <si>
    <t>Carhartt classic dark green</t>
  </si>
  <si>
    <t>https://disk.yandex.ru/d/AJiJ-x8r5--J6A</t>
  </si>
  <si>
    <t>Carhartt classic light gray</t>
  </si>
  <si>
    <t>https://disk.yandex.ru/d/M6cuzxJW2fDiog</t>
  </si>
  <si>
    <t>Carhartt classic dark blue</t>
  </si>
  <si>
    <t>https://disk.yandex.ru/d/LdrRqTSbgJzWmA</t>
  </si>
  <si>
    <t>Carhartt classic brown</t>
  </si>
  <si>
    <t>https://disk.yandex.ru/d/0wlzIfT0hH-ioA</t>
  </si>
  <si>
    <t>Carhartt classic Turquoise</t>
  </si>
  <si>
    <t>https://disk.yandex.ru/d/I_3ZWjLeKjctVQ</t>
  </si>
  <si>
    <t>Carhartt classic green-well</t>
  </si>
  <si>
    <t>https://disk.yandex.ru/d/V-_356mRBK8k7w</t>
  </si>
  <si>
    <t>Carhartt green-black</t>
  </si>
  <si>
    <t>https://disk.yandex.ru/d/jywYNGp9AN9-nw</t>
  </si>
  <si>
    <t>Carhartt L-white black</t>
  </si>
  <si>
    <t>https://disk.yandex.ru/d/k6D0m5HCsgrY8g</t>
  </si>
  <si>
    <t>Carhartt L-black green</t>
  </si>
  <si>
    <t>https://disk.yandex.ru/d/oGzvMQclbn1dnQ</t>
  </si>
  <si>
    <t xml:space="preserve">Carhartt L-black yellow </t>
  </si>
  <si>
    <t>https://disk.yandex.ru/d/4-pUfJ57KZ-2UA</t>
  </si>
  <si>
    <t>Carhartt L-black sand</t>
  </si>
  <si>
    <t>https://disk.yandex.ru/d/_Cpp-M0gzDtezg</t>
  </si>
  <si>
    <t>Carhartt L-black white</t>
  </si>
  <si>
    <t>https://disk.yandex.ru/d/6hVIwRrubd-mpQ</t>
  </si>
  <si>
    <t>Carhartt black(c)white</t>
  </si>
  <si>
    <t>https://disk.yandex.ru/d/w2fRLfUuHtFCYg</t>
  </si>
  <si>
    <t>Carhartt flow-dark-blue</t>
  </si>
  <si>
    <t>https://disk.yandex.ru/d/8jUwvos1GKTFtQ</t>
  </si>
  <si>
    <t>flowers</t>
  </si>
  <si>
    <t>Carhartt ярко синий</t>
  </si>
  <si>
    <t>https://disk.yandex.ru/d/iJaxOsEzrPqy-w</t>
  </si>
  <si>
    <t>Carhartt белый черный лэйбл</t>
  </si>
  <si>
    <t>https://disk.yandex.ru/d/O9FC9QCOFXKCEQ</t>
  </si>
  <si>
    <t>Carhartt фиолет стик</t>
  </si>
  <si>
    <t>фиолетовый</t>
  </si>
  <si>
    <t>https://disk.yandex.ru/d/yo-_zCavO5XLUg</t>
  </si>
  <si>
    <t>Carhartt коричневый стик</t>
  </si>
  <si>
    <t>https://disk.yandex.ru/d/a_2w_WiB-kgoxQ</t>
  </si>
  <si>
    <t>Carhartt серо-синий стик</t>
  </si>
  <si>
    <t>https://disk.yandex.ru/d/PDGWR1QYpP0VMg</t>
  </si>
  <si>
    <t>Carhartt темный песок стик</t>
  </si>
  <si>
    <t>https://disk.yandex.ru/d/z2SRxVbIwnL88Q</t>
  </si>
  <si>
    <t>Carhartt зеленый стик</t>
  </si>
  <si>
    <t>https://disk.yandex.ru/d/LnHCceJ6CplkoA</t>
  </si>
  <si>
    <t>Carhartt серый стик</t>
  </si>
  <si>
    <t>https://disk.yandex.ru/d/ZxWgTgporeeHxQ</t>
  </si>
  <si>
    <t>Carhartt розовый стик</t>
  </si>
  <si>
    <t>https://disk.yandex.ru/d/89fNV0vWohxPWg</t>
  </si>
  <si>
    <t>Carhartt кор-цветы</t>
  </si>
  <si>
    <t>https://disk.yandex.ru/d/07sNvw-ACwaWxQ</t>
  </si>
  <si>
    <t>Carhartt камуфляж</t>
  </si>
  <si>
    <t>https://disk.yandex.ru/d/CbmIZ4Hrece0gQ</t>
  </si>
  <si>
    <t>Carhartt велвет песок</t>
  </si>
  <si>
    <t>https://disk.yandex.ru/d/wBY83--ouXJkeg</t>
  </si>
  <si>
    <t>Carhartt вельвет кор</t>
  </si>
  <si>
    <t>https://disk.yandex.ru/d/As0nA3UAaSAz1A</t>
  </si>
  <si>
    <t>Carhartt светло беж</t>
  </si>
  <si>
    <t>https://disk.yandex.ru/d/89YMwM2jGvyzzA</t>
  </si>
  <si>
    <t>Carhartt черный скейт</t>
  </si>
  <si>
    <t>https://disk.yandex.ru/d/i9tLwTvRn47-DA</t>
  </si>
  <si>
    <t>Carhartt кор-рэп</t>
  </si>
  <si>
    <t>https://disk.yandex.ru/d/LPuAXAcn_PbBxQ</t>
  </si>
  <si>
    <t>Carhartt черный сачок</t>
  </si>
  <si>
    <t>https://disk.yandex.ru/d/5ycz_jmkT_Rutw</t>
  </si>
  <si>
    <t>Carhartt цветы-зеленый</t>
  </si>
  <si>
    <t>https://disk.yandex.ru/d/nQJplgPoqUtqcg</t>
  </si>
  <si>
    <t xml:space="preserve">Carhartt синий кр надпись </t>
  </si>
  <si>
    <t>https://disk.yandex.ru/d/mbmaX7XeK8M6Ug</t>
  </si>
  <si>
    <t>Carhartt черный белая надпись</t>
  </si>
  <si>
    <t>https://disk.yandex.ru/d/a9fPLv2ZL2KSLA</t>
  </si>
  <si>
    <t>Carhartt классика светло зел</t>
  </si>
  <si>
    <t>https://disk.yandex.ru/d/sYEVg9-c-eLw7Q</t>
  </si>
  <si>
    <t>Carhartt черный рэп стиль</t>
  </si>
  <si>
    <t>https://disk.yandex.ru/d/HC1hRovZGZPPXg</t>
  </si>
  <si>
    <t>Carhartt черный рэп не стиль</t>
  </si>
  <si>
    <t>https://disk.yandex.ru/d/_-82gNiN6ixjmA</t>
  </si>
  <si>
    <t>Carhartt серый сачок</t>
  </si>
  <si>
    <t>https://disk.yandex.ru/d/0wjxd3lKohFwRA</t>
  </si>
  <si>
    <t>Carhartt черные цветы классика</t>
  </si>
  <si>
    <t>https://disk.yandex.ru/d/BnbqaSWPJPNbMg</t>
  </si>
  <si>
    <t>Carhartt серые цветы классика</t>
  </si>
  <si>
    <t>https://disk.yandex.ru/d/y05komEECmzdQQ</t>
  </si>
  <si>
    <t xml:space="preserve">Carhartt orange </t>
  </si>
  <si>
    <t>оранжевый</t>
  </si>
  <si>
    <t>https://disk.yandex.ru/d/4GSCDg4xah0Jhg</t>
  </si>
  <si>
    <t>Carhartt корич сачок</t>
  </si>
  <si>
    <t>https://disk.yandex.ru/d/517O5aLLsbCf2Q</t>
  </si>
  <si>
    <t>Carhartt морковка</t>
  </si>
  <si>
    <t>https://disk.yandex.ru/d/BcJRUcmXp-WS4Q</t>
  </si>
  <si>
    <t xml:space="preserve">Carhartt стиль черный </t>
  </si>
  <si>
    <t>https://disk.yandex.ru/d/QvfJh7sXCLemxw</t>
  </si>
  <si>
    <t>Carhartt белый синий надпись</t>
  </si>
  <si>
    <t>https://disk.yandex.ru/d/r5a5cipy2xjqWg</t>
  </si>
  <si>
    <t>Carhartt фиолет надпись</t>
  </si>
  <si>
    <t>https://disk.yandex.ru/d/eJEoRz4Lhuzo1Q</t>
  </si>
  <si>
    <t>Carhartt heart</t>
  </si>
  <si>
    <t>сердце</t>
  </si>
  <si>
    <t>https://disk.yandex.ru/d/lfqL_vgD5hu2vg</t>
  </si>
  <si>
    <t>Carhartt heart-blue</t>
  </si>
  <si>
    <t>https://disk.yandex.ru/d/cq26wf0mq9ORbw</t>
  </si>
  <si>
    <t>Carhartt хаки цветы</t>
  </si>
  <si>
    <t>зеленый</t>
  </si>
  <si>
    <t>https://disk.yandex.ru/d/X4LJrIVhF6rFJA</t>
  </si>
  <si>
    <t>Carhartt молоко</t>
  </si>
  <si>
    <t>https://disk.yandex.ru/d/cC3KWsnwapYYLA</t>
  </si>
  <si>
    <t>Carhartt черные джинса</t>
  </si>
  <si>
    <t>https://disk.yandex.ru/d/GeMvb0AuI2V4hQ</t>
  </si>
  <si>
    <t>Carhartt джинса</t>
  </si>
  <si>
    <t>https://disk.yandex.ru/d/owgL0T2CtnwI_A</t>
  </si>
  <si>
    <t>Carhartt ярко зел классика</t>
  </si>
  <si>
    <t>https://disk.yandex.ru/d/vFmmvzHsTxprEQ</t>
  </si>
  <si>
    <t>Carhartt темная бирюза надпись</t>
  </si>
  <si>
    <t>https://disk.yandex.ru/d/3pfOJwNnMV1Pgg</t>
  </si>
  <si>
    <t>Carhartt пыльно зеленый</t>
  </si>
  <si>
    <t>https://disk.yandex.ru/d/pJToNjfaBIg3ng</t>
  </si>
  <si>
    <t>Carhartt азбука серый</t>
  </si>
  <si>
    <t>https://disk.yandex.ru/d/Pk4AwpIzSNQVvA</t>
  </si>
  <si>
    <t>Carhartt беж классик</t>
  </si>
  <si>
    <t>https://disk.yandex.ru/d/E6TZ-Yju69qTNQ</t>
  </si>
  <si>
    <t>Carhartt темный загар цветы</t>
  </si>
  <si>
    <t>https://disk.yandex.ru/d/REe-5JRXtCFMtQ</t>
  </si>
  <si>
    <t>Carhartt темный загар поляна цветы</t>
  </si>
  <si>
    <t>https://disk.yandex.ru/d/Xkbh91FRrvzptw</t>
  </si>
  <si>
    <t>Carhartt бурый цветы</t>
  </si>
  <si>
    <t>https://disk.yandex.ru/d/HDA_gZL8RuO-Ig</t>
  </si>
  <si>
    <t>Carhartt азбука бел серый</t>
  </si>
  <si>
    <t>https://disk.yandex.ru/d/JkqHrMbpk5bEyw</t>
  </si>
  <si>
    <t>Carhartt wip серый</t>
  </si>
  <si>
    <t>https://disk.yandex.ru/d/9l8VZM0psfVqwQ</t>
  </si>
  <si>
    <t>Carhartt wip беж</t>
  </si>
  <si>
    <t>https://disk.yandex.ru/d/BnJPyzMYVeHOcQ</t>
  </si>
  <si>
    <t>Carhartt плед решетка</t>
  </si>
  <si>
    <t>https://disk.yandex.ru/d/ojQt_uHZP3vzBg</t>
  </si>
  <si>
    <t>Carhartt классика пыльный беж</t>
  </si>
  <si>
    <t>https://disk.yandex.ru/d/QRA8JgHBSQFJHQ</t>
  </si>
  <si>
    <t>Carhartt сердце беж</t>
  </si>
  <si>
    <t>https://disk.yandex.ru/d/ES6M_gIuDXEaAw</t>
  </si>
  <si>
    <t xml:space="preserve">Carhartt чер цветы классика </t>
  </si>
  <si>
    <t>https://disk.yandex.ru/d/fVClP-Xo6yBAJA</t>
  </si>
  <si>
    <t>Carhartt пыльный коричневый</t>
  </si>
  <si>
    <t>https://disk.yandex.ru/d/gGXL7ueTRBrb-w</t>
  </si>
  <si>
    <t>Carhartt синий-серый цветы</t>
  </si>
  <si>
    <t>https://disk.yandex.ru/d/lnT2hr-r_7w4rQ</t>
  </si>
  <si>
    <t>Carhartt розовый</t>
  </si>
  <si>
    <t>розовый</t>
  </si>
  <si>
    <t>https://disk.yandex.ru/d/IW6E-YbUFTEbhw</t>
  </si>
  <si>
    <t>Carhartt тонировка</t>
  </si>
  <si>
    <t>https://disk.yandex.ru/d/qMUW61H-l4XeFg</t>
  </si>
  <si>
    <t>Carhartt коричневый бел надпись</t>
  </si>
  <si>
    <t>https://disk.yandex.ru/d/HKAJ07hnOnYS4g</t>
  </si>
  <si>
    <t>Carhartt коассика песок черн л</t>
  </si>
  <si>
    <t>https://disk.yandex.ru/d/JhL76BKb4KRgSQ</t>
  </si>
  <si>
    <t>Carhartt плед деда</t>
  </si>
  <si>
    <t>https://disk.yandex.ru/d/k5r0Pb1Ahc3udg</t>
  </si>
  <si>
    <t xml:space="preserve">Carhartt бейсбол </t>
  </si>
  <si>
    <t>https://disk.yandex.ru/d/sPk1EqvPROgNOw</t>
  </si>
  <si>
    <t>Carhartt темень белый лэйбл черный</t>
  </si>
  <si>
    <t>https://disk.yandex.ru/d/xoTw-yGQqH7xDg</t>
  </si>
  <si>
    <t>Carhartt корич без л</t>
  </si>
  <si>
    <t>https://disk.yandex.ru/d/MEMcXGQwkNyBnA</t>
  </si>
  <si>
    <t>Carhartt белый фиолет надпись</t>
  </si>
  <si>
    <t>https://disk.yandex.ru/d/p6xeqfUPz3tM5w</t>
  </si>
  <si>
    <t>Carhartt черный разворот</t>
  </si>
  <si>
    <t>https://disk.yandex.ru/d/v00RnZBp5HGiQA</t>
  </si>
  <si>
    <t>Carhartt коричневый разворот</t>
  </si>
  <si>
    <t>https://disk.yandex.ru/d/Lyo7-xlFb-3n6Q</t>
  </si>
  <si>
    <t>Carhartt агешич зеленый</t>
  </si>
  <si>
    <t>https://disk.yandex.ru/d/hKptbJy_6SBBtA</t>
  </si>
  <si>
    <t>Carhartt лютая классика черный</t>
  </si>
  <si>
    <t>https://disk.yandex.ru/d/91C4WD1yell9jQ</t>
  </si>
  <si>
    <t>Carhartt полосатый зеленый</t>
  </si>
  <si>
    <t>https://disk.yandex.ru/d/RYs9oaMMPe2Xuw</t>
  </si>
  <si>
    <t>Carhartt змея на палубе</t>
  </si>
  <si>
    <t>белая</t>
  </si>
  <si>
    <t>https://disk.yandex.ru/d/PEyzzpCUdxL9hg</t>
  </si>
  <si>
    <t>snake</t>
  </si>
  <si>
    <t>Carhartt белый черный лабел</t>
  </si>
  <si>
    <t>https://disk.yandex.ru/d/pvznsFuCEq8qlw</t>
  </si>
  <si>
    <t>Carhartt песок хаки надписи</t>
  </si>
  <si>
    <t>https://disk.yandex.ru/d/ZZiAn-Hq2Y2PYw</t>
  </si>
  <si>
    <t>Carhartt стандарт синий бел</t>
  </si>
  <si>
    <t>https://disk.yandex.ru/d/jbMIWnCuSOcaXw</t>
  </si>
  <si>
    <t>Carhartt бейсбол синий</t>
  </si>
  <si>
    <t>https://disk.yandex.ru/d/eGbSRjMObSqTCw</t>
  </si>
  <si>
    <t>Carhartt черный классический</t>
  </si>
  <si>
    <t>https://disk.yandex.ru/d/bEhAzzeKTXsCJw</t>
  </si>
  <si>
    <t>Carhartt корал</t>
  </si>
  <si>
    <t>https://disk.yandex.ru/d/uKFlqFcDktefHw</t>
  </si>
  <si>
    <t>Carhartt песок классический</t>
  </si>
  <si>
    <t>https://disk.yandex.ru/d/0UeR9u3bjk4Ljw</t>
  </si>
  <si>
    <t>Carhartt вафля</t>
  </si>
  <si>
    <t>https://disk.yandex.ru/d/G09gpnONPmJxrg</t>
  </si>
  <si>
    <t>Carhartt черный синий классический</t>
  </si>
  <si>
    <t>https://disk.yandex.ru/d/szBVPWQHsOU2OQ</t>
  </si>
  <si>
    <t>Carhartt карты зеленый</t>
  </si>
  <si>
    <t>https://disk.yandex.ru/d/GVQjRtHK_To_RA</t>
  </si>
  <si>
    <t>Carhartt череп зеленый</t>
  </si>
  <si>
    <t>https://disk.yandex.ru/d/FrCYdzw3Khfz5A</t>
  </si>
  <si>
    <t>Carhartt синий бардо</t>
  </si>
  <si>
    <t>https://disk.yandex.ru/d/vCvUkVokDBzdmQ</t>
  </si>
  <si>
    <t>Carhartt белая сетка</t>
  </si>
  <si>
    <t>https://disk.yandex.ru/d/ZNlDe06YwTs_DQ</t>
  </si>
  <si>
    <t xml:space="preserve">Carhartt ушанка </t>
  </si>
  <si>
    <t>https://disk.yandex.ru/d/6L7jFE-XEnyrgQ</t>
  </si>
  <si>
    <t>Carhartt низкий черный</t>
  </si>
  <si>
    <t>https://disk.yandex.ru/d/Ua7WWD_cx8Vz_g</t>
  </si>
  <si>
    <t>Carhartt агешич черный</t>
  </si>
  <si>
    <t>https://disk.yandex.ru/d/gxJ_C1d5C0ZYGA</t>
  </si>
  <si>
    <t>Carhartt агешич хаки стик</t>
  </si>
  <si>
    <t>https://disk.yandex.ru/d/TN3O89r6ROECfQ</t>
  </si>
  <si>
    <t>Carhartt белый стик классик надпись</t>
  </si>
  <si>
    <t>https://disk.yandex.ru/d/vBSPh8Dx5BQfmw</t>
  </si>
  <si>
    <t>Carhartt черный кр надпись</t>
  </si>
  <si>
    <t>https://disk.yandex.ru/d/jfCKiZIiK1BX-A</t>
  </si>
  <si>
    <t>Carhartt красный стик</t>
  </si>
  <si>
    <t>https://disk.yandex.ru/d/6NRt2FUfQXSsUw</t>
  </si>
  <si>
    <t>Carhartt зеленый стик жел л</t>
  </si>
  <si>
    <t>https://disk.yandex.ru/d/NAotwFBfu9Eg0Q</t>
  </si>
  <si>
    <t>Carhartt корич кактус</t>
  </si>
  <si>
    <t>https://disk.yandex.ru/d/7NS0A7tGYl4eIA</t>
  </si>
  <si>
    <t>Carhartt корич кофе</t>
  </si>
  <si>
    <t>https://disk.yandex.ru/d/6YfGnS3wx6W10w</t>
  </si>
  <si>
    <t>Carhartt черный голуб</t>
  </si>
  <si>
    <t>https://disk.yandex.ru/d/VMQzlkIsO6wMEw</t>
  </si>
  <si>
    <t>Carhartt песок штрих</t>
  </si>
  <si>
    <t>https://disk.yandex.ru/d/-V3IzsoAtRJHvQ</t>
  </si>
  <si>
    <t>Carhartt змея стик</t>
  </si>
  <si>
    <t>https://disk.yandex.ru/d/IPR5KTo6yapO5A</t>
  </si>
  <si>
    <t>Carhartt песок бейсбол</t>
  </si>
  <si>
    <t>https://disk.yandex.ru/d/2_ehO7paMu7q4Q</t>
  </si>
  <si>
    <t>Carhartt синий мульт</t>
  </si>
  <si>
    <t>https://disk.yandex.ru/d/d4OB2u8Ex75Qpw</t>
  </si>
  <si>
    <t>Carhartt плед корич</t>
  </si>
  <si>
    <t>https://disk.yandex.ru/d/O-v3MMLA0Iw_JA</t>
  </si>
  <si>
    <t>Carhartt корич цветы поляна</t>
  </si>
  <si>
    <t>https://disk.yandex.ru/d/y0THPikPVbZDrw</t>
  </si>
  <si>
    <t>Carhartt черный синтетика</t>
  </si>
  <si>
    <t>https://disk.yandex.ru/d/qe2VT5BoP7Gmqw</t>
  </si>
  <si>
    <t>Carhartt зеленый росток</t>
  </si>
  <si>
    <t>https://disk.yandex.ru/d/2edEp2m9A7awLA</t>
  </si>
  <si>
    <t>Carhartt автобус</t>
  </si>
  <si>
    <t>https://disk.yandex.ru/d/eON7xKs2feeIQA</t>
  </si>
  <si>
    <t>Carhartt пыльный бардо</t>
  </si>
  <si>
    <t>https://disk.yandex.ru/d/Agp958FnNzRMPA</t>
  </si>
  <si>
    <t>Carhartt классика корал</t>
  </si>
  <si>
    <t>https://disk.yandex.ru/d/gT7vLm_o_n98EQ</t>
  </si>
  <si>
    <t>Carhartt классика бирюза л</t>
  </si>
  <si>
    <t>https://disk.yandex.ru/d/DYN3XkCt3YYO0A</t>
  </si>
  <si>
    <t>Carhartt классика желтый</t>
  </si>
  <si>
    <t>https://disk.yandex.ru/d/B4lKq5MU0FNV1Q</t>
  </si>
  <si>
    <t>Carhartt классика темень зеленый</t>
  </si>
  <si>
    <t>https://disk.yandex.ru/d/qBUMZTk5qjUubw</t>
  </si>
  <si>
    <t>Carhartt плед после стирки</t>
  </si>
  <si>
    <t>https://disk.yandex.ru/d/tXnnXa_7GnppoA</t>
  </si>
  <si>
    <t>Carhartt черный мульт</t>
  </si>
  <si>
    <t>https://disk.yandex.ru/d/aoe0H3uku5V8Vg</t>
  </si>
  <si>
    <t>Carhartt черная синтетика</t>
  </si>
  <si>
    <t>https://disk.yandex.ru/d/dwJObbxTGMOXpQ</t>
  </si>
  <si>
    <t xml:space="preserve">Carhartt фиолет синтетика </t>
  </si>
  <si>
    <t>https://disk.yandex.ru/d/F8jMik2kPwyILA</t>
  </si>
  <si>
    <t>Carhartt черны классич завиток</t>
  </si>
  <si>
    <t>https://disk.yandex.ru/d/i8Wn_YkAMjUT4g</t>
  </si>
  <si>
    <t>Evisu черный классика</t>
  </si>
  <si>
    <t>Evisu</t>
  </si>
  <si>
    <t>https://disk.yandex.ru/d/rxJZiWzGrzzaXg</t>
  </si>
  <si>
    <t>Evisu серый классика</t>
  </si>
  <si>
    <t>https://disk.yandex.ru/d/gdWw2mOv7dRbLA</t>
  </si>
  <si>
    <t>Evisu дракон</t>
  </si>
  <si>
    <t>https://disk.yandex.ru/d/GVft-JNWwIRh3w</t>
  </si>
  <si>
    <t>colab</t>
  </si>
  <si>
    <t>Evisu орел</t>
  </si>
  <si>
    <t>https://disk.yandex.ru/d/ATO_iFTmZNZkIA</t>
  </si>
  <si>
    <t>Evisu формула-1</t>
  </si>
  <si>
    <t>https://disk.yandex.ru/d/a9DS9S0My8wqfg</t>
  </si>
  <si>
    <t>Evisu джинса</t>
  </si>
  <si>
    <t>https://disk.yandex.ru/d/0OTKJ_6yDg-Ivg</t>
  </si>
  <si>
    <t>Evisu япония</t>
  </si>
  <si>
    <t>https://disk.yandex.ru/d/ksKJ4v9Ar0ew7g</t>
  </si>
  <si>
    <t>Evisu рваная джинса</t>
  </si>
  <si>
    <t>https://disk.yandex.ru/d/VpEt0xhhX3yFNA</t>
  </si>
  <si>
    <t>Evisu восход черный</t>
  </si>
  <si>
    <t>https://disk.yandex.ru/d/Uk_1j3sTT5m0xg</t>
  </si>
  <si>
    <t xml:space="preserve">Evisu белая надпись </t>
  </si>
  <si>
    <t>https://disk.yandex.ru/d/KugZMBUMk_bmqg</t>
  </si>
  <si>
    <t>Evisu прыжок черный</t>
  </si>
  <si>
    <t>https://disk.yandex.ru/d/IAU5ngQn59eMkQ</t>
  </si>
  <si>
    <t>Evisu черный</t>
  </si>
  <si>
    <t>https://disk.yandex.ru/d/DPfsYtbVJsAg2Q</t>
  </si>
  <si>
    <t>Evisu темень бардо</t>
  </si>
  <si>
    <t>https://disk.yandex.ru/d/x7C5ucyDwrV2Yg</t>
  </si>
  <si>
    <t>Evisu граффити</t>
  </si>
  <si>
    <t>https://disk.yandex.ru/d/H0AG9-Y-Envr2Q</t>
  </si>
  <si>
    <t>New era красный орел</t>
  </si>
  <si>
    <t>https://disk.yandex.ru/d/tnabFVsCbIbOcA</t>
  </si>
  <si>
    <t>Nike - корал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</si>
</sst>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ABB1BF"/>
      <name val="Randomus-Main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  <xf numFmtId="1" fontId="0" fillId="0" borderId="0" xfId="0" applyNumberFormat="1"/>
    <xf numFmtId="0" fontId="3" fillId="0" borderId="0" xfId="0" applyFont="1"/>
    <xf numFmtId="0" fontId="1" fillId="0" borderId="0" xfId="2"/>
    <xf numFmtId="0" fontId="4" fillId="0" borderId="0" xfId="0" applyFont="1" applyAlignment="1">
      <alignment wrapText="1"/>
    </xf>
    <xf numFmtId="0" fontId="5" fillId="0" borderId="0" xfId="0" applyFont="1"/>
  </cellXfs>
  <cellStyles count="3">
    <cellStyle name="Гиперссылка" xfId="1" builtinId="8"/>
    <cellStyle name="Обычный" xfId="0" builtinId="0"/>
    <cellStyle name="Hyperlink" xfId="2" xr:uid="{00000000-000B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isk.yandex.ru/d/bHDJD9ky7AY_gA" TargetMode="External"/><Relationship Id="rId21" Type="http://schemas.openxmlformats.org/officeDocument/2006/relationships/hyperlink" Target="https://disk.yandex.ru/d/dBytX4Ca7yt-Gg" TargetMode="External"/><Relationship Id="rId63" Type="http://schemas.openxmlformats.org/officeDocument/2006/relationships/hyperlink" Target="https://disk.yandex.ru/d/WIHqnXWzfw0XCw" TargetMode="External"/><Relationship Id="rId159" Type="http://schemas.openxmlformats.org/officeDocument/2006/relationships/hyperlink" Target="https://disk.yandex.ru/d/LdrRqTSbgJzWmA" TargetMode="External"/><Relationship Id="rId170" Type="http://schemas.openxmlformats.org/officeDocument/2006/relationships/hyperlink" Target="https://disk.yandex.ru/d/8jUwvos1GKTFtQ" TargetMode="External"/><Relationship Id="rId226" Type="http://schemas.openxmlformats.org/officeDocument/2006/relationships/hyperlink" Target="https://disk.yandex.ru/d/IW6E-YbUFTEbhw" TargetMode="External"/><Relationship Id="rId268" Type="http://schemas.openxmlformats.org/officeDocument/2006/relationships/hyperlink" Target="https://disk.yandex.ru/d/d4OB2u8Ex75Qpw" TargetMode="External"/><Relationship Id="rId32" Type="http://schemas.openxmlformats.org/officeDocument/2006/relationships/hyperlink" Target="https://disk.yandex.ru/d/t_Km-lOISCUscA" TargetMode="External"/><Relationship Id="rId74" Type="http://schemas.openxmlformats.org/officeDocument/2006/relationships/hyperlink" Target="https://disk.yandex.ru/d/C_h-4HioWXBWVA" TargetMode="External"/><Relationship Id="rId128" Type="http://schemas.openxmlformats.org/officeDocument/2006/relationships/hyperlink" Target="https://disk.yandex.ru/d/2TWZSDDijlGEjA" TargetMode="External"/><Relationship Id="rId5" Type="http://schemas.openxmlformats.org/officeDocument/2006/relationships/hyperlink" Target="https://disk.yandex.ru/d/6WrMbngsnpgvRQ" TargetMode="External"/><Relationship Id="rId181" Type="http://schemas.openxmlformats.org/officeDocument/2006/relationships/hyperlink" Target="https://disk.yandex.ru/d/CbmIZ4Hrece0gQ" TargetMode="External"/><Relationship Id="rId237" Type="http://schemas.openxmlformats.org/officeDocument/2006/relationships/hyperlink" Target="https://disk.yandex.ru/d/hKptbJy_6SBBtA" TargetMode="External"/><Relationship Id="rId279" Type="http://schemas.openxmlformats.org/officeDocument/2006/relationships/hyperlink" Target="https://disk.yandex.ru/d/aoe0H3uku5V8Vg" TargetMode="External"/><Relationship Id="rId43" Type="http://schemas.openxmlformats.org/officeDocument/2006/relationships/hyperlink" Target="https://disk.yandex.ru/d/UBOWhz3zGhEpbw" TargetMode="External"/><Relationship Id="rId139" Type="http://schemas.openxmlformats.org/officeDocument/2006/relationships/hyperlink" Target="https://disk.yandex.ru/d/emd9MufTpvjBzg" TargetMode="External"/><Relationship Id="rId290" Type="http://schemas.openxmlformats.org/officeDocument/2006/relationships/hyperlink" Target="https://disk.yandex.ru/d/VpEt0xhhX3yFNA" TargetMode="External"/><Relationship Id="rId85" Type="http://schemas.openxmlformats.org/officeDocument/2006/relationships/hyperlink" Target="https://disk.yandex.ru/d/-bXyT5X-dryvoQ" TargetMode="External"/><Relationship Id="rId150" Type="http://schemas.openxmlformats.org/officeDocument/2006/relationships/hyperlink" Target="https://disk.yandex.ru/d/BioxAo9FIJUIfA" TargetMode="External"/><Relationship Id="rId192" Type="http://schemas.openxmlformats.org/officeDocument/2006/relationships/hyperlink" Target="https://disk.yandex.ru/d/HC1hRovZGZPPXg" TargetMode="External"/><Relationship Id="rId206" Type="http://schemas.openxmlformats.org/officeDocument/2006/relationships/hyperlink" Target="https://disk.yandex.ru/d/cC3KWsnwapYYLA" TargetMode="External"/><Relationship Id="rId248" Type="http://schemas.openxmlformats.org/officeDocument/2006/relationships/hyperlink" Target="https://disk.yandex.ru/d/G09gpnONPmJxrg" TargetMode="External"/><Relationship Id="rId12" Type="http://schemas.openxmlformats.org/officeDocument/2006/relationships/hyperlink" Target="https://disk.yandex.ru/d/5o6acl-F_-R6oQ" TargetMode="External"/><Relationship Id="rId108" Type="http://schemas.openxmlformats.org/officeDocument/2006/relationships/hyperlink" Target="https://disk.yandex.ru/d/Cxcu5IznfGw0kQ" TargetMode="External"/><Relationship Id="rId54" Type="http://schemas.openxmlformats.org/officeDocument/2006/relationships/hyperlink" Target="https://disk.yandex.ru/d/pq5CdIMgM-8K8A" TargetMode="External"/><Relationship Id="rId75" Type="http://schemas.openxmlformats.org/officeDocument/2006/relationships/hyperlink" Target="https://disk.yandex.ru/d/bTy7-Ja9RSsGPg" TargetMode="External"/><Relationship Id="rId96" Type="http://schemas.openxmlformats.org/officeDocument/2006/relationships/hyperlink" Target="https://disk.yandex.ru/d/FV0-T3vRw-3vKw" TargetMode="External"/><Relationship Id="rId140" Type="http://schemas.openxmlformats.org/officeDocument/2006/relationships/hyperlink" Target="https://disk.yandex.ru/d/rA4xMV-5SUEVkg" TargetMode="External"/><Relationship Id="rId161" Type="http://schemas.openxmlformats.org/officeDocument/2006/relationships/hyperlink" Target="https://disk.yandex.ru/d/I_3ZWjLeKjctVQ" TargetMode="External"/><Relationship Id="rId182" Type="http://schemas.openxmlformats.org/officeDocument/2006/relationships/hyperlink" Target="https://disk.yandex.ru/d/wBY83--ouXJkeg" TargetMode="External"/><Relationship Id="rId217" Type="http://schemas.openxmlformats.org/officeDocument/2006/relationships/hyperlink" Target="https://disk.yandex.ru/d/JkqHrMbpk5bEyw" TargetMode="External"/><Relationship Id="rId6" Type="http://schemas.openxmlformats.org/officeDocument/2006/relationships/hyperlink" Target="https://disk.yandex.ru/d/3ySQWgxii3ZWcw" TargetMode="External"/><Relationship Id="rId238" Type="http://schemas.openxmlformats.org/officeDocument/2006/relationships/hyperlink" Target="https://disk.yandex.ru/d/91C4WD1yell9jQ" TargetMode="External"/><Relationship Id="rId259" Type="http://schemas.openxmlformats.org/officeDocument/2006/relationships/hyperlink" Target="https://disk.yandex.ru/d/jfCKiZIiK1BX-A" TargetMode="External"/><Relationship Id="rId23" Type="http://schemas.openxmlformats.org/officeDocument/2006/relationships/hyperlink" Target="https://disk.yandex.ru/d/hFNZBgpqu9-zIg" TargetMode="External"/><Relationship Id="rId119" Type="http://schemas.openxmlformats.org/officeDocument/2006/relationships/hyperlink" Target="https://disk.yandex.ru/d/aOaWIvWvM5yGkw" TargetMode="External"/><Relationship Id="rId270" Type="http://schemas.openxmlformats.org/officeDocument/2006/relationships/hyperlink" Target="https://disk.yandex.ru/d/y0THPikPVbZDrw" TargetMode="External"/><Relationship Id="rId291" Type="http://schemas.openxmlformats.org/officeDocument/2006/relationships/hyperlink" Target="https://disk.yandex.ru/d/Uk_1j3sTT5m0xg" TargetMode="External"/><Relationship Id="rId44" Type="http://schemas.openxmlformats.org/officeDocument/2006/relationships/hyperlink" Target="https://disk.yandex.ru/d/s-bhm0DGQnPz1Q" TargetMode="External"/><Relationship Id="rId65" Type="http://schemas.openxmlformats.org/officeDocument/2006/relationships/hyperlink" Target="https://disk.yandex.ru/d/QD_GhkHKmjoxPA" TargetMode="External"/><Relationship Id="rId86" Type="http://schemas.openxmlformats.org/officeDocument/2006/relationships/hyperlink" Target="https://disk.yandex.ru/d/6i6UE9RxKLoBCQ" TargetMode="External"/><Relationship Id="rId130" Type="http://schemas.openxmlformats.org/officeDocument/2006/relationships/hyperlink" Target="https://disk.yandex.ru/d/Vim1T1RRdqSOOg" TargetMode="External"/><Relationship Id="rId151" Type="http://schemas.openxmlformats.org/officeDocument/2006/relationships/hyperlink" Target="https://disk.yandex.ru/d/q2umrtbRkCqghA" TargetMode="External"/><Relationship Id="rId172" Type="http://schemas.openxmlformats.org/officeDocument/2006/relationships/hyperlink" Target="https://disk.yandex.ru/d/O9FC9QCOFXKCEQ" TargetMode="External"/><Relationship Id="rId193" Type="http://schemas.openxmlformats.org/officeDocument/2006/relationships/hyperlink" Target="https://disk.yandex.ru/d/_-82gNiN6ixjmA" TargetMode="External"/><Relationship Id="rId207" Type="http://schemas.openxmlformats.org/officeDocument/2006/relationships/hyperlink" Target="https://disk.yandex.ru/d/GeMvb0AuI2V4hQ" TargetMode="External"/><Relationship Id="rId228" Type="http://schemas.openxmlformats.org/officeDocument/2006/relationships/hyperlink" Target="https://disk.yandex.ru/d/HKAJ07hnOnYS4g" TargetMode="External"/><Relationship Id="rId249" Type="http://schemas.openxmlformats.org/officeDocument/2006/relationships/hyperlink" Target="https://disk.yandex.ru/d/szBVPWQHsOU2OQ" TargetMode="External"/><Relationship Id="rId13" Type="http://schemas.openxmlformats.org/officeDocument/2006/relationships/hyperlink" Target="https://disk.yandex.ru/d/MuBHuwzfHkcKzQ" TargetMode="External"/><Relationship Id="rId109" Type="http://schemas.openxmlformats.org/officeDocument/2006/relationships/hyperlink" Target="https://disk.yandex.ru/d/Axcek-exbU9vvA" TargetMode="External"/><Relationship Id="rId260" Type="http://schemas.openxmlformats.org/officeDocument/2006/relationships/hyperlink" Target="https://disk.yandex.ru/d/6NRt2FUfQXSsUw" TargetMode="External"/><Relationship Id="rId281" Type="http://schemas.openxmlformats.org/officeDocument/2006/relationships/hyperlink" Target="https://disk.yandex.ru/d/F8jMik2kPwyILA" TargetMode="External"/><Relationship Id="rId34" Type="http://schemas.openxmlformats.org/officeDocument/2006/relationships/hyperlink" Target="https://disk.yandex.ru/d/PvPo_TSGfNnXVg" TargetMode="External"/><Relationship Id="rId55" Type="http://schemas.openxmlformats.org/officeDocument/2006/relationships/hyperlink" Target="https://disk.yandex.ru/d/jGXMcMYAl89ZZg" TargetMode="External"/><Relationship Id="rId76" Type="http://schemas.openxmlformats.org/officeDocument/2006/relationships/hyperlink" Target="https://disk.yandex.ru/d/DHl7a-VYhjCt-Q" TargetMode="External"/><Relationship Id="rId97" Type="http://schemas.openxmlformats.org/officeDocument/2006/relationships/hyperlink" Target="https://disk.yandex.ru/d/MQ5fzM91F6Uaqw" TargetMode="External"/><Relationship Id="rId120" Type="http://schemas.openxmlformats.org/officeDocument/2006/relationships/hyperlink" Target="https://disk.yandex.ru/d/BiTjHFBLqGHwvQ" TargetMode="External"/><Relationship Id="rId141" Type="http://schemas.openxmlformats.org/officeDocument/2006/relationships/hyperlink" Target="https://disk.yandex.ru/d/qzuOITqaZg5lfw" TargetMode="External"/><Relationship Id="rId7" Type="http://schemas.openxmlformats.org/officeDocument/2006/relationships/hyperlink" Target="https://disk.yandex.ru/d/XL0z9MGPmh0H6Q" TargetMode="External"/><Relationship Id="rId162" Type="http://schemas.openxmlformats.org/officeDocument/2006/relationships/hyperlink" Target="https://disk.yandex.ru/d/V-_356mRBK8k7w" TargetMode="External"/><Relationship Id="rId183" Type="http://schemas.openxmlformats.org/officeDocument/2006/relationships/hyperlink" Target="https://disk.yandex.ru/d/As0nA3UAaSAz1A" TargetMode="External"/><Relationship Id="rId218" Type="http://schemas.openxmlformats.org/officeDocument/2006/relationships/hyperlink" Target="https://disk.yandex.ru/d/9l8VZM0psfVqwQ" TargetMode="External"/><Relationship Id="rId239" Type="http://schemas.openxmlformats.org/officeDocument/2006/relationships/hyperlink" Target="https://disk.yandex.ru/d/RYs9oaMMPe2Xuw" TargetMode="External"/><Relationship Id="rId250" Type="http://schemas.openxmlformats.org/officeDocument/2006/relationships/hyperlink" Target="https://disk.yandex.ru/d/GVQjRtHK_To_RA" TargetMode="External"/><Relationship Id="rId271" Type="http://schemas.openxmlformats.org/officeDocument/2006/relationships/hyperlink" Target="https://disk.yandex.ru/d/qe2VT5BoP7Gmqw" TargetMode="External"/><Relationship Id="rId292" Type="http://schemas.openxmlformats.org/officeDocument/2006/relationships/hyperlink" Target="https://disk.yandex.ru/d/KugZMBUMk_bmqg" TargetMode="External"/><Relationship Id="rId24" Type="http://schemas.openxmlformats.org/officeDocument/2006/relationships/hyperlink" Target="https://disk.yandex.ru/d/un2-_ypLT9pbrg" TargetMode="External"/><Relationship Id="rId45" Type="http://schemas.openxmlformats.org/officeDocument/2006/relationships/hyperlink" Target="https://disk.yandex.ru/d/nwRDaJbj-QReWw" TargetMode="External"/><Relationship Id="rId66" Type="http://schemas.openxmlformats.org/officeDocument/2006/relationships/hyperlink" Target="https://disk.yandex.ru/d/4g6ZDRPFPrgJwg" TargetMode="External"/><Relationship Id="rId87" Type="http://schemas.openxmlformats.org/officeDocument/2006/relationships/hyperlink" Target="https://disk.yandex.ru/d/HiGi-te0S9diYw" TargetMode="External"/><Relationship Id="rId110" Type="http://schemas.openxmlformats.org/officeDocument/2006/relationships/hyperlink" Target="https://disk.yandex.ru/d/aIxb305DPV6NVg" TargetMode="External"/><Relationship Id="rId131" Type="http://schemas.openxmlformats.org/officeDocument/2006/relationships/hyperlink" Target="https://disk.yandex.ru/d/LURgg7zua83SJQ" TargetMode="External"/><Relationship Id="rId152" Type="http://schemas.openxmlformats.org/officeDocument/2006/relationships/hyperlink" Target="https://disk.yandex.ru/d/B0dpctvY02_E8Q" TargetMode="External"/><Relationship Id="rId173" Type="http://schemas.openxmlformats.org/officeDocument/2006/relationships/hyperlink" Target="https://disk.yandex.ru/d/yo-_zCavO5XLUg" TargetMode="External"/><Relationship Id="rId194" Type="http://schemas.openxmlformats.org/officeDocument/2006/relationships/hyperlink" Target="https://disk.yandex.ru/d/0wjxd3lKohFwRA" TargetMode="External"/><Relationship Id="rId208" Type="http://schemas.openxmlformats.org/officeDocument/2006/relationships/hyperlink" Target="https://disk.yandex.ru/d/owgL0T2CtnwI_A" TargetMode="External"/><Relationship Id="rId229" Type="http://schemas.openxmlformats.org/officeDocument/2006/relationships/hyperlink" Target="https://disk.yandex.ru/d/JhL76BKb4KRgSQ" TargetMode="External"/><Relationship Id="rId240" Type="http://schemas.openxmlformats.org/officeDocument/2006/relationships/hyperlink" Target="https://disk.yandex.ru/d/PEyzzpCUdxL9hg" TargetMode="External"/><Relationship Id="rId261" Type="http://schemas.openxmlformats.org/officeDocument/2006/relationships/hyperlink" Target="https://disk.yandex.ru/d/NAotwFBfu9Eg0Q" TargetMode="External"/><Relationship Id="rId14" Type="http://schemas.openxmlformats.org/officeDocument/2006/relationships/hyperlink" Target="https://disk.yandex.ru/d/P3ccPUmvs3Ja9w" TargetMode="External"/><Relationship Id="rId35" Type="http://schemas.openxmlformats.org/officeDocument/2006/relationships/hyperlink" Target="https://disk.yandex.ru/d/sgUStTnDD1XaEA" TargetMode="External"/><Relationship Id="rId56" Type="http://schemas.openxmlformats.org/officeDocument/2006/relationships/hyperlink" Target="https://disk.yandex.ru/d/Qdbba4jGL1pkjA" TargetMode="External"/><Relationship Id="rId77" Type="http://schemas.openxmlformats.org/officeDocument/2006/relationships/hyperlink" Target="https://disk.yandex.ru/d/LrCzEdeZVzf_yg" TargetMode="External"/><Relationship Id="rId100" Type="http://schemas.openxmlformats.org/officeDocument/2006/relationships/hyperlink" Target="https://disk.yandex.ru/d/070W9DGPPiUoiA" TargetMode="External"/><Relationship Id="rId282" Type="http://schemas.openxmlformats.org/officeDocument/2006/relationships/hyperlink" Target="https://disk.yandex.ru/d/i8Wn_YkAMjUT4g" TargetMode="External"/><Relationship Id="rId8" Type="http://schemas.openxmlformats.org/officeDocument/2006/relationships/hyperlink" Target="https://disk.yandex.ru/d/8xkpo0kHgixYGQ" TargetMode="External"/><Relationship Id="rId98" Type="http://schemas.openxmlformats.org/officeDocument/2006/relationships/hyperlink" Target="https://disk.yandex.ru/d/kSZME5hP1fKhgg" TargetMode="External"/><Relationship Id="rId121" Type="http://schemas.openxmlformats.org/officeDocument/2006/relationships/hyperlink" Target="https://disk.yandex.ru/d/evfn_vkkQRESCQ" TargetMode="External"/><Relationship Id="rId142" Type="http://schemas.openxmlformats.org/officeDocument/2006/relationships/hyperlink" Target="https://disk.yandex.ru/d/gqnU-j15wupWhA" TargetMode="External"/><Relationship Id="rId163" Type="http://schemas.openxmlformats.org/officeDocument/2006/relationships/hyperlink" Target="https://disk.yandex.ru/d/jywYNGp9AN9-nw" TargetMode="External"/><Relationship Id="rId184" Type="http://schemas.openxmlformats.org/officeDocument/2006/relationships/hyperlink" Target="https://disk.yandex.ru/d/89YMwM2jGvyzzA" TargetMode="External"/><Relationship Id="rId219" Type="http://schemas.openxmlformats.org/officeDocument/2006/relationships/hyperlink" Target="https://disk.yandex.ru/d/BnJPyzMYVeHOcQ" TargetMode="External"/><Relationship Id="rId230" Type="http://schemas.openxmlformats.org/officeDocument/2006/relationships/hyperlink" Target="https://disk.yandex.ru/d/k5r0Pb1Ahc3udg" TargetMode="External"/><Relationship Id="rId251" Type="http://schemas.openxmlformats.org/officeDocument/2006/relationships/hyperlink" Target="https://disk.yandex.ru/d/FrCYdzw3Khfz5A" TargetMode="External"/><Relationship Id="rId25" Type="http://schemas.openxmlformats.org/officeDocument/2006/relationships/hyperlink" Target="https://disk.yandex.ru/d/Y8U4BbokBxkeYA" TargetMode="External"/><Relationship Id="rId46" Type="http://schemas.openxmlformats.org/officeDocument/2006/relationships/hyperlink" Target="https://disk.yandex.ru/d/p7hpJS_uvX1j4Q" TargetMode="External"/><Relationship Id="rId67" Type="http://schemas.openxmlformats.org/officeDocument/2006/relationships/hyperlink" Target="https://disk.yandex.ru/d/8Qeth2gnlrTEaA" TargetMode="External"/><Relationship Id="rId272" Type="http://schemas.openxmlformats.org/officeDocument/2006/relationships/hyperlink" Target="https://disk.yandex.ru/d/2edEp2m9A7awLA" TargetMode="External"/><Relationship Id="rId293" Type="http://schemas.openxmlformats.org/officeDocument/2006/relationships/hyperlink" Target="https://disk.yandex.ru/d/IAU5ngQn59eMkQ" TargetMode="External"/><Relationship Id="rId88" Type="http://schemas.openxmlformats.org/officeDocument/2006/relationships/hyperlink" Target="https://disk.yandex.ru/d/Maud4Fc0fz-Dlg" TargetMode="External"/><Relationship Id="rId111" Type="http://schemas.openxmlformats.org/officeDocument/2006/relationships/hyperlink" Target="https://disk.yandex.ru/d/mW_xElojoGj_Tw" TargetMode="External"/><Relationship Id="rId132" Type="http://schemas.openxmlformats.org/officeDocument/2006/relationships/hyperlink" Target="https://disk.yandex.ru/d/InOnF7qpSc2NmQ" TargetMode="External"/><Relationship Id="rId153" Type="http://schemas.openxmlformats.org/officeDocument/2006/relationships/hyperlink" Target="https://disk.yandex.ru/d/_7J3tlae_-zbbA" TargetMode="External"/><Relationship Id="rId174" Type="http://schemas.openxmlformats.org/officeDocument/2006/relationships/hyperlink" Target="https://disk.yandex.ru/d/a_2w_WiB-kgoxQ" TargetMode="External"/><Relationship Id="rId195" Type="http://schemas.openxmlformats.org/officeDocument/2006/relationships/hyperlink" Target="https://disk.yandex.ru/d/BnbqaSWPJPNbMg" TargetMode="External"/><Relationship Id="rId209" Type="http://schemas.openxmlformats.org/officeDocument/2006/relationships/hyperlink" Target="https://disk.yandex.ru/d/vFmmvzHsTxprEQ" TargetMode="External"/><Relationship Id="rId220" Type="http://schemas.openxmlformats.org/officeDocument/2006/relationships/hyperlink" Target="https://disk.yandex.ru/d/ojQt_uHZP3vzBg" TargetMode="External"/><Relationship Id="rId241" Type="http://schemas.openxmlformats.org/officeDocument/2006/relationships/hyperlink" Target="https://disk.yandex.ru/d/pvznsFuCEq8qlw" TargetMode="External"/><Relationship Id="rId15" Type="http://schemas.openxmlformats.org/officeDocument/2006/relationships/hyperlink" Target="https://disk.yandex.ru/d/74S0tD3qa0rdQQ" TargetMode="External"/><Relationship Id="rId36" Type="http://schemas.openxmlformats.org/officeDocument/2006/relationships/hyperlink" Target="https://disk.yandex.ru/d/fUutg5yu4MsAtQ" TargetMode="External"/><Relationship Id="rId57" Type="http://schemas.openxmlformats.org/officeDocument/2006/relationships/hyperlink" Target="https://disk.yandex.ru/d/kc5NeTTZvNGP9Q" TargetMode="External"/><Relationship Id="rId262" Type="http://schemas.openxmlformats.org/officeDocument/2006/relationships/hyperlink" Target="https://disk.yandex.ru/d/7NS0A7tGYl4eIA" TargetMode="External"/><Relationship Id="rId283" Type="http://schemas.openxmlformats.org/officeDocument/2006/relationships/hyperlink" Target="https://disk.yandex.ru/d/rxJZiWzGrzzaXg" TargetMode="External"/><Relationship Id="rId78" Type="http://schemas.openxmlformats.org/officeDocument/2006/relationships/hyperlink" Target="https://disk.yandex.ru/d/ah57gY8TIvBp6Q" TargetMode="External"/><Relationship Id="rId99" Type="http://schemas.openxmlformats.org/officeDocument/2006/relationships/hyperlink" Target="https://disk.yandex.ru/d/IXUaZDz39F5qYA" TargetMode="External"/><Relationship Id="rId101" Type="http://schemas.openxmlformats.org/officeDocument/2006/relationships/hyperlink" Target="https://disk.yandex.ru/d/0SVR1jpRM0ug1w" TargetMode="External"/><Relationship Id="rId122" Type="http://schemas.openxmlformats.org/officeDocument/2006/relationships/hyperlink" Target="https://disk.yandex.ru/d/GHD4sFAv000NPA" TargetMode="External"/><Relationship Id="rId143" Type="http://schemas.openxmlformats.org/officeDocument/2006/relationships/hyperlink" Target="https://disk.yandex.ru/d/kmSO8SRpbN7REw" TargetMode="External"/><Relationship Id="rId164" Type="http://schemas.openxmlformats.org/officeDocument/2006/relationships/hyperlink" Target="https://disk.yandex.ru/d/k6D0m5HCsgrY8g" TargetMode="External"/><Relationship Id="rId185" Type="http://schemas.openxmlformats.org/officeDocument/2006/relationships/hyperlink" Target="https://disk.yandex.ru/d/i9tLwTvRn47-DA" TargetMode="External"/><Relationship Id="rId9" Type="http://schemas.openxmlformats.org/officeDocument/2006/relationships/hyperlink" Target="https://disk.yandex.ru/d/DLx73ZLTrMzA8A" TargetMode="External"/><Relationship Id="rId210" Type="http://schemas.openxmlformats.org/officeDocument/2006/relationships/hyperlink" Target="https://disk.yandex.ru/d/3pfOJwNnMV1Pgg" TargetMode="External"/><Relationship Id="rId26" Type="http://schemas.openxmlformats.org/officeDocument/2006/relationships/hyperlink" Target="https://disk.yandex.ru/d/Ca2Afa3UCKGoig" TargetMode="External"/><Relationship Id="rId231" Type="http://schemas.openxmlformats.org/officeDocument/2006/relationships/hyperlink" Target="https://disk.yandex.ru/d/sPk1EqvPROgNOw" TargetMode="External"/><Relationship Id="rId252" Type="http://schemas.openxmlformats.org/officeDocument/2006/relationships/hyperlink" Target="https://disk.yandex.ru/d/vCvUkVokDBzdmQ" TargetMode="External"/><Relationship Id="rId273" Type="http://schemas.openxmlformats.org/officeDocument/2006/relationships/hyperlink" Target="https://disk.yandex.ru/d/eON7xKs2feeIQA" TargetMode="External"/><Relationship Id="rId294" Type="http://schemas.openxmlformats.org/officeDocument/2006/relationships/hyperlink" Target="https://disk.yandex.ru/d/DPfsYtbVJsAg2Q" TargetMode="External"/><Relationship Id="rId47" Type="http://schemas.openxmlformats.org/officeDocument/2006/relationships/hyperlink" Target="https://disk.yandex.ru/d/_LgTMQ4YRWLBRQ" TargetMode="External"/><Relationship Id="rId68" Type="http://schemas.openxmlformats.org/officeDocument/2006/relationships/hyperlink" Target="https://disk.yandex.ru/d/Lb9e_a1rLqP23g" TargetMode="External"/><Relationship Id="rId89" Type="http://schemas.openxmlformats.org/officeDocument/2006/relationships/hyperlink" Target="https://disk.yandex.ru/d/qmmsBkzDOGMeeA" TargetMode="External"/><Relationship Id="rId112" Type="http://schemas.openxmlformats.org/officeDocument/2006/relationships/hyperlink" Target="https://disk.yandex.ru/d/cHqY4ef4pk9XFA" TargetMode="External"/><Relationship Id="rId133" Type="http://schemas.openxmlformats.org/officeDocument/2006/relationships/hyperlink" Target="https://disk.yandex.ru/d/nYbuXQntj2_1gw" TargetMode="External"/><Relationship Id="rId154" Type="http://schemas.openxmlformats.org/officeDocument/2006/relationships/hyperlink" Target="https://disk.yandex.ru/d/Dyn5W5h-afMXbg" TargetMode="External"/><Relationship Id="rId175" Type="http://schemas.openxmlformats.org/officeDocument/2006/relationships/hyperlink" Target="https://disk.yandex.ru/d/PDGWR1QYpP0VMg" TargetMode="External"/><Relationship Id="rId196" Type="http://schemas.openxmlformats.org/officeDocument/2006/relationships/hyperlink" Target="https://disk.yandex.ru/d/y05komEECmzdQQ" TargetMode="External"/><Relationship Id="rId200" Type="http://schemas.openxmlformats.org/officeDocument/2006/relationships/hyperlink" Target="https://disk.yandex.ru/d/QvfJh7sXCLemxw" TargetMode="External"/><Relationship Id="rId16" Type="http://schemas.openxmlformats.org/officeDocument/2006/relationships/hyperlink" Target="https://disk.yandex.ru/d/NMECV5xwegIO6Q" TargetMode="External"/><Relationship Id="rId221" Type="http://schemas.openxmlformats.org/officeDocument/2006/relationships/hyperlink" Target="https://disk.yandex.ru/d/QRA8JgHBSQFJHQ" TargetMode="External"/><Relationship Id="rId242" Type="http://schemas.openxmlformats.org/officeDocument/2006/relationships/hyperlink" Target="https://disk.yandex.ru/d/ZZiAn-Hq2Y2PYw" TargetMode="External"/><Relationship Id="rId263" Type="http://schemas.openxmlformats.org/officeDocument/2006/relationships/hyperlink" Target="https://disk.yandex.ru/d/6YfGnS3wx6W10w" TargetMode="External"/><Relationship Id="rId284" Type="http://schemas.openxmlformats.org/officeDocument/2006/relationships/hyperlink" Target="https://disk.yandex.ru/d/gdWw2mOv7dRbLA" TargetMode="External"/><Relationship Id="rId37" Type="http://schemas.openxmlformats.org/officeDocument/2006/relationships/hyperlink" Target="https://disk.yandex.ru/d/yTtiG_zPla5iDw" TargetMode="External"/><Relationship Id="rId58" Type="http://schemas.openxmlformats.org/officeDocument/2006/relationships/hyperlink" Target="https://disk.yandex.ru/d/NnDfJRFvpmrHYQ" TargetMode="External"/><Relationship Id="rId79" Type="http://schemas.openxmlformats.org/officeDocument/2006/relationships/hyperlink" Target="https://disk.yandex.ru/d/NDiJJkBdC-23Ng" TargetMode="External"/><Relationship Id="rId102" Type="http://schemas.openxmlformats.org/officeDocument/2006/relationships/hyperlink" Target="https://disk.yandex.ru/d/ESozWHzjiJVChQ" TargetMode="External"/><Relationship Id="rId123" Type="http://schemas.openxmlformats.org/officeDocument/2006/relationships/hyperlink" Target="https://disk.yandex.ru/d/vmMwem72dFUDXQ" TargetMode="External"/><Relationship Id="rId144" Type="http://schemas.openxmlformats.org/officeDocument/2006/relationships/hyperlink" Target="https://disk.yandex.ru/d/KUsJHBxR_6YJMQ" TargetMode="External"/><Relationship Id="rId90" Type="http://schemas.openxmlformats.org/officeDocument/2006/relationships/hyperlink" Target="https://disk.yandex.ru/d/v2lOqtGV5UYWLg" TargetMode="External"/><Relationship Id="rId165" Type="http://schemas.openxmlformats.org/officeDocument/2006/relationships/hyperlink" Target="https://disk.yandex.ru/d/oGzvMQclbn1dnQ" TargetMode="External"/><Relationship Id="rId186" Type="http://schemas.openxmlformats.org/officeDocument/2006/relationships/hyperlink" Target="https://disk.yandex.ru/d/LPuAXAcn_PbBxQ" TargetMode="External"/><Relationship Id="rId211" Type="http://schemas.openxmlformats.org/officeDocument/2006/relationships/hyperlink" Target="https://disk.yandex.ru/d/pJToNjfaBIg3ng" TargetMode="External"/><Relationship Id="rId232" Type="http://schemas.openxmlformats.org/officeDocument/2006/relationships/hyperlink" Target="https://disk.yandex.ru/d/xoTw-yGQqH7xDg" TargetMode="External"/><Relationship Id="rId253" Type="http://schemas.openxmlformats.org/officeDocument/2006/relationships/hyperlink" Target="https://disk.yandex.ru/d/ZNlDe06YwTs_DQ" TargetMode="External"/><Relationship Id="rId274" Type="http://schemas.openxmlformats.org/officeDocument/2006/relationships/hyperlink" Target="https://disk.yandex.ru/d/Agp958FnNzRMPA" TargetMode="External"/><Relationship Id="rId295" Type="http://schemas.openxmlformats.org/officeDocument/2006/relationships/hyperlink" Target="https://disk.yandex.ru/d/x7C5ucyDwrV2Yg" TargetMode="External"/><Relationship Id="rId27" Type="http://schemas.openxmlformats.org/officeDocument/2006/relationships/hyperlink" Target="https://disk.yandex.ru/d/APHVYfIMzypkYw" TargetMode="External"/><Relationship Id="rId48" Type="http://schemas.openxmlformats.org/officeDocument/2006/relationships/hyperlink" Target="https://disk.yandex.ru/d/6NqlJXFKtXez7Q" TargetMode="External"/><Relationship Id="rId69" Type="http://schemas.openxmlformats.org/officeDocument/2006/relationships/hyperlink" Target="https://disk.yandex.ru/d/uKVRj9JmiquqXA" TargetMode="External"/><Relationship Id="rId113" Type="http://schemas.openxmlformats.org/officeDocument/2006/relationships/hyperlink" Target="https://disk.yandex.ru/d/7m_e5Im2nVH9iA" TargetMode="External"/><Relationship Id="rId134" Type="http://schemas.openxmlformats.org/officeDocument/2006/relationships/hyperlink" Target="https://disk.yandex.ru/d/ADmWu0-GR_coPA" TargetMode="External"/><Relationship Id="rId80" Type="http://schemas.openxmlformats.org/officeDocument/2006/relationships/hyperlink" Target="https://disk.yandex.ru/d/OGnbv6MqwOOmjQ" TargetMode="External"/><Relationship Id="rId155" Type="http://schemas.openxmlformats.org/officeDocument/2006/relationships/hyperlink" Target="https://disk.yandex.ru/d/vJD55gqFJBmE-A" TargetMode="External"/><Relationship Id="rId176" Type="http://schemas.openxmlformats.org/officeDocument/2006/relationships/hyperlink" Target="https://disk.yandex.ru/d/z2SRxVbIwnL88Q" TargetMode="External"/><Relationship Id="rId197" Type="http://schemas.openxmlformats.org/officeDocument/2006/relationships/hyperlink" Target="https://disk.yandex.ru/d/4GSCDg4xah0Jhg" TargetMode="External"/><Relationship Id="rId201" Type="http://schemas.openxmlformats.org/officeDocument/2006/relationships/hyperlink" Target="https://disk.yandex.ru/d/r5a5cipy2xjqWg" TargetMode="External"/><Relationship Id="rId222" Type="http://schemas.openxmlformats.org/officeDocument/2006/relationships/hyperlink" Target="https://disk.yandex.ru/d/ES6M_gIuDXEaAw" TargetMode="External"/><Relationship Id="rId243" Type="http://schemas.openxmlformats.org/officeDocument/2006/relationships/hyperlink" Target="https://disk.yandex.ru/d/jbMIWnCuSOcaXw" TargetMode="External"/><Relationship Id="rId264" Type="http://schemas.openxmlformats.org/officeDocument/2006/relationships/hyperlink" Target="https://disk.yandex.ru/d/VMQzlkIsO6wMEw" TargetMode="External"/><Relationship Id="rId285" Type="http://schemas.openxmlformats.org/officeDocument/2006/relationships/hyperlink" Target="https://disk.yandex.ru/d/GVft-JNWwIRh3w" TargetMode="External"/><Relationship Id="rId17" Type="http://schemas.openxmlformats.org/officeDocument/2006/relationships/hyperlink" Target="https://disk.yandex.ru/d/Fi4l3mz8WkEYFQ" TargetMode="External"/><Relationship Id="rId38" Type="http://schemas.openxmlformats.org/officeDocument/2006/relationships/hyperlink" Target="https://disk.yandex.ru/d/3lXGOADQ_1Nwdg" TargetMode="External"/><Relationship Id="rId59" Type="http://schemas.openxmlformats.org/officeDocument/2006/relationships/hyperlink" Target="https://disk.yandex.ru/d/zpHf5xZZXx3euA" TargetMode="External"/><Relationship Id="rId103" Type="http://schemas.openxmlformats.org/officeDocument/2006/relationships/hyperlink" Target="https://disk.yandex.ru/d/sfbu71FG6YB2eg" TargetMode="External"/><Relationship Id="rId124" Type="http://schemas.openxmlformats.org/officeDocument/2006/relationships/hyperlink" Target="https://disk.yandex.ru/d/fKnxkNFco5at9A" TargetMode="External"/><Relationship Id="rId70" Type="http://schemas.openxmlformats.org/officeDocument/2006/relationships/hyperlink" Target="https://disk.yandex.ru/d/Pa4hThb1b5tVdQ" TargetMode="External"/><Relationship Id="rId91" Type="http://schemas.openxmlformats.org/officeDocument/2006/relationships/hyperlink" Target="https://disk.yandex.ru/d/MnBtAke6GLPIHA" TargetMode="External"/><Relationship Id="rId145" Type="http://schemas.openxmlformats.org/officeDocument/2006/relationships/hyperlink" Target="https://disk.yandex.ru/d/qWyMwa_NkWzY7A" TargetMode="External"/><Relationship Id="rId166" Type="http://schemas.openxmlformats.org/officeDocument/2006/relationships/hyperlink" Target="https://disk.yandex.ru/d/4-pUfJ57KZ-2UA" TargetMode="External"/><Relationship Id="rId187" Type="http://schemas.openxmlformats.org/officeDocument/2006/relationships/hyperlink" Target="https://disk.yandex.ru/d/5ycz_jmkT_Rutw" TargetMode="External"/><Relationship Id="rId1" Type="http://schemas.openxmlformats.org/officeDocument/2006/relationships/hyperlink" Target="https://disk.yandex.ru/d/EVWIDrAo1PTpjw" TargetMode="External"/><Relationship Id="rId212" Type="http://schemas.openxmlformats.org/officeDocument/2006/relationships/hyperlink" Target="https://disk.yandex.ru/d/Pk4AwpIzSNQVvA" TargetMode="External"/><Relationship Id="rId233" Type="http://schemas.openxmlformats.org/officeDocument/2006/relationships/hyperlink" Target="https://disk.yandex.ru/d/MEMcXGQwkNyBnA" TargetMode="External"/><Relationship Id="rId254" Type="http://schemas.openxmlformats.org/officeDocument/2006/relationships/hyperlink" Target="https://disk.yandex.ru/d/6L7jFE-XEnyrgQ" TargetMode="External"/><Relationship Id="rId28" Type="http://schemas.openxmlformats.org/officeDocument/2006/relationships/hyperlink" Target="https://disk.yandex.ru/d/z9dz4MsicIPn2Q" TargetMode="External"/><Relationship Id="rId49" Type="http://schemas.openxmlformats.org/officeDocument/2006/relationships/hyperlink" Target="https://disk.yandex.ru/d/GbLwZp9upL1YdQ" TargetMode="External"/><Relationship Id="rId114" Type="http://schemas.openxmlformats.org/officeDocument/2006/relationships/hyperlink" Target="https://disk.yandex.ru/d/0e3a1QZkxbOvxw" TargetMode="External"/><Relationship Id="rId275" Type="http://schemas.openxmlformats.org/officeDocument/2006/relationships/hyperlink" Target="https://disk.yandex.ru/d/gT7vLm_o_n98EQ" TargetMode="External"/><Relationship Id="rId296" Type="http://schemas.openxmlformats.org/officeDocument/2006/relationships/hyperlink" Target="https://disk.yandex.ru/d/H0AG9-Y-Envr2Q" TargetMode="External"/><Relationship Id="rId60" Type="http://schemas.openxmlformats.org/officeDocument/2006/relationships/hyperlink" Target="https://disk.yandex.ru/d/NaOxGNZQ8J_W9A" TargetMode="External"/><Relationship Id="rId81" Type="http://schemas.openxmlformats.org/officeDocument/2006/relationships/hyperlink" Target="https://disk.yandex.ru/d/2HDDptAaKYacGQ" TargetMode="External"/><Relationship Id="rId135" Type="http://schemas.openxmlformats.org/officeDocument/2006/relationships/hyperlink" Target="https://disk.yandex.ru/d/LP7W_iHsBMnNrA" TargetMode="External"/><Relationship Id="rId156" Type="http://schemas.openxmlformats.org/officeDocument/2006/relationships/hyperlink" Target="https://disk.yandex.ru/d/9cZqjme4i5etDQ" TargetMode="External"/><Relationship Id="rId177" Type="http://schemas.openxmlformats.org/officeDocument/2006/relationships/hyperlink" Target="https://disk.yandex.ru/d/LnHCceJ6CplkoA" TargetMode="External"/><Relationship Id="rId198" Type="http://schemas.openxmlformats.org/officeDocument/2006/relationships/hyperlink" Target="https://disk.yandex.ru/d/517O5aLLsbCf2Q" TargetMode="External"/><Relationship Id="rId202" Type="http://schemas.openxmlformats.org/officeDocument/2006/relationships/hyperlink" Target="https://disk.yandex.ru/d/eJEoRz4Lhuzo1Q" TargetMode="External"/><Relationship Id="rId223" Type="http://schemas.openxmlformats.org/officeDocument/2006/relationships/hyperlink" Target="https://disk.yandex.ru/d/fVClP-Xo6yBAJA" TargetMode="External"/><Relationship Id="rId244" Type="http://schemas.openxmlformats.org/officeDocument/2006/relationships/hyperlink" Target="https://disk.yandex.ru/d/eGbSRjMObSqTCw" TargetMode="External"/><Relationship Id="rId18" Type="http://schemas.openxmlformats.org/officeDocument/2006/relationships/hyperlink" Target="https://disk.yandex.ru/d/nt6zDPdeEiU3zg" TargetMode="External"/><Relationship Id="rId39" Type="http://schemas.openxmlformats.org/officeDocument/2006/relationships/hyperlink" Target="https://disk.yandex.ru/d/IK34N0YHyUPmbA" TargetMode="External"/><Relationship Id="rId265" Type="http://schemas.openxmlformats.org/officeDocument/2006/relationships/hyperlink" Target="https://disk.yandex.ru/d/-V3IzsoAtRJHvQ" TargetMode="External"/><Relationship Id="rId286" Type="http://schemas.openxmlformats.org/officeDocument/2006/relationships/hyperlink" Target="https://disk.yandex.ru/d/ATO_iFTmZNZkIA" TargetMode="External"/><Relationship Id="rId50" Type="http://schemas.openxmlformats.org/officeDocument/2006/relationships/hyperlink" Target="https://disk.yandex.ru/d/3oZm5gC-BWO7Ew" TargetMode="External"/><Relationship Id="rId104" Type="http://schemas.openxmlformats.org/officeDocument/2006/relationships/hyperlink" Target="https://disk.yandex.ru/d/zF6LbVKtMnpYwQ" TargetMode="External"/><Relationship Id="rId125" Type="http://schemas.openxmlformats.org/officeDocument/2006/relationships/hyperlink" Target="https://disk.yandex.ru/d/Sx5gWCMLng4HJg" TargetMode="External"/><Relationship Id="rId146" Type="http://schemas.openxmlformats.org/officeDocument/2006/relationships/hyperlink" Target="https://disk.yandex.ru/d/eJTowHXb5cH92Q" TargetMode="External"/><Relationship Id="rId167" Type="http://schemas.openxmlformats.org/officeDocument/2006/relationships/hyperlink" Target="https://disk.yandex.ru/d/_Cpp-M0gzDtezg" TargetMode="External"/><Relationship Id="rId188" Type="http://schemas.openxmlformats.org/officeDocument/2006/relationships/hyperlink" Target="https://disk.yandex.ru/d/nQJplgPoqUtqcg" TargetMode="External"/><Relationship Id="rId71" Type="http://schemas.openxmlformats.org/officeDocument/2006/relationships/hyperlink" Target="https://disk.yandex.ru/d/PnRXC3j8olDzdA" TargetMode="External"/><Relationship Id="rId92" Type="http://schemas.openxmlformats.org/officeDocument/2006/relationships/hyperlink" Target="https://disk.yandex.ru/d/bPKmAYSrVGN73w" TargetMode="External"/><Relationship Id="rId213" Type="http://schemas.openxmlformats.org/officeDocument/2006/relationships/hyperlink" Target="https://disk.yandex.ru/d/E6TZ-Yju69qTNQ" TargetMode="External"/><Relationship Id="rId234" Type="http://schemas.openxmlformats.org/officeDocument/2006/relationships/hyperlink" Target="https://disk.yandex.ru/d/p6xeqfUPz3tM5w" TargetMode="External"/><Relationship Id="rId2" Type="http://schemas.openxmlformats.org/officeDocument/2006/relationships/hyperlink" Target="https://disk.yandex.ru/d/BS5sDHvP5KIlhA" TargetMode="External"/><Relationship Id="rId29" Type="http://schemas.openxmlformats.org/officeDocument/2006/relationships/hyperlink" Target="https://disk.yandex.ru/d/6WpnLvDtjJuvSw" TargetMode="External"/><Relationship Id="rId255" Type="http://schemas.openxmlformats.org/officeDocument/2006/relationships/hyperlink" Target="https://disk.yandex.ru/d/Ua7WWD_cx8Vz_g" TargetMode="External"/><Relationship Id="rId276" Type="http://schemas.openxmlformats.org/officeDocument/2006/relationships/hyperlink" Target="https://disk.yandex.ru/d/DYN3XkCt3YYO0A" TargetMode="External"/><Relationship Id="rId297" Type="http://schemas.openxmlformats.org/officeDocument/2006/relationships/hyperlink" Target="https://disk.yandex.ru/d/tnabFVsCbIbOcA" TargetMode="External"/><Relationship Id="rId40" Type="http://schemas.openxmlformats.org/officeDocument/2006/relationships/hyperlink" Target="https://disk.yandex.ru/d/WDxLJIR_UMSSxg" TargetMode="External"/><Relationship Id="rId115" Type="http://schemas.openxmlformats.org/officeDocument/2006/relationships/hyperlink" Target="https://disk.yandex.ru/d/5Oq2p7NNascnfw" TargetMode="External"/><Relationship Id="rId136" Type="http://schemas.openxmlformats.org/officeDocument/2006/relationships/hyperlink" Target="https://disk.yandex.ru/d/Du4hLp2jTkhvDA" TargetMode="External"/><Relationship Id="rId157" Type="http://schemas.openxmlformats.org/officeDocument/2006/relationships/hyperlink" Target="https://disk.yandex.ru/d/AJiJ-x8r5--J6A" TargetMode="External"/><Relationship Id="rId178" Type="http://schemas.openxmlformats.org/officeDocument/2006/relationships/hyperlink" Target="https://disk.yandex.ru/d/ZxWgTgporeeHxQ" TargetMode="External"/><Relationship Id="rId61" Type="http://schemas.openxmlformats.org/officeDocument/2006/relationships/hyperlink" Target="https://disk.yandex.ru/d/-ficqEMdANQqIg" TargetMode="External"/><Relationship Id="rId82" Type="http://schemas.openxmlformats.org/officeDocument/2006/relationships/hyperlink" Target="https://disk.yandex.ru/d/UIhDgt4VAnslDQ" TargetMode="External"/><Relationship Id="rId199" Type="http://schemas.openxmlformats.org/officeDocument/2006/relationships/hyperlink" Target="https://disk.yandex.ru/d/BcJRUcmXp-WS4Q" TargetMode="External"/><Relationship Id="rId203" Type="http://schemas.openxmlformats.org/officeDocument/2006/relationships/hyperlink" Target="https://disk.yandex.ru/d/lfqL_vgD5hu2vg" TargetMode="External"/><Relationship Id="rId19" Type="http://schemas.openxmlformats.org/officeDocument/2006/relationships/hyperlink" Target="https://disk.yandex.ru/d/59m3myUdyVPYzQ" TargetMode="External"/><Relationship Id="rId224" Type="http://schemas.openxmlformats.org/officeDocument/2006/relationships/hyperlink" Target="https://disk.yandex.ru/d/gGXL7ueTRBrb-w" TargetMode="External"/><Relationship Id="rId245" Type="http://schemas.openxmlformats.org/officeDocument/2006/relationships/hyperlink" Target="https://disk.yandex.ru/d/bEhAzzeKTXsCJw" TargetMode="External"/><Relationship Id="rId266" Type="http://schemas.openxmlformats.org/officeDocument/2006/relationships/hyperlink" Target="https://disk.yandex.ru/d/IPR5KTo6yapO5A" TargetMode="External"/><Relationship Id="rId287" Type="http://schemas.openxmlformats.org/officeDocument/2006/relationships/hyperlink" Target="https://disk.yandex.ru/d/a9DS9S0My8wqfg" TargetMode="External"/><Relationship Id="rId30" Type="http://schemas.openxmlformats.org/officeDocument/2006/relationships/hyperlink" Target="https://disk.yandex.ru/d/ZfFD2zZtGFjvGg" TargetMode="External"/><Relationship Id="rId105" Type="http://schemas.openxmlformats.org/officeDocument/2006/relationships/hyperlink" Target="https://disk.yandex.ru/d/cez_4bXdcDFI2Q" TargetMode="External"/><Relationship Id="rId126" Type="http://schemas.openxmlformats.org/officeDocument/2006/relationships/hyperlink" Target="https://disk.yandex.ru/d/bUpy8xG3pPkMwQ" TargetMode="External"/><Relationship Id="rId147" Type="http://schemas.openxmlformats.org/officeDocument/2006/relationships/hyperlink" Target="https://disk.yandex.ru/d/CFcxklN-ACGKCA" TargetMode="External"/><Relationship Id="rId168" Type="http://schemas.openxmlformats.org/officeDocument/2006/relationships/hyperlink" Target="https://disk.yandex.ru/d/6hVIwRrubd-mpQ" TargetMode="External"/><Relationship Id="rId51" Type="http://schemas.openxmlformats.org/officeDocument/2006/relationships/hyperlink" Target="https://disk.yandex.ru/d/Qhb0zXMO-OXNxg" TargetMode="External"/><Relationship Id="rId72" Type="http://schemas.openxmlformats.org/officeDocument/2006/relationships/hyperlink" Target="https://disk.yandex.ru/d/NfWQ9Bq_fRnYhA" TargetMode="External"/><Relationship Id="rId93" Type="http://schemas.openxmlformats.org/officeDocument/2006/relationships/hyperlink" Target="https://disk.yandex.ru/d/B9TkDsBlpwdgbQ" TargetMode="External"/><Relationship Id="rId189" Type="http://schemas.openxmlformats.org/officeDocument/2006/relationships/hyperlink" Target="https://disk.yandex.ru/d/mbmaX7XeK8M6Ug" TargetMode="External"/><Relationship Id="rId3" Type="http://schemas.openxmlformats.org/officeDocument/2006/relationships/hyperlink" Target="https://disk.yandex.ru/d/8bBOZbY15BGAOA" TargetMode="External"/><Relationship Id="rId214" Type="http://schemas.openxmlformats.org/officeDocument/2006/relationships/hyperlink" Target="https://disk.yandex.ru/d/REe-5JRXtCFMtQ" TargetMode="External"/><Relationship Id="rId235" Type="http://schemas.openxmlformats.org/officeDocument/2006/relationships/hyperlink" Target="https://disk.yandex.ru/d/v00RnZBp5HGiQA" TargetMode="External"/><Relationship Id="rId256" Type="http://schemas.openxmlformats.org/officeDocument/2006/relationships/hyperlink" Target="https://disk.yandex.ru/d/gxJ_C1d5C0ZYGA" TargetMode="External"/><Relationship Id="rId277" Type="http://schemas.openxmlformats.org/officeDocument/2006/relationships/hyperlink" Target="https://disk.yandex.ru/d/B4lKq5MU0FNV1Q" TargetMode="External"/><Relationship Id="rId298" Type="http://schemas.openxmlformats.org/officeDocument/2006/relationships/hyperlink" Target="https://disk.yandex.ru/d/qBUMZTk5qjUubw" TargetMode="External"/><Relationship Id="rId116" Type="http://schemas.openxmlformats.org/officeDocument/2006/relationships/hyperlink" Target="https://disk.yandex.ru/d/NwlkpoqtCn5qXg" TargetMode="External"/><Relationship Id="rId137" Type="http://schemas.openxmlformats.org/officeDocument/2006/relationships/hyperlink" Target="https://disk.yandex.ru/d/Fo2cRJ9aLP3j3w" TargetMode="External"/><Relationship Id="rId158" Type="http://schemas.openxmlformats.org/officeDocument/2006/relationships/hyperlink" Target="https://disk.yandex.ru/d/M6cuzxJW2fDiog" TargetMode="External"/><Relationship Id="rId20" Type="http://schemas.openxmlformats.org/officeDocument/2006/relationships/hyperlink" Target="https://disk.yandex.ru/d/0QiGzuZA17uKSw" TargetMode="External"/><Relationship Id="rId41" Type="http://schemas.openxmlformats.org/officeDocument/2006/relationships/hyperlink" Target="https://disk.yandex.ru/d/Y1xoFGIMdyFgGw" TargetMode="External"/><Relationship Id="rId62" Type="http://schemas.openxmlformats.org/officeDocument/2006/relationships/hyperlink" Target="https://disk.yandex.ru/d/BmbyD_3zy103lA" TargetMode="External"/><Relationship Id="rId83" Type="http://schemas.openxmlformats.org/officeDocument/2006/relationships/hyperlink" Target="https://disk.yandex.ru/d/O61maB9Ui_OPBw" TargetMode="External"/><Relationship Id="rId179" Type="http://schemas.openxmlformats.org/officeDocument/2006/relationships/hyperlink" Target="https://disk.yandex.ru/d/89fNV0vWohxPWg" TargetMode="External"/><Relationship Id="rId190" Type="http://schemas.openxmlformats.org/officeDocument/2006/relationships/hyperlink" Target="https://disk.yandex.ru/d/a9fPLv2ZL2KSLA" TargetMode="External"/><Relationship Id="rId204" Type="http://schemas.openxmlformats.org/officeDocument/2006/relationships/hyperlink" Target="https://disk.yandex.ru/d/cq26wf0mq9ORbw" TargetMode="External"/><Relationship Id="rId225" Type="http://schemas.openxmlformats.org/officeDocument/2006/relationships/hyperlink" Target="https://disk.yandex.ru/d/lnT2hr-r_7w4rQ" TargetMode="External"/><Relationship Id="rId246" Type="http://schemas.openxmlformats.org/officeDocument/2006/relationships/hyperlink" Target="https://disk.yandex.ru/d/uKFlqFcDktefHw" TargetMode="External"/><Relationship Id="rId267" Type="http://schemas.openxmlformats.org/officeDocument/2006/relationships/hyperlink" Target="https://disk.yandex.ru/d/2_ehO7paMu7q4Q" TargetMode="External"/><Relationship Id="rId288" Type="http://schemas.openxmlformats.org/officeDocument/2006/relationships/hyperlink" Target="https://disk.yandex.ru/d/0OTKJ_6yDg-Ivg" TargetMode="External"/><Relationship Id="rId106" Type="http://schemas.openxmlformats.org/officeDocument/2006/relationships/hyperlink" Target="https://disk.yandex.ru/d/F6djhQjGrxJ2vw" TargetMode="External"/><Relationship Id="rId127" Type="http://schemas.openxmlformats.org/officeDocument/2006/relationships/hyperlink" Target="https://disk.yandex.ru/d/5rB3y9U9idP9Cw" TargetMode="External"/><Relationship Id="rId10" Type="http://schemas.openxmlformats.org/officeDocument/2006/relationships/hyperlink" Target="https://disk.yandex.ru/d/y0jNBfO0k420aQ" TargetMode="External"/><Relationship Id="rId31" Type="http://schemas.openxmlformats.org/officeDocument/2006/relationships/hyperlink" Target="https://disk.yandex.ru/d/VS0VzTvjyz_m_Q" TargetMode="External"/><Relationship Id="rId52" Type="http://schemas.openxmlformats.org/officeDocument/2006/relationships/hyperlink" Target="https://disk.yandex.ru/d/8zd7-QzBtnLM8w" TargetMode="External"/><Relationship Id="rId73" Type="http://schemas.openxmlformats.org/officeDocument/2006/relationships/hyperlink" Target="https://disk.yandex.ru/d/cAI7bo0MWk9KVw" TargetMode="External"/><Relationship Id="rId94" Type="http://schemas.openxmlformats.org/officeDocument/2006/relationships/hyperlink" Target="https://disk.yandex.ru/d/FdrQyvRiXShSGg" TargetMode="External"/><Relationship Id="rId148" Type="http://schemas.openxmlformats.org/officeDocument/2006/relationships/hyperlink" Target="https://disk.yandex.ru/d/7aPKuXY04wkLDQ" TargetMode="External"/><Relationship Id="rId169" Type="http://schemas.openxmlformats.org/officeDocument/2006/relationships/hyperlink" Target="https://disk.yandex.ru/d/w2fRLfUuHtFCYg" TargetMode="External"/><Relationship Id="rId4" Type="http://schemas.openxmlformats.org/officeDocument/2006/relationships/hyperlink" Target="https://disk.yandex.ru/d/xhJu0DI7CYiGvA" TargetMode="External"/><Relationship Id="rId180" Type="http://schemas.openxmlformats.org/officeDocument/2006/relationships/hyperlink" Target="https://disk.yandex.ru/d/07sNvw-ACwaWxQ" TargetMode="External"/><Relationship Id="rId215" Type="http://schemas.openxmlformats.org/officeDocument/2006/relationships/hyperlink" Target="https://disk.yandex.ru/d/Xkbh91FRrvzptw" TargetMode="External"/><Relationship Id="rId236" Type="http://schemas.openxmlformats.org/officeDocument/2006/relationships/hyperlink" Target="https://disk.yandex.ru/d/Lyo7-xlFb-3n6Q" TargetMode="External"/><Relationship Id="rId257" Type="http://schemas.openxmlformats.org/officeDocument/2006/relationships/hyperlink" Target="https://disk.yandex.ru/d/TN3O89r6ROECfQ" TargetMode="External"/><Relationship Id="rId278" Type="http://schemas.openxmlformats.org/officeDocument/2006/relationships/hyperlink" Target="https://disk.yandex.ru/d/tXnnXa_7GnppoA" TargetMode="External"/><Relationship Id="rId42" Type="http://schemas.openxmlformats.org/officeDocument/2006/relationships/hyperlink" Target="https://disk.yandex.ru/d/wXtM41Fn9A8cqw" TargetMode="External"/><Relationship Id="rId84" Type="http://schemas.openxmlformats.org/officeDocument/2006/relationships/hyperlink" Target="https://disk.yandex.ru/d/5Yw2XpG74oWf2A" TargetMode="External"/><Relationship Id="rId138" Type="http://schemas.openxmlformats.org/officeDocument/2006/relationships/hyperlink" Target="https://disk.yandex.ru/d/kZR_gWEf8d0q-g" TargetMode="External"/><Relationship Id="rId191" Type="http://schemas.openxmlformats.org/officeDocument/2006/relationships/hyperlink" Target="https://disk.yandex.ru/d/sYEVg9-c-eLw7Q" TargetMode="External"/><Relationship Id="rId205" Type="http://schemas.openxmlformats.org/officeDocument/2006/relationships/hyperlink" Target="https://disk.yandex.ru/d/X4LJrIVhF6rFJA" TargetMode="External"/><Relationship Id="rId247" Type="http://schemas.openxmlformats.org/officeDocument/2006/relationships/hyperlink" Target="https://disk.yandex.ru/d/0UeR9u3bjk4Ljw" TargetMode="External"/><Relationship Id="rId107" Type="http://schemas.openxmlformats.org/officeDocument/2006/relationships/hyperlink" Target="https://disk.yandex.ru/d/_rhXRLpEsiC8VQ" TargetMode="External"/><Relationship Id="rId289" Type="http://schemas.openxmlformats.org/officeDocument/2006/relationships/hyperlink" Target="https://disk.yandex.ru/d/ksKJ4v9Ar0ew7g" TargetMode="External"/><Relationship Id="rId11" Type="http://schemas.openxmlformats.org/officeDocument/2006/relationships/hyperlink" Target="https://disk.yandex.ru/d/xGbKmqbw6gLZcA" TargetMode="External"/><Relationship Id="rId53" Type="http://schemas.openxmlformats.org/officeDocument/2006/relationships/hyperlink" Target="https://disk.yandex.ru/d/0JipAmAUDYBn8g" TargetMode="External"/><Relationship Id="rId149" Type="http://schemas.openxmlformats.org/officeDocument/2006/relationships/hyperlink" Target="https://disk.yandex.ru/d/zliBhFwVKmnm2w" TargetMode="External"/><Relationship Id="rId95" Type="http://schemas.openxmlformats.org/officeDocument/2006/relationships/hyperlink" Target="https://disk.yandex.ru/d/beLMhwjPfqrHUA" TargetMode="External"/><Relationship Id="rId160" Type="http://schemas.openxmlformats.org/officeDocument/2006/relationships/hyperlink" Target="https://disk.yandex.ru/d/0wlzIfT0hH-ioA" TargetMode="External"/><Relationship Id="rId216" Type="http://schemas.openxmlformats.org/officeDocument/2006/relationships/hyperlink" Target="https://disk.yandex.ru/d/HDA_gZL8RuO-Ig" TargetMode="External"/><Relationship Id="rId258" Type="http://schemas.openxmlformats.org/officeDocument/2006/relationships/hyperlink" Target="https://disk.yandex.ru/d/vBSPh8Dx5BQfmw" TargetMode="External"/><Relationship Id="rId22" Type="http://schemas.openxmlformats.org/officeDocument/2006/relationships/hyperlink" Target="https://disk.yandex.ru/d/1W7fz2JYg9fMEw" TargetMode="External"/><Relationship Id="rId64" Type="http://schemas.openxmlformats.org/officeDocument/2006/relationships/hyperlink" Target="https://disk.yandex.ru/d/_YFxuCic3dTYZg" TargetMode="External"/><Relationship Id="rId118" Type="http://schemas.openxmlformats.org/officeDocument/2006/relationships/hyperlink" Target="https://disk.yandex.ru/d/EQn8FoJSRq1-FA" TargetMode="External"/><Relationship Id="rId171" Type="http://schemas.openxmlformats.org/officeDocument/2006/relationships/hyperlink" Target="https://disk.yandex.ru/d/iJaxOsEzrPqy-w" TargetMode="External"/><Relationship Id="rId227" Type="http://schemas.openxmlformats.org/officeDocument/2006/relationships/hyperlink" Target="https://disk.yandex.ru/d/qMUW61H-l4XeFg" TargetMode="External"/><Relationship Id="rId269" Type="http://schemas.openxmlformats.org/officeDocument/2006/relationships/hyperlink" Target="https://disk.yandex.ru/d/O-v3MMLA0Iw_JA" TargetMode="External"/><Relationship Id="rId33" Type="http://schemas.openxmlformats.org/officeDocument/2006/relationships/hyperlink" Target="https://disk.yandex.ru/d/XhllSATnYUWgww" TargetMode="External"/><Relationship Id="rId129" Type="http://schemas.openxmlformats.org/officeDocument/2006/relationships/hyperlink" Target="https://disk.yandex.ru/d/RvSLwdlhMMV0GQ" TargetMode="External"/><Relationship Id="rId280" Type="http://schemas.openxmlformats.org/officeDocument/2006/relationships/hyperlink" Target="https://disk.yandex.ru/d/dwJObbxTGMOXp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"/>
  <sheetViews>
    <sheetView tabSelected="1" topLeftCell="A272" zoomScale="50" workbookViewId="0">
      <selection activeCell="F306" sqref="F306"/>
    </sheetView>
  </sheetViews>
  <sheetFormatPr baseColWidth="10" defaultColWidth="8.83203125" defaultRowHeight="15" customHeight="1"/>
  <cols>
    <col min="1" max="1" width="56.1640625" customWidth="1"/>
    <col min="2" max="3" width="23.1640625" customWidth="1"/>
    <col min="4" max="4" width="13.83203125" hidden="1" customWidth="1"/>
    <col min="5" max="5" width="17.1640625" hidden="1" customWidth="1"/>
    <col min="6" max="6" width="38.5" customWidth="1"/>
    <col min="9" max="9" width="20" customWidth="1"/>
    <col min="10" max="10" width="25.5" customWidth="1"/>
    <col min="11" max="11" width="25.66406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5</v>
      </c>
      <c r="H1" s="2"/>
      <c r="I1" s="2" t="s">
        <v>6</v>
      </c>
      <c r="J1" s="2" t="s">
        <v>7</v>
      </c>
      <c r="K1" s="2" t="s">
        <v>8</v>
      </c>
    </row>
    <row r="2" spans="1:12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 t="s">
        <v>15</v>
      </c>
      <c r="I2" t="s">
        <v>16</v>
      </c>
      <c r="J2">
        <v>88016</v>
      </c>
      <c r="K2" t="s">
        <v>17</v>
      </c>
    </row>
    <row r="3" spans="1:12" ht="16">
      <c r="A3" t="s">
        <v>18</v>
      </c>
      <c r="B3" t="s">
        <v>10</v>
      </c>
      <c r="C3" t="s">
        <v>19</v>
      </c>
      <c r="D3" t="s">
        <v>12</v>
      </c>
      <c r="E3" t="s">
        <v>20</v>
      </c>
      <c r="F3" s="1" t="s">
        <v>21</v>
      </c>
      <c r="G3">
        <v>2513</v>
      </c>
      <c r="I3" t="s">
        <v>16</v>
      </c>
      <c r="J3" s="7">
        <v>88017</v>
      </c>
      <c r="K3" t="s">
        <v>17</v>
      </c>
    </row>
    <row r="4" spans="1:12" ht="16">
      <c r="A4" t="s">
        <v>22</v>
      </c>
      <c r="B4" s="3" t="s">
        <v>10</v>
      </c>
      <c r="C4" t="s">
        <v>23</v>
      </c>
      <c r="D4" t="s">
        <v>12</v>
      </c>
      <c r="E4" t="s">
        <v>24</v>
      </c>
      <c r="F4" s="1" t="s">
        <v>25</v>
      </c>
      <c r="G4">
        <v>2540</v>
      </c>
      <c r="I4" t="s">
        <v>16</v>
      </c>
      <c r="J4" s="7">
        <v>88018</v>
      </c>
      <c r="K4" t="s">
        <v>17</v>
      </c>
    </row>
    <row r="5" spans="1:12" ht="16">
      <c r="A5" t="s">
        <v>26</v>
      </c>
      <c r="B5" s="3" t="s">
        <v>10</v>
      </c>
      <c r="C5" t="s">
        <v>27</v>
      </c>
      <c r="D5" t="s">
        <v>12</v>
      </c>
      <c r="E5" t="s">
        <v>28</v>
      </c>
      <c r="F5" s="1" t="s">
        <v>29</v>
      </c>
      <c r="G5">
        <v>3870</v>
      </c>
      <c r="I5" t="s">
        <v>16</v>
      </c>
      <c r="J5" s="7">
        <v>88020</v>
      </c>
      <c r="K5" t="s">
        <v>30</v>
      </c>
      <c r="L5" t="s">
        <v>31</v>
      </c>
    </row>
    <row r="6" spans="1:12" ht="16">
      <c r="A6" t="s">
        <v>32</v>
      </c>
      <c r="B6" s="3" t="s">
        <v>10</v>
      </c>
      <c r="C6" t="s">
        <v>19</v>
      </c>
      <c r="D6" t="s">
        <v>12</v>
      </c>
      <c r="E6" t="s">
        <v>33</v>
      </c>
      <c r="F6" s="1" t="s">
        <v>34</v>
      </c>
      <c r="G6">
        <v>3551</v>
      </c>
      <c r="I6" t="s">
        <v>16</v>
      </c>
      <c r="J6" s="7">
        <v>88023</v>
      </c>
      <c r="K6" t="s">
        <v>30</v>
      </c>
      <c r="L6" t="s">
        <v>35</v>
      </c>
    </row>
    <row r="7" spans="1:12" ht="16">
      <c r="A7" t="s">
        <v>36</v>
      </c>
      <c r="B7" s="3" t="s">
        <v>10</v>
      </c>
      <c r="C7" t="s">
        <v>27</v>
      </c>
      <c r="D7" t="s">
        <v>12</v>
      </c>
      <c r="E7" t="s">
        <v>28</v>
      </c>
      <c r="F7" s="1" t="s">
        <v>37</v>
      </c>
      <c r="G7">
        <v>2513</v>
      </c>
      <c r="I7" t="s">
        <v>16</v>
      </c>
      <c r="J7" s="7">
        <v>88024</v>
      </c>
      <c r="K7" t="s">
        <v>17</v>
      </c>
    </row>
    <row r="8" spans="1:12" ht="16">
      <c r="A8" t="s">
        <v>38</v>
      </c>
      <c r="B8" t="s">
        <v>39</v>
      </c>
      <c r="C8" t="s">
        <v>27</v>
      </c>
      <c r="F8" s="6" t="s">
        <v>40</v>
      </c>
      <c r="G8">
        <v>1928</v>
      </c>
      <c r="I8" t="s">
        <v>39</v>
      </c>
      <c r="J8" s="7">
        <v>88025</v>
      </c>
      <c r="K8" t="s">
        <v>30</v>
      </c>
      <c r="L8" t="s">
        <v>41</v>
      </c>
    </row>
    <row r="9" spans="1:12" ht="17">
      <c r="A9" t="s">
        <v>42</v>
      </c>
      <c r="B9" s="3" t="s">
        <v>39</v>
      </c>
      <c r="C9" t="s">
        <v>27</v>
      </c>
      <c r="F9" s="1" t="s">
        <v>43</v>
      </c>
      <c r="G9">
        <v>2247</v>
      </c>
      <c r="I9" t="s">
        <v>39</v>
      </c>
      <c r="J9" s="7">
        <v>88027</v>
      </c>
      <c r="K9" s="7" t="s">
        <v>17</v>
      </c>
    </row>
    <row r="10" spans="1:12" ht="16">
      <c r="A10" t="s">
        <v>44</v>
      </c>
      <c r="B10" s="3" t="s">
        <v>39</v>
      </c>
      <c r="C10" t="s">
        <v>23</v>
      </c>
      <c r="F10" s="1" t="s">
        <v>45</v>
      </c>
      <c r="G10">
        <v>1915</v>
      </c>
      <c r="I10" t="s">
        <v>39</v>
      </c>
      <c r="J10" s="7">
        <v>88034</v>
      </c>
      <c r="K10" t="s">
        <v>17</v>
      </c>
    </row>
    <row r="11" spans="1:12">
      <c r="A11" t="s">
        <v>46</v>
      </c>
      <c r="B11" s="3" t="s">
        <v>39</v>
      </c>
      <c r="C11" t="s">
        <v>27</v>
      </c>
      <c r="F11" s="1" t="s">
        <v>47</v>
      </c>
      <c r="G11">
        <v>1689</v>
      </c>
      <c r="I11" t="s">
        <v>39</v>
      </c>
      <c r="J11">
        <v>88036</v>
      </c>
      <c r="K11" t="s">
        <v>17</v>
      </c>
    </row>
    <row r="12" spans="1:12" ht="16">
      <c r="A12" t="s">
        <v>48</v>
      </c>
      <c r="B12" s="3" t="s">
        <v>39</v>
      </c>
      <c r="C12" t="s">
        <v>23</v>
      </c>
      <c r="F12" s="1" t="s">
        <v>49</v>
      </c>
      <c r="G12">
        <v>1768</v>
      </c>
      <c r="I12" t="s">
        <v>39</v>
      </c>
      <c r="J12" s="7">
        <v>88037</v>
      </c>
      <c r="K12" t="s">
        <v>17</v>
      </c>
    </row>
    <row r="13" spans="1:12" ht="16">
      <c r="A13" t="s">
        <v>50</v>
      </c>
      <c r="B13" s="3" t="s">
        <v>39</v>
      </c>
      <c r="C13" t="s">
        <v>51</v>
      </c>
      <c r="F13" s="1" t="s">
        <v>52</v>
      </c>
      <c r="G13">
        <v>3724</v>
      </c>
      <c r="I13" t="s">
        <v>39</v>
      </c>
      <c r="J13" s="7">
        <v>88038</v>
      </c>
      <c r="K13" t="s">
        <v>17</v>
      </c>
    </row>
    <row r="14" spans="1:12" ht="16">
      <c r="A14" t="s">
        <v>53</v>
      </c>
      <c r="B14" s="3" t="s">
        <v>39</v>
      </c>
      <c r="C14" t="s">
        <v>54</v>
      </c>
      <c r="F14" s="1" t="s">
        <v>55</v>
      </c>
      <c r="G14">
        <v>2154</v>
      </c>
      <c r="I14" t="s">
        <v>39</v>
      </c>
      <c r="J14" s="7">
        <v>88039</v>
      </c>
      <c r="K14" t="s">
        <v>17</v>
      </c>
    </row>
    <row r="15" spans="1:12" ht="16">
      <c r="A15" t="s">
        <v>56</v>
      </c>
      <c r="B15" s="3" t="s">
        <v>39</v>
      </c>
      <c r="C15" t="s">
        <v>57</v>
      </c>
      <c r="F15" s="6" t="s">
        <v>58</v>
      </c>
      <c r="G15" s="4">
        <f>172*13.5</f>
        <v>2322</v>
      </c>
      <c r="I15" t="s">
        <v>39</v>
      </c>
      <c r="J15" s="7">
        <v>88040</v>
      </c>
      <c r="K15" t="s">
        <v>59</v>
      </c>
    </row>
    <row r="16" spans="1:12" ht="16">
      <c r="A16" t="s">
        <v>60</v>
      </c>
      <c r="B16" s="3" t="s">
        <v>39</v>
      </c>
      <c r="C16" t="s">
        <v>57</v>
      </c>
      <c r="F16" s="1" t="s">
        <v>61</v>
      </c>
      <c r="G16" s="4">
        <f>155*13.5</f>
        <v>2092.5</v>
      </c>
      <c r="I16" t="s">
        <v>39</v>
      </c>
      <c r="J16" s="7">
        <v>88041</v>
      </c>
      <c r="K16" t="s">
        <v>17</v>
      </c>
    </row>
    <row r="17" spans="1:13" ht="16">
      <c r="A17" t="s">
        <v>62</v>
      </c>
      <c r="B17" s="3" t="s">
        <v>39</v>
      </c>
      <c r="C17" t="s">
        <v>27</v>
      </c>
      <c r="F17" s="1" t="s">
        <v>63</v>
      </c>
      <c r="G17" s="4">
        <f>159*13.5</f>
        <v>2146.5</v>
      </c>
      <c r="I17" t="s">
        <v>39</v>
      </c>
      <c r="J17" s="7">
        <v>88045</v>
      </c>
      <c r="K17" t="s">
        <v>30</v>
      </c>
      <c r="L17" t="s">
        <v>64</v>
      </c>
    </row>
    <row r="18" spans="1:13" ht="17">
      <c r="A18" t="s">
        <v>65</v>
      </c>
      <c r="B18" s="3" t="s">
        <v>39</v>
      </c>
      <c r="C18" t="s">
        <v>23</v>
      </c>
      <c r="F18" s="1" t="s">
        <v>66</v>
      </c>
      <c r="G18" s="4">
        <f>280*13.5</f>
        <v>3780</v>
      </c>
      <c r="I18" t="s">
        <v>39</v>
      </c>
      <c r="J18">
        <v>88047</v>
      </c>
      <c r="K18" s="7" t="s">
        <v>59</v>
      </c>
    </row>
    <row r="19" spans="1:13" ht="17">
      <c r="A19" t="s">
        <v>67</v>
      </c>
      <c r="B19" s="3" t="s">
        <v>39</v>
      </c>
      <c r="C19" t="s">
        <v>19</v>
      </c>
      <c r="F19" s="1" t="s">
        <v>68</v>
      </c>
      <c r="G19" s="4">
        <f>259*13.5</f>
        <v>3496.5</v>
      </c>
      <c r="I19" t="s">
        <v>39</v>
      </c>
      <c r="J19">
        <v>88050</v>
      </c>
      <c r="K19" s="7" t="s">
        <v>59</v>
      </c>
    </row>
    <row r="20" spans="1:13" ht="17">
      <c r="A20" t="s">
        <v>69</v>
      </c>
      <c r="B20" s="3" t="s">
        <v>39</v>
      </c>
      <c r="C20" t="s">
        <v>70</v>
      </c>
      <c r="F20" s="1" t="s">
        <v>71</v>
      </c>
      <c r="G20" s="4">
        <f>153*13.5</f>
        <v>2065.5</v>
      </c>
      <c r="H20" s="5"/>
      <c r="I20" t="s">
        <v>39</v>
      </c>
      <c r="J20">
        <v>88052</v>
      </c>
      <c r="K20" s="7" t="s">
        <v>17</v>
      </c>
    </row>
    <row r="21" spans="1:13" ht="17">
      <c r="A21" t="s">
        <v>72</v>
      </c>
      <c r="B21" s="3" t="s">
        <v>39</v>
      </c>
      <c r="C21" t="s">
        <v>70</v>
      </c>
      <c r="F21" s="1" t="s">
        <v>73</v>
      </c>
      <c r="G21" s="4">
        <f>259*13.5</f>
        <v>3496.5</v>
      </c>
      <c r="H21" s="5"/>
      <c r="I21" t="s">
        <v>39</v>
      </c>
      <c r="J21">
        <v>88062</v>
      </c>
      <c r="K21" s="7" t="s">
        <v>17</v>
      </c>
      <c r="M21" t="s">
        <v>74</v>
      </c>
    </row>
    <row r="22" spans="1:13" ht="17">
      <c r="A22" t="s">
        <v>75</v>
      </c>
      <c r="B22" s="3" t="s">
        <v>39</v>
      </c>
      <c r="C22" t="s">
        <v>19</v>
      </c>
      <c r="F22" s="1" t="s">
        <v>76</v>
      </c>
      <c r="G22" s="4">
        <f>174*13.5</f>
        <v>2349</v>
      </c>
      <c r="H22" s="5"/>
      <c r="I22" t="s">
        <v>39</v>
      </c>
      <c r="J22">
        <v>88063</v>
      </c>
      <c r="K22" s="7" t="s">
        <v>17</v>
      </c>
    </row>
    <row r="23" spans="1:13" ht="17">
      <c r="A23" t="s">
        <v>77</v>
      </c>
      <c r="B23" s="3" t="s">
        <v>39</v>
      </c>
      <c r="C23" t="s">
        <v>70</v>
      </c>
      <c r="F23" s="1" t="s">
        <v>78</v>
      </c>
      <c r="G23" s="4">
        <f>199*13.5</f>
        <v>2686.5</v>
      </c>
      <c r="H23" s="5"/>
      <c r="I23" t="s">
        <v>39</v>
      </c>
      <c r="J23">
        <v>88073</v>
      </c>
      <c r="K23" s="7" t="s">
        <v>17</v>
      </c>
      <c r="M23" t="s">
        <v>74</v>
      </c>
    </row>
    <row r="24" spans="1:13" ht="17">
      <c r="A24" t="s">
        <v>79</v>
      </c>
      <c r="B24" s="3" t="s">
        <v>39</v>
      </c>
      <c r="C24" t="s">
        <v>27</v>
      </c>
      <c r="F24" s="1" t="s">
        <v>80</v>
      </c>
      <c r="G24" s="4">
        <f>499*13.5</f>
        <v>6736.5</v>
      </c>
      <c r="H24" s="5"/>
      <c r="I24" t="s">
        <v>39</v>
      </c>
      <c r="J24">
        <v>88076</v>
      </c>
      <c r="K24" s="7" t="s">
        <v>59</v>
      </c>
    </row>
    <row r="25" spans="1:13" ht="17">
      <c r="A25" t="s">
        <v>81</v>
      </c>
      <c r="B25" s="3" t="s">
        <v>39</v>
      </c>
      <c r="C25" t="s">
        <v>27</v>
      </c>
      <c r="F25" s="1" t="s">
        <v>82</v>
      </c>
      <c r="G25" s="4">
        <f>119*13.5</f>
        <v>1606.5</v>
      </c>
      <c r="H25" s="5"/>
      <c r="I25" t="s">
        <v>39</v>
      </c>
      <c r="J25">
        <v>88078</v>
      </c>
      <c r="K25" s="7" t="s">
        <v>59</v>
      </c>
    </row>
    <row r="26" spans="1:13" ht="17">
      <c r="A26" t="s">
        <v>83</v>
      </c>
      <c r="B26" s="3" t="s">
        <v>39</v>
      </c>
      <c r="C26" t="s">
        <v>23</v>
      </c>
      <c r="F26" s="1" t="s">
        <v>84</v>
      </c>
      <c r="G26" s="4">
        <f>509*13.5</f>
        <v>6871.5</v>
      </c>
      <c r="H26" s="5"/>
      <c r="I26" t="s">
        <v>39</v>
      </c>
      <c r="J26">
        <v>88081</v>
      </c>
      <c r="K26" s="7" t="s">
        <v>59</v>
      </c>
      <c r="L26" t="s">
        <v>85</v>
      </c>
    </row>
    <row r="27" spans="1:13" ht="17">
      <c r="A27" t="s">
        <v>86</v>
      </c>
      <c r="B27" t="s">
        <v>39</v>
      </c>
      <c r="C27" t="s">
        <v>23</v>
      </c>
      <c r="F27" s="1" t="s">
        <v>87</v>
      </c>
      <c r="G27" s="4">
        <f>599*13.5</f>
        <v>8086.5</v>
      </c>
      <c r="H27" s="5"/>
      <c r="I27" t="s">
        <v>39</v>
      </c>
      <c r="J27">
        <v>88082</v>
      </c>
      <c r="K27" s="7" t="s">
        <v>30</v>
      </c>
      <c r="L27" t="s">
        <v>88</v>
      </c>
    </row>
    <row r="28" spans="1:13" ht="17">
      <c r="A28" t="s">
        <v>89</v>
      </c>
      <c r="B28" s="3" t="s">
        <v>39</v>
      </c>
      <c r="C28" t="s">
        <v>57</v>
      </c>
      <c r="F28" s="1" t="s">
        <v>90</v>
      </c>
      <c r="G28" s="4">
        <f>176*13.5</f>
        <v>2376</v>
      </c>
      <c r="H28" s="5"/>
      <c r="I28" t="s">
        <v>39</v>
      </c>
      <c r="J28">
        <v>88083</v>
      </c>
      <c r="K28" s="7" t="s">
        <v>59</v>
      </c>
    </row>
    <row r="29" spans="1:13" ht="17">
      <c r="A29" t="s">
        <v>91</v>
      </c>
      <c r="B29" t="s">
        <v>10</v>
      </c>
      <c r="C29" t="s">
        <v>23</v>
      </c>
      <c r="F29" s="1" t="s">
        <v>92</v>
      </c>
      <c r="G29" s="4">
        <f>181*13.5</f>
        <v>2443.5</v>
      </c>
      <c r="H29" s="5"/>
      <c r="I29" t="s">
        <v>16</v>
      </c>
      <c r="J29">
        <v>88085</v>
      </c>
      <c r="K29" s="7" t="s">
        <v>17</v>
      </c>
    </row>
    <row r="30" spans="1:13" ht="17">
      <c r="A30" t="s">
        <v>93</v>
      </c>
      <c r="B30" s="3" t="s">
        <v>10</v>
      </c>
      <c r="C30" t="s">
        <v>51</v>
      </c>
      <c r="F30" s="1" t="s">
        <v>94</v>
      </c>
      <c r="G30" s="4">
        <f>183*13.5</f>
        <v>2470.5</v>
      </c>
      <c r="H30" s="5"/>
      <c r="I30" t="s">
        <v>16</v>
      </c>
      <c r="J30">
        <v>88086</v>
      </c>
      <c r="K30" s="7" t="s">
        <v>17</v>
      </c>
    </row>
    <row r="31" spans="1:13" ht="17">
      <c r="A31" t="s">
        <v>95</v>
      </c>
      <c r="B31" s="3" t="s">
        <v>10</v>
      </c>
      <c r="C31" t="s">
        <v>51</v>
      </c>
      <c r="F31" s="1" t="s">
        <v>96</v>
      </c>
      <c r="G31" s="4">
        <f>379*13.5</f>
        <v>5116.5</v>
      </c>
      <c r="H31" s="5"/>
      <c r="I31" t="s">
        <v>16</v>
      </c>
      <c r="J31">
        <v>88087</v>
      </c>
      <c r="K31" s="7" t="s">
        <v>17</v>
      </c>
    </row>
    <row r="32" spans="1:13" ht="17">
      <c r="A32" t="s">
        <v>97</v>
      </c>
      <c r="B32" s="3" t="s">
        <v>10</v>
      </c>
      <c r="C32" t="s">
        <v>98</v>
      </c>
      <c r="F32" s="1" t="s">
        <v>99</v>
      </c>
      <c r="G32" s="4">
        <f>182*13.5</f>
        <v>2457</v>
      </c>
      <c r="H32" s="5"/>
      <c r="I32" t="s">
        <v>16</v>
      </c>
      <c r="J32">
        <v>88088</v>
      </c>
      <c r="K32" s="7" t="s">
        <v>17</v>
      </c>
    </row>
    <row r="33" spans="1:12" ht="17">
      <c r="A33" t="s">
        <v>100</v>
      </c>
      <c r="B33" s="3" t="s">
        <v>10</v>
      </c>
      <c r="C33" t="s">
        <v>23</v>
      </c>
      <c r="F33" s="1" t="s">
        <v>101</v>
      </c>
      <c r="G33" s="4">
        <f>153*13.5</f>
        <v>2065.5</v>
      </c>
      <c r="H33" s="5"/>
      <c r="I33" t="s">
        <v>16</v>
      </c>
      <c r="J33">
        <v>88089</v>
      </c>
      <c r="K33" s="7" t="s">
        <v>17</v>
      </c>
    </row>
    <row r="34" spans="1:12" ht="16">
      <c r="A34" t="s">
        <v>102</v>
      </c>
      <c r="B34" s="3" t="s">
        <v>10</v>
      </c>
      <c r="C34" t="s">
        <v>19</v>
      </c>
      <c r="F34" s="1" t="s">
        <v>103</v>
      </c>
      <c r="G34" s="4">
        <f>185*13.5</f>
        <v>2497.5</v>
      </c>
      <c r="H34" s="5"/>
      <c r="I34" t="s">
        <v>16</v>
      </c>
      <c r="J34" s="7">
        <v>88090</v>
      </c>
      <c r="K34" t="s">
        <v>17</v>
      </c>
    </row>
    <row r="35" spans="1:12" ht="16">
      <c r="A35" t="s">
        <v>104</v>
      </c>
      <c r="B35" s="3" t="s">
        <v>10</v>
      </c>
      <c r="C35" t="s">
        <v>105</v>
      </c>
      <c r="F35" s="1" t="s">
        <v>106</v>
      </c>
      <c r="G35" s="4">
        <f>193*13.5</f>
        <v>2605.5</v>
      </c>
      <c r="H35" s="5"/>
      <c r="I35" t="s">
        <v>16</v>
      </c>
      <c r="J35" s="7">
        <v>88098</v>
      </c>
      <c r="K35" t="s">
        <v>17</v>
      </c>
    </row>
    <row r="36" spans="1:12" ht="16">
      <c r="A36" t="s">
        <v>107</v>
      </c>
      <c r="B36" s="3" t="s">
        <v>10</v>
      </c>
      <c r="C36" t="s">
        <v>11</v>
      </c>
      <c r="F36" s="1" t="s">
        <v>108</v>
      </c>
      <c r="G36" s="4">
        <f>298*13.5</f>
        <v>4023</v>
      </c>
      <c r="H36" s="5"/>
      <c r="I36" t="s">
        <v>16</v>
      </c>
      <c r="J36" s="7">
        <v>88101</v>
      </c>
      <c r="K36" t="s">
        <v>17</v>
      </c>
    </row>
    <row r="37" spans="1:12" ht="16">
      <c r="A37" t="s">
        <v>109</v>
      </c>
      <c r="B37" s="3" t="s">
        <v>10</v>
      </c>
      <c r="C37" t="s">
        <v>11</v>
      </c>
      <c r="F37" s="1" t="s">
        <v>110</v>
      </c>
      <c r="G37" s="4">
        <f>214*13.5</f>
        <v>2889</v>
      </c>
      <c r="H37" s="5"/>
      <c r="I37" t="s">
        <v>16</v>
      </c>
      <c r="J37" s="7">
        <v>88104</v>
      </c>
      <c r="K37" t="s">
        <v>17</v>
      </c>
    </row>
    <row r="38" spans="1:12" ht="16">
      <c r="A38" t="s">
        <v>111</v>
      </c>
      <c r="B38" s="3" t="s">
        <v>10</v>
      </c>
      <c r="C38" t="s">
        <v>51</v>
      </c>
      <c r="F38" s="1" t="s">
        <v>112</v>
      </c>
      <c r="G38" s="4">
        <f>182*13.5</f>
        <v>2457</v>
      </c>
      <c r="I38" t="s">
        <v>16</v>
      </c>
      <c r="J38" s="7">
        <v>88109</v>
      </c>
      <c r="K38" t="s">
        <v>17</v>
      </c>
    </row>
    <row r="39" spans="1:12" ht="16">
      <c r="A39" t="s">
        <v>113</v>
      </c>
      <c r="B39" s="3" t="s">
        <v>10</v>
      </c>
      <c r="C39" t="s">
        <v>70</v>
      </c>
      <c r="F39" s="1" t="s">
        <v>114</v>
      </c>
      <c r="G39" s="4">
        <f>213*13.5</f>
        <v>2875.5</v>
      </c>
      <c r="I39" t="s">
        <v>16</v>
      </c>
      <c r="J39" s="7">
        <v>88110</v>
      </c>
      <c r="K39" t="s">
        <v>17</v>
      </c>
    </row>
    <row r="40" spans="1:12" ht="16">
      <c r="A40" t="s">
        <v>115</v>
      </c>
      <c r="B40" s="3" t="s">
        <v>10</v>
      </c>
      <c r="C40" t="s">
        <v>23</v>
      </c>
      <c r="F40" s="1" t="s">
        <v>116</v>
      </c>
      <c r="G40" s="4">
        <f>223*13.5</f>
        <v>3010.5</v>
      </c>
      <c r="I40" t="s">
        <v>16</v>
      </c>
      <c r="J40" s="7">
        <v>88111</v>
      </c>
      <c r="K40" t="s">
        <v>17</v>
      </c>
    </row>
    <row r="41" spans="1:12" ht="16">
      <c r="A41" t="s">
        <v>117</v>
      </c>
      <c r="B41" s="3" t="s">
        <v>10</v>
      </c>
      <c r="C41" t="s">
        <v>70</v>
      </c>
      <c r="F41" s="1" t="s">
        <v>118</v>
      </c>
      <c r="G41" s="4">
        <f>212*13.5</f>
        <v>2862</v>
      </c>
      <c r="I41" t="s">
        <v>16</v>
      </c>
      <c r="J41" s="7">
        <v>88112</v>
      </c>
      <c r="K41" t="s">
        <v>17</v>
      </c>
    </row>
    <row r="42" spans="1:12" ht="16">
      <c r="A42" t="s">
        <v>119</v>
      </c>
      <c r="B42" s="3" t="s">
        <v>10</v>
      </c>
      <c r="C42" t="s">
        <v>11</v>
      </c>
      <c r="F42" s="1" t="s">
        <v>120</v>
      </c>
      <c r="G42" s="4">
        <f>183*13.5</f>
        <v>2470.5</v>
      </c>
      <c r="I42" t="s">
        <v>16</v>
      </c>
      <c r="J42" s="7">
        <v>88116</v>
      </c>
      <c r="K42" t="s">
        <v>17</v>
      </c>
    </row>
    <row r="43" spans="1:12" ht="16">
      <c r="A43" t="s">
        <v>121</v>
      </c>
      <c r="B43" s="3" t="s">
        <v>10</v>
      </c>
      <c r="C43" t="s">
        <v>98</v>
      </c>
      <c r="F43" s="1" t="s">
        <v>122</v>
      </c>
      <c r="G43" s="4">
        <f>212*13.5</f>
        <v>2862</v>
      </c>
      <c r="I43" t="s">
        <v>16</v>
      </c>
      <c r="J43" s="7">
        <v>88118</v>
      </c>
      <c r="K43" t="s">
        <v>17</v>
      </c>
    </row>
    <row r="44" spans="1:12" ht="16">
      <c r="A44" t="s">
        <v>123</v>
      </c>
      <c r="B44" s="3" t="s">
        <v>10</v>
      </c>
      <c r="C44" t="s">
        <v>23</v>
      </c>
      <c r="F44" s="1" t="s">
        <v>124</v>
      </c>
      <c r="G44" s="4">
        <f>190*13.5</f>
        <v>2565</v>
      </c>
      <c r="I44" t="s">
        <v>16</v>
      </c>
      <c r="J44" s="7">
        <v>88122</v>
      </c>
      <c r="K44" t="s">
        <v>17</v>
      </c>
    </row>
    <row r="45" spans="1:12" ht="16">
      <c r="A45" t="s">
        <v>125</v>
      </c>
      <c r="B45" s="3" t="s">
        <v>10</v>
      </c>
      <c r="C45" t="s">
        <v>19</v>
      </c>
      <c r="F45" s="1" t="s">
        <v>126</v>
      </c>
      <c r="G45" s="4">
        <f>208*13.5</f>
        <v>2808</v>
      </c>
      <c r="I45" t="s">
        <v>16</v>
      </c>
      <c r="J45" s="7">
        <v>88128</v>
      </c>
      <c r="K45" t="s">
        <v>17</v>
      </c>
    </row>
    <row r="46" spans="1:12" ht="16">
      <c r="A46" t="s">
        <v>127</v>
      </c>
      <c r="B46" s="3" t="s">
        <v>10</v>
      </c>
      <c r="C46" t="s">
        <v>98</v>
      </c>
      <c r="F46" s="1" t="s">
        <v>128</v>
      </c>
      <c r="G46" s="4">
        <f>243*13.5</f>
        <v>3280.5</v>
      </c>
      <c r="I46" t="s">
        <v>16</v>
      </c>
      <c r="J46" s="7">
        <v>88129</v>
      </c>
      <c r="K46" t="s">
        <v>17</v>
      </c>
    </row>
    <row r="47" spans="1:12">
      <c r="A47" t="s">
        <v>129</v>
      </c>
      <c r="B47" s="3" t="s">
        <v>10</v>
      </c>
      <c r="C47" t="s">
        <v>51</v>
      </c>
      <c r="F47" s="1" t="s">
        <v>130</v>
      </c>
      <c r="G47" s="4">
        <f>249*13.5</f>
        <v>3361.5</v>
      </c>
      <c r="I47" t="s">
        <v>16</v>
      </c>
      <c r="J47">
        <v>88131</v>
      </c>
      <c r="K47" t="s">
        <v>30</v>
      </c>
      <c r="L47" t="s">
        <v>131</v>
      </c>
    </row>
    <row r="48" spans="1:12">
      <c r="A48" t="s">
        <v>132</v>
      </c>
      <c r="B48" s="3" t="s">
        <v>10</v>
      </c>
      <c r="C48" t="s">
        <v>23</v>
      </c>
      <c r="F48" s="1" t="s">
        <v>133</v>
      </c>
      <c r="G48" s="4">
        <f>209*13.5</f>
        <v>2821.5</v>
      </c>
      <c r="I48" t="s">
        <v>16</v>
      </c>
      <c r="J48">
        <v>88132</v>
      </c>
      <c r="K48" t="s">
        <v>17</v>
      </c>
    </row>
    <row r="49" spans="1:12">
      <c r="A49" t="s">
        <v>134</v>
      </c>
      <c r="B49" s="3" t="s">
        <v>10</v>
      </c>
      <c r="C49" t="s">
        <v>23</v>
      </c>
      <c r="F49" s="1" t="s">
        <v>135</v>
      </c>
      <c r="G49" s="4">
        <f>180*13.5</f>
        <v>2430</v>
      </c>
      <c r="I49" t="s">
        <v>16</v>
      </c>
      <c r="J49">
        <v>88133</v>
      </c>
      <c r="K49" t="s">
        <v>17</v>
      </c>
    </row>
    <row r="50" spans="1:12">
      <c r="A50" t="s">
        <v>136</v>
      </c>
      <c r="B50" s="3" t="s">
        <v>10</v>
      </c>
      <c r="C50" t="s">
        <v>23</v>
      </c>
      <c r="F50" s="1" t="s">
        <v>137</v>
      </c>
      <c r="G50" s="4">
        <f>234*13.5</f>
        <v>3159</v>
      </c>
      <c r="I50" t="s">
        <v>16</v>
      </c>
      <c r="J50">
        <v>88136</v>
      </c>
      <c r="K50" t="s">
        <v>17</v>
      </c>
    </row>
    <row r="51" spans="1:12">
      <c r="A51" t="s">
        <v>138</v>
      </c>
      <c r="B51" s="3" t="s">
        <v>10</v>
      </c>
      <c r="C51" t="s">
        <v>11</v>
      </c>
      <c r="F51" s="1" t="s">
        <v>139</v>
      </c>
      <c r="G51" s="4">
        <f>199*13.5</f>
        <v>2686.5</v>
      </c>
      <c r="I51" t="s">
        <v>16</v>
      </c>
      <c r="J51">
        <v>88139</v>
      </c>
      <c r="K51" t="s">
        <v>17</v>
      </c>
    </row>
    <row r="52" spans="1:12">
      <c r="A52" s="3" t="s">
        <v>140</v>
      </c>
      <c r="B52" s="3" t="s">
        <v>10</v>
      </c>
      <c r="C52" t="s">
        <v>19</v>
      </c>
      <c r="F52" s="1" t="s">
        <v>141</v>
      </c>
      <c r="G52" s="4">
        <f>239*13.5</f>
        <v>3226.5</v>
      </c>
      <c r="I52" t="s">
        <v>16</v>
      </c>
      <c r="J52">
        <v>88142</v>
      </c>
      <c r="K52" t="s">
        <v>17</v>
      </c>
    </row>
    <row r="53" spans="1:12">
      <c r="A53" s="3" t="s">
        <v>142</v>
      </c>
      <c r="B53" s="3" t="s">
        <v>10</v>
      </c>
      <c r="C53" t="s">
        <v>70</v>
      </c>
      <c r="F53" s="1" t="s">
        <v>143</v>
      </c>
      <c r="G53" s="4">
        <f>229*13.5</f>
        <v>3091.5</v>
      </c>
      <c r="I53" t="s">
        <v>16</v>
      </c>
      <c r="J53">
        <v>88144</v>
      </c>
      <c r="K53" t="s">
        <v>17</v>
      </c>
    </row>
    <row r="54" spans="1:12">
      <c r="A54" s="3" t="s">
        <v>144</v>
      </c>
      <c r="B54" s="3" t="s">
        <v>10</v>
      </c>
      <c r="C54" t="s">
        <v>27</v>
      </c>
      <c r="F54" s="1" t="s">
        <v>145</v>
      </c>
      <c r="G54" s="4">
        <f>164*13.5</f>
        <v>2214</v>
      </c>
      <c r="I54" t="s">
        <v>16</v>
      </c>
      <c r="J54">
        <v>88150</v>
      </c>
      <c r="K54" t="s">
        <v>17</v>
      </c>
    </row>
    <row r="55" spans="1:12">
      <c r="A55" s="3" t="s">
        <v>146</v>
      </c>
      <c r="B55" s="3" t="s">
        <v>10</v>
      </c>
      <c r="C55" t="s">
        <v>19</v>
      </c>
      <c r="F55" s="1" t="s">
        <v>147</v>
      </c>
      <c r="G55" s="4">
        <f>999*13.5</f>
        <v>13486.5</v>
      </c>
      <c r="I55" t="s">
        <v>16</v>
      </c>
      <c r="J55">
        <v>88151</v>
      </c>
      <c r="K55" t="s">
        <v>17</v>
      </c>
    </row>
    <row r="56" spans="1:12">
      <c r="A56" t="s">
        <v>148</v>
      </c>
      <c r="B56" s="3" t="s">
        <v>10</v>
      </c>
      <c r="C56" t="s">
        <v>23</v>
      </c>
      <c r="F56" s="1" t="s">
        <v>149</v>
      </c>
      <c r="G56" s="4">
        <f>248*13.5</f>
        <v>3348</v>
      </c>
      <c r="I56" t="s">
        <v>16</v>
      </c>
      <c r="J56">
        <v>88152</v>
      </c>
      <c r="K56" t="s">
        <v>17</v>
      </c>
    </row>
    <row r="57" spans="1:12">
      <c r="A57" s="3" t="s">
        <v>150</v>
      </c>
      <c r="B57" s="3" t="s">
        <v>10</v>
      </c>
      <c r="C57" t="s">
        <v>23</v>
      </c>
      <c r="F57" s="1" t="s">
        <v>151</v>
      </c>
      <c r="G57" s="4">
        <f>211*13.5</f>
        <v>2848.5</v>
      </c>
      <c r="I57" t="s">
        <v>16</v>
      </c>
      <c r="J57">
        <v>88155</v>
      </c>
      <c r="K57" t="s">
        <v>17</v>
      </c>
    </row>
    <row r="58" spans="1:12">
      <c r="A58" s="3" t="s">
        <v>152</v>
      </c>
      <c r="B58" s="3" t="s">
        <v>10</v>
      </c>
      <c r="C58" t="s">
        <v>51</v>
      </c>
      <c r="F58" s="1" t="s">
        <v>153</v>
      </c>
      <c r="G58" s="4">
        <f>226*13.5</f>
        <v>3051</v>
      </c>
      <c r="I58" t="s">
        <v>16</v>
      </c>
      <c r="J58">
        <v>88157</v>
      </c>
      <c r="K58" t="s">
        <v>17</v>
      </c>
    </row>
    <row r="59" spans="1:12">
      <c r="A59" s="3" t="s">
        <v>154</v>
      </c>
      <c r="B59" s="3" t="s">
        <v>10</v>
      </c>
      <c r="C59" t="s">
        <v>51</v>
      </c>
      <c r="F59" s="1" t="s">
        <v>155</v>
      </c>
      <c r="G59" s="4">
        <f>209*13.5</f>
        <v>2821.5</v>
      </c>
      <c r="I59" t="s">
        <v>16</v>
      </c>
      <c r="J59">
        <v>88158</v>
      </c>
      <c r="K59" t="s">
        <v>17</v>
      </c>
    </row>
    <row r="60" spans="1:12">
      <c r="A60" s="3" t="s">
        <v>156</v>
      </c>
      <c r="B60" s="3" t="s">
        <v>10</v>
      </c>
      <c r="C60" t="s">
        <v>23</v>
      </c>
      <c r="F60" s="1" t="s">
        <v>157</v>
      </c>
      <c r="G60" s="4">
        <f>235*13.5</f>
        <v>3172.5</v>
      </c>
      <c r="I60" t="s">
        <v>16</v>
      </c>
      <c r="J60">
        <v>88161</v>
      </c>
      <c r="K60" t="s">
        <v>17</v>
      </c>
    </row>
    <row r="61" spans="1:12">
      <c r="A61" s="3" t="s">
        <v>158</v>
      </c>
      <c r="B61" s="3" t="s">
        <v>10</v>
      </c>
      <c r="C61" t="s">
        <v>51</v>
      </c>
      <c r="F61" s="1" t="s">
        <v>159</v>
      </c>
      <c r="G61" s="4">
        <f>206*13.5</f>
        <v>2781</v>
      </c>
      <c r="I61" t="s">
        <v>16</v>
      </c>
      <c r="J61">
        <v>88162</v>
      </c>
      <c r="K61" t="s">
        <v>30</v>
      </c>
      <c r="L61" t="s">
        <v>160</v>
      </c>
    </row>
    <row r="62" spans="1:12">
      <c r="A62" s="3" t="s">
        <v>161</v>
      </c>
      <c r="B62" s="3" t="s">
        <v>10</v>
      </c>
      <c r="C62" t="s">
        <v>19</v>
      </c>
      <c r="F62" s="1" t="s">
        <v>162</v>
      </c>
      <c r="G62" s="4">
        <f>289*13.5</f>
        <v>3901.5</v>
      </c>
      <c r="I62" t="s">
        <v>16</v>
      </c>
      <c r="J62">
        <v>88164</v>
      </c>
      <c r="K62" t="s">
        <v>163</v>
      </c>
    </row>
    <row r="63" spans="1:12">
      <c r="A63" s="3" t="s">
        <v>164</v>
      </c>
      <c r="B63" s="3" t="s">
        <v>10</v>
      </c>
      <c r="C63" t="s">
        <v>98</v>
      </c>
      <c r="F63" s="1" t="s">
        <v>165</v>
      </c>
      <c r="G63" s="4">
        <f>999*13.5</f>
        <v>13486.5</v>
      </c>
      <c r="I63" t="s">
        <v>16</v>
      </c>
      <c r="J63">
        <v>88170</v>
      </c>
      <c r="K63" t="s">
        <v>30</v>
      </c>
      <c r="L63" t="s">
        <v>166</v>
      </c>
    </row>
    <row r="64" spans="1:12">
      <c r="A64" s="3" t="s">
        <v>167</v>
      </c>
      <c r="B64" s="3" t="s">
        <v>10</v>
      </c>
      <c r="C64" t="s">
        <v>19</v>
      </c>
      <c r="F64" s="1" t="s">
        <v>168</v>
      </c>
      <c r="G64" s="4">
        <f>999*13.5</f>
        <v>13486.5</v>
      </c>
      <c r="I64" t="s">
        <v>16</v>
      </c>
      <c r="J64">
        <v>88172</v>
      </c>
      <c r="K64" t="s">
        <v>30</v>
      </c>
      <c r="L64" t="s">
        <v>166</v>
      </c>
    </row>
    <row r="65" spans="1:13">
      <c r="A65" s="3" t="s">
        <v>169</v>
      </c>
      <c r="B65" s="3" t="s">
        <v>10</v>
      </c>
      <c r="C65" t="s">
        <v>54</v>
      </c>
      <c r="F65" s="1" t="s">
        <v>170</v>
      </c>
      <c r="G65" s="4">
        <f>249*13.5</f>
        <v>3361.5</v>
      </c>
      <c r="I65" t="s">
        <v>16</v>
      </c>
      <c r="J65">
        <v>88175</v>
      </c>
      <c r="K65" t="s">
        <v>17</v>
      </c>
    </row>
    <row r="66" spans="1:13">
      <c r="A66" s="3" t="s">
        <v>171</v>
      </c>
      <c r="B66" s="3" t="s">
        <v>10</v>
      </c>
      <c r="C66" t="s">
        <v>11</v>
      </c>
      <c r="F66" s="1" t="s">
        <v>172</v>
      </c>
      <c r="G66" s="4">
        <f>299*13.5</f>
        <v>4036.5</v>
      </c>
      <c r="I66" t="s">
        <v>16</v>
      </c>
      <c r="J66">
        <v>88177</v>
      </c>
      <c r="K66" t="s">
        <v>173</v>
      </c>
    </row>
    <row r="67" spans="1:13">
      <c r="A67" s="3" t="s">
        <v>174</v>
      </c>
      <c r="B67" s="3" t="s">
        <v>10</v>
      </c>
      <c r="C67" t="s">
        <v>54</v>
      </c>
      <c r="F67" s="1" t="s">
        <v>175</v>
      </c>
      <c r="G67" s="4">
        <f>389*13.5</f>
        <v>5251.5</v>
      </c>
      <c r="I67" t="s">
        <v>16</v>
      </c>
      <c r="J67">
        <v>88182</v>
      </c>
      <c r="K67" t="s">
        <v>17</v>
      </c>
    </row>
    <row r="68" spans="1:13">
      <c r="A68" s="3" t="s">
        <v>176</v>
      </c>
      <c r="B68" s="3" t="s">
        <v>10</v>
      </c>
      <c r="C68" t="s">
        <v>23</v>
      </c>
      <c r="F68" s="1" t="s">
        <v>177</v>
      </c>
      <c r="G68" s="4">
        <f>225*13.5</f>
        <v>3037.5</v>
      </c>
      <c r="I68" t="s">
        <v>16</v>
      </c>
      <c r="J68">
        <v>88186</v>
      </c>
      <c r="K68" t="s">
        <v>17</v>
      </c>
    </row>
    <row r="69" spans="1:13">
      <c r="A69" s="3" t="s">
        <v>178</v>
      </c>
      <c r="B69" s="3" t="s">
        <v>10</v>
      </c>
      <c r="C69" t="s">
        <v>27</v>
      </c>
      <c r="F69" s="1" t="s">
        <v>179</v>
      </c>
      <c r="G69" s="4">
        <f>424*13.5</f>
        <v>5724</v>
      </c>
      <c r="I69" t="s">
        <v>16</v>
      </c>
      <c r="J69">
        <v>88189</v>
      </c>
      <c r="K69" t="s">
        <v>17</v>
      </c>
    </row>
    <row r="70" spans="1:13">
      <c r="A70" s="3" t="s">
        <v>180</v>
      </c>
      <c r="B70" s="3" t="s">
        <v>10</v>
      </c>
      <c r="C70" t="s">
        <v>23</v>
      </c>
      <c r="F70" s="1" t="s">
        <v>181</v>
      </c>
      <c r="G70" s="4">
        <f>239*13.5</f>
        <v>3226.5</v>
      </c>
      <c r="I70" t="s">
        <v>16</v>
      </c>
      <c r="J70">
        <v>88191</v>
      </c>
      <c r="K70" t="s">
        <v>17</v>
      </c>
    </row>
    <row r="71" spans="1:13">
      <c r="A71" s="3" t="s">
        <v>182</v>
      </c>
      <c r="B71" s="3" t="s">
        <v>10</v>
      </c>
      <c r="C71" t="s">
        <v>23</v>
      </c>
      <c r="F71" s="1" t="s">
        <v>183</v>
      </c>
      <c r="G71" s="4">
        <f>309*13.5</f>
        <v>4171.5</v>
      </c>
      <c r="I71" t="s">
        <v>16</v>
      </c>
      <c r="J71">
        <v>88192</v>
      </c>
      <c r="K71" t="s">
        <v>17</v>
      </c>
    </row>
    <row r="72" spans="1:13">
      <c r="A72" s="3" t="s">
        <v>184</v>
      </c>
      <c r="B72" s="3" t="s">
        <v>10</v>
      </c>
      <c r="C72" t="s">
        <v>23</v>
      </c>
      <c r="F72" s="1" t="s">
        <v>185</v>
      </c>
      <c r="G72" s="4">
        <f>162*13.5</f>
        <v>2187</v>
      </c>
      <c r="I72" t="s">
        <v>16</v>
      </c>
      <c r="J72">
        <v>88193</v>
      </c>
      <c r="K72" t="s">
        <v>30</v>
      </c>
      <c r="L72" t="s">
        <v>166</v>
      </c>
    </row>
    <row r="73" spans="1:13">
      <c r="A73" s="3" t="s">
        <v>186</v>
      </c>
      <c r="B73" s="3" t="s">
        <v>10</v>
      </c>
      <c r="C73" t="s">
        <v>51</v>
      </c>
      <c r="F73" s="1" t="s">
        <v>187</v>
      </c>
      <c r="G73" s="4">
        <f>220*13.5</f>
        <v>2970</v>
      </c>
      <c r="I73" t="s">
        <v>16</v>
      </c>
      <c r="J73">
        <v>88198</v>
      </c>
      <c r="K73" t="s">
        <v>17</v>
      </c>
    </row>
    <row r="74" spans="1:13">
      <c r="A74" t="s">
        <v>188</v>
      </c>
      <c r="B74" t="s">
        <v>189</v>
      </c>
      <c r="C74" t="s">
        <v>19</v>
      </c>
      <c r="F74" s="1" t="s">
        <v>190</v>
      </c>
      <c r="G74" s="4">
        <f>589*13.5</f>
        <v>7951.5</v>
      </c>
      <c r="I74" t="s">
        <v>189</v>
      </c>
      <c r="J74">
        <v>88201</v>
      </c>
      <c r="K74" t="s">
        <v>59</v>
      </c>
    </row>
    <row r="75" spans="1:13">
      <c r="A75" t="s">
        <v>191</v>
      </c>
      <c r="B75" t="s">
        <v>189</v>
      </c>
      <c r="C75" t="s">
        <v>98</v>
      </c>
      <c r="F75" s="1" t="s">
        <v>192</v>
      </c>
      <c r="G75" s="4">
        <f>224*13.5</f>
        <v>3024</v>
      </c>
      <c r="I75" t="s">
        <v>189</v>
      </c>
      <c r="J75">
        <v>88202</v>
      </c>
      <c r="K75" t="s">
        <v>17</v>
      </c>
    </row>
    <row r="76" spans="1:13">
      <c r="A76" s="3" t="s">
        <v>193</v>
      </c>
      <c r="B76" t="s">
        <v>189</v>
      </c>
      <c r="C76" t="s">
        <v>194</v>
      </c>
      <c r="F76" s="1" t="s">
        <v>195</v>
      </c>
      <c r="G76" s="4">
        <f>339*13.5</f>
        <v>4576.5</v>
      </c>
      <c r="I76" t="s">
        <v>189</v>
      </c>
      <c r="J76">
        <v>88204</v>
      </c>
      <c r="K76" t="s">
        <v>59</v>
      </c>
    </row>
    <row r="77" spans="1:13">
      <c r="A77" s="3" t="s">
        <v>196</v>
      </c>
      <c r="B77" t="s">
        <v>189</v>
      </c>
      <c r="C77" t="s">
        <v>51</v>
      </c>
      <c r="F77" s="1" t="s">
        <v>197</v>
      </c>
      <c r="G77" s="4">
        <f>198*13.5</f>
        <v>2673</v>
      </c>
      <c r="I77" t="s">
        <v>189</v>
      </c>
      <c r="J77">
        <v>88205</v>
      </c>
      <c r="K77" t="s">
        <v>163</v>
      </c>
    </row>
    <row r="78" spans="1:13">
      <c r="A78" s="3" t="s">
        <v>198</v>
      </c>
      <c r="B78" t="s">
        <v>189</v>
      </c>
      <c r="C78" t="s">
        <v>199</v>
      </c>
      <c r="F78" s="1" t="s">
        <v>200</v>
      </c>
      <c r="G78" s="4">
        <f>356*13.5</f>
        <v>4806</v>
      </c>
      <c r="I78" t="s">
        <v>189</v>
      </c>
      <c r="J78">
        <v>88206</v>
      </c>
      <c r="K78" t="s">
        <v>17</v>
      </c>
      <c r="M78" t="s">
        <v>74</v>
      </c>
    </row>
    <row r="79" spans="1:13">
      <c r="A79" s="3" t="s">
        <v>201</v>
      </c>
      <c r="B79" t="s">
        <v>189</v>
      </c>
      <c r="C79" t="s">
        <v>23</v>
      </c>
      <c r="F79" s="1" t="s">
        <v>202</v>
      </c>
      <c r="G79" s="4">
        <f>150*13.5</f>
        <v>2025</v>
      </c>
      <c r="I79" t="s">
        <v>189</v>
      </c>
      <c r="J79">
        <v>88211</v>
      </c>
      <c r="K79" t="s">
        <v>17</v>
      </c>
    </row>
    <row r="80" spans="1:13">
      <c r="A80" s="3" t="s">
        <v>203</v>
      </c>
      <c r="B80" t="s">
        <v>189</v>
      </c>
      <c r="C80" t="s">
        <v>23</v>
      </c>
      <c r="F80" s="1" t="s">
        <v>204</v>
      </c>
      <c r="G80" s="4">
        <f>159*13.5</f>
        <v>2146.5</v>
      </c>
      <c r="I80" t="s">
        <v>189</v>
      </c>
      <c r="J80">
        <v>88215</v>
      </c>
      <c r="K80" t="s">
        <v>17</v>
      </c>
    </row>
    <row r="81" spans="1:13">
      <c r="A81" s="3" t="s">
        <v>205</v>
      </c>
      <c r="B81" t="s">
        <v>189</v>
      </c>
      <c r="C81" t="s">
        <v>23</v>
      </c>
      <c r="F81" s="1" t="s">
        <v>206</v>
      </c>
      <c r="G81" s="4">
        <f>278*13.5</f>
        <v>3753</v>
      </c>
      <c r="I81" t="s">
        <v>189</v>
      </c>
      <c r="J81">
        <v>88216</v>
      </c>
      <c r="K81" t="s">
        <v>17</v>
      </c>
    </row>
    <row r="82" spans="1:13">
      <c r="A82" s="3" t="s">
        <v>207</v>
      </c>
      <c r="B82" t="s">
        <v>189</v>
      </c>
      <c r="C82" t="s">
        <v>19</v>
      </c>
      <c r="F82" s="1" t="s">
        <v>208</v>
      </c>
      <c r="G82" s="4">
        <f>299*13.5</f>
        <v>4036.5</v>
      </c>
      <c r="I82" t="s">
        <v>189</v>
      </c>
      <c r="J82">
        <v>88220</v>
      </c>
      <c r="K82" t="s">
        <v>17</v>
      </c>
    </row>
    <row r="83" spans="1:13">
      <c r="A83" s="3" t="s">
        <v>209</v>
      </c>
      <c r="B83" t="s">
        <v>189</v>
      </c>
      <c r="C83" t="s">
        <v>105</v>
      </c>
      <c r="F83" s="1" t="s">
        <v>210</v>
      </c>
      <c r="G83" s="4">
        <f>459*13.5</f>
        <v>6196.5</v>
      </c>
      <c r="I83" t="s">
        <v>189</v>
      </c>
      <c r="J83">
        <v>88224</v>
      </c>
      <c r="K83" t="s">
        <v>17</v>
      </c>
    </row>
    <row r="84" spans="1:13">
      <c r="A84" s="3" t="s">
        <v>211</v>
      </c>
      <c r="B84" t="s">
        <v>189</v>
      </c>
      <c r="C84" t="s">
        <v>19</v>
      </c>
      <c r="F84" s="1" t="s">
        <v>212</v>
      </c>
      <c r="G84" s="4">
        <f>699*13.5</f>
        <v>9436.5</v>
      </c>
      <c r="I84" t="s">
        <v>189</v>
      </c>
      <c r="J84">
        <v>88225</v>
      </c>
      <c r="K84" t="s">
        <v>17</v>
      </c>
    </row>
    <row r="85" spans="1:13">
      <c r="A85" s="3" t="s">
        <v>213</v>
      </c>
      <c r="B85" t="s">
        <v>189</v>
      </c>
      <c r="C85" t="s">
        <v>19</v>
      </c>
      <c r="F85" s="1" t="s">
        <v>214</v>
      </c>
      <c r="G85" s="4">
        <f>162*13.5</f>
        <v>2187</v>
      </c>
      <c r="I85" t="s">
        <v>189</v>
      </c>
      <c r="J85">
        <v>88226</v>
      </c>
      <c r="K85" t="s">
        <v>215</v>
      </c>
    </row>
    <row r="86" spans="1:13">
      <c r="A86" s="3" t="s">
        <v>216</v>
      </c>
      <c r="B86" t="s">
        <v>189</v>
      </c>
      <c r="C86" t="s">
        <v>105</v>
      </c>
      <c r="F86" s="1" t="s">
        <v>217</v>
      </c>
      <c r="G86" s="4">
        <f>359*13.5</f>
        <v>4846.5</v>
      </c>
      <c r="I86" t="s">
        <v>189</v>
      </c>
      <c r="J86">
        <v>88228</v>
      </c>
      <c r="K86" t="s">
        <v>17</v>
      </c>
    </row>
    <row r="87" spans="1:13">
      <c r="A87" s="3" t="s">
        <v>218</v>
      </c>
      <c r="B87" t="s">
        <v>189</v>
      </c>
      <c r="C87" t="s">
        <v>51</v>
      </c>
      <c r="F87" s="1" t="s">
        <v>219</v>
      </c>
      <c r="G87" s="4">
        <f>299*13.5</f>
        <v>4036.5</v>
      </c>
      <c r="I87" t="s">
        <v>189</v>
      </c>
      <c r="J87">
        <v>88234</v>
      </c>
      <c r="K87" t="s">
        <v>17</v>
      </c>
    </row>
    <row r="88" spans="1:13">
      <c r="A88" s="3" t="s">
        <v>220</v>
      </c>
      <c r="B88" t="s">
        <v>189</v>
      </c>
      <c r="C88" t="s">
        <v>221</v>
      </c>
      <c r="F88" s="1" t="s">
        <v>222</v>
      </c>
      <c r="G88" s="4">
        <f>359*13.5</f>
        <v>4846.5</v>
      </c>
      <c r="I88" t="s">
        <v>189</v>
      </c>
      <c r="J88">
        <v>88236</v>
      </c>
      <c r="K88" t="s">
        <v>17</v>
      </c>
      <c r="M88" t="s">
        <v>74</v>
      </c>
    </row>
    <row r="89" spans="1:13">
      <c r="A89" s="3" t="s">
        <v>223</v>
      </c>
      <c r="B89" t="s">
        <v>189</v>
      </c>
      <c r="C89" t="s">
        <v>224</v>
      </c>
      <c r="F89" s="1" t="s">
        <v>225</v>
      </c>
      <c r="G89" s="4">
        <f>140*13.5</f>
        <v>1890</v>
      </c>
      <c r="I89" t="s">
        <v>189</v>
      </c>
      <c r="J89">
        <v>88245</v>
      </c>
      <c r="K89" t="s">
        <v>17</v>
      </c>
    </row>
    <row r="90" spans="1:13">
      <c r="A90" s="3" t="s">
        <v>226</v>
      </c>
      <c r="B90" t="s">
        <v>189</v>
      </c>
      <c r="C90" t="s">
        <v>23</v>
      </c>
      <c r="F90" s="1" t="s">
        <v>227</v>
      </c>
      <c r="G90" s="4">
        <f>158*13.5</f>
        <v>2133</v>
      </c>
      <c r="I90" t="s">
        <v>189</v>
      </c>
      <c r="J90">
        <v>88249</v>
      </c>
      <c r="K90" t="s">
        <v>163</v>
      </c>
    </row>
    <row r="91" spans="1:13">
      <c r="A91" s="3" t="s">
        <v>228</v>
      </c>
      <c r="B91" t="s">
        <v>189</v>
      </c>
      <c r="C91" t="s">
        <v>229</v>
      </c>
      <c r="F91" s="1" t="s">
        <v>230</v>
      </c>
      <c r="G91" s="4">
        <f>189*13.5</f>
        <v>2551.5</v>
      </c>
      <c r="I91" t="s">
        <v>189</v>
      </c>
      <c r="J91">
        <v>88255</v>
      </c>
      <c r="K91" t="s">
        <v>163</v>
      </c>
    </row>
    <row r="92" spans="1:13">
      <c r="A92" s="3" t="s">
        <v>231</v>
      </c>
      <c r="B92" t="s">
        <v>189</v>
      </c>
      <c r="C92" t="s">
        <v>229</v>
      </c>
      <c r="F92" s="1" t="s">
        <v>232</v>
      </c>
      <c r="G92" s="4">
        <f>272*13.5</f>
        <v>3672</v>
      </c>
      <c r="I92" t="s">
        <v>189</v>
      </c>
      <c r="J92">
        <v>88259</v>
      </c>
      <c r="K92" t="s">
        <v>59</v>
      </c>
    </row>
    <row r="93" spans="1:13">
      <c r="A93" s="3" t="s">
        <v>233</v>
      </c>
      <c r="B93" t="s">
        <v>189</v>
      </c>
      <c r="C93" t="s">
        <v>70</v>
      </c>
      <c r="F93" s="1" t="s">
        <v>234</v>
      </c>
      <c r="G93" s="4">
        <f>169*13.5</f>
        <v>2281.5</v>
      </c>
      <c r="I93" t="s">
        <v>189</v>
      </c>
      <c r="J93">
        <v>88260</v>
      </c>
      <c r="K93" t="s">
        <v>17</v>
      </c>
    </row>
    <row r="94" spans="1:13">
      <c r="A94" s="3" t="s">
        <v>235</v>
      </c>
      <c r="B94" t="s">
        <v>189</v>
      </c>
      <c r="C94" t="s">
        <v>23</v>
      </c>
      <c r="F94" s="1" t="s">
        <v>236</v>
      </c>
      <c r="G94" s="4">
        <f>199*13.5</f>
        <v>2686.5</v>
      </c>
      <c r="I94" t="s">
        <v>189</v>
      </c>
      <c r="J94">
        <v>88262</v>
      </c>
      <c r="K94" t="s">
        <v>17</v>
      </c>
    </row>
    <row r="95" spans="1:13">
      <c r="A95" s="3" t="s">
        <v>237</v>
      </c>
      <c r="B95" t="s">
        <v>189</v>
      </c>
      <c r="C95" t="s">
        <v>51</v>
      </c>
      <c r="F95" s="1" t="s">
        <v>238</v>
      </c>
      <c r="G95" s="4">
        <f>199*13.5</f>
        <v>2686.5</v>
      </c>
      <c r="I95" t="s">
        <v>189</v>
      </c>
      <c r="J95">
        <v>88268</v>
      </c>
      <c r="K95" t="s">
        <v>17</v>
      </c>
    </row>
    <row r="96" spans="1:13">
      <c r="A96" s="3" t="s">
        <v>239</v>
      </c>
      <c r="B96" t="s">
        <v>189</v>
      </c>
      <c r="C96" t="s">
        <v>51</v>
      </c>
      <c r="F96" s="1" t="s">
        <v>240</v>
      </c>
      <c r="G96" s="4">
        <f>246*13.5</f>
        <v>3321</v>
      </c>
      <c r="I96" t="s">
        <v>189</v>
      </c>
      <c r="J96">
        <v>88270</v>
      </c>
      <c r="K96" t="s">
        <v>17</v>
      </c>
    </row>
    <row r="97" spans="1:12">
      <c r="A97" s="3" t="s">
        <v>241</v>
      </c>
      <c r="B97" t="s">
        <v>189</v>
      </c>
      <c r="C97" t="s">
        <v>98</v>
      </c>
      <c r="F97" s="1" t="s">
        <v>242</v>
      </c>
      <c r="G97" s="4">
        <f>246*13.5</f>
        <v>3321</v>
      </c>
      <c r="I97" t="s">
        <v>189</v>
      </c>
      <c r="J97">
        <v>88271</v>
      </c>
      <c r="K97" t="s">
        <v>17</v>
      </c>
    </row>
    <row r="98" spans="1:12">
      <c r="A98" s="3" t="s">
        <v>243</v>
      </c>
      <c r="B98" t="s">
        <v>189</v>
      </c>
      <c r="C98" t="s">
        <v>27</v>
      </c>
      <c r="F98" s="1" t="s">
        <v>244</v>
      </c>
      <c r="G98" s="4">
        <f>139*13.5</f>
        <v>1876.5</v>
      </c>
      <c r="I98" t="s">
        <v>189</v>
      </c>
      <c r="J98">
        <v>88273</v>
      </c>
      <c r="K98" t="s">
        <v>17</v>
      </c>
    </row>
    <row r="99" spans="1:12">
      <c r="A99" s="3" t="s">
        <v>245</v>
      </c>
      <c r="B99" t="s">
        <v>189</v>
      </c>
      <c r="C99" t="s">
        <v>23</v>
      </c>
      <c r="F99" s="1" t="s">
        <v>246</v>
      </c>
      <c r="G99" s="4">
        <f>188*13.5</f>
        <v>2538</v>
      </c>
      <c r="I99" t="s">
        <v>189</v>
      </c>
      <c r="J99">
        <v>88275</v>
      </c>
      <c r="K99" t="s">
        <v>17</v>
      </c>
    </row>
    <row r="100" spans="1:12">
      <c r="A100" s="3" t="s">
        <v>247</v>
      </c>
      <c r="B100" t="s">
        <v>189</v>
      </c>
      <c r="C100" t="s">
        <v>105</v>
      </c>
      <c r="F100" s="1" t="s">
        <v>248</v>
      </c>
      <c r="G100" s="4">
        <f>141*13.5</f>
        <v>1903.5</v>
      </c>
      <c r="I100" t="s">
        <v>189</v>
      </c>
      <c r="J100">
        <v>88276</v>
      </c>
      <c r="K100" t="s">
        <v>17</v>
      </c>
    </row>
    <row r="101" spans="1:12">
      <c r="A101" t="s">
        <v>249</v>
      </c>
      <c r="B101" t="s">
        <v>39</v>
      </c>
      <c r="C101" t="s">
        <v>11</v>
      </c>
      <c r="F101" s="1" t="s">
        <v>250</v>
      </c>
      <c r="G101" s="4">
        <f>360*13.5</f>
        <v>4860</v>
      </c>
      <c r="I101" t="s">
        <v>39</v>
      </c>
      <c r="J101">
        <v>88282</v>
      </c>
      <c r="K101" t="s">
        <v>17</v>
      </c>
    </row>
    <row r="102" spans="1:12">
      <c r="A102" s="3" t="s">
        <v>251</v>
      </c>
      <c r="B102" t="s">
        <v>39</v>
      </c>
      <c r="C102" t="s">
        <v>51</v>
      </c>
      <c r="F102" s="1" t="s">
        <v>252</v>
      </c>
      <c r="G102" s="4">
        <f>192*13.5</f>
        <v>2592</v>
      </c>
      <c r="I102" t="s">
        <v>39</v>
      </c>
      <c r="J102">
        <v>88286</v>
      </c>
      <c r="K102" t="s">
        <v>17</v>
      </c>
    </row>
    <row r="103" spans="1:12">
      <c r="A103" s="3" t="s">
        <v>253</v>
      </c>
      <c r="B103" t="s">
        <v>39</v>
      </c>
      <c r="C103" t="s">
        <v>229</v>
      </c>
      <c r="F103" s="1" t="s">
        <v>254</v>
      </c>
      <c r="G103" s="4">
        <f>224*13.5</f>
        <v>3024</v>
      </c>
      <c r="I103" t="s">
        <v>39</v>
      </c>
      <c r="J103">
        <v>88287</v>
      </c>
      <c r="K103" t="s">
        <v>30</v>
      </c>
      <c r="L103" t="s">
        <v>88</v>
      </c>
    </row>
    <row r="104" spans="1:12">
      <c r="A104" s="3" t="s">
        <v>255</v>
      </c>
      <c r="B104" t="s">
        <v>39</v>
      </c>
      <c r="C104" t="s">
        <v>27</v>
      </c>
      <c r="F104" s="1" t="s">
        <v>256</v>
      </c>
      <c r="G104" s="4">
        <f>299*13.5</f>
        <v>4036.5</v>
      </c>
      <c r="I104" t="s">
        <v>39</v>
      </c>
      <c r="J104">
        <v>88288</v>
      </c>
      <c r="K104" t="s">
        <v>59</v>
      </c>
    </row>
    <row r="105" spans="1:12">
      <c r="A105" s="3" t="s">
        <v>257</v>
      </c>
      <c r="B105" t="s">
        <v>39</v>
      </c>
      <c r="C105" t="s">
        <v>27</v>
      </c>
      <c r="F105" s="1" t="s">
        <v>258</v>
      </c>
      <c r="G105" s="4">
        <f>152*13.5</f>
        <v>2052</v>
      </c>
      <c r="I105" t="s">
        <v>39</v>
      </c>
      <c r="J105">
        <v>88289</v>
      </c>
      <c r="K105" t="s">
        <v>17</v>
      </c>
    </row>
    <row r="106" spans="1:12">
      <c r="A106" s="3" t="s">
        <v>259</v>
      </c>
      <c r="B106" t="s">
        <v>39</v>
      </c>
      <c r="C106" t="s">
        <v>27</v>
      </c>
      <c r="F106" s="1" t="s">
        <v>260</v>
      </c>
      <c r="G106" s="4">
        <f>289*13.5</f>
        <v>3901.5</v>
      </c>
      <c r="I106" t="s">
        <v>39</v>
      </c>
      <c r="J106">
        <v>88295</v>
      </c>
      <c r="K106" t="s">
        <v>17</v>
      </c>
    </row>
    <row r="107" spans="1:12">
      <c r="A107" s="3" t="s">
        <v>261</v>
      </c>
      <c r="B107" t="s">
        <v>39</v>
      </c>
      <c r="C107" t="s">
        <v>70</v>
      </c>
      <c r="F107" s="1" t="s">
        <v>262</v>
      </c>
      <c r="G107" s="4">
        <f>169*13.5</f>
        <v>2281.5</v>
      </c>
      <c r="I107" t="s">
        <v>39</v>
      </c>
      <c r="J107">
        <v>88297</v>
      </c>
      <c r="K107" t="s">
        <v>17</v>
      </c>
    </row>
    <row r="108" spans="1:12">
      <c r="A108" s="3" t="s">
        <v>263</v>
      </c>
      <c r="B108" t="s">
        <v>39</v>
      </c>
      <c r="C108" t="s">
        <v>23</v>
      </c>
      <c r="F108" s="1" t="s">
        <v>264</v>
      </c>
      <c r="G108" s="4">
        <f>160*13.5</f>
        <v>2160</v>
      </c>
      <c r="I108" t="s">
        <v>39</v>
      </c>
      <c r="J108">
        <v>88298</v>
      </c>
      <c r="K108" t="s">
        <v>17</v>
      </c>
    </row>
    <row r="109" spans="1:12">
      <c r="A109" s="3" t="s">
        <v>265</v>
      </c>
      <c r="B109" t="s">
        <v>39</v>
      </c>
      <c r="C109" t="s">
        <v>70</v>
      </c>
      <c r="F109" s="1" t="s">
        <v>266</v>
      </c>
      <c r="G109" s="4">
        <f>180*13.5</f>
        <v>2430</v>
      </c>
      <c r="I109" t="s">
        <v>39</v>
      </c>
      <c r="J109">
        <v>88299</v>
      </c>
      <c r="K109" t="s">
        <v>17</v>
      </c>
    </row>
    <row r="110" spans="1:12">
      <c r="A110" s="3" t="s">
        <v>267</v>
      </c>
      <c r="B110" t="s">
        <v>39</v>
      </c>
      <c r="C110" t="s">
        <v>19</v>
      </c>
      <c r="F110" s="1" t="s">
        <v>268</v>
      </c>
      <c r="G110" s="4">
        <f>139*13.5</f>
        <v>1876.5</v>
      </c>
      <c r="I110" t="s">
        <v>39</v>
      </c>
      <c r="J110">
        <v>88300</v>
      </c>
      <c r="K110" t="s">
        <v>17</v>
      </c>
    </row>
    <row r="111" spans="1:12">
      <c r="A111" s="3" t="s">
        <v>269</v>
      </c>
      <c r="B111" t="s">
        <v>39</v>
      </c>
      <c r="C111" t="s">
        <v>19</v>
      </c>
      <c r="F111" s="1" t="s">
        <v>270</v>
      </c>
      <c r="G111" s="4">
        <f>140*13.5</f>
        <v>1890</v>
      </c>
      <c r="I111" t="s">
        <v>39</v>
      </c>
      <c r="J111">
        <v>88305</v>
      </c>
      <c r="K111" t="s">
        <v>17</v>
      </c>
    </row>
    <row r="112" spans="1:12">
      <c r="A112" s="3" t="s">
        <v>271</v>
      </c>
      <c r="B112" t="s">
        <v>39</v>
      </c>
      <c r="C112" t="s">
        <v>224</v>
      </c>
      <c r="F112" s="1" t="s">
        <v>272</v>
      </c>
      <c r="G112" s="4">
        <f>168*13.5</f>
        <v>2268</v>
      </c>
      <c r="I112" t="s">
        <v>39</v>
      </c>
      <c r="J112">
        <v>88310</v>
      </c>
      <c r="K112" t="s">
        <v>30</v>
      </c>
    </row>
    <row r="113" spans="1:12">
      <c r="A113" s="3" t="s">
        <v>273</v>
      </c>
      <c r="B113" t="s">
        <v>39</v>
      </c>
      <c r="C113" t="s">
        <v>70</v>
      </c>
      <c r="F113" s="1" t="s">
        <v>274</v>
      </c>
      <c r="G113" s="4">
        <f>252*13.5</f>
        <v>3402</v>
      </c>
      <c r="I113" t="s">
        <v>39</v>
      </c>
      <c r="J113">
        <v>88311</v>
      </c>
      <c r="K113" t="s">
        <v>17</v>
      </c>
    </row>
    <row r="114" spans="1:12">
      <c r="A114" s="3" t="s">
        <v>275</v>
      </c>
      <c r="B114" t="s">
        <v>39</v>
      </c>
      <c r="C114" t="s">
        <v>221</v>
      </c>
      <c r="F114" s="1" t="s">
        <v>276</v>
      </c>
      <c r="G114" s="4">
        <f>297*13.5</f>
        <v>4009.5</v>
      </c>
      <c r="I114" t="s">
        <v>39</v>
      </c>
      <c r="J114">
        <v>88312</v>
      </c>
      <c r="K114" t="s">
        <v>30</v>
      </c>
      <c r="L114" t="s">
        <v>88</v>
      </c>
    </row>
    <row r="115" spans="1:12">
      <c r="A115" s="3" t="s">
        <v>277</v>
      </c>
      <c r="B115" t="s">
        <v>39</v>
      </c>
      <c r="C115" t="s">
        <v>19</v>
      </c>
      <c r="F115" s="1" t="s">
        <v>278</v>
      </c>
      <c r="G115" s="4">
        <f>219*13.5</f>
        <v>2956.5</v>
      </c>
      <c r="I115" t="s">
        <v>39</v>
      </c>
      <c r="J115">
        <v>88314</v>
      </c>
      <c r="K115" t="s">
        <v>17</v>
      </c>
    </row>
    <row r="116" spans="1:12">
      <c r="A116" s="3" t="s">
        <v>279</v>
      </c>
      <c r="B116" t="s">
        <v>39</v>
      </c>
      <c r="C116" t="s">
        <v>23</v>
      </c>
      <c r="F116" s="1" t="s">
        <v>280</v>
      </c>
      <c r="G116" s="4">
        <f>239*13.5</f>
        <v>3226.5</v>
      </c>
      <c r="I116" t="s">
        <v>39</v>
      </c>
      <c r="J116">
        <v>88316</v>
      </c>
      <c r="K116" t="s">
        <v>59</v>
      </c>
    </row>
    <row r="117" spans="1:12">
      <c r="A117" s="3" t="s">
        <v>281</v>
      </c>
      <c r="B117" t="s">
        <v>39</v>
      </c>
      <c r="C117" t="s">
        <v>282</v>
      </c>
      <c r="F117" s="1" t="s">
        <v>283</v>
      </c>
      <c r="G117" s="4">
        <f>198*13.5</f>
        <v>2673</v>
      </c>
      <c r="I117" t="s">
        <v>39</v>
      </c>
      <c r="J117">
        <v>88319</v>
      </c>
      <c r="K117" t="s">
        <v>30</v>
      </c>
      <c r="L117" t="s">
        <v>284</v>
      </c>
    </row>
    <row r="118" spans="1:12">
      <c r="A118" s="3" t="s">
        <v>285</v>
      </c>
      <c r="B118" t="s">
        <v>39</v>
      </c>
      <c r="C118" t="s">
        <v>23</v>
      </c>
      <c r="F118" s="1" t="s">
        <v>286</v>
      </c>
      <c r="G118" s="4">
        <f>163*13.5</f>
        <v>2200.5</v>
      </c>
      <c r="I118" t="s">
        <v>39</v>
      </c>
      <c r="J118">
        <v>88321</v>
      </c>
      <c r="K118" t="s">
        <v>17</v>
      </c>
    </row>
    <row r="119" spans="1:12">
      <c r="A119" s="3" t="s">
        <v>287</v>
      </c>
      <c r="B119" t="s">
        <v>39</v>
      </c>
      <c r="C119" t="s">
        <v>54</v>
      </c>
      <c r="F119" s="1" t="s">
        <v>288</v>
      </c>
      <c r="G119" s="4">
        <f>169*13.5</f>
        <v>2281.5</v>
      </c>
      <c r="I119" t="s">
        <v>39</v>
      </c>
      <c r="J119">
        <v>88324</v>
      </c>
      <c r="K119" t="s">
        <v>17</v>
      </c>
    </row>
    <row r="120" spans="1:12">
      <c r="A120" s="3" t="s">
        <v>289</v>
      </c>
      <c r="B120" t="s">
        <v>39</v>
      </c>
      <c r="C120" t="s">
        <v>23</v>
      </c>
      <c r="F120" s="1" t="s">
        <v>290</v>
      </c>
      <c r="G120" s="4">
        <f>235*13.5</f>
        <v>3172.5</v>
      </c>
      <c r="I120" t="s">
        <v>39</v>
      </c>
      <c r="J120">
        <v>88327</v>
      </c>
      <c r="K120" t="s">
        <v>17</v>
      </c>
    </row>
    <row r="121" spans="1:12">
      <c r="A121" s="3" t="s">
        <v>291</v>
      </c>
      <c r="B121" t="s">
        <v>39</v>
      </c>
      <c r="C121" t="s">
        <v>27</v>
      </c>
      <c r="F121" s="1" t="s">
        <v>292</v>
      </c>
      <c r="G121" s="4">
        <f>153*13.5</f>
        <v>2065.5</v>
      </c>
      <c r="I121" t="s">
        <v>39</v>
      </c>
      <c r="J121">
        <v>88330</v>
      </c>
      <c r="K121" t="s">
        <v>17</v>
      </c>
    </row>
    <row r="122" spans="1:12">
      <c r="A122" s="3" t="s">
        <v>293</v>
      </c>
      <c r="B122" t="s">
        <v>39</v>
      </c>
      <c r="C122" t="s">
        <v>51</v>
      </c>
      <c r="F122" s="1" t="s">
        <v>294</v>
      </c>
      <c r="G122" s="4">
        <f>169*13.5</f>
        <v>2281.5</v>
      </c>
      <c r="I122" t="s">
        <v>39</v>
      </c>
      <c r="J122">
        <v>88331</v>
      </c>
      <c r="K122" t="s">
        <v>17</v>
      </c>
    </row>
    <row r="123" spans="1:12">
      <c r="A123" s="3" t="s">
        <v>295</v>
      </c>
      <c r="B123" t="s">
        <v>39</v>
      </c>
      <c r="C123" t="s">
        <v>194</v>
      </c>
      <c r="F123" s="1" t="s">
        <v>296</v>
      </c>
      <c r="G123" s="4">
        <f>199*13.5</f>
        <v>2686.5</v>
      </c>
      <c r="I123" t="s">
        <v>39</v>
      </c>
      <c r="J123">
        <v>88332</v>
      </c>
      <c r="K123" t="s">
        <v>17</v>
      </c>
    </row>
    <row r="124" spans="1:12">
      <c r="A124" s="3" t="s">
        <v>297</v>
      </c>
      <c r="B124" t="s">
        <v>39</v>
      </c>
      <c r="C124" t="s">
        <v>27</v>
      </c>
      <c r="F124" s="1" t="s">
        <v>298</v>
      </c>
      <c r="G124" s="4">
        <f>287*13.5</f>
        <v>3874.5</v>
      </c>
      <c r="I124" t="s">
        <v>39</v>
      </c>
      <c r="J124">
        <v>88335</v>
      </c>
      <c r="K124" t="s">
        <v>163</v>
      </c>
    </row>
    <row r="125" spans="1:12">
      <c r="A125" s="3" t="s">
        <v>299</v>
      </c>
      <c r="B125" t="s">
        <v>39</v>
      </c>
      <c r="C125" t="s">
        <v>23</v>
      </c>
      <c r="F125" s="1" t="s">
        <v>300</v>
      </c>
      <c r="G125" s="4">
        <f>219*13.5</f>
        <v>2956.5</v>
      </c>
      <c r="I125" t="s">
        <v>39</v>
      </c>
      <c r="J125">
        <v>88343</v>
      </c>
      <c r="K125" t="s">
        <v>17</v>
      </c>
    </row>
    <row r="126" spans="1:12">
      <c r="A126" s="3" t="s">
        <v>301</v>
      </c>
      <c r="B126" t="s">
        <v>39</v>
      </c>
      <c r="C126" t="s">
        <v>54</v>
      </c>
      <c r="F126" s="1" t="s">
        <v>302</v>
      </c>
      <c r="G126" s="4">
        <f>289*13.5</f>
        <v>3901.5</v>
      </c>
      <c r="I126" t="s">
        <v>39</v>
      </c>
      <c r="J126">
        <v>88349</v>
      </c>
      <c r="K126" t="s">
        <v>30</v>
      </c>
      <c r="L126" t="s">
        <v>88</v>
      </c>
    </row>
    <row r="127" spans="1:12">
      <c r="A127" s="3" t="s">
        <v>303</v>
      </c>
      <c r="B127" t="s">
        <v>39</v>
      </c>
      <c r="C127" t="s">
        <v>224</v>
      </c>
      <c r="F127" s="1" t="s">
        <v>304</v>
      </c>
      <c r="G127" s="4">
        <f>250*13.5</f>
        <v>3375</v>
      </c>
      <c r="I127" t="s">
        <v>39</v>
      </c>
      <c r="J127">
        <v>88356</v>
      </c>
      <c r="K127" t="s">
        <v>59</v>
      </c>
    </row>
    <row r="128" spans="1:12">
      <c r="A128" s="3" t="s">
        <v>305</v>
      </c>
      <c r="B128" t="s">
        <v>39</v>
      </c>
      <c r="C128" t="s">
        <v>224</v>
      </c>
      <c r="F128" s="1" t="s">
        <v>306</v>
      </c>
      <c r="G128" s="4">
        <f>235*13.5</f>
        <v>3172.5</v>
      </c>
      <c r="I128" t="s">
        <v>39</v>
      </c>
      <c r="J128">
        <v>88361</v>
      </c>
      <c r="K128" t="s">
        <v>17</v>
      </c>
    </row>
    <row r="129" spans="1:13">
      <c r="A129" s="3" t="s">
        <v>307</v>
      </c>
      <c r="B129" t="s">
        <v>39</v>
      </c>
      <c r="C129" t="s">
        <v>221</v>
      </c>
      <c r="F129" s="1" t="s">
        <v>308</v>
      </c>
      <c r="G129" s="4">
        <f>183*13.5</f>
        <v>2470.5</v>
      </c>
      <c r="I129" t="s">
        <v>39</v>
      </c>
      <c r="J129">
        <v>88362</v>
      </c>
      <c r="K129" t="s">
        <v>163</v>
      </c>
    </row>
    <row r="130" spans="1:13">
      <c r="A130" s="8" t="s">
        <v>660</v>
      </c>
      <c r="B130" t="s">
        <v>39</v>
      </c>
      <c r="C130" t="s">
        <v>309</v>
      </c>
      <c r="F130" s="1" t="s">
        <v>310</v>
      </c>
      <c r="G130" s="4">
        <f>138*13.5</f>
        <v>1863</v>
      </c>
      <c r="I130" t="s">
        <v>39</v>
      </c>
      <c r="J130">
        <v>88371</v>
      </c>
      <c r="K130" t="s">
        <v>59</v>
      </c>
    </row>
    <row r="131" spans="1:13">
      <c r="A131" s="3" t="s">
        <v>311</v>
      </c>
      <c r="B131" t="s">
        <v>39</v>
      </c>
      <c r="C131" t="s">
        <v>105</v>
      </c>
      <c r="F131" s="1" t="s">
        <v>312</v>
      </c>
      <c r="G131" s="4">
        <f>139*13.5</f>
        <v>1876.5</v>
      </c>
      <c r="I131" t="s">
        <v>39</v>
      </c>
      <c r="J131">
        <v>88372</v>
      </c>
      <c r="K131" t="s">
        <v>17</v>
      </c>
    </row>
    <row r="132" spans="1:13">
      <c r="A132" s="3" t="s">
        <v>313</v>
      </c>
      <c r="B132" t="s">
        <v>39</v>
      </c>
      <c r="C132" t="s">
        <v>23</v>
      </c>
      <c r="F132" s="1" t="s">
        <v>314</v>
      </c>
      <c r="G132" s="4">
        <f>239*13.5</f>
        <v>3226.5</v>
      </c>
      <c r="I132" t="s">
        <v>39</v>
      </c>
      <c r="J132">
        <v>88374</v>
      </c>
      <c r="K132" t="s">
        <v>17</v>
      </c>
    </row>
    <row r="133" spans="1:13">
      <c r="A133" s="3" t="s">
        <v>315</v>
      </c>
      <c r="B133" t="s">
        <v>39</v>
      </c>
      <c r="C133" t="s">
        <v>19</v>
      </c>
      <c r="F133" s="1" t="s">
        <v>316</v>
      </c>
      <c r="G133" s="4">
        <f>255*13.5</f>
        <v>3442.5</v>
      </c>
      <c r="I133" t="s">
        <v>39</v>
      </c>
      <c r="J133">
        <v>88376</v>
      </c>
      <c r="K133" t="s">
        <v>17</v>
      </c>
    </row>
    <row r="134" spans="1:13">
      <c r="A134" s="3" t="s">
        <v>317</v>
      </c>
      <c r="B134" t="s">
        <v>39</v>
      </c>
      <c r="C134" t="s">
        <v>51</v>
      </c>
      <c r="F134" s="1" t="s">
        <v>318</v>
      </c>
      <c r="G134" s="4">
        <f>439*13.5</f>
        <v>5926.5</v>
      </c>
      <c r="I134" t="s">
        <v>39</v>
      </c>
      <c r="J134">
        <v>88378</v>
      </c>
      <c r="K134" t="s">
        <v>17</v>
      </c>
    </row>
    <row r="135" spans="1:13">
      <c r="A135" s="3" t="s">
        <v>319</v>
      </c>
      <c r="B135" t="s">
        <v>39</v>
      </c>
      <c r="C135" t="s">
        <v>221</v>
      </c>
      <c r="F135" s="1" t="s">
        <v>320</v>
      </c>
      <c r="G135" s="4">
        <f>300*13.5</f>
        <v>4050</v>
      </c>
      <c r="I135" t="s">
        <v>39</v>
      </c>
      <c r="J135">
        <v>88379</v>
      </c>
      <c r="K135" t="s">
        <v>59</v>
      </c>
    </row>
    <row r="136" spans="1:13">
      <c r="A136" s="3" t="s">
        <v>321</v>
      </c>
      <c r="B136" t="s">
        <v>39</v>
      </c>
      <c r="C136" t="s">
        <v>221</v>
      </c>
      <c r="F136" s="1" t="s">
        <v>322</v>
      </c>
      <c r="G136" s="4">
        <f>199*13.5</f>
        <v>2686.5</v>
      </c>
      <c r="I136" t="s">
        <v>39</v>
      </c>
      <c r="J136">
        <v>88383</v>
      </c>
      <c r="K136" t="s">
        <v>17</v>
      </c>
    </row>
    <row r="137" spans="1:13">
      <c r="A137" s="3" t="s">
        <v>323</v>
      </c>
      <c r="B137" t="s">
        <v>39</v>
      </c>
      <c r="C137" t="s">
        <v>70</v>
      </c>
      <c r="F137" s="1" t="s">
        <v>324</v>
      </c>
      <c r="G137" s="4">
        <f>699*13.5</f>
        <v>9436.5</v>
      </c>
      <c r="I137" t="s">
        <v>39</v>
      </c>
      <c r="J137">
        <v>88385</v>
      </c>
      <c r="K137" t="s">
        <v>17</v>
      </c>
    </row>
    <row r="138" spans="1:13">
      <c r="A138" s="3" t="s">
        <v>325</v>
      </c>
      <c r="B138" t="s">
        <v>39</v>
      </c>
      <c r="C138" t="s">
        <v>98</v>
      </c>
      <c r="F138" s="1" t="s">
        <v>326</v>
      </c>
      <c r="G138" s="4">
        <f>300*13.5</f>
        <v>4050</v>
      </c>
      <c r="I138" t="s">
        <v>39</v>
      </c>
      <c r="J138">
        <v>88386</v>
      </c>
      <c r="K138" t="s">
        <v>59</v>
      </c>
    </row>
    <row r="139" spans="1:13">
      <c r="A139" s="3" t="s">
        <v>327</v>
      </c>
      <c r="B139" t="s">
        <v>39</v>
      </c>
      <c r="C139" t="s">
        <v>221</v>
      </c>
      <c r="F139" s="1" t="s">
        <v>328</v>
      </c>
      <c r="G139" s="4">
        <f>200*13.5</f>
        <v>2700</v>
      </c>
      <c r="I139" t="s">
        <v>39</v>
      </c>
      <c r="J139">
        <v>88389</v>
      </c>
      <c r="K139" t="s">
        <v>17</v>
      </c>
    </row>
    <row r="140" spans="1:13">
      <c r="A140" s="3" t="s">
        <v>329</v>
      </c>
      <c r="B140" t="s">
        <v>39</v>
      </c>
      <c r="C140" t="s">
        <v>70</v>
      </c>
      <c r="F140" s="1" t="s">
        <v>330</v>
      </c>
      <c r="G140" s="4">
        <f>260*13.5</f>
        <v>3510</v>
      </c>
      <c r="I140" t="s">
        <v>39</v>
      </c>
      <c r="J140">
        <v>88394</v>
      </c>
      <c r="K140" t="s">
        <v>59</v>
      </c>
    </row>
    <row r="141" spans="1:13">
      <c r="A141" s="3" t="s">
        <v>331</v>
      </c>
      <c r="B141" t="s">
        <v>39</v>
      </c>
      <c r="C141" t="s">
        <v>54</v>
      </c>
      <c r="F141" s="1" t="s">
        <v>332</v>
      </c>
      <c r="G141" s="4">
        <f>162*13.5</f>
        <v>2187</v>
      </c>
      <c r="I141" t="s">
        <v>39</v>
      </c>
      <c r="J141">
        <v>88396</v>
      </c>
      <c r="K141" t="s">
        <v>17</v>
      </c>
    </row>
    <row r="142" spans="1:13">
      <c r="A142" s="3" t="s">
        <v>333</v>
      </c>
      <c r="B142" t="s">
        <v>39</v>
      </c>
      <c r="C142" t="s">
        <v>54</v>
      </c>
      <c r="F142" s="1" t="s">
        <v>334</v>
      </c>
      <c r="G142" s="4">
        <f>234*13.5</f>
        <v>3159</v>
      </c>
      <c r="I142" t="s">
        <v>39</v>
      </c>
      <c r="J142">
        <v>88399</v>
      </c>
      <c r="K142" t="s">
        <v>30</v>
      </c>
      <c r="L142" t="s">
        <v>284</v>
      </c>
      <c r="M142" t="s">
        <v>215</v>
      </c>
    </row>
    <row r="143" spans="1:13">
      <c r="A143" s="3" t="s">
        <v>335</v>
      </c>
      <c r="B143" t="s">
        <v>39</v>
      </c>
      <c r="C143" t="s">
        <v>224</v>
      </c>
      <c r="F143" s="1" t="s">
        <v>336</v>
      </c>
      <c r="G143" s="4">
        <f>234*13.5</f>
        <v>3159</v>
      </c>
      <c r="I143" t="s">
        <v>39</v>
      </c>
      <c r="J143">
        <v>88400</v>
      </c>
      <c r="K143" t="s">
        <v>17</v>
      </c>
    </row>
    <row r="144" spans="1:13">
      <c r="A144" s="3" t="s">
        <v>337</v>
      </c>
      <c r="B144" t="s">
        <v>39</v>
      </c>
      <c r="C144" t="s">
        <v>224</v>
      </c>
      <c r="F144" s="1" t="s">
        <v>338</v>
      </c>
      <c r="G144" s="4">
        <f>259*13.5</f>
        <v>3496.5</v>
      </c>
      <c r="I144" t="s">
        <v>39</v>
      </c>
      <c r="J144">
        <v>88404</v>
      </c>
      <c r="K144" t="s">
        <v>163</v>
      </c>
    </row>
    <row r="145" spans="1:12">
      <c r="A145" s="3" t="s">
        <v>339</v>
      </c>
      <c r="B145" t="s">
        <v>39</v>
      </c>
      <c r="C145" t="s">
        <v>51</v>
      </c>
      <c r="F145" s="1" t="s">
        <v>340</v>
      </c>
      <c r="G145" s="4">
        <f>280*13.5</f>
        <v>3780</v>
      </c>
      <c r="I145" t="s">
        <v>39</v>
      </c>
      <c r="J145">
        <v>88407</v>
      </c>
      <c r="K145" t="s">
        <v>17</v>
      </c>
    </row>
    <row r="146" spans="1:12">
      <c r="A146" s="3" t="s">
        <v>341</v>
      </c>
      <c r="B146" t="s">
        <v>39</v>
      </c>
      <c r="C146" t="s">
        <v>23</v>
      </c>
      <c r="F146" s="1" t="s">
        <v>342</v>
      </c>
      <c r="G146" s="4">
        <f>399*13.5</f>
        <v>5386.5</v>
      </c>
      <c r="I146" t="s">
        <v>39</v>
      </c>
      <c r="J146">
        <v>88408</v>
      </c>
      <c r="K146" t="s">
        <v>59</v>
      </c>
    </row>
    <row r="147" spans="1:12">
      <c r="A147" s="3" t="s">
        <v>343</v>
      </c>
      <c r="B147" t="s">
        <v>39</v>
      </c>
      <c r="C147" t="s">
        <v>23</v>
      </c>
      <c r="F147" s="1" t="s">
        <v>344</v>
      </c>
      <c r="G147" s="4">
        <f>169*13.5</f>
        <v>2281.5</v>
      </c>
      <c r="I147" t="s">
        <v>39</v>
      </c>
      <c r="J147">
        <v>88410</v>
      </c>
      <c r="K147" t="s">
        <v>17</v>
      </c>
    </row>
    <row r="148" spans="1:12">
      <c r="A148" s="3" t="s">
        <v>345</v>
      </c>
      <c r="B148" t="s">
        <v>39</v>
      </c>
      <c r="C148" t="s">
        <v>19</v>
      </c>
      <c r="F148" s="1" t="s">
        <v>346</v>
      </c>
      <c r="G148" s="4">
        <f>279*13.5</f>
        <v>3766.5</v>
      </c>
      <c r="I148" t="s">
        <v>39</v>
      </c>
      <c r="J148">
        <v>88411</v>
      </c>
      <c r="K148" t="s">
        <v>17</v>
      </c>
    </row>
    <row r="149" spans="1:12">
      <c r="A149" s="3" t="s">
        <v>347</v>
      </c>
      <c r="B149" t="s">
        <v>39</v>
      </c>
      <c r="C149" t="s">
        <v>23</v>
      </c>
      <c r="F149" s="1" t="s">
        <v>348</v>
      </c>
      <c r="G149" s="4">
        <f>169*13.5</f>
        <v>2281.5</v>
      </c>
      <c r="I149" t="s">
        <v>39</v>
      </c>
      <c r="J149">
        <v>88413</v>
      </c>
      <c r="K149" t="s">
        <v>30</v>
      </c>
      <c r="L149" t="s">
        <v>64</v>
      </c>
    </row>
    <row r="150" spans="1:12">
      <c r="A150" s="3" t="s">
        <v>349</v>
      </c>
      <c r="B150" t="s">
        <v>39</v>
      </c>
      <c r="C150" t="s">
        <v>282</v>
      </c>
      <c r="F150" s="1" t="s">
        <v>350</v>
      </c>
      <c r="G150" s="4">
        <f>439*13.5</f>
        <v>5926.5</v>
      </c>
      <c r="I150" t="s">
        <v>39</v>
      </c>
      <c r="J150">
        <v>88414</v>
      </c>
      <c r="K150" t="s">
        <v>17</v>
      </c>
    </row>
    <row r="151" spans="1:12">
      <c r="A151" t="s">
        <v>351</v>
      </c>
      <c r="B151" t="s">
        <v>352</v>
      </c>
      <c r="C151" t="s">
        <v>70</v>
      </c>
      <c r="F151" s="1" t="s">
        <v>353</v>
      </c>
      <c r="G151" s="4">
        <f>255*13.5</f>
        <v>3442.5</v>
      </c>
      <c r="I151" t="s">
        <v>352</v>
      </c>
      <c r="J151">
        <v>88418</v>
      </c>
      <c r="K151" t="s">
        <v>17</v>
      </c>
    </row>
    <row r="152" spans="1:12">
      <c r="A152" t="s">
        <v>354</v>
      </c>
      <c r="B152" t="s">
        <v>352</v>
      </c>
      <c r="C152" t="s">
        <v>229</v>
      </c>
      <c r="F152" s="1" t="s">
        <v>355</v>
      </c>
      <c r="G152" s="4">
        <f t="shared" ref="G152:G162" si="0">255*13.5</f>
        <v>3442.5</v>
      </c>
      <c r="I152" t="s">
        <v>352</v>
      </c>
      <c r="J152">
        <v>88419</v>
      </c>
      <c r="K152" t="s">
        <v>17</v>
      </c>
    </row>
    <row r="153" spans="1:12">
      <c r="A153" t="s">
        <v>356</v>
      </c>
      <c r="B153" t="s">
        <v>352</v>
      </c>
      <c r="C153" t="s">
        <v>98</v>
      </c>
      <c r="F153" s="1" t="s">
        <v>357</v>
      </c>
      <c r="G153" s="4">
        <f t="shared" si="0"/>
        <v>3442.5</v>
      </c>
      <c r="I153" t="s">
        <v>352</v>
      </c>
      <c r="J153">
        <v>88420</v>
      </c>
      <c r="K153" t="s">
        <v>17</v>
      </c>
    </row>
    <row r="154" spans="1:12">
      <c r="A154" t="s">
        <v>358</v>
      </c>
      <c r="B154" t="s">
        <v>352</v>
      </c>
      <c r="C154" t="s">
        <v>98</v>
      </c>
      <c r="F154" s="1" t="s">
        <v>359</v>
      </c>
      <c r="G154" s="4">
        <f t="shared" si="0"/>
        <v>3442.5</v>
      </c>
      <c r="I154" t="s">
        <v>352</v>
      </c>
      <c r="J154">
        <v>88421</v>
      </c>
      <c r="K154" t="s">
        <v>17</v>
      </c>
    </row>
    <row r="155" spans="1:12">
      <c r="A155" t="s">
        <v>360</v>
      </c>
      <c r="B155" t="s">
        <v>352</v>
      </c>
      <c r="C155" t="s">
        <v>19</v>
      </c>
      <c r="F155" s="1" t="s">
        <v>361</v>
      </c>
      <c r="G155" s="4">
        <f t="shared" si="0"/>
        <v>3442.5</v>
      </c>
      <c r="I155" t="s">
        <v>352</v>
      </c>
      <c r="J155">
        <v>88428</v>
      </c>
      <c r="K155" t="s">
        <v>17</v>
      </c>
    </row>
    <row r="156" spans="1:12">
      <c r="A156" t="s">
        <v>362</v>
      </c>
      <c r="B156" t="s">
        <v>352</v>
      </c>
      <c r="C156" t="s">
        <v>51</v>
      </c>
      <c r="F156" s="1" t="s">
        <v>363</v>
      </c>
      <c r="G156" s="4">
        <f t="shared" si="0"/>
        <v>3442.5</v>
      </c>
      <c r="I156" t="s">
        <v>352</v>
      </c>
      <c r="J156">
        <v>88429</v>
      </c>
      <c r="K156" t="s">
        <v>17</v>
      </c>
    </row>
    <row r="157" spans="1:12">
      <c r="A157" t="s">
        <v>364</v>
      </c>
      <c r="B157" t="s">
        <v>352</v>
      </c>
      <c r="C157" t="s">
        <v>70</v>
      </c>
      <c r="F157" s="1" t="s">
        <v>365</v>
      </c>
      <c r="G157" s="4">
        <f t="shared" si="0"/>
        <v>3442.5</v>
      </c>
      <c r="I157" t="s">
        <v>352</v>
      </c>
      <c r="J157">
        <v>88432</v>
      </c>
      <c r="K157" t="s">
        <v>17</v>
      </c>
    </row>
    <row r="158" spans="1:12">
      <c r="A158" t="s">
        <v>366</v>
      </c>
      <c r="B158" t="s">
        <v>352</v>
      </c>
      <c r="C158" t="s">
        <v>98</v>
      </c>
      <c r="F158" s="1" t="s">
        <v>367</v>
      </c>
      <c r="G158" s="4">
        <f t="shared" si="0"/>
        <v>3442.5</v>
      </c>
      <c r="I158" t="s">
        <v>352</v>
      </c>
      <c r="J158">
        <v>88434</v>
      </c>
      <c r="K158" t="s">
        <v>17</v>
      </c>
    </row>
    <row r="159" spans="1:12">
      <c r="A159" t="s">
        <v>368</v>
      </c>
      <c r="B159" t="s">
        <v>352</v>
      </c>
      <c r="C159" t="s">
        <v>105</v>
      </c>
      <c r="F159" s="1" t="s">
        <v>369</v>
      </c>
      <c r="G159" s="4">
        <f t="shared" si="0"/>
        <v>3442.5</v>
      </c>
      <c r="I159" t="s">
        <v>352</v>
      </c>
      <c r="J159">
        <v>88435</v>
      </c>
      <c r="K159" t="s">
        <v>17</v>
      </c>
    </row>
    <row r="160" spans="1:12">
      <c r="A160" t="s">
        <v>370</v>
      </c>
      <c r="B160" t="s">
        <v>352</v>
      </c>
      <c r="C160" t="s">
        <v>199</v>
      </c>
      <c r="F160" s="1" t="s">
        <v>371</v>
      </c>
      <c r="G160" s="4">
        <f t="shared" si="0"/>
        <v>3442.5</v>
      </c>
      <c r="I160" t="s">
        <v>352</v>
      </c>
      <c r="J160">
        <v>88436</v>
      </c>
      <c r="K160" t="s">
        <v>17</v>
      </c>
    </row>
    <row r="161" spans="1:13">
      <c r="A161" t="s">
        <v>372</v>
      </c>
      <c r="B161" t="s">
        <v>352</v>
      </c>
      <c r="C161" t="s">
        <v>199</v>
      </c>
      <c r="F161" s="1" t="s">
        <v>373</v>
      </c>
      <c r="G161" s="4">
        <f t="shared" si="0"/>
        <v>3442.5</v>
      </c>
      <c r="I161" t="s">
        <v>352</v>
      </c>
      <c r="J161">
        <v>88439</v>
      </c>
      <c r="K161" t="s">
        <v>17</v>
      </c>
    </row>
    <row r="162" spans="1:13">
      <c r="A162" t="s">
        <v>374</v>
      </c>
      <c r="B162" t="s">
        <v>352</v>
      </c>
      <c r="C162" t="s">
        <v>54</v>
      </c>
      <c r="F162" s="1" t="s">
        <v>375</v>
      </c>
      <c r="G162" s="4">
        <f t="shared" si="0"/>
        <v>3442.5</v>
      </c>
      <c r="I162" t="s">
        <v>352</v>
      </c>
      <c r="J162">
        <v>88441</v>
      </c>
      <c r="K162" t="s">
        <v>17</v>
      </c>
    </row>
    <row r="163" spans="1:13">
      <c r="A163" t="s">
        <v>376</v>
      </c>
      <c r="B163" t="s">
        <v>352</v>
      </c>
      <c r="C163" t="s">
        <v>98</v>
      </c>
      <c r="F163" s="1" t="s">
        <v>377</v>
      </c>
      <c r="G163" s="4">
        <f>259*13.5</f>
        <v>3496.5</v>
      </c>
      <c r="I163" t="s">
        <v>352</v>
      </c>
      <c r="J163">
        <v>88442</v>
      </c>
      <c r="K163" t="s">
        <v>17</v>
      </c>
    </row>
    <row r="164" spans="1:13">
      <c r="A164" t="s">
        <v>378</v>
      </c>
      <c r="B164" t="s">
        <v>352</v>
      </c>
      <c r="C164" t="s">
        <v>105</v>
      </c>
      <c r="F164" s="1" t="s">
        <v>379</v>
      </c>
      <c r="G164" s="4">
        <f>329*13.5</f>
        <v>4441.5</v>
      </c>
      <c r="I164" t="s">
        <v>352</v>
      </c>
      <c r="J164">
        <v>88443</v>
      </c>
      <c r="K164" t="s">
        <v>17</v>
      </c>
    </row>
    <row r="165" spans="1:13">
      <c r="A165" t="s">
        <v>380</v>
      </c>
      <c r="B165" t="s">
        <v>352</v>
      </c>
      <c r="C165" t="s">
        <v>27</v>
      </c>
      <c r="F165" s="1" t="s">
        <v>381</v>
      </c>
      <c r="G165" s="4">
        <f t="shared" ref="G165:G169" si="1">329*13.5</f>
        <v>4441.5</v>
      </c>
      <c r="I165" t="s">
        <v>352</v>
      </c>
      <c r="J165">
        <v>88445</v>
      </c>
      <c r="K165" t="s">
        <v>17</v>
      </c>
    </row>
    <row r="166" spans="1:13">
      <c r="A166" t="s">
        <v>382</v>
      </c>
      <c r="B166" t="s">
        <v>352</v>
      </c>
      <c r="C166" t="s">
        <v>23</v>
      </c>
      <c r="F166" s="1" t="s">
        <v>383</v>
      </c>
      <c r="G166" s="4">
        <f t="shared" si="1"/>
        <v>4441.5</v>
      </c>
      <c r="I166" t="s">
        <v>352</v>
      </c>
      <c r="J166">
        <v>88446</v>
      </c>
      <c r="K166" t="s">
        <v>17</v>
      </c>
    </row>
    <row r="167" spans="1:13">
      <c r="A167" t="s">
        <v>384</v>
      </c>
      <c r="B167" t="s">
        <v>352</v>
      </c>
      <c r="C167" t="s">
        <v>229</v>
      </c>
      <c r="F167" s="1" t="s">
        <v>385</v>
      </c>
      <c r="G167" s="4">
        <f t="shared" si="1"/>
        <v>4441.5</v>
      </c>
      <c r="I167" t="s">
        <v>352</v>
      </c>
      <c r="J167">
        <v>88448</v>
      </c>
      <c r="K167" t="s">
        <v>17</v>
      </c>
    </row>
    <row r="168" spans="1:13">
      <c r="A168" t="s">
        <v>386</v>
      </c>
      <c r="B168" t="s">
        <v>352</v>
      </c>
      <c r="C168" t="s">
        <v>229</v>
      </c>
      <c r="F168" s="1" t="s">
        <v>387</v>
      </c>
      <c r="G168" s="4">
        <f t="shared" si="1"/>
        <v>4441.5</v>
      </c>
      <c r="I168" t="s">
        <v>352</v>
      </c>
      <c r="J168">
        <v>88454</v>
      </c>
      <c r="K168" t="s">
        <v>17</v>
      </c>
    </row>
    <row r="169" spans="1:13">
      <c r="A169" t="s">
        <v>388</v>
      </c>
      <c r="B169" t="s">
        <v>352</v>
      </c>
      <c r="C169" t="s">
        <v>229</v>
      </c>
      <c r="F169" s="1" t="s">
        <v>389</v>
      </c>
      <c r="G169" s="4">
        <f t="shared" si="1"/>
        <v>4441.5</v>
      </c>
      <c r="I169" t="s">
        <v>352</v>
      </c>
      <c r="J169">
        <v>88455</v>
      </c>
      <c r="K169" t="s">
        <v>17</v>
      </c>
    </row>
    <row r="170" spans="1:13">
      <c r="A170" t="s">
        <v>390</v>
      </c>
      <c r="B170" t="s">
        <v>352</v>
      </c>
      <c r="C170" t="s">
        <v>229</v>
      </c>
      <c r="F170" s="1" t="s">
        <v>391</v>
      </c>
      <c r="G170" s="4">
        <f>358*13.5</f>
        <v>4833</v>
      </c>
      <c r="I170" t="s">
        <v>352</v>
      </c>
      <c r="J170">
        <v>88456</v>
      </c>
      <c r="K170" t="s">
        <v>17</v>
      </c>
    </row>
    <row r="171" spans="1:13">
      <c r="A171" t="s">
        <v>392</v>
      </c>
      <c r="B171" t="s">
        <v>352</v>
      </c>
      <c r="C171" t="s">
        <v>199</v>
      </c>
      <c r="F171" s="1" t="s">
        <v>393</v>
      </c>
      <c r="G171" s="4">
        <f>269*13.5</f>
        <v>3631.5</v>
      </c>
      <c r="I171" t="s">
        <v>352</v>
      </c>
      <c r="J171">
        <v>88458</v>
      </c>
      <c r="K171" t="s">
        <v>30</v>
      </c>
      <c r="L171" t="s">
        <v>394</v>
      </c>
    </row>
    <row r="172" spans="1:13">
      <c r="A172" t="s">
        <v>395</v>
      </c>
      <c r="B172" t="s">
        <v>352</v>
      </c>
      <c r="C172" t="s">
        <v>19</v>
      </c>
      <c r="F172" s="1" t="s">
        <v>396</v>
      </c>
      <c r="G172" s="4">
        <f>213*13.5</f>
        <v>2875.5</v>
      </c>
      <c r="I172" t="s">
        <v>352</v>
      </c>
      <c r="J172">
        <v>88461</v>
      </c>
      <c r="K172" t="s">
        <v>17</v>
      </c>
    </row>
    <row r="173" spans="1:13">
      <c r="A173" t="s">
        <v>397</v>
      </c>
      <c r="B173" t="s">
        <v>352</v>
      </c>
      <c r="C173" t="s">
        <v>224</v>
      </c>
      <c r="F173" s="1" t="s">
        <v>398</v>
      </c>
      <c r="G173" s="4">
        <f>429*13.5</f>
        <v>5791.5</v>
      </c>
      <c r="I173" t="s">
        <v>352</v>
      </c>
      <c r="J173">
        <v>88464</v>
      </c>
      <c r="K173" t="s">
        <v>17</v>
      </c>
    </row>
    <row r="174" spans="1:13">
      <c r="A174" t="s">
        <v>399</v>
      </c>
      <c r="B174" t="s">
        <v>352</v>
      </c>
      <c r="C174" t="s">
        <v>400</v>
      </c>
      <c r="F174" s="1" t="s">
        <v>401</v>
      </c>
      <c r="G174" s="4">
        <f>359*13.5</f>
        <v>4846.5</v>
      </c>
      <c r="I174" t="s">
        <v>352</v>
      </c>
      <c r="J174">
        <v>88468</v>
      </c>
      <c r="K174" t="s">
        <v>17</v>
      </c>
      <c r="M174" t="s">
        <v>74</v>
      </c>
    </row>
    <row r="175" spans="1:13">
      <c r="A175" t="s">
        <v>402</v>
      </c>
      <c r="B175" t="s">
        <v>352</v>
      </c>
      <c r="C175" t="s">
        <v>54</v>
      </c>
      <c r="F175" s="1" t="s">
        <v>403</v>
      </c>
      <c r="G175" s="4">
        <f>359*13.5</f>
        <v>4846.5</v>
      </c>
      <c r="I175" t="s">
        <v>352</v>
      </c>
      <c r="J175">
        <v>88472</v>
      </c>
      <c r="K175" t="s">
        <v>17</v>
      </c>
    </row>
    <row r="176" spans="1:13">
      <c r="A176" t="s">
        <v>404</v>
      </c>
      <c r="B176" t="s">
        <v>352</v>
      </c>
      <c r="C176" t="s">
        <v>105</v>
      </c>
      <c r="F176" s="1" t="s">
        <v>405</v>
      </c>
      <c r="G176" s="4">
        <f t="shared" ref="G176:G180" si="2">359*13.5</f>
        <v>4846.5</v>
      </c>
      <c r="I176" t="s">
        <v>352</v>
      </c>
      <c r="J176">
        <v>88474</v>
      </c>
      <c r="K176" t="s">
        <v>17</v>
      </c>
    </row>
    <row r="177" spans="1:12">
      <c r="A177" t="s">
        <v>406</v>
      </c>
      <c r="B177" t="s">
        <v>352</v>
      </c>
      <c r="C177" t="s">
        <v>51</v>
      </c>
      <c r="F177" s="1" t="s">
        <v>407</v>
      </c>
      <c r="G177" s="4">
        <f t="shared" si="2"/>
        <v>4846.5</v>
      </c>
      <c r="I177" t="s">
        <v>352</v>
      </c>
      <c r="J177">
        <v>88475</v>
      </c>
      <c r="K177" t="s">
        <v>17</v>
      </c>
    </row>
    <row r="178" spans="1:12">
      <c r="A178" t="s">
        <v>408</v>
      </c>
      <c r="B178" t="s">
        <v>352</v>
      </c>
      <c r="C178" t="s">
        <v>98</v>
      </c>
      <c r="F178" s="1" t="s">
        <v>409</v>
      </c>
      <c r="G178" s="4">
        <f t="shared" si="2"/>
        <v>4846.5</v>
      </c>
      <c r="I178" t="s">
        <v>352</v>
      </c>
      <c r="J178">
        <v>88476</v>
      </c>
      <c r="K178" t="s">
        <v>17</v>
      </c>
    </row>
    <row r="179" spans="1:12">
      <c r="A179" t="s">
        <v>410</v>
      </c>
      <c r="B179" t="s">
        <v>352</v>
      </c>
      <c r="C179" t="s">
        <v>105</v>
      </c>
      <c r="F179" s="1" t="s">
        <v>411</v>
      </c>
      <c r="G179" s="4">
        <f t="shared" si="2"/>
        <v>4846.5</v>
      </c>
      <c r="I179" t="s">
        <v>352</v>
      </c>
      <c r="J179">
        <v>88478</v>
      </c>
      <c r="K179" t="s">
        <v>17</v>
      </c>
    </row>
    <row r="180" spans="1:12">
      <c r="A180" t="s">
        <v>412</v>
      </c>
      <c r="B180" t="s">
        <v>352</v>
      </c>
      <c r="C180" t="s">
        <v>70</v>
      </c>
      <c r="F180" s="1" t="s">
        <v>413</v>
      </c>
      <c r="G180" s="4">
        <f t="shared" si="2"/>
        <v>4846.5</v>
      </c>
      <c r="I180" t="s">
        <v>352</v>
      </c>
      <c r="J180">
        <v>88487</v>
      </c>
      <c r="K180" t="s">
        <v>17</v>
      </c>
    </row>
    <row r="181" spans="1:12">
      <c r="A181" t="s">
        <v>414</v>
      </c>
      <c r="B181" t="s">
        <v>352</v>
      </c>
      <c r="C181" t="s">
        <v>70</v>
      </c>
      <c r="F181" s="1" t="s">
        <v>415</v>
      </c>
      <c r="G181" s="4">
        <f>298*13.5</f>
        <v>4023</v>
      </c>
      <c r="I181" t="s">
        <v>352</v>
      </c>
      <c r="J181">
        <v>88489</v>
      </c>
      <c r="K181" t="s">
        <v>30</v>
      </c>
      <c r="L181" t="s">
        <v>394</v>
      </c>
    </row>
    <row r="182" spans="1:12">
      <c r="A182" t="s">
        <v>416</v>
      </c>
      <c r="B182" t="s">
        <v>352</v>
      </c>
      <c r="C182" t="s">
        <v>98</v>
      </c>
      <c r="F182" s="1" t="s">
        <v>417</v>
      </c>
      <c r="G182" s="4">
        <f>959*13.5</f>
        <v>12946.5</v>
      </c>
      <c r="I182" t="s">
        <v>352</v>
      </c>
      <c r="J182">
        <v>88492</v>
      </c>
      <c r="K182" t="s">
        <v>59</v>
      </c>
    </row>
    <row r="183" spans="1:12">
      <c r="A183" t="s">
        <v>418</v>
      </c>
      <c r="B183" t="s">
        <v>352</v>
      </c>
      <c r="C183" t="s">
        <v>51</v>
      </c>
      <c r="F183" s="1" t="s">
        <v>419</v>
      </c>
      <c r="G183" s="4">
        <f>429*13.5</f>
        <v>5791.5</v>
      </c>
      <c r="I183" t="s">
        <v>352</v>
      </c>
      <c r="J183">
        <v>88493</v>
      </c>
      <c r="K183" t="s">
        <v>163</v>
      </c>
    </row>
    <row r="184" spans="1:12">
      <c r="A184" t="s">
        <v>420</v>
      </c>
      <c r="B184" t="s">
        <v>352</v>
      </c>
      <c r="C184" t="s">
        <v>54</v>
      </c>
      <c r="F184" s="1" t="s">
        <v>421</v>
      </c>
      <c r="G184" s="4">
        <f>429*13.5</f>
        <v>5791.5</v>
      </c>
      <c r="I184" t="s">
        <v>352</v>
      </c>
      <c r="J184">
        <v>88494</v>
      </c>
      <c r="K184" t="s">
        <v>163</v>
      </c>
    </row>
    <row r="185" spans="1:12">
      <c r="A185" t="s">
        <v>422</v>
      </c>
      <c r="B185" t="s">
        <v>352</v>
      </c>
      <c r="C185" t="s">
        <v>51</v>
      </c>
      <c r="F185" s="1" t="s">
        <v>423</v>
      </c>
      <c r="G185" s="4">
        <f>309*13.5</f>
        <v>4171.5</v>
      </c>
      <c r="I185" t="s">
        <v>352</v>
      </c>
      <c r="J185">
        <v>88497</v>
      </c>
      <c r="K185" t="s">
        <v>17</v>
      </c>
    </row>
    <row r="186" spans="1:12">
      <c r="A186" t="s">
        <v>424</v>
      </c>
      <c r="B186" t="s">
        <v>352</v>
      </c>
      <c r="C186" t="s">
        <v>23</v>
      </c>
      <c r="F186" s="1" t="s">
        <v>425</v>
      </c>
      <c r="G186" s="4">
        <f>269*13.5</f>
        <v>3631.5</v>
      </c>
      <c r="I186" t="s">
        <v>352</v>
      </c>
      <c r="J186">
        <v>88498</v>
      </c>
      <c r="K186" t="s">
        <v>17</v>
      </c>
    </row>
    <row r="187" spans="1:12">
      <c r="A187" t="s">
        <v>426</v>
      </c>
      <c r="B187" t="s">
        <v>352</v>
      </c>
      <c r="C187" t="s">
        <v>70</v>
      </c>
      <c r="F187" s="1" t="s">
        <v>427</v>
      </c>
      <c r="G187" s="4">
        <f>359*13.5</f>
        <v>4846.5</v>
      </c>
      <c r="I187" t="s">
        <v>352</v>
      </c>
      <c r="J187">
        <v>88501</v>
      </c>
      <c r="K187" t="s">
        <v>17</v>
      </c>
    </row>
    <row r="188" spans="1:12">
      <c r="A188" t="s">
        <v>428</v>
      </c>
      <c r="B188" t="s">
        <v>352</v>
      </c>
      <c r="C188" t="s">
        <v>229</v>
      </c>
      <c r="F188" s="1" t="s">
        <v>429</v>
      </c>
      <c r="G188" s="4">
        <f>399*13.5</f>
        <v>5386.5</v>
      </c>
      <c r="I188" t="s">
        <v>352</v>
      </c>
      <c r="J188">
        <v>88502</v>
      </c>
      <c r="K188" t="s">
        <v>17</v>
      </c>
    </row>
    <row r="189" spans="1:12">
      <c r="A189" t="s">
        <v>430</v>
      </c>
      <c r="B189" t="s">
        <v>352</v>
      </c>
      <c r="C189" t="s">
        <v>98</v>
      </c>
      <c r="F189" s="1" t="s">
        <v>431</v>
      </c>
      <c r="G189" s="4">
        <f>350*13.5</f>
        <v>4725</v>
      </c>
      <c r="I189" t="s">
        <v>352</v>
      </c>
      <c r="J189">
        <v>88503</v>
      </c>
      <c r="K189" t="s">
        <v>30</v>
      </c>
      <c r="L189" t="s">
        <v>394</v>
      </c>
    </row>
    <row r="190" spans="1:12">
      <c r="A190" t="s">
        <v>432</v>
      </c>
      <c r="B190" t="s">
        <v>352</v>
      </c>
      <c r="C190" t="s">
        <v>19</v>
      </c>
      <c r="F190" s="1" t="s">
        <v>433</v>
      </c>
      <c r="G190" s="4">
        <f>350*13.5</f>
        <v>4725</v>
      </c>
      <c r="I190" t="s">
        <v>352</v>
      </c>
      <c r="J190">
        <v>88508</v>
      </c>
      <c r="K190" t="s">
        <v>17</v>
      </c>
    </row>
    <row r="191" spans="1:12">
      <c r="A191" t="s">
        <v>434</v>
      </c>
      <c r="B191" t="s">
        <v>352</v>
      </c>
      <c r="C191" t="s">
        <v>229</v>
      </c>
      <c r="F191" s="1" t="s">
        <v>435</v>
      </c>
      <c r="G191" s="4">
        <f>446*13.5</f>
        <v>6021</v>
      </c>
      <c r="I191" t="s">
        <v>352</v>
      </c>
      <c r="J191">
        <v>88512</v>
      </c>
      <c r="K191" t="s">
        <v>17</v>
      </c>
    </row>
    <row r="192" spans="1:12">
      <c r="A192" t="s">
        <v>436</v>
      </c>
      <c r="B192" t="s">
        <v>352</v>
      </c>
      <c r="C192" t="s">
        <v>98</v>
      </c>
      <c r="F192" s="1" t="s">
        <v>437</v>
      </c>
      <c r="G192" s="4">
        <f>208*13.5</f>
        <v>2808</v>
      </c>
      <c r="I192" t="s">
        <v>352</v>
      </c>
      <c r="J192">
        <v>88513</v>
      </c>
      <c r="K192" t="s">
        <v>17</v>
      </c>
    </row>
    <row r="193" spans="1:12">
      <c r="A193" t="s">
        <v>438</v>
      </c>
      <c r="B193" t="s">
        <v>352</v>
      </c>
      <c r="C193" t="s">
        <v>23</v>
      </c>
      <c r="F193" s="1" t="s">
        <v>439</v>
      </c>
      <c r="G193" s="4">
        <f>329*13.5</f>
        <v>4441.5</v>
      </c>
      <c r="I193" t="s">
        <v>352</v>
      </c>
      <c r="J193">
        <v>88515</v>
      </c>
      <c r="K193" t="s">
        <v>17</v>
      </c>
    </row>
    <row r="194" spans="1:12">
      <c r="A194" t="s">
        <v>440</v>
      </c>
      <c r="B194" t="s">
        <v>352</v>
      </c>
      <c r="C194" t="s">
        <v>23</v>
      </c>
      <c r="F194" s="1" t="s">
        <v>441</v>
      </c>
      <c r="G194" s="4">
        <f>355*13.5</f>
        <v>4792.5</v>
      </c>
      <c r="I194" t="s">
        <v>352</v>
      </c>
      <c r="J194">
        <v>88517</v>
      </c>
      <c r="K194" t="s">
        <v>17</v>
      </c>
    </row>
    <row r="195" spans="1:12">
      <c r="A195" t="s">
        <v>442</v>
      </c>
      <c r="B195" t="s">
        <v>352</v>
      </c>
      <c r="C195" t="s">
        <v>105</v>
      </c>
      <c r="F195" s="1" t="s">
        <v>443</v>
      </c>
      <c r="G195" s="4">
        <f>620*13.5</f>
        <v>8370</v>
      </c>
      <c r="I195" t="s">
        <v>352</v>
      </c>
      <c r="J195">
        <v>88519</v>
      </c>
      <c r="K195" t="s">
        <v>17</v>
      </c>
    </row>
    <row r="196" spans="1:12">
      <c r="A196" t="s">
        <v>444</v>
      </c>
      <c r="B196" t="s">
        <v>352</v>
      </c>
      <c r="C196" t="s">
        <v>229</v>
      </c>
      <c r="F196" s="1" t="s">
        <v>445</v>
      </c>
      <c r="G196" s="4">
        <f>399*13.5</f>
        <v>5386.5</v>
      </c>
      <c r="I196" t="s">
        <v>352</v>
      </c>
      <c r="J196">
        <v>88522</v>
      </c>
      <c r="K196" t="s">
        <v>30</v>
      </c>
      <c r="L196" t="s">
        <v>394</v>
      </c>
    </row>
    <row r="197" spans="1:12">
      <c r="A197" t="s">
        <v>446</v>
      </c>
      <c r="B197" t="s">
        <v>352</v>
      </c>
      <c r="C197" t="s">
        <v>105</v>
      </c>
      <c r="F197" s="1" t="s">
        <v>447</v>
      </c>
      <c r="G197" s="4">
        <f>399*13.5</f>
        <v>5386.5</v>
      </c>
      <c r="I197" t="s">
        <v>352</v>
      </c>
      <c r="J197">
        <v>88528</v>
      </c>
      <c r="K197" t="s">
        <v>30</v>
      </c>
      <c r="L197" t="s">
        <v>394</v>
      </c>
    </row>
    <row r="198" spans="1:12">
      <c r="A198" t="s">
        <v>448</v>
      </c>
      <c r="B198" t="s">
        <v>352</v>
      </c>
      <c r="C198" t="s">
        <v>449</v>
      </c>
      <c r="F198" s="1" t="s">
        <v>450</v>
      </c>
      <c r="G198" s="4">
        <f>200*13.5</f>
        <v>2700</v>
      </c>
      <c r="I198" t="s">
        <v>352</v>
      </c>
      <c r="J198">
        <v>88530</v>
      </c>
      <c r="K198" t="s">
        <v>17</v>
      </c>
    </row>
    <row r="199" spans="1:12">
      <c r="A199" t="s">
        <v>451</v>
      </c>
      <c r="B199" t="s">
        <v>352</v>
      </c>
      <c r="C199" t="s">
        <v>54</v>
      </c>
      <c r="F199" s="1" t="s">
        <v>452</v>
      </c>
      <c r="G199" s="4">
        <f>446*13.5</f>
        <v>6021</v>
      </c>
      <c r="I199" t="s">
        <v>352</v>
      </c>
      <c r="J199">
        <v>88531</v>
      </c>
      <c r="K199" t="s">
        <v>17</v>
      </c>
    </row>
    <row r="200" spans="1:12">
      <c r="A200" t="s">
        <v>453</v>
      </c>
      <c r="B200" t="s">
        <v>352</v>
      </c>
      <c r="C200" t="s">
        <v>449</v>
      </c>
      <c r="F200" s="1" t="s">
        <v>454</v>
      </c>
      <c r="G200" s="4">
        <f>350*13.5</f>
        <v>4725</v>
      </c>
      <c r="I200" t="s">
        <v>352</v>
      </c>
      <c r="J200">
        <v>88536</v>
      </c>
      <c r="K200" t="s">
        <v>17</v>
      </c>
    </row>
    <row r="201" spans="1:12">
      <c r="A201" t="s">
        <v>455</v>
      </c>
      <c r="B201" t="s">
        <v>352</v>
      </c>
      <c r="C201" t="s">
        <v>229</v>
      </c>
      <c r="F201" s="1" t="s">
        <v>456</v>
      </c>
      <c r="G201" s="4">
        <f>299*13.5</f>
        <v>4036.5</v>
      </c>
      <c r="I201" t="s">
        <v>352</v>
      </c>
      <c r="J201">
        <v>88540</v>
      </c>
      <c r="K201" t="s">
        <v>17</v>
      </c>
    </row>
    <row r="202" spans="1:12">
      <c r="A202" t="s">
        <v>457</v>
      </c>
      <c r="B202" t="s">
        <v>352</v>
      </c>
      <c r="C202" t="s">
        <v>224</v>
      </c>
      <c r="F202" s="1" t="s">
        <v>458</v>
      </c>
      <c r="G202" s="4">
        <f>339*13.5</f>
        <v>4576.5</v>
      </c>
      <c r="I202" t="s">
        <v>352</v>
      </c>
      <c r="J202">
        <v>88542</v>
      </c>
      <c r="K202" t="s">
        <v>17</v>
      </c>
    </row>
    <row r="203" spans="1:12">
      <c r="A203" t="s">
        <v>459</v>
      </c>
      <c r="B203" t="s">
        <v>352</v>
      </c>
      <c r="C203" t="s">
        <v>400</v>
      </c>
      <c r="F203" s="1" t="s">
        <v>460</v>
      </c>
      <c r="G203" s="4">
        <f>435*13.5</f>
        <v>5872.5</v>
      </c>
      <c r="I203" t="s">
        <v>352</v>
      </c>
      <c r="J203">
        <v>88545</v>
      </c>
      <c r="K203" t="s">
        <v>17</v>
      </c>
    </row>
    <row r="204" spans="1:12">
      <c r="A204" t="s">
        <v>461</v>
      </c>
      <c r="B204" t="s">
        <v>352</v>
      </c>
      <c r="C204" t="s">
        <v>462</v>
      </c>
      <c r="F204" s="1" t="s">
        <v>463</v>
      </c>
      <c r="G204" s="4">
        <f>459*13.5</f>
        <v>6196.5</v>
      </c>
      <c r="I204" t="s">
        <v>352</v>
      </c>
      <c r="J204">
        <v>88548</v>
      </c>
      <c r="K204" t="s">
        <v>17</v>
      </c>
    </row>
    <row r="205" spans="1:12">
      <c r="A205" t="s">
        <v>464</v>
      </c>
      <c r="B205" t="s">
        <v>352</v>
      </c>
      <c r="C205" t="s">
        <v>199</v>
      </c>
      <c r="F205" s="1" t="s">
        <v>465</v>
      </c>
      <c r="G205" s="4">
        <f>320*13.5</f>
        <v>4320</v>
      </c>
      <c r="I205" t="s">
        <v>352</v>
      </c>
      <c r="J205">
        <v>88554</v>
      </c>
      <c r="K205" t="s">
        <v>17</v>
      </c>
    </row>
    <row r="206" spans="1:12">
      <c r="A206" t="s">
        <v>466</v>
      </c>
      <c r="B206" t="s">
        <v>352</v>
      </c>
      <c r="C206" t="s">
        <v>467</v>
      </c>
      <c r="F206" s="1" t="s">
        <v>468</v>
      </c>
      <c r="G206" s="4">
        <f>399*13.5</f>
        <v>5386.5</v>
      </c>
      <c r="I206" t="s">
        <v>352</v>
      </c>
      <c r="J206">
        <v>88556</v>
      </c>
      <c r="K206" t="s">
        <v>30</v>
      </c>
      <c r="L206" t="s">
        <v>394</v>
      </c>
    </row>
    <row r="207" spans="1:12">
      <c r="A207" t="s">
        <v>469</v>
      </c>
      <c r="B207" t="s">
        <v>352</v>
      </c>
      <c r="C207" t="s">
        <v>224</v>
      </c>
      <c r="F207" s="1" t="s">
        <v>470</v>
      </c>
      <c r="G207" s="4">
        <f>369*13.5</f>
        <v>4981.5</v>
      </c>
      <c r="I207" t="s">
        <v>352</v>
      </c>
      <c r="J207">
        <v>88558</v>
      </c>
      <c r="K207" t="s">
        <v>17</v>
      </c>
    </row>
    <row r="208" spans="1:12">
      <c r="A208" t="s">
        <v>471</v>
      </c>
      <c r="B208" t="s">
        <v>352</v>
      </c>
      <c r="C208" t="s">
        <v>229</v>
      </c>
      <c r="F208" s="1" t="s">
        <v>472</v>
      </c>
      <c r="G208" s="4">
        <f>291*13.5</f>
        <v>3928.5</v>
      </c>
      <c r="I208" t="s">
        <v>352</v>
      </c>
      <c r="J208">
        <v>88563</v>
      </c>
      <c r="K208" t="s">
        <v>215</v>
      </c>
    </row>
    <row r="209" spans="1:12">
      <c r="A209" t="s">
        <v>473</v>
      </c>
      <c r="B209" t="s">
        <v>352</v>
      </c>
      <c r="C209" t="s">
        <v>199</v>
      </c>
      <c r="F209" s="1" t="s">
        <v>474</v>
      </c>
      <c r="G209" s="4">
        <f>329*13.5</f>
        <v>4441.5</v>
      </c>
      <c r="I209" t="s">
        <v>352</v>
      </c>
      <c r="J209">
        <v>88565</v>
      </c>
      <c r="K209" t="s">
        <v>215</v>
      </c>
    </row>
    <row r="210" spans="1:12">
      <c r="A210" t="s">
        <v>475</v>
      </c>
      <c r="B210" t="s">
        <v>352</v>
      </c>
      <c r="C210" t="s">
        <v>467</v>
      </c>
      <c r="F210" s="1" t="s">
        <v>476</v>
      </c>
      <c r="G210" s="4">
        <f>208*13.5</f>
        <v>2808</v>
      </c>
      <c r="I210" t="s">
        <v>352</v>
      </c>
      <c r="J210">
        <v>88567</v>
      </c>
      <c r="K210" t="s">
        <v>17</v>
      </c>
    </row>
    <row r="211" spans="1:12">
      <c r="A211" t="s">
        <v>477</v>
      </c>
      <c r="B211" t="s">
        <v>352</v>
      </c>
      <c r="C211" t="s">
        <v>199</v>
      </c>
      <c r="F211" s="1" t="s">
        <v>478</v>
      </c>
      <c r="G211" s="4">
        <f>320*13.5</f>
        <v>4320</v>
      </c>
      <c r="I211" t="s">
        <v>352</v>
      </c>
      <c r="J211">
        <v>88571</v>
      </c>
      <c r="K211" t="s">
        <v>17</v>
      </c>
    </row>
    <row r="212" spans="1:12">
      <c r="A212" t="s">
        <v>479</v>
      </c>
      <c r="B212" t="s">
        <v>352</v>
      </c>
      <c r="C212" t="s">
        <v>98</v>
      </c>
      <c r="F212" s="1" t="s">
        <v>480</v>
      </c>
      <c r="G212" s="4">
        <f t="shared" ref="G212" si="3">320*13.5</f>
        <v>4320</v>
      </c>
      <c r="I212" t="s">
        <v>352</v>
      </c>
      <c r="J212">
        <v>88580</v>
      </c>
      <c r="K212" t="s">
        <v>17</v>
      </c>
    </row>
    <row r="213" spans="1:12">
      <c r="A213" t="s">
        <v>481</v>
      </c>
      <c r="B213" t="s">
        <v>352</v>
      </c>
      <c r="C213" t="s">
        <v>105</v>
      </c>
      <c r="F213" s="1" t="s">
        <v>482</v>
      </c>
      <c r="G213" s="4">
        <f>469*13.5</f>
        <v>6331.5</v>
      </c>
      <c r="I213" t="s">
        <v>352</v>
      </c>
      <c r="J213">
        <v>88581</v>
      </c>
      <c r="K213" t="s">
        <v>17</v>
      </c>
    </row>
    <row r="214" spans="1:12">
      <c r="A214" t="s">
        <v>483</v>
      </c>
      <c r="B214" t="s">
        <v>352</v>
      </c>
      <c r="C214" t="s">
        <v>51</v>
      </c>
      <c r="F214" s="1" t="s">
        <v>484</v>
      </c>
      <c r="G214" s="4">
        <f>369*13.5</f>
        <v>4981.5</v>
      </c>
      <c r="I214" t="s">
        <v>352</v>
      </c>
      <c r="J214">
        <v>88587</v>
      </c>
      <c r="K214" t="s">
        <v>17</v>
      </c>
    </row>
    <row r="215" spans="1:12">
      <c r="A215" t="s">
        <v>485</v>
      </c>
      <c r="B215" t="s">
        <v>352</v>
      </c>
      <c r="C215" t="s">
        <v>54</v>
      </c>
      <c r="F215" s="1" t="s">
        <v>486</v>
      </c>
      <c r="G215" s="4">
        <f>399*13.5</f>
        <v>5386.5</v>
      </c>
      <c r="I215" t="s">
        <v>352</v>
      </c>
      <c r="J215">
        <v>88588</v>
      </c>
      <c r="K215" t="s">
        <v>30</v>
      </c>
      <c r="L215" t="s">
        <v>394</v>
      </c>
    </row>
    <row r="216" spans="1:12">
      <c r="A216" t="s">
        <v>487</v>
      </c>
      <c r="B216" t="s">
        <v>352</v>
      </c>
      <c r="C216" t="s">
        <v>54</v>
      </c>
      <c r="F216" s="1" t="s">
        <v>488</v>
      </c>
      <c r="G216" s="4">
        <f>399*13.5</f>
        <v>5386.5</v>
      </c>
      <c r="I216" t="s">
        <v>352</v>
      </c>
      <c r="J216">
        <v>88593</v>
      </c>
      <c r="K216" t="s">
        <v>30</v>
      </c>
      <c r="L216" t="s">
        <v>394</v>
      </c>
    </row>
    <row r="217" spans="1:12">
      <c r="A217" t="s">
        <v>489</v>
      </c>
      <c r="B217" t="s">
        <v>352</v>
      </c>
      <c r="C217" t="s">
        <v>70</v>
      </c>
      <c r="F217" s="1" t="s">
        <v>490</v>
      </c>
      <c r="G217" s="4">
        <f>399*13.5</f>
        <v>5386.5</v>
      </c>
      <c r="I217" t="s">
        <v>352</v>
      </c>
      <c r="J217">
        <v>88594</v>
      </c>
      <c r="K217" t="s">
        <v>30</v>
      </c>
      <c r="L217" t="s">
        <v>394</v>
      </c>
    </row>
    <row r="218" spans="1:12">
      <c r="A218" t="s">
        <v>491</v>
      </c>
      <c r="B218" t="s">
        <v>352</v>
      </c>
      <c r="C218" t="s">
        <v>224</v>
      </c>
      <c r="F218" s="1" t="s">
        <v>492</v>
      </c>
      <c r="G218" s="4">
        <f>469*13.5</f>
        <v>6331.5</v>
      </c>
      <c r="I218" t="s">
        <v>352</v>
      </c>
      <c r="J218">
        <v>88600</v>
      </c>
      <c r="K218" t="s">
        <v>17</v>
      </c>
    </row>
    <row r="219" spans="1:12">
      <c r="A219" t="s">
        <v>493</v>
      </c>
      <c r="B219" t="s">
        <v>352</v>
      </c>
      <c r="C219" t="s">
        <v>105</v>
      </c>
      <c r="F219" s="1" t="s">
        <v>494</v>
      </c>
      <c r="G219" s="4">
        <f>899*13.5</f>
        <v>12136.5</v>
      </c>
      <c r="I219" t="s">
        <v>352</v>
      </c>
      <c r="J219">
        <v>88601</v>
      </c>
      <c r="K219" t="s">
        <v>17</v>
      </c>
    </row>
    <row r="220" spans="1:12">
      <c r="A220" t="s">
        <v>495</v>
      </c>
      <c r="B220" t="s">
        <v>352</v>
      </c>
      <c r="C220" t="s">
        <v>51</v>
      </c>
      <c r="F220" s="1" t="s">
        <v>496</v>
      </c>
      <c r="G220" s="4">
        <f>899*13.5</f>
        <v>12136.5</v>
      </c>
      <c r="I220" t="s">
        <v>352</v>
      </c>
      <c r="J220">
        <v>88607</v>
      </c>
      <c r="K220" t="s">
        <v>17</v>
      </c>
    </row>
    <row r="221" spans="1:12">
      <c r="A221" t="s">
        <v>497</v>
      </c>
      <c r="B221" t="s">
        <v>352</v>
      </c>
      <c r="C221" t="s">
        <v>54</v>
      </c>
      <c r="F221" s="1" t="s">
        <v>498</v>
      </c>
      <c r="G221" s="4">
        <f>511*13.5</f>
        <v>6898.5</v>
      </c>
      <c r="I221" t="s">
        <v>352</v>
      </c>
      <c r="J221">
        <v>88608</v>
      </c>
      <c r="K221" t="s">
        <v>17</v>
      </c>
    </row>
    <row r="222" spans="1:12">
      <c r="A222" t="s">
        <v>499</v>
      </c>
      <c r="B222" t="s">
        <v>352</v>
      </c>
      <c r="C222" t="s">
        <v>51</v>
      </c>
      <c r="F222" s="1" t="s">
        <v>500</v>
      </c>
      <c r="G222" s="4">
        <f>598*13.5</f>
        <v>8073</v>
      </c>
      <c r="I222" t="s">
        <v>352</v>
      </c>
      <c r="J222">
        <v>88610</v>
      </c>
      <c r="K222" t="s">
        <v>17</v>
      </c>
    </row>
    <row r="223" spans="1:12">
      <c r="A223" t="s">
        <v>501</v>
      </c>
      <c r="B223" t="s">
        <v>352</v>
      </c>
      <c r="C223" t="s">
        <v>51</v>
      </c>
      <c r="F223" s="1" t="s">
        <v>502</v>
      </c>
      <c r="G223" s="4">
        <f>708*13.5</f>
        <v>9558</v>
      </c>
      <c r="I223" t="s">
        <v>352</v>
      </c>
      <c r="J223">
        <v>88612</v>
      </c>
      <c r="K223" t="s">
        <v>17</v>
      </c>
    </row>
    <row r="224" spans="1:12">
      <c r="A224" t="s">
        <v>503</v>
      </c>
      <c r="B224" t="s">
        <v>352</v>
      </c>
      <c r="C224" t="s">
        <v>229</v>
      </c>
      <c r="F224" s="1" t="s">
        <v>504</v>
      </c>
      <c r="G224" s="4">
        <f>399*13.5</f>
        <v>5386.5</v>
      </c>
      <c r="I224" t="s">
        <v>352</v>
      </c>
      <c r="J224">
        <v>88613</v>
      </c>
      <c r="K224" t="s">
        <v>30</v>
      </c>
      <c r="L224" t="s">
        <v>394</v>
      </c>
    </row>
    <row r="225" spans="1:12">
      <c r="A225" t="s">
        <v>505</v>
      </c>
      <c r="B225" t="s">
        <v>352</v>
      </c>
      <c r="C225" t="s">
        <v>54</v>
      </c>
      <c r="F225" s="1" t="s">
        <v>506</v>
      </c>
      <c r="G225" s="4">
        <f>577*13.5</f>
        <v>7789.5</v>
      </c>
      <c r="I225" t="s">
        <v>352</v>
      </c>
      <c r="J225">
        <v>88614</v>
      </c>
      <c r="K225" t="s">
        <v>17</v>
      </c>
    </row>
    <row r="226" spans="1:12">
      <c r="A226" t="s">
        <v>507</v>
      </c>
      <c r="B226" t="s">
        <v>352</v>
      </c>
      <c r="C226" t="s">
        <v>199</v>
      </c>
      <c r="F226" s="1" t="s">
        <v>508</v>
      </c>
      <c r="G226" s="4">
        <f>399*13.5</f>
        <v>5386.5</v>
      </c>
      <c r="I226" t="s">
        <v>352</v>
      </c>
      <c r="J226">
        <v>88619</v>
      </c>
      <c r="K226" t="s">
        <v>30</v>
      </c>
      <c r="L226" t="s">
        <v>394</v>
      </c>
    </row>
    <row r="227" spans="1:12">
      <c r="A227" t="s">
        <v>509</v>
      </c>
      <c r="B227" t="s">
        <v>352</v>
      </c>
      <c r="C227" t="s">
        <v>510</v>
      </c>
      <c r="F227" s="1" t="s">
        <v>511</v>
      </c>
      <c r="G227" s="4">
        <f>544*13.5</f>
        <v>7344</v>
      </c>
      <c r="I227" t="s">
        <v>352</v>
      </c>
      <c r="J227">
        <v>88620</v>
      </c>
      <c r="K227" t="s">
        <v>17</v>
      </c>
    </row>
    <row r="228" spans="1:12">
      <c r="A228" t="s">
        <v>512</v>
      </c>
      <c r="B228" t="s">
        <v>352</v>
      </c>
      <c r="C228" t="s">
        <v>229</v>
      </c>
      <c r="F228" s="1" t="s">
        <v>513</v>
      </c>
      <c r="G228" s="4">
        <f>399*13.5</f>
        <v>5386.5</v>
      </c>
      <c r="I228" t="s">
        <v>352</v>
      </c>
      <c r="J228">
        <v>88622</v>
      </c>
      <c r="K228" t="s">
        <v>17</v>
      </c>
    </row>
    <row r="229" spans="1:12">
      <c r="A229" t="s">
        <v>514</v>
      </c>
      <c r="B229" t="s">
        <v>352</v>
      </c>
      <c r="C229" t="s">
        <v>54</v>
      </c>
      <c r="F229" s="1" t="s">
        <v>515</v>
      </c>
      <c r="G229" s="4">
        <f>577*13.5</f>
        <v>7789.5</v>
      </c>
      <c r="I229" t="s">
        <v>352</v>
      </c>
      <c r="J229">
        <v>88624</v>
      </c>
      <c r="K229" t="s">
        <v>17</v>
      </c>
    </row>
    <row r="230" spans="1:12">
      <c r="A230" t="s">
        <v>516</v>
      </c>
      <c r="B230" t="s">
        <v>352</v>
      </c>
      <c r="C230" t="s">
        <v>51</v>
      </c>
      <c r="F230" s="1" t="s">
        <v>517</v>
      </c>
      <c r="G230" s="4">
        <f>620*13.5</f>
        <v>8370</v>
      </c>
      <c r="I230" t="s">
        <v>352</v>
      </c>
      <c r="J230">
        <v>88626</v>
      </c>
      <c r="K230" t="s">
        <v>17</v>
      </c>
    </row>
    <row r="231" spans="1:12">
      <c r="A231" t="s">
        <v>518</v>
      </c>
      <c r="B231" t="s">
        <v>352</v>
      </c>
      <c r="C231" t="s">
        <v>467</v>
      </c>
      <c r="F231" s="1" t="s">
        <v>519</v>
      </c>
      <c r="G231" s="4">
        <f>533*13.5</f>
        <v>7195.5</v>
      </c>
      <c r="I231" t="s">
        <v>352</v>
      </c>
      <c r="J231">
        <v>88633</v>
      </c>
      <c r="K231" t="s">
        <v>17</v>
      </c>
    </row>
    <row r="232" spans="1:12">
      <c r="A232" t="s">
        <v>520</v>
      </c>
      <c r="B232" t="s">
        <v>352</v>
      </c>
      <c r="C232" t="s">
        <v>224</v>
      </c>
      <c r="F232" s="1" t="s">
        <v>521</v>
      </c>
      <c r="G232" s="4">
        <f>708*13.5</f>
        <v>9558</v>
      </c>
      <c r="I232" t="s">
        <v>352</v>
      </c>
      <c r="J232">
        <v>88635</v>
      </c>
      <c r="K232" t="s">
        <v>59</v>
      </c>
    </row>
    <row r="233" spans="1:12">
      <c r="A233" t="s">
        <v>522</v>
      </c>
      <c r="B233" t="s">
        <v>352</v>
      </c>
      <c r="C233" t="s">
        <v>224</v>
      </c>
      <c r="F233" s="1" t="s">
        <v>523</v>
      </c>
      <c r="G233" s="4">
        <f>598*13.5</f>
        <v>8073</v>
      </c>
      <c r="I233" t="s">
        <v>352</v>
      </c>
      <c r="J233">
        <v>88636</v>
      </c>
      <c r="K233" t="s">
        <v>17</v>
      </c>
    </row>
    <row r="234" spans="1:12">
      <c r="A234" t="s">
        <v>524</v>
      </c>
      <c r="B234" t="s">
        <v>352</v>
      </c>
      <c r="C234" t="s">
        <v>54</v>
      </c>
      <c r="F234" s="1" t="s">
        <v>525</v>
      </c>
      <c r="G234" s="4">
        <f>399*13.5</f>
        <v>5386.5</v>
      </c>
      <c r="I234" t="s">
        <v>352</v>
      </c>
      <c r="J234">
        <v>88640</v>
      </c>
      <c r="K234" t="s">
        <v>17</v>
      </c>
    </row>
    <row r="235" spans="1:12">
      <c r="A235" t="s">
        <v>526</v>
      </c>
      <c r="B235" t="s">
        <v>352</v>
      </c>
      <c r="C235" t="s">
        <v>224</v>
      </c>
      <c r="F235" s="1" t="s">
        <v>527</v>
      </c>
      <c r="G235" s="4">
        <f>544*13.5</f>
        <v>7344</v>
      </c>
      <c r="I235" t="s">
        <v>352</v>
      </c>
      <c r="J235">
        <v>88646</v>
      </c>
      <c r="K235" t="s">
        <v>17</v>
      </c>
    </row>
    <row r="236" spans="1:12">
      <c r="A236" t="s">
        <v>528</v>
      </c>
      <c r="B236" t="s">
        <v>352</v>
      </c>
      <c r="C236" t="s">
        <v>229</v>
      </c>
      <c r="F236" s="1" t="s">
        <v>529</v>
      </c>
      <c r="G236" s="4">
        <f>309*13.5</f>
        <v>4171.5</v>
      </c>
      <c r="I236" t="s">
        <v>352</v>
      </c>
      <c r="J236">
        <v>88649</v>
      </c>
      <c r="K236" t="s">
        <v>17</v>
      </c>
    </row>
    <row r="237" spans="1:12">
      <c r="A237" t="s">
        <v>530</v>
      </c>
      <c r="B237" t="s">
        <v>352</v>
      </c>
      <c r="C237" t="s">
        <v>54</v>
      </c>
      <c r="F237" s="1" t="s">
        <v>531</v>
      </c>
      <c r="G237" s="4">
        <f>309*13.5</f>
        <v>4171.5</v>
      </c>
      <c r="I237" t="s">
        <v>352</v>
      </c>
      <c r="J237">
        <v>88650</v>
      </c>
      <c r="K237" t="s">
        <v>17</v>
      </c>
    </row>
    <row r="238" spans="1:12">
      <c r="A238" t="s">
        <v>532</v>
      </c>
      <c r="B238" t="s">
        <v>352</v>
      </c>
      <c r="C238" t="s">
        <v>467</v>
      </c>
      <c r="F238" s="1" t="s">
        <v>533</v>
      </c>
      <c r="G238" s="4">
        <f>999*13.5</f>
        <v>13486.5</v>
      </c>
      <c r="I238" t="s">
        <v>352</v>
      </c>
      <c r="J238">
        <v>88651</v>
      </c>
      <c r="K238" t="s">
        <v>17</v>
      </c>
    </row>
    <row r="239" spans="1:12">
      <c r="A239" t="s">
        <v>534</v>
      </c>
      <c r="B239" t="s">
        <v>352</v>
      </c>
      <c r="C239" t="s">
        <v>229</v>
      </c>
      <c r="F239" s="1" t="s">
        <v>535</v>
      </c>
      <c r="G239" s="4">
        <f>718*13.5</f>
        <v>9693</v>
      </c>
      <c r="I239" t="s">
        <v>352</v>
      </c>
      <c r="J239">
        <v>88652</v>
      </c>
      <c r="K239" t="s">
        <v>17</v>
      </c>
    </row>
    <row r="240" spans="1:12">
      <c r="A240" t="s">
        <v>536</v>
      </c>
      <c r="B240" t="s">
        <v>352</v>
      </c>
      <c r="C240" t="s">
        <v>467</v>
      </c>
      <c r="F240" s="1" t="s">
        <v>537</v>
      </c>
      <c r="G240" s="4">
        <f>631*13.5</f>
        <v>8518.5</v>
      </c>
      <c r="I240" t="s">
        <v>352</v>
      </c>
      <c r="J240">
        <v>88654</v>
      </c>
      <c r="K240" t="s">
        <v>17</v>
      </c>
    </row>
    <row r="241" spans="1:12">
      <c r="A241" t="s">
        <v>538</v>
      </c>
      <c r="B241" t="s">
        <v>352</v>
      </c>
      <c r="C241" t="s">
        <v>539</v>
      </c>
      <c r="F241" s="1" t="s">
        <v>540</v>
      </c>
      <c r="G241" s="4">
        <f>899*13.5</f>
        <v>12136.5</v>
      </c>
      <c r="I241" t="s">
        <v>352</v>
      </c>
      <c r="J241">
        <v>88655</v>
      </c>
      <c r="K241" t="s">
        <v>30</v>
      </c>
      <c r="L241" t="s">
        <v>541</v>
      </c>
    </row>
    <row r="242" spans="1:12">
      <c r="A242" t="s">
        <v>542</v>
      </c>
      <c r="B242" t="s">
        <v>352</v>
      </c>
      <c r="C242" t="s">
        <v>224</v>
      </c>
      <c r="F242" s="1" t="s">
        <v>543</v>
      </c>
      <c r="G242" s="4">
        <f>609*13.5</f>
        <v>8221.5</v>
      </c>
      <c r="I242" t="s">
        <v>352</v>
      </c>
      <c r="J242">
        <v>88656</v>
      </c>
      <c r="K242" t="s">
        <v>17</v>
      </c>
    </row>
    <row r="243" spans="1:12">
      <c r="A243" t="s">
        <v>544</v>
      </c>
      <c r="B243" t="s">
        <v>352</v>
      </c>
      <c r="C243" t="s">
        <v>467</v>
      </c>
      <c r="F243" s="1" t="s">
        <v>545</v>
      </c>
      <c r="G243" s="4">
        <f>450*13.5</f>
        <v>6075</v>
      </c>
      <c r="I243" t="s">
        <v>352</v>
      </c>
      <c r="J243">
        <v>88659</v>
      </c>
      <c r="K243" t="s">
        <v>17</v>
      </c>
    </row>
    <row r="244" spans="1:12">
      <c r="A244" t="s">
        <v>546</v>
      </c>
      <c r="B244" t="s">
        <v>352</v>
      </c>
      <c r="C244" t="s">
        <v>199</v>
      </c>
      <c r="F244" s="1" t="s">
        <v>547</v>
      </c>
      <c r="G244" s="4">
        <f>454*13.5</f>
        <v>6129</v>
      </c>
      <c r="I244" t="s">
        <v>352</v>
      </c>
      <c r="J244">
        <v>88661</v>
      </c>
      <c r="K244" t="s">
        <v>17</v>
      </c>
    </row>
    <row r="245" spans="1:12">
      <c r="A245" t="s">
        <v>548</v>
      </c>
      <c r="B245" t="s">
        <v>352</v>
      </c>
      <c r="C245" t="s">
        <v>199</v>
      </c>
      <c r="F245" s="1" t="s">
        <v>549</v>
      </c>
      <c r="G245" s="4">
        <f>899*13.5</f>
        <v>12136.5</v>
      </c>
      <c r="I245" t="s">
        <v>352</v>
      </c>
      <c r="J245">
        <v>88662</v>
      </c>
      <c r="K245" t="s">
        <v>17</v>
      </c>
    </row>
    <row r="246" spans="1:12">
      <c r="A246" t="s">
        <v>550</v>
      </c>
      <c r="B246" t="s">
        <v>352</v>
      </c>
      <c r="C246" t="s">
        <v>229</v>
      </c>
      <c r="F246" s="1" t="s">
        <v>551</v>
      </c>
      <c r="G246" s="4">
        <f>310*13.5</f>
        <v>4185</v>
      </c>
      <c r="I246" t="s">
        <v>352</v>
      </c>
      <c r="J246">
        <v>88668</v>
      </c>
      <c r="K246" t="s">
        <v>17</v>
      </c>
    </row>
    <row r="247" spans="1:12">
      <c r="A247" t="s">
        <v>552</v>
      </c>
      <c r="B247" t="s">
        <v>352</v>
      </c>
      <c r="C247" t="s">
        <v>70</v>
      </c>
      <c r="F247" s="1" t="s">
        <v>553</v>
      </c>
      <c r="G247" s="4">
        <f>899*13.5</f>
        <v>12136.5</v>
      </c>
      <c r="I247" t="s">
        <v>352</v>
      </c>
      <c r="J247">
        <v>88671</v>
      </c>
      <c r="K247" t="s">
        <v>17</v>
      </c>
    </row>
    <row r="248" spans="1:12">
      <c r="A248" t="s">
        <v>554</v>
      </c>
      <c r="B248" t="s">
        <v>352</v>
      </c>
      <c r="C248" t="s">
        <v>51</v>
      </c>
      <c r="F248" s="1" t="s">
        <v>555</v>
      </c>
      <c r="G248" s="4">
        <f>899*13.5</f>
        <v>12136.5</v>
      </c>
      <c r="I248" t="s">
        <v>352</v>
      </c>
      <c r="J248">
        <v>88672</v>
      </c>
      <c r="K248" t="s">
        <v>17</v>
      </c>
    </row>
    <row r="249" spans="1:12">
      <c r="A249" t="s">
        <v>556</v>
      </c>
      <c r="B249" t="s">
        <v>352</v>
      </c>
      <c r="C249" t="s">
        <v>54</v>
      </c>
      <c r="F249" s="1" t="s">
        <v>557</v>
      </c>
      <c r="G249" s="4">
        <f>899*13.5</f>
        <v>12136.5</v>
      </c>
      <c r="I249" t="s">
        <v>352</v>
      </c>
      <c r="J249">
        <v>88675</v>
      </c>
      <c r="K249" t="s">
        <v>17</v>
      </c>
    </row>
    <row r="250" spans="1:12">
      <c r="A250" t="s">
        <v>558</v>
      </c>
      <c r="B250" t="s">
        <v>352</v>
      </c>
      <c r="C250" t="s">
        <v>229</v>
      </c>
      <c r="F250" s="1" t="s">
        <v>559</v>
      </c>
      <c r="G250" s="4">
        <f>446*13.5</f>
        <v>6021</v>
      </c>
      <c r="I250" t="s">
        <v>352</v>
      </c>
      <c r="J250">
        <v>88682</v>
      </c>
      <c r="K250" t="s">
        <v>17</v>
      </c>
    </row>
    <row r="251" spans="1:12">
      <c r="A251" t="s">
        <v>560</v>
      </c>
      <c r="B251" t="s">
        <v>352</v>
      </c>
      <c r="C251" t="s">
        <v>467</v>
      </c>
      <c r="F251" s="1" t="s">
        <v>561</v>
      </c>
      <c r="G251" s="4">
        <f>899*13.5</f>
        <v>12136.5</v>
      </c>
      <c r="I251" t="s">
        <v>352</v>
      </c>
      <c r="J251">
        <v>88685</v>
      </c>
      <c r="K251" t="s">
        <v>17</v>
      </c>
    </row>
    <row r="252" spans="1:12">
      <c r="A252" t="s">
        <v>562</v>
      </c>
      <c r="B252" t="s">
        <v>352</v>
      </c>
      <c r="C252" t="s">
        <v>467</v>
      </c>
      <c r="F252" s="1" t="s">
        <v>563</v>
      </c>
      <c r="G252" s="4">
        <f>699*13.5</f>
        <v>9436.5</v>
      </c>
      <c r="I252" t="s">
        <v>352</v>
      </c>
      <c r="J252">
        <v>88686</v>
      </c>
      <c r="K252" t="s">
        <v>17</v>
      </c>
    </row>
    <row r="253" spans="1:12">
      <c r="A253" t="s">
        <v>564</v>
      </c>
      <c r="B253" t="s">
        <v>352</v>
      </c>
      <c r="C253" t="s">
        <v>199</v>
      </c>
      <c r="F253" s="1" t="s">
        <v>565</v>
      </c>
      <c r="G253" s="4">
        <f>899*13.5</f>
        <v>12136.5</v>
      </c>
      <c r="I253" t="s">
        <v>352</v>
      </c>
      <c r="J253">
        <v>88687</v>
      </c>
      <c r="K253" t="s">
        <v>17</v>
      </c>
    </row>
    <row r="254" spans="1:12">
      <c r="A254" t="s">
        <v>566</v>
      </c>
      <c r="B254" t="s">
        <v>352</v>
      </c>
      <c r="C254" t="s">
        <v>224</v>
      </c>
      <c r="F254" s="1" t="s">
        <v>567</v>
      </c>
      <c r="G254" s="4">
        <f>699*13.5</f>
        <v>9436.5</v>
      </c>
      <c r="I254" t="s">
        <v>352</v>
      </c>
      <c r="J254">
        <v>88688</v>
      </c>
      <c r="K254" t="s">
        <v>17</v>
      </c>
    </row>
    <row r="255" spans="1:12">
      <c r="A255" t="s">
        <v>568</v>
      </c>
      <c r="B255" t="s">
        <v>352</v>
      </c>
      <c r="C255" t="s">
        <v>229</v>
      </c>
      <c r="F255" s="1" t="s">
        <v>569</v>
      </c>
      <c r="G255" s="4">
        <f>549*13.5</f>
        <v>7411.5</v>
      </c>
      <c r="I255" t="s">
        <v>352</v>
      </c>
      <c r="J255">
        <v>88691</v>
      </c>
      <c r="K255" t="s">
        <v>17</v>
      </c>
    </row>
    <row r="256" spans="1:12">
      <c r="A256" t="s">
        <v>570</v>
      </c>
      <c r="B256" t="s">
        <v>352</v>
      </c>
      <c r="C256" t="s">
        <v>229</v>
      </c>
      <c r="F256" s="1" t="s">
        <v>571</v>
      </c>
      <c r="G256" s="4">
        <f>588*13.5</f>
        <v>7938</v>
      </c>
      <c r="I256" t="s">
        <v>352</v>
      </c>
      <c r="J256">
        <v>88692</v>
      </c>
      <c r="K256" t="s">
        <v>17</v>
      </c>
    </row>
    <row r="257" spans="1:12">
      <c r="A257" t="s">
        <v>572</v>
      </c>
      <c r="B257" t="s">
        <v>352</v>
      </c>
      <c r="C257" t="s">
        <v>229</v>
      </c>
      <c r="F257" s="1" t="s">
        <v>573</v>
      </c>
      <c r="G257" s="4">
        <f>999*13.5</f>
        <v>13486.5</v>
      </c>
      <c r="I257" t="s">
        <v>352</v>
      </c>
      <c r="J257">
        <v>88708</v>
      </c>
      <c r="K257" t="s">
        <v>17</v>
      </c>
    </row>
    <row r="258" spans="1:12">
      <c r="A258" t="s">
        <v>574</v>
      </c>
      <c r="B258" t="s">
        <v>352</v>
      </c>
      <c r="C258" t="s">
        <v>467</v>
      </c>
      <c r="F258" s="1" t="s">
        <v>575</v>
      </c>
      <c r="G258" s="4">
        <f>999*13.5</f>
        <v>13486.5</v>
      </c>
      <c r="I258" t="s">
        <v>352</v>
      </c>
      <c r="J258">
        <v>88709</v>
      </c>
      <c r="K258" t="s">
        <v>17</v>
      </c>
    </row>
    <row r="259" spans="1:12">
      <c r="A259" t="s">
        <v>576</v>
      </c>
      <c r="B259" t="s">
        <v>352</v>
      </c>
      <c r="C259" t="s">
        <v>224</v>
      </c>
      <c r="F259" s="1" t="s">
        <v>577</v>
      </c>
      <c r="G259" s="4">
        <f>409*13.5</f>
        <v>5521.5</v>
      </c>
      <c r="I259" t="s">
        <v>352</v>
      </c>
      <c r="J259">
        <v>88710</v>
      </c>
      <c r="K259" t="s">
        <v>17</v>
      </c>
    </row>
    <row r="260" spans="1:12">
      <c r="A260" t="s">
        <v>578</v>
      </c>
      <c r="B260" t="s">
        <v>352</v>
      </c>
      <c r="C260" t="s">
        <v>229</v>
      </c>
      <c r="F260" s="1" t="s">
        <v>579</v>
      </c>
      <c r="G260" s="4">
        <f>409*13.5</f>
        <v>5521.5</v>
      </c>
      <c r="I260" t="s">
        <v>352</v>
      </c>
      <c r="J260">
        <v>88715</v>
      </c>
      <c r="K260" t="s">
        <v>17</v>
      </c>
    </row>
    <row r="261" spans="1:12">
      <c r="A261" t="s">
        <v>580</v>
      </c>
      <c r="B261" t="s">
        <v>352</v>
      </c>
      <c r="C261" t="s">
        <v>70</v>
      </c>
      <c r="F261" s="1" t="s">
        <v>581</v>
      </c>
      <c r="G261" s="4">
        <f t="shared" ref="G261:G262" si="4">409*13.5</f>
        <v>5521.5</v>
      </c>
      <c r="I261" t="s">
        <v>352</v>
      </c>
      <c r="J261">
        <v>88717</v>
      </c>
      <c r="K261" t="s">
        <v>17</v>
      </c>
    </row>
    <row r="262" spans="1:12">
      <c r="A262" t="s">
        <v>582</v>
      </c>
      <c r="B262" t="s">
        <v>352</v>
      </c>
      <c r="C262" t="s">
        <v>467</v>
      </c>
      <c r="F262" s="1" t="s">
        <v>583</v>
      </c>
      <c r="G262" s="4">
        <f t="shared" si="4"/>
        <v>5521.5</v>
      </c>
      <c r="I262" t="s">
        <v>352</v>
      </c>
      <c r="J262">
        <v>88727</v>
      </c>
      <c r="K262" t="s">
        <v>17</v>
      </c>
    </row>
    <row r="263" spans="1:12">
      <c r="A263" t="s">
        <v>584</v>
      </c>
      <c r="B263" t="s">
        <v>352</v>
      </c>
      <c r="C263" t="s">
        <v>54</v>
      </c>
      <c r="F263" s="1" t="s">
        <v>585</v>
      </c>
      <c r="G263" s="4">
        <f>380*13.5</f>
        <v>5130</v>
      </c>
      <c r="I263" t="s">
        <v>352</v>
      </c>
      <c r="J263">
        <v>88729</v>
      </c>
      <c r="K263" t="s">
        <v>17</v>
      </c>
    </row>
    <row r="264" spans="1:12">
      <c r="A264" t="s">
        <v>586</v>
      </c>
      <c r="B264" t="s">
        <v>352</v>
      </c>
      <c r="C264" t="s">
        <v>54</v>
      </c>
      <c r="F264" s="1" t="s">
        <v>587</v>
      </c>
      <c r="G264" s="4">
        <f>359*13.5</f>
        <v>4846.5</v>
      </c>
      <c r="I264" t="s">
        <v>352</v>
      </c>
      <c r="J264">
        <v>88734</v>
      </c>
      <c r="K264" t="s">
        <v>17</v>
      </c>
    </row>
    <row r="265" spans="1:12">
      <c r="A265" t="s">
        <v>588</v>
      </c>
      <c r="B265" t="s">
        <v>352</v>
      </c>
      <c r="C265" t="s">
        <v>229</v>
      </c>
      <c r="F265" s="1" t="s">
        <v>589</v>
      </c>
      <c r="G265" s="4">
        <f>511*13.5</f>
        <v>6898.5</v>
      </c>
      <c r="I265" t="s">
        <v>352</v>
      </c>
      <c r="J265">
        <v>88735</v>
      </c>
      <c r="K265" t="s">
        <v>17</v>
      </c>
    </row>
    <row r="266" spans="1:12">
      <c r="A266" t="s">
        <v>590</v>
      </c>
      <c r="B266" t="s">
        <v>352</v>
      </c>
      <c r="C266" t="s">
        <v>51</v>
      </c>
      <c r="F266" s="1" t="s">
        <v>591</v>
      </c>
      <c r="G266" s="4">
        <f>359*13.5</f>
        <v>4846.5</v>
      </c>
      <c r="I266" t="s">
        <v>352</v>
      </c>
      <c r="J266">
        <v>88742</v>
      </c>
      <c r="K266" t="s">
        <v>17</v>
      </c>
    </row>
    <row r="267" spans="1:12">
      <c r="A267" t="s">
        <v>592</v>
      </c>
      <c r="B267" t="s">
        <v>352</v>
      </c>
      <c r="C267" t="s">
        <v>224</v>
      </c>
      <c r="F267" s="1" t="s">
        <v>593</v>
      </c>
      <c r="G267" s="4">
        <f>899*13.5</f>
        <v>12136.5</v>
      </c>
      <c r="I267" t="s">
        <v>352</v>
      </c>
      <c r="J267">
        <v>88745</v>
      </c>
      <c r="K267" t="s">
        <v>30</v>
      </c>
      <c r="L267" t="s">
        <v>541</v>
      </c>
    </row>
    <row r="268" spans="1:12">
      <c r="A268" t="s">
        <v>594</v>
      </c>
      <c r="B268" t="s">
        <v>352</v>
      </c>
      <c r="C268" t="s">
        <v>51</v>
      </c>
      <c r="F268" s="1" t="s">
        <v>595</v>
      </c>
      <c r="G268" s="4">
        <f>899*13.5</f>
        <v>12136.5</v>
      </c>
      <c r="I268" t="s">
        <v>352</v>
      </c>
      <c r="J268">
        <v>88751</v>
      </c>
      <c r="K268" t="s">
        <v>17</v>
      </c>
    </row>
    <row r="269" spans="1:12">
      <c r="A269" t="s">
        <v>596</v>
      </c>
      <c r="B269" t="s">
        <v>352</v>
      </c>
      <c r="C269" t="s">
        <v>199</v>
      </c>
      <c r="F269" s="1" t="s">
        <v>597</v>
      </c>
      <c r="G269" s="4">
        <f>642*13.5</f>
        <v>8667</v>
      </c>
      <c r="I269" t="s">
        <v>352</v>
      </c>
      <c r="J269">
        <v>88753</v>
      </c>
      <c r="K269" t="s">
        <v>59</v>
      </c>
    </row>
    <row r="270" spans="1:12">
      <c r="A270" t="s">
        <v>598</v>
      </c>
      <c r="B270" t="s">
        <v>352</v>
      </c>
      <c r="C270" t="s">
        <v>54</v>
      </c>
      <c r="F270" s="1" t="s">
        <v>599</v>
      </c>
      <c r="G270" s="4">
        <f>511*13.5</f>
        <v>6898.5</v>
      </c>
      <c r="I270" t="s">
        <v>352</v>
      </c>
      <c r="J270">
        <v>88760</v>
      </c>
      <c r="K270" t="s">
        <v>17</v>
      </c>
    </row>
    <row r="271" spans="1:12">
      <c r="A271" t="s">
        <v>600</v>
      </c>
      <c r="B271" t="s">
        <v>352</v>
      </c>
      <c r="C271" t="s">
        <v>54</v>
      </c>
      <c r="F271" s="1" t="s">
        <v>601</v>
      </c>
      <c r="G271" s="4">
        <f>309*13.5</f>
        <v>4171.5</v>
      </c>
      <c r="I271" t="s">
        <v>352</v>
      </c>
      <c r="J271">
        <v>88762</v>
      </c>
      <c r="K271" t="s">
        <v>17</v>
      </c>
    </row>
    <row r="272" spans="1:12">
      <c r="A272" t="s">
        <v>602</v>
      </c>
      <c r="B272" t="s">
        <v>352</v>
      </c>
      <c r="C272" t="s">
        <v>229</v>
      </c>
      <c r="F272" s="1" t="s">
        <v>603</v>
      </c>
      <c r="G272" s="4">
        <f>699*13.5</f>
        <v>9436.5</v>
      </c>
      <c r="I272" t="s">
        <v>352</v>
      </c>
      <c r="J272">
        <v>88763</v>
      </c>
      <c r="K272" t="s">
        <v>59</v>
      </c>
    </row>
    <row r="273" spans="1:11">
      <c r="A273" t="s">
        <v>604</v>
      </c>
      <c r="B273" t="s">
        <v>352</v>
      </c>
      <c r="C273" t="s">
        <v>467</v>
      </c>
      <c r="F273" s="1" t="s">
        <v>605</v>
      </c>
      <c r="G273" s="4">
        <f>499*13.5</f>
        <v>6736.5</v>
      </c>
      <c r="I273" t="s">
        <v>352</v>
      </c>
      <c r="J273">
        <v>88764</v>
      </c>
      <c r="K273" t="s">
        <v>17</v>
      </c>
    </row>
    <row r="274" spans="1:11">
      <c r="A274" t="s">
        <v>606</v>
      </c>
      <c r="B274" t="s">
        <v>352</v>
      </c>
      <c r="C274" t="s">
        <v>105</v>
      </c>
      <c r="F274" s="1" t="s">
        <v>607</v>
      </c>
      <c r="G274" s="4">
        <f>350*13.5</f>
        <v>4725</v>
      </c>
      <c r="I274" t="s">
        <v>352</v>
      </c>
      <c r="J274">
        <v>88767</v>
      </c>
      <c r="K274" t="s">
        <v>17</v>
      </c>
    </row>
    <row r="275" spans="1:11">
      <c r="A275" t="s">
        <v>608</v>
      </c>
      <c r="B275" t="s">
        <v>352</v>
      </c>
      <c r="C275" t="s">
        <v>70</v>
      </c>
      <c r="F275" s="1" t="s">
        <v>609</v>
      </c>
      <c r="G275" s="4">
        <f>255*13.5</f>
        <v>3442.5</v>
      </c>
      <c r="I275" t="s">
        <v>352</v>
      </c>
      <c r="J275">
        <v>88768</v>
      </c>
      <c r="K275" t="s">
        <v>17</v>
      </c>
    </row>
    <row r="276" spans="1:11">
      <c r="A276" t="s">
        <v>610</v>
      </c>
      <c r="B276" t="s">
        <v>352</v>
      </c>
      <c r="C276" t="s">
        <v>70</v>
      </c>
      <c r="F276" s="1" t="s">
        <v>611</v>
      </c>
      <c r="G276" s="4">
        <f t="shared" ref="G276:G279" si="5">255*13.5</f>
        <v>3442.5</v>
      </c>
      <c r="I276" t="s">
        <v>352</v>
      </c>
      <c r="J276">
        <v>88771</v>
      </c>
      <c r="K276" t="s">
        <v>17</v>
      </c>
    </row>
    <row r="277" spans="1:11">
      <c r="A277" t="s">
        <v>612</v>
      </c>
      <c r="B277" t="s">
        <v>352</v>
      </c>
      <c r="C277" t="s">
        <v>199</v>
      </c>
      <c r="F277" s="1" t="s">
        <v>613</v>
      </c>
      <c r="G277" s="4">
        <f t="shared" si="5"/>
        <v>3442.5</v>
      </c>
      <c r="I277" t="s">
        <v>352</v>
      </c>
      <c r="J277">
        <v>88773</v>
      </c>
      <c r="K277" t="s">
        <v>17</v>
      </c>
    </row>
    <row r="278" spans="1:11">
      <c r="A278" t="s">
        <v>614</v>
      </c>
      <c r="B278" t="s">
        <v>352</v>
      </c>
      <c r="C278" t="s">
        <v>221</v>
      </c>
      <c r="F278" s="1" t="s">
        <v>615</v>
      </c>
      <c r="G278" s="4">
        <f t="shared" si="5"/>
        <v>3442.5</v>
      </c>
      <c r="I278" t="s">
        <v>352</v>
      </c>
      <c r="J278">
        <v>88777</v>
      </c>
      <c r="K278" t="s">
        <v>17</v>
      </c>
    </row>
    <row r="279" spans="1:11">
      <c r="A279" t="s">
        <v>616</v>
      </c>
      <c r="B279" t="s">
        <v>352</v>
      </c>
      <c r="C279" t="s">
        <v>467</v>
      </c>
      <c r="F279" s="1" t="s">
        <v>617</v>
      </c>
      <c r="G279" s="4">
        <f t="shared" si="5"/>
        <v>3442.5</v>
      </c>
      <c r="I279" t="s">
        <v>352</v>
      </c>
      <c r="J279">
        <v>88783</v>
      </c>
      <c r="K279" t="s">
        <v>17</v>
      </c>
    </row>
    <row r="280" spans="1:11">
      <c r="A280" t="s">
        <v>618</v>
      </c>
      <c r="B280" t="s">
        <v>352</v>
      </c>
      <c r="C280" t="s">
        <v>467</v>
      </c>
      <c r="F280" s="1" t="s">
        <v>619</v>
      </c>
      <c r="G280" s="4">
        <f>500*13.5</f>
        <v>6750</v>
      </c>
      <c r="I280" t="s">
        <v>352</v>
      </c>
      <c r="J280">
        <v>88784</v>
      </c>
      <c r="K280" t="s">
        <v>17</v>
      </c>
    </row>
    <row r="281" spans="1:11">
      <c r="A281" t="s">
        <v>620</v>
      </c>
      <c r="B281" t="s">
        <v>352</v>
      </c>
      <c r="C281" t="s">
        <v>229</v>
      </c>
      <c r="F281" s="1" t="s">
        <v>621</v>
      </c>
      <c r="G281" s="4">
        <f>339*13.5</f>
        <v>4576.5</v>
      </c>
      <c r="I281" t="s">
        <v>352</v>
      </c>
      <c r="J281">
        <v>88785</v>
      </c>
      <c r="K281" t="s">
        <v>17</v>
      </c>
    </row>
    <row r="282" spans="1:11">
      <c r="A282" t="s">
        <v>622</v>
      </c>
      <c r="B282" t="s">
        <v>352</v>
      </c>
      <c r="C282" t="s">
        <v>229</v>
      </c>
      <c r="F282" s="1" t="s">
        <v>623</v>
      </c>
      <c r="G282" s="4">
        <f>609*13.5</f>
        <v>8221.5</v>
      </c>
      <c r="I282" t="s">
        <v>352</v>
      </c>
      <c r="J282">
        <v>88800</v>
      </c>
      <c r="K282" t="s">
        <v>59</v>
      </c>
    </row>
    <row r="283" spans="1:11">
      <c r="A283" t="s">
        <v>624</v>
      </c>
      <c r="B283" t="s">
        <v>352</v>
      </c>
      <c r="C283" t="s">
        <v>400</v>
      </c>
      <c r="F283" s="1" t="s">
        <v>625</v>
      </c>
      <c r="G283" s="4">
        <f>600*13.5</f>
        <v>8100</v>
      </c>
      <c r="I283" t="s">
        <v>352</v>
      </c>
      <c r="J283">
        <v>90038</v>
      </c>
      <c r="K283" t="s">
        <v>59</v>
      </c>
    </row>
    <row r="284" spans="1:11">
      <c r="A284" t="s">
        <v>626</v>
      </c>
      <c r="B284" t="s">
        <v>352</v>
      </c>
      <c r="C284" t="s">
        <v>229</v>
      </c>
      <c r="F284" s="1" t="s">
        <v>627</v>
      </c>
      <c r="G284" s="4">
        <f>600*13.5</f>
        <v>8100</v>
      </c>
      <c r="I284" t="s">
        <v>352</v>
      </c>
      <c r="J284">
        <v>90038</v>
      </c>
      <c r="K284" t="s">
        <v>17</v>
      </c>
    </row>
    <row r="285" spans="1:11">
      <c r="A285" t="s">
        <v>628</v>
      </c>
      <c r="B285" t="s">
        <v>629</v>
      </c>
      <c r="C285" t="s">
        <v>229</v>
      </c>
      <c r="F285" s="1" t="s">
        <v>630</v>
      </c>
      <c r="G285" s="4">
        <f>609*13.5</f>
        <v>8221.5</v>
      </c>
      <c r="I285" t="s">
        <v>629</v>
      </c>
      <c r="J285">
        <v>90054</v>
      </c>
      <c r="K285" t="s">
        <v>17</v>
      </c>
    </row>
    <row r="286" spans="1:11">
      <c r="A286" t="s">
        <v>631</v>
      </c>
      <c r="B286" t="s">
        <v>629</v>
      </c>
      <c r="C286" t="s">
        <v>105</v>
      </c>
      <c r="F286" s="1" t="s">
        <v>632</v>
      </c>
      <c r="G286" s="4">
        <f>599*13.5</f>
        <v>8086.5</v>
      </c>
      <c r="I286" t="s">
        <v>629</v>
      </c>
      <c r="J286">
        <v>90102</v>
      </c>
      <c r="K286" t="s">
        <v>17</v>
      </c>
    </row>
    <row r="287" spans="1:11">
      <c r="A287" t="s">
        <v>633</v>
      </c>
      <c r="B287" t="s">
        <v>629</v>
      </c>
      <c r="C287" t="s">
        <v>199</v>
      </c>
      <c r="F287" s="1" t="s">
        <v>634</v>
      </c>
      <c r="G287" s="4">
        <f>429*13.5</f>
        <v>5791.5</v>
      </c>
      <c r="I287" t="s">
        <v>629</v>
      </c>
      <c r="J287">
        <v>90108</v>
      </c>
      <c r="K287" t="s">
        <v>635</v>
      </c>
    </row>
    <row r="288" spans="1:11">
      <c r="A288" t="s">
        <v>636</v>
      </c>
      <c r="B288" t="s">
        <v>629</v>
      </c>
      <c r="C288" t="s">
        <v>199</v>
      </c>
      <c r="F288" s="1" t="s">
        <v>637</v>
      </c>
      <c r="G288" s="4">
        <f>599*13.5</f>
        <v>8086.5</v>
      </c>
      <c r="I288" t="s">
        <v>629</v>
      </c>
      <c r="J288">
        <v>90131</v>
      </c>
      <c r="K288" t="s">
        <v>635</v>
      </c>
    </row>
    <row r="289" spans="1:11">
      <c r="A289" t="s">
        <v>638</v>
      </c>
      <c r="B289" t="s">
        <v>629</v>
      </c>
      <c r="C289" t="s">
        <v>224</v>
      </c>
      <c r="F289" s="1" t="s">
        <v>639</v>
      </c>
      <c r="G289" s="4">
        <f>359*13.5</f>
        <v>4846.5</v>
      </c>
      <c r="I289" t="s">
        <v>629</v>
      </c>
      <c r="J289">
        <v>90163</v>
      </c>
      <c r="K289" t="s">
        <v>635</v>
      </c>
    </row>
    <row r="290" spans="1:11">
      <c r="A290" t="s">
        <v>640</v>
      </c>
      <c r="B290" t="s">
        <v>629</v>
      </c>
      <c r="C290" t="s">
        <v>199</v>
      </c>
      <c r="F290" s="1" t="s">
        <v>641</v>
      </c>
      <c r="G290" s="4">
        <f>399*13.5</f>
        <v>5386.5</v>
      </c>
      <c r="I290" t="s">
        <v>629</v>
      </c>
      <c r="J290">
        <v>90234</v>
      </c>
      <c r="K290" t="s">
        <v>215</v>
      </c>
    </row>
    <row r="291" spans="1:11">
      <c r="A291" t="s">
        <v>642</v>
      </c>
      <c r="B291" t="s">
        <v>629</v>
      </c>
      <c r="C291" t="s">
        <v>199</v>
      </c>
      <c r="F291" s="1" t="s">
        <v>643</v>
      </c>
      <c r="G291" s="4">
        <f>399*13.5</f>
        <v>5386.5</v>
      </c>
      <c r="I291" t="s">
        <v>629</v>
      </c>
      <c r="J291">
        <v>90273</v>
      </c>
      <c r="K291" t="s">
        <v>635</v>
      </c>
    </row>
    <row r="292" spans="1:11">
      <c r="A292" t="s">
        <v>644</v>
      </c>
      <c r="B292" t="s">
        <v>629</v>
      </c>
      <c r="C292" t="s">
        <v>199</v>
      </c>
      <c r="F292" s="1" t="s">
        <v>645</v>
      </c>
      <c r="G292" s="4">
        <f>399*13.5</f>
        <v>5386.5</v>
      </c>
      <c r="I292" t="s">
        <v>629</v>
      </c>
      <c r="J292">
        <v>90453</v>
      </c>
      <c r="K292" t="s">
        <v>215</v>
      </c>
    </row>
    <row r="293" spans="1:11">
      <c r="A293" t="s">
        <v>646</v>
      </c>
      <c r="B293" t="s">
        <v>629</v>
      </c>
      <c r="C293" t="s">
        <v>229</v>
      </c>
      <c r="F293" s="1" t="s">
        <v>647</v>
      </c>
      <c r="G293" s="4">
        <f>599*13.5</f>
        <v>8086.5</v>
      </c>
      <c r="I293" t="s">
        <v>629</v>
      </c>
      <c r="J293">
        <v>90623</v>
      </c>
      <c r="K293" t="s">
        <v>635</v>
      </c>
    </row>
    <row r="294" spans="1:11">
      <c r="A294" t="s">
        <v>648</v>
      </c>
      <c r="B294" t="s">
        <v>629</v>
      </c>
      <c r="C294" t="s">
        <v>224</v>
      </c>
      <c r="F294" s="1" t="s">
        <v>649</v>
      </c>
      <c r="G294" s="4">
        <f>399*13.5</f>
        <v>5386.5</v>
      </c>
      <c r="I294" t="s">
        <v>629</v>
      </c>
      <c r="J294">
        <v>90726</v>
      </c>
      <c r="K294" t="s">
        <v>17</v>
      </c>
    </row>
    <row r="295" spans="1:11">
      <c r="A295" t="s">
        <v>650</v>
      </c>
      <c r="B295" t="s">
        <v>629</v>
      </c>
      <c r="C295" t="s">
        <v>229</v>
      </c>
      <c r="F295" s="1" t="s">
        <v>651</v>
      </c>
      <c r="G295" s="4">
        <f>359*13.5</f>
        <v>4846.5</v>
      </c>
      <c r="I295" t="s">
        <v>629</v>
      </c>
      <c r="J295">
        <v>90756</v>
      </c>
      <c r="K295" t="s">
        <v>17</v>
      </c>
    </row>
    <row r="296" spans="1:11">
      <c r="A296" t="s">
        <v>652</v>
      </c>
      <c r="B296" t="s">
        <v>629</v>
      </c>
      <c r="C296" t="s">
        <v>229</v>
      </c>
      <c r="F296" s="1" t="s">
        <v>653</v>
      </c>
      <c r="G296" s="4">
        <f>339*13.5</f>
        <v>4576.5</v>
      </c>
      <c r="I296" t="s">
        <v>629</v>
      </c>
      <c r="J296">
        <v>90786</v>
      </c>
      <c r="K296" t="s">
        <v>17</v>
      </c>
    </row>
    <row r="297" spans="1:11">
      <c r="A297" t="s">
        <v>654</v>
      </c>
      <c r="B297" t="s">
        <v>629</v>
      </c>
      <c r="C297" t="s">
        <v>70</v>
      </c>
      <c r="F297" s="1" t="s">
        <v>655</v>
      </c>
      <c r="G297" s="4">
        <f>339*13.5</f>
        <v>4576.5</v>
      </c>
      <c r="I297" t="s">
        <v>629</v>
      </c>
      <c r="J297">
        <v>90801</v>
      </c>
      <c r="K297" t="s">
        <v>17</v>
      </c>
    </row>
    <row r="298" spans="1:11">
      <c r="A298" s="3" t="s">
        <v>656</v>
      </c>
      <c r="B298" t="s">
        <v>629</v>
      </c>
      <c r="C298" t="s">
        <v>229</v>
      </c>
      <c r="F298" s="1" t="s">
        <v>657</v>
      </c>
      <c r="G298" s="4">
        <f>349*13.5</f>
        <v>4711.5</v>
      </c>
      <c r="I298" t="s">
        <v>629</v>
      </c>
      <c r="J298">
        <v>90968</v>
      </c>
      <c r="K298" t="s">
        <v>17</v>
      </c>
    </row>
    <row r="299" spans="1:11">
      <c r="A299" s="3" t="s">
        <v>658</v>
      </c>
      <c r="B299" t="s">
        <v>10</v>
      </c>
      <c r="C299" t="s">
        <v>70</v>
      </c>
      <c r="F299" s="1" t="s">
        <v>659</v>
      </c>
      <c r="G299" s="4">
        <f>399*13.5</f>
        <v>5386.5</v>
      </c>
      <c r="I299" t="s">
        <v>16</v>
      </c>
      <c r="J299">
        <v>90984</v>
      </c>
      <c r="K299" t="s">
        <v>17</v>
      </c>
    </row>
    <row r="300" spans="1:11"/>
  </sheetData>
  <hyperlinks>
    <hyperlink ref="F2" r:id="rId1" xr:uid="{D6595A6E-4DE3-4226-B84D-4CF66CAE4F41}"/>
    <hyperlink ref="F3" r:id="rId2" xr:uid="{7CD87424-DA29-43F4-A783-1ECC7151DBCB}"/>
    <hyperlink ref="F4" r:id="rId3" xr:uid="{266B420C-9461-4991-88AB-A46659D441DF}"/>
    <hyperlink ref="F5" r:id="rId4" xr:uid="{FA320F6F-AB99-4D90-A35F-138900504802}"/>
    <hyperlink ref="F6" r:id="rId5" xr:uid="{90C31A42-0D98-46E2-B92A-EDA423A9425B}"/>
    <hyperlink ref="F8" r:id="rId6" xr:uid="{F602CF0B-EBFF-43AB-AD5E-BE8751328856}"/>
    <hyperlink ref="F9" r:id="rId7" xr:uid="{A203F7A5-DAEB-4756-9CF3-2630654164C4}"/>
    <hyperlink ref="F10" r:id="rId8" xr:uid="{FF8BC31A-2778-4B74-8DB5-BF2BFD496785}"/>
    <hyperlink ref="F11" r:id="rId9" xr:uid="{488D0E86-8D21-40B2-8235-178092EDDC03}"/>
    <hyperlink ref="F12" r:id="rId10" xr:uid="{7E087306-4E9A-4170-A374-1B1E87709AA2}"/>
    <hyperlink ref="F13" r:id="rId11" xr:uid="{A0EAB77C-D331-4E29-914F-55A557D8BA76}"/>
    <hyperlink ref="F14" r:id="rId12" xr:uid="{F91A6B90-0D2A-44AC-A537-12DAE94638DC}"/>
    <hyperlink ref="F15" r:id="rId13" xr:uid="{C1603CD1-8822-4F13-8EEB-B66B3CC5C34A}"/>
    <hyperlink ref="F16" r:id="rId14" xr:uid="{F541C680-9812-46B8-91F8-0757F7EC300B}"/>
    <hyperlink ref="F17" r:id="rId15" xr:uid="{9992298E-0185-4C91-BB59-18A8558E43DA}"/>
    <hyperlink ref="F18" r:id="rId16" xr:uid="{06C4C3BB-48FC-4295-85DB-2D42FE7EB7E0}"/>
    <hyperlink ref="F19" r:id="rId17" xr:uid="{202BCC87-DF4D-4335-A95D-978FF7A43A6B}"/>
    <hyperlink ref="F25" r:id="rId18" xr:uid="{2B4329B5-3038-4C28-8EAD-16E5579FE238}"/>
    <hyperlink ref="F26" r:id="rId19" xr:uid="{175F7E6F-5EA4-4715-9941-946834D63710}"/>
    <hyperlink ref="F28" r:id="rId20" xr:uid="{2833A0BA-6E7A-4017-9977-BC20CBDD1BC0}"/>
    <hyperlink ref="F24" r:id="rId21" xr:uid="{4F60C4A6-E3E8-45B7-BBB7-00D0B0E42DDD}"/>
    <hyperlink ref="F27" r:id="rId22" xr:uid="{2D91834C-0F79-4D51-9E1B-F3437FE046FA}"/>
    <hyperlink ref="F23" r:id="rId23" xr:uid="{2D078683-A5C5-434F-8FE6-107761D06D5B}"/>
    <hyperlink ref="F20" r:id="rId24" xr:uid="{0BF330E8-3562-4106-B2A0-4E086A46E55E}"/>
    <hyperlink ref="F21" r:id="rId25" xr:uid="{78AA917B-3B3F-4699-BA5B-2D18CE57E875}"/>
    <hyperlink ref="F22" r:id="rId26" xr:uid="{C39387E0-7684-4E08-942D-3659EF2964A1}"/>
    <hyperlink ref="F29" r:id="rId27" xr:uid="{9D7FC63C-8CC6-44C9-A127-5F2C0972665A}"/>
    <hyperlink ref="F7" r:id="rId28" xr:uid="{CEB63B45-9C15-48A1-ADB3-3A72AEDF00FA}"/>
    <hyperlink ref="F30" r:id="rId29" xr:uid="{8AA18195-185C-4885-9956-D7E1B27586C0}"/>
    <hyperlink ref="F31" r:id="rId30" xr:uid="{CFB77D76-85B7-4862-A368-BD13A1861FA5}"/>
    <hyperlink ref="F46" r:id="rId31" xr:uid="{BAA736C3-D05D-46A7-B186-269B904606DD}"/>
    <hyperlink ref="F32" r:id="rId32" xr:uid="{9E66E4C2-3132-4B3D-882B-FF850189E4EE}"/>
    <hyperlink ref="F33" r:id="rId33" xr:uid="{12CD53A7-6DD9-41E9-A462-48F63672B02B}"/>
    <hyperlink ref="F34" r:id="rId34" xr:uid="{91A8F648-E531-4FDC-8853-A5834C36FDAA}"/>
    <hyperlink ref="F35" r:id="rId35" xr:uid="{5765C2FC-81CD-4D3A-8434-0446E8348533}"/>
    <hyperlink ref="F36" r:id="rId36" xr:uid="{4E650A22-648E-4A1C-9ADB-4658191F08F9}"/>
    <hyperlink ref="F37" r:id="rId37" xr:uid="{2C1CEDE0-370B-4F71-9D52-E8C5C5D58D4E}"/>
    <hyperlink ref="F38" r:id="rId38" xr:uid="{BE87D810-839D-43D9-A198-382EC05F7859}"/>
    <hyperlink ref="F39" r:id="rId39" xr:uid="{873F3CD5-96EE-4BBC-8F71-913748CE5607}"/>
    <hyperlink ref="F40" r:id="rId40" xr:uid="{E1DB16FB-2D75-4BE3-A0CD-0FF8EBA83698}"/>
    <hyperlink ref="F41" r:id="rId41" xr:uid="{8186B978-7372-452B-900C-A2DED3E19950}"/>
    <hyperlink ref="F42" r:id="rId42" xr:uid="{4024B69D-2036-40DB-B07D-54D98B43C1CB}"/>
    <hyperlink ref="F43" r:id="rId43" xr:uid="{D9CDEE6F-C92B-48BA-B30B-322A82ED25EF}"/>
    <hyperlink ref="F44" r:id="rId44" xr:uid="{5C833938-22B0-40E8-8661-6BC30DCA36F8}"/>
    <hyperlink ref="F45" r:id="rId45" xr:uid="{CF929F58-9769-4F4A-AFA9-681FC93410A8}"/>
    <hyperlink ref="F73" r:id="rId46" xr:uid="{A93F21EC-E1E9-40AE-8B8A-1320371A6536}"/>
    <hyperlink ref="F72" r:id="rId47" xr:uid="{0EADE1BF-91EB-4379-83D0-2EF97B144A5F}"/>
    <hyperlink ref="F71" r:id="rId48" xr:uid="{8B4370E7-094D-4BAC-9C82-6AD1E4E92852}"/>
    <hyperlink ref="F70" r:id="rId49" xr:uid="{A440E706-A61F-4A12-B435-076DC2A9EE9B}"/>
    <hyperlink ref="F69" r:id="rId50" xr:uid="{250DBFCA-4633-46FA-990B-9F4B4E2906D3}"/>
    <hyperlink ref="F68" r:id="rId51" xr:uid="{827054ED-37BA-4661-BF00-9AB6E44FA6F7}"/>
    <hyperlink ref="F67" r:id="rId52" xr:uid="{53E187C9-21EE-4D58-A163-E8657A64AB5C}"/>
    <hyperlink ref="F65" r:id="rId53" xr:uid="{C89D980B-D24E-4125-B433-D94E57E20840}"/>
    <hyperlink ref="F66" r:id="rId54" xr:uid="{CE6E4606-E990-438C-ABED-8B925328F62F}"/>
    <hyperlink ref="F64" r:id="rId55" xr:uid="{890F1A16-41CA-4B43-9A4B-31A4FB17DB97}"/>
    <hyperlink ref="F63" r:id="rId56" xr:uid="{50477432-6A3B-43FA-AAC3-9C8CA1A9B9DF}"/>
    <hyperlink ref="F62" r:id="rId57" xr:uid="{030844DA-E2DF-444C-AF36-3502F36367E7}"/>
    <hyperlink ref="F61" r:id="rId58" xr:uid="{54420071-7D7E-458F-801C-DF21D5FDEFCB}"/>
    <hyperlink ref="F60" r:id="rId59" xr:uid="{2E8DBB84-BBDA-407F-AAD9-ABC8C0CAA6FB}"/>
    <hyperlink ref="F59" r:id="rId60" xr:uid="{A41B9F84-958A-4D75-977D-2F89C566DDB9}"/>
    <hyperlink ref="F58" r:id="rId61" xr:uid="{64029A5B-5C58-4160-AC85-708D31830475}"/>
    <hyperlink ref="F57" r:id="rId62" xr:uid="{910110A2-82A8-4FA1-B2D3-5DFAC2092DA7}"/>
    <hyperlink ref="F56" r:id="rId63" xr:uid="{FB49BA62-A479-4A23-B865-88832B436805}"/>
    <hyperlink ref="F55" r:id="rId64" xr:uid="{9FD7E2D6-585E-465D-AC14-F2552B082503}"/>
    <hyperlink ref="F54" r:id="rId65" xr:uid="{4AB63834-8C5F-400C-AA42-59D3581ED6C5}"/>
    <hyperlink ref="F53" r:id="rId66" xr:uid="{E56688E4-AF9D-4DF1-9E70-EEDF42E96DE5}"/>
    <hyperlink ref="F52" r:id="rId67" xr:uid="{4933741E-FB4A-4615-A168-0565085B6E77}"/>
    <hyperlink ref="F51" r:id="rId68" xr:uid="{2C6E2157-60F1-4891-A33D-C2157BD5FA08}"/>
    <hyperlink ref="F50" r:id="rId69" xr:uid="{8B57753A-7827-4978-8DE4-C014AAB48678}"/>
    <hyperlink ref="F49" r:id="rId70" xr:uid="{4F5E10B1-538A-4CE8-AAD2-A78E66A15721}"/>
    <hyperlink ref="F48" r:id="rId71" xr:uid="{CA7520D1-2D2C-4292-808F-83FE1079FCAB}"/>
    <hyperlink ref="F47" r:id="rId72" xr:uid="{F6B1B43F-BBDA-43EC-ABD4-B5AA25E0FF6B}"/>
    <hyperlink ref="F74" r:id="rId73" xr:uid="{F256CCE0-8754-487D-8C29-44AC881054BC}"/>
    <hyperlink ref="F75" r:id="rId74" xr:uid="{F442201E-1FB6-4FD8-8101-A4828E33B68A}"/>
    <hyperlink ref="F76" r:id="rId75" xr:uid="{021BFBDC-E549-499B-BFEF-4A836530BA91}"/>
    <hyperlink ref="F77" r:id="rId76" xr:uid="{A7F011DC-6EC1-4C56-81E2-81ED4697CE15}"/>
    <hyperlink ref="F78" r:id="rId77" xr:uid="{3F83BE4A-798C-4B49-9397-25C8ED04F029}"/>
    <hyperlink ref="F79" r:id="rId78" xr:uid="{4B0A8DE0-17DE-4411-83D6-31589B7481B9}"/>
    <hyperlink ref="F80" r:id="rId79" xr:uid="{5CFFAFB5-4AE3-44E6-9D32-62AD5232CF79}"/>
    <hyperlink ref="F81" r:id="rId80" xr:uid="{49CCF931-29C0-4245-944A-82195D97FA21}"/>
    <hyperlink ref="F82" r:id="rId81" xr:uid="{E0E77F78-F30F-4BFA-A7CF-99D9DBA41430}"/>
    <hyperlink ref="F83" r:id="rId82" xr:uid="{391F2693-5397-48D2-A342-77FC702805F4}"/>
    <hyperlink ref="F84" r:id="rId83" xr:uid="{2EBA61C8-B4BA-4221-9196-930E89631880}"/>
    <hyperlink ref="F85" r:id="rId84" xr:uid="{14057E4F-FC24-40F4-8031-183B4266DC1A}"/>
    <hyperlink ref="F86" r:id="rId85" xr:uid="{9BD6B493-26DE-4E36-A30E-C91FDE2B03FA}"/>
    <hyperlink ref="F87" r:id="rId86" xr:uid="{3A664936-7F8C-4106-BBF7-F1DC1B1FDBE7}"/>
    <hyperlink ref="F88" r:id="rId87" xr:uid="{476C2C2D-0E5E-43E9-A17E-43CEC19FF393}"/>
    <hyperlink ref="F89" r:id="rId88" xr:uid="{113FF63D-8FFF-4B27-A11B-FBDCA5F3A59C}"/>
    <hyperlink ref="F90" r:id="rId89" xr:uid="{C6BA0451-0E4D-4341-8CD0-218D27AE0CDE}"/>
    <hyperlink ref="F91" r:id="rId90" xr:uid="{34B4B877-54D7-4B92-A9C9-6634483C6759}"/>
    <hyperlink ref="F92" r:id="rId91" xr:uid="{AF8F3F40-A67E-4834-AB93-CBD77C660071}"/>
    <hyperlink ref="F93" r:id="rId92" xr:uid="{BC234774-FEC3-4398-9465-3552E0419A1F}"/>
    <hyperlink ref="F94" r:id="rId93" xr:uid="{D59A7FED-E5B7-4646-9951-49604EF005F0}"/>
    <hyperlink ref="F95" r:id="rId94" xr:uid="{15C9E9A8-817A-4BAE-BCF2-4E5854974E1D}"/>
    <hyperlink ref="F96" r:id="rId95" xr:uid="{877665E8-5AA0-4784-BD42-289E5838E685}"/>
    <hyperlink ref="F97" r:id="rId96" xr:uid="{57EB1808-7688-4BB4-9DEF-8BF3FF650D1F}"/>
    <hyperlink ref="F98" r:id="rId97" xr:uid="{8922B4BC-E5AF-4BBA-997C-CA2F0E00CC5D}"/>
    <hyperlink ref="F99" r:id="rId98" xr:uid="{5006E3DF-1987-4673-9068-3FF79CF74E06}"/>
    <hyperlink ref="F100" r:id="rId99" xr:uid="{25BC79B8-E82E-430A-95E5-DE573E4EB212}"/>
    <hyperlink ref="F101" r:id="rId100" xr:uid="{89B0A645-2080-40BC-B7F6-7E65F75B5B90}"/>
    <hyperlink ref="F102" r:id="rId101" xr:uid="{0FBBE8B1-A760-40A1-91C6-F7B31F6F9E34}"/>
    <hyperlink ref="F103" r:id="rId102" xr:uid="{DB8852A6-01B2-4D7C-89F7-9B451D3023E0}"/>
    <hyperlink ref="F104" r:id="rId103" xr:uid="{8C22DC10-CEF7-4292-B897-6FE5AEF81F05}"/>
    <hyperlink ref="F105" r:id="rId104" xr:uid="{CAB4AEF4-F72A-4420-AC11-D5523BC37951}"/>
    <hyperlink ref="F106" r:id="rId105" xr:uid="{D5EA2FF3-BC38-4969-A66E-CB5BF0C2816A}"/>
    <hyperlink ref="F107" r:id="rId106" xr:uid="{A48D6E56-6AAC-4B6B-84C5-FE4D0ADFF2B3}"/>
    <hyperlink ref="F108" r:id="rId107" xr:uid="{ED624D93-DB53-402D-A25B-0A22DFAF70DD}"/>
    <hyperlink ref="F109" r:id="rId108" xr:uid="{E610C893-2977-4712-91BF-776F938C67F6}"/>
    <hyperlink ref="F110" r:id="rId109" xr:uid="{1ECC8BCA-24E9-4501-914E-7C54EBB5696F}"/>
    <hyperlink ref="F111" r:id="rId110" xr:uid="{FE2AE66A-83BC-4DB3-A700-7A58E1D48FBD}"/>
    <hyperlink ref="F112" r:id="rId111" xr:uid="{C6FC183E-15C2-4129-BE36-DF7EF6292DA3}"/>
    <hyperlink ref="F113" r:id="rId112" xr:uid="{E92B4316-863A-4220-8FDF-2F0007AB5650}"/>
    <hyperlink ref="F114" r:id="rId113" xr:uid="{50F22F44-90CD-432B-B390-93961D20B519}"/>
    <hyperlink ref="F115" r:id="rId114" xr:uid="{0EEC0AEE-4605-4C69-8C25-A2A85694FCD1}"/>
    <hyperlink ref="F116" r:id="rId115" xr:uid="{99878442-4219-4C95-9205-260ACA9D533A}"/>
    <hyperlink ref="F117" r:id="rId116" xr:uid="{CD507C4F-369D-453C-AA30-986F14BA9D3D}"/>
    <hyperlink ref="F118" r:id="rId117" xr:uid="{967BBE52-51D2-4F79-B1B4-BF08FC451AB1}"/>
    <hyperlink ref="F119" r:id="rId118" xr:uid="{61CDE00F-D451-433F-B1F1-81FA5E000E1E}"/>
    <hyperlink ref="F120" r:id="rId119" xr:uid="{CD95D9E5-2E80-4FAF-B3E3-D8E6DB344E66}"/>
    <hyperlink ref="F121" r:id="rId120" xr:uid="{40BEB492-54FD-4777-8D2B-386CE4FF79F2}"/>
    <hyperlink ref="F122" r:id="rId121" xr:uid="{93F79091-244C-48DD-8CB1-8D5342B61EF2}"/>
    <hyperlink ref="F123" r:id="rId122" xr:uid="{7499DC91-6AFA-4A69-87EF-B4601C1CE3F7}"/>
    <hyperlink ref="F124" r:id="rId123" xr:uid="{BCCA4128-7722-44D7-812A-D36D49A7880C}"/>
    <hyperlink ref="F125" r:id="rId124" xr:uid="{1CC80A55-F70A-4262-A37D-EBA123C4BBFC}"/>
    <hyperlink ref="F126" r:id="rId125" xr:uid="{FD94DD27-6AEA-4043-A76B-D193C163414B}"/>
    <hyperlink ref="F127" r:id="rId126" xr:uid="{2AE4A9AE-8852-4592-BC52-A031973FB6B9}"/>
    <hyperlink ref="F128" r:id="rId127" xr:uid="{B4647800-0CAB-4F30-B202-9054441718BD}"/>
    <hyperlink ref="F129" r:id="rId128" xr:uid="{14C50F49-747C-4B79-A312-3AA8C695A68C}"/>
    <hyperlink ref="F130" r:id="rId129" xr:uid="{A6D501EF-0F56-4933-AC5F-AFA99FC95407}"/>
    <hyperlink ref="F131" r:id="rId130" xr:uid="{BB94FE0A-6019-439B-BC10-0B582A62CB8C}"/>
    <hyperlink ref="F132" r:id="rId131" xr:uid="{6CFD729A-6FAA-46D0-94BF-2D369AFC764E}"/>
    <hyperlink ref="F133" r:id="rId132" xr:uid="{D670DEF6-8D05-40D7-8903-ED7269C744D4}"/>
    <hyperlink ref="F134" r:id="rId133" xr:uid="{0C3AFB7E-C5CA-4B4D-8475-83C76CBDD839}"/>
    <hyperlink ref="F135" r:id="rId134" xr:uid="{2ED27D5E-8DF4-421F-9E37-F7591A8F32DB}"/>
    <hyperlink ref="F136" r:id="rId135" xr:uid="{A82041AA-FE13-40B0-A4AC-A7800B417E5C}"/>
    <hyperlink ref="F137" r:id="rId136" xr:uid="{FAA351A3-89BF-4926-8971-24B7D66BA709}"/>
    <hyperlink ref="F138" r:id="rId137" xr:uid="{F47D1307-4919-41C7-8AD3-5CFE72DD6EEA}"/>
    <hyperlink ref="F139" r:id="rId138" xr:uid="{D3659919-49D7-47C2-B965-2C4AE4B11C29}"/>
    <hyperlink ref="F140" r:id="rId139" xr:uid="{864641E2-B22C-41DD-9827-2EB88033C7B2}"/>
    <hyperlink ref="F141" r:id="rId140" xr:uid="{CC205D1D-14AB-4EAA-9F48-59371ACA1594}"/>
    <hyperlink ref="F142" r:id="rId141" xr:uid="{196F4C09-22AA-4F67-80D1-405969078DB3}"/>
    <hyperlink ref="F143" r:id="rId142" xr:uid="{FEC23FCA-8C5F-4401-BF6A-CA328B7DC2B0}"/>
    <hyperlink ref="F144" r:id="rId143" xr:uid="{FD5BA0DB-7005-48EA-AD42-159F9811D565}"/>
    <hyperlink ref="F145" r:id="rId144" xr:uid="{545BAF61-A461-409C-B385-114959318B80}"/>
    <hyperlink ref="F146" r:id="rId145" xr:uid="{2B7043F0-B12B-4E39-89BE-521E83328706}"/>
    <hyperlink ref="F147" r:id="rId146" xr:uid="{A8F63524-5B6F-44D2-916F-F66E1078D59C}"/>
    <hyperlink ref="F148" r:id="rId147" xr:uid="{DC5CEBD9-31AF-4B7E-B719-3BCA35AF92EF}"/>
    <hyperlink ref="F149" r:id="rId148" xr:uid="{CF3D6FE1-307F-4D7B-BA63-30D1172DEBB8}"/>
    <hyperlink ref="F150" r:id="rId149" xr:uid="{C108BFD4-65FA-4F2B-9514-0B868BFD6474}"/>
    <hyperlink ref="F151" r:id="rId150" xr:uid="{25E1A718-C4CB-48CA-9103-3435400890BF}"/>
    <hyperlink ref="F152" r:id="rId151" xr:uid="{283AF74A-9124-4705-BCE2-E5FF17322DE5}"/>
    <hyperlink ref="F153" r:id="rId152" xr:uid="{6AE36FC8-5F52-43AC-A4F8-630C4C65A34F}"/>
    <hyperlink ref="F154" r:id="rId153" xr:uid="{8AB7A2DC-BC78-4635-8254-6A1E4172B28F}"/>
    <hyperlink ref="F155" r:id="rId154" xr:uid="{45A5C49B-202A-4D28-BC66-5D91BD047553}"/>
    <hyperlink ref="F156" r:id="rId155" xr:uid="{359E58D4-1129-47CC-BBAD-C2A00882F3B1}"/>
    <hyperlink ref="F157" r:id="rId156" xr:uid="{E5AF080F-BBFB-4824-94F0-912D7A3A5CC6}"/>
    <hyperlink ref="F158" r:id="rId157" xr:uid="{1EAC3646-8E5E-4E59-A079-4276B694B793}"/>
    <hyperlink ref="F159" r:id="rId158" xr:uid="{45359A5E-2AF1-459A-B8BD-AECF4E7D34D3}"/>
    <hyperlink ref="F160" r:id="rId159" xr:uid="{B3EFAFA4-4FBF-45AC-B376-3FC1F88D1455}"/>
    <hyperlink ref="F161" r:id="rId160" xr:uid="{D81E9B34-DDBD-49C9-83D3-3B1A5A4098F1}"/>
    <hyperlink ref="F162" r:id="rId161" xr:uid="{6B76C555-6618-406C-AB2F-5EE9F8EF68AA}"/>
    <hyperlink ref="F163" r:id="rId162" xr:uid="{DC6C8E23-969D-4869-ACD6-3C973FA1CAAA}"/>
    <hyperlink ref="F164" r:id="rId163" xr:uid="{12DB1E9C-2949-43F2-9137-F4197A8C4D84}"/>
    <hyperlink ref="F165" r:id="rId164" xr:uid="{ACDF1E7E-D550-4224-B2D2-F49DE497347B}"/>
    <hyperlink ref="F166" r:id="rId165" xr:uid="{2A5B7CE4-6186-4E95-8CDC-27044B93E234}"/>
    <hyperlink ref="F167" r:id="rId166" xr:uid="{60A31599-B915-4393-90D9-7BF34EFC0CAC}"/>
    <hyperlink ref="F168" r:id="rId167" xr:uid="{560F27F5-019B-49F3-885A-72378E95B782}"/>
    <hyperlink ref="F169" r:id="rId168" xr:uid="{DCC2103B-68F0-4625-9045-6FF8872B6334}"/>
    <hyperlink ref="F170" r:id="rId169" xr:uid="{238790BC-C399-44F7-A9B4-25B601D945DA}"/>
    <hyperlink ref="F171" r:id="rId170" xr:uid="{B632AF0C-4A2D-4152-9653-96C8ED0C58D2}"/>
    <hyperlink ref="F172" r:id="rId171" xr:uid="{23FA86AA-F6A8-495E-A357-A6A913FBE0D9}"/>
    <hyperlink ref="F173" r:id="rId172" xr:uid="{C89781DE-B3CA-4B09-A672-A26E3A8A6FB1}"/>
    <hyperlink ref="F174" r:id="rId173" xr:uid="{A6810D42-44FB-4983-9FDC-06A124063CC0}"/>
    <hyperlink ref="F175" r:id="rId174" xr:uid="{09936E19-8C26-4012-9CD2-283E5B7D32EE}"/>
    <hyperlink ref="F176" r:id="rId175" xr:uid="{2C490F24-53E3-4E54-B9D0-D432D8A7B869}"/>
    <hyperlink ref="F177" r:id="rId176" xr:uid="{A71EC95B-8D51-427D-9D55-A88878FBBA19}"/>
    <hyperlink ref="F178" r:id="rId177" xr:uid="{16E1908A-ADEB-456D-964A-39EBC72914CE}"/>
    <hyperlink ref="F179" r:id="rId178" xr:uid="{D0FC1C36-2422-4339-9407-CF6C6FBE25A6}"/>
    <hyperlink ref="F180" r:id="rId179" xr:uid="{5E39FAD7-20F9-408C-B62E-F3141CE82F0E}"/>
    <hyperlink ref="F181" r:id="rId180" xr:uid="{1DFB2479-BFFD-4872-BECF-2E2E48F75415}"/>
    <hyperlink ref="F182" r:id="rId181" xr:uid="{949CA144-B269-4A2E-B28B-F76632B53029}"/>
    <hyperlink ref="F183" r:id="rId182" xr:uid="{3DAB62D2-537B-4F69-9F40-E83C4DFF229D}"/>
    <hyperlink ref="F184" r:id="rId183" xr:uid="{35207CA2-9EE3-48A0-911F-7B3D3D338EA8}"/>
    <hyperlink ref="F185" r:id="rId184" xr:uid="{48DF791F-A51F-4104-B260-D38965623396}"/>
    <hyperlink ref="F186" r:id="rId185" xr:uid="{B4B3B4EF-8CFA-4029-B7F9-3630D968E2F4}"/>
    <hyperlink ref="F187" r:id="rId186" xr:uid="{3D7F0098-CE3E-441B-BB2A-03BF634A3F7E}"/>
    <hyperlink ref="F188" r:id="rId187" xr:uid="{B871F6F9-6CB3-4C02-8790-A942F8730CCA}"/>
    <hyperlink ref="F189" r:id="rId188" xr:uid="{27964FD7-354F-450B-8E0D-35F1674C7CA3}"/>
    <hyperlink ref="F190" r:id="rId189" xr:uid="{FC038B0B-73BE-4701-9C46-39C890B96594}"/>
    <hyperlink ref="F191" r:id="rId190" xr:uid="{D5196817-D18D-4654-97A0-B07C5216F831}"/>
    <hyperlink ref="F192" r:id="rId191" xr:uid="{265CA4B0-3FA1-4E36-ABA0-D0648AA8F8AA}"/>
    <hyperlink ref="F193" r:id="rId192" xr:uid="{E1EBAD16-E120-46E8-96F2-E6941AB5EEE6}"/>
    <hyperlink ref="F194" r:id="rId193" xr:uid="{19609359-3FEB-4F6F-9E4A-23C6CCD26A2C}"/>
    <hyperlink ref="F195" r:id="rId194" xr:uid="{BA6CEDA5-51F9-43B2-B0A6-5FCED5322BBE}"/>
    <hyperlink ref="F196" r:id="rId195" xr:uid="{24BB626C-91DD-45E4-B2F6-6AC413B75D39}"/>
    <hyperlink ref="F197" r:id="rId196" xr:uid="{156A5B2E-C63D-4EB4-9DD5-5F1A42452AE9}"/>
    <hyperlink ref="F198" r:id="rId197" xr:uid="{644C7A7F-B557-4CE2-B47D-0E3C8AFA2600}"/>
    <hyperlink ref="F199" r:id="rId198" xr:uid="{28B20E6C-A2BE-400D-AD4E-04CEAE4A45CC}"/>
    <hyperlink ref="F200" r:id="rId199" xr:uid="{FD446BC0-4E21-4614-9825-8530D9049807}"/>
    <hyperlink ref="F201" r:id="rId200" xr:uid="{472083CB-443F-451D-8502-F77CEC0610FB}"/>
    <hyperlink ref="F202" r:id="rId201" xr:uid="{B89A8109-0299-4414-A885-67C005E3BB35}"/>
    <hyperlink ref="F203" r:id="rId202" xr:uid="{FB959816-55EE-4574-9BBC-C29CAF7AB6B2}"/>
    <hyperlink ref="F204" r:id="rId203" xr:uid="{37502D70-8B40-4666-B839-FE8E2C38EE6D}"/>
    <hyperlink ref="F205" r:id="rId204" xr:uid="{3A19E7EF-09F4-4841-BED5-E0666D1AAEB2}"/>
    <hyperlink ref="F206" r:id="rId205" xr:uid="{62A5B1F2-2656-4B4F-B990-018F57C730E0}"/>
    <hyperlink ref="F207" r:id="rId206" xr:uid="{1B58DD0E-7430-44E2-9B00-F2AF109FB703}"/>
    <hyperlink ref="F208" r:id="rId207" xr:uid="{4F153958-B06F-4D0C-8631-1A1E0E29CE2A}"/>
    <hyperlink ref="F209" r:id="rId208" xr:uid="{2A38D432-850B-4CED-8E01-4C1DBAF53AC8}"/>
    <hyperlink ref="F210" r:id="rId209" xr:uid="{73616275-ED62-4D96-92B2-55F3E850010E}"/>
    <hyperlink ref="F211" r:id="rId210" xr:uid="{F9698767-97CE-4486-8A10-4668E47AFC8F}"/>
    <hyperlink ref="F212" r:id="rId211" xr:uid="{A5C81717-1316-4641-9FE1-F6E9C0EC8C6B}"/>
    <hyperlink ref="F213" r:id="rId212" xr:uid="{38E958D4-9642-4A0F-A7B6-AD9EA0343BBE}"/>
    <hyperlink ref="F214" r:id="rId213" xr:uid="{08ED2AF9-A965-4569-8972-81A3200890BF}"/>
    <hyperlink ref="F215" r:id="rId214" xr:uid="{29588652-FB78-4AB5-82DF-139A7638E391}"/>
    <hyperlink ref="F216" r:id="rId215" xr:uid="{AEB59D3C-3670-42A7-A3B4-BBAA5861B2BA}"/>
    <hyperlink ref="F217" r:id="rId216" xr:uid="{A95D948B-A5D8-490A-8FB8-B3073D78EE94}"/>
    <hyperlink ref="F218" r:id="rId217" xr:uid="{44823DC3-3625-4633-B457-F6419B17D4D6}"/>
    <hyperlink ref="F219" r:id="rId218" xr:uid="{E0534545-2E96-462D-B54F-5C117CFE19E8}"/>
    <hyperlink ref="F220" r:id="rId219" xr:uid="{74B813B7-F84F-4737-A3A0-21365D3DDF3A}"/>
    <hyperlink ref="F221" r:id="rId220" xr:uid="{657A4458-836D-4186-8058-F22B13097A26}"/>
    <hyperlink ref="F222" r:id="rId221" xr:uid="{E01576F6-B1FE-42BF-ABDF-7A3D043ECB30}"/>
    <hyperlink ref="F223" r:id="rId222" xr:uid="{123D7537-C54D-4078-B0F1-040587F0C58D}"/>
    <hyperlink ref="F224" r:id="rId223" xr:uid="{F5DD2C55-3140-4828-9F9B-D477737F21E9}"/>
    <hyperlink ref="F225" r:id="rId224" xr:uid="{16F611DB-FD41-4697-BE31-1E4A1AD14CD1}"/>
    <hyperlink ref="F226" r:id="rId225" xr:uid="{F6059AA1-4659-4BF0-99D2-A1F02700DC84}"/>
    <hyperlink ref="F227" r:id="rId226" xr:uid="{AAD9C653-2752-460C-AADD-5FADD12313F1}"/>
    <hyperlink ref="F228" r:id="rId227" xr:uid="{B1DDFA43-DF28-41D0-BA37-492B52E24B0C}"/>
    <hyperlink ref="F229" r:id="rId228" xr:uid="{D94B14C5-8618-49B8-AB9A-FFBEFEC08BEB}"/>
    <hyperlink ref="F230" r:id="rId229" xr:uid="{657BC691-BB77-449B-8072-E97F94F7193B}"/>
    <hyperlink ref="F231" r:id="rId230" xr:uid="{67BA7D78-DE78-46D7-BF6F-FB4E8ADE6FC5}"/>
    <hyperlink ref="F232" r:id="rId231" xr:uid="{A4CCBA7E-3216-4BCB-A335-F6F3A0A4A8C1}"/>
    <hyperlink ref="F233" r:id="rId232" xr:uid="{5233C9C7-830F-44E3-96DD-CDE04872A860}"/>
    <hyperlink ref="F234" r:id="rId233" xr:uid="{A98342A5-40EA-46CE-9B8C-D2F8A484CD68}"/>
    <hyperlink ref="F235" r:id="rId234" xr:uid="{238B7A60-2D43-4780-9491-24B0C06F5748}"/>
    <hyperlink ref="F236" r:id="rId235" xr:uid="{7592B130-BEDD-41A5-AECC-D60A25C05E81}"/>
    <hyperlink ref="F237" r:id="rId236" xr:uid="{424C9ED9-B3E8-4140-9407-DFBB9CC3B7F1}"/>
    <hyperlink ref="F238" r:id="rId237" xr:uid="{9BF5CEBD-4979-4E88-B70D-887F5DFF39C6}"/>
    <hyperlink ref="F239" r:id="rId238" xr:uid="{154C8FF8-E4AD-49DA-8202-C09692979B0E}"/>
    <hyperlink ref="F240" r:id="rId239" xr:uid="{0BA47BD4-B730-4E32-96C8-31F2B5902B5C}"/>
    <hyperlink ref="F241" r:id="rId240" xr:uid="{587603E6-5F2D-4671-9250-98BD37FFDB3F}"/>
    <hyperlink ref="F242" r:id="rId241" xr:uid="{EDE2A738-3A13-4227-9E09-054038B6C09E}"/>
    <hyperlink ref="F243" r:id="rId242" xr:uid="{65E5B742-0730-4634-8BF9-D3AA168150E1}"/>
    <hyperlink ref="F244" r:id="rId243" xr:uid="{39B20670-06C1-409F-A401-D554AD6ED9CF}"/>
    <hyperlink ref="F245" r:id="rId244" xr:uid="{3CB4B69D-3944-4DE6-AE70-D94085F7F24E}"/>
    <hyperlink ref="F246" r:id="rId245" xr:uid="{4FA081A0-754E-4E97-A30E-5FC5F4015EE4}"/>
    <hyperlink ref="F247" r:id="rId246" xr:uid="{ACF85E59-12EF-4105-ADAB-F76AB790A7C3}"/>
    <hyperlink ref="F248" r:id="rId247" xr:uid="{3914A1B9-F5DB-480F-8A52-119F6124D901}"/>
    <hyperlink ref="F249" r:id="rId248" xr:uid="{11D08ABC-8194-4496-ACDF-514934DC56EE}"/>
    <hyperlink ref="F250" r:id="rId249" xr:uid="{97118747-F918-4E9E-A4F5-B1710EE1F4CF}"/>
    <hyperlink ref="F251" r:id="rId250" xr:uid="{CAB1DF24-0A4C-43DB-8E4B-3E1EF92EA16F}"/>
    <hyperlink ref="F252" r:id="rId251" xr:uid="{A9FC9B34-0212-45E7-97C5-059F63967A46}"/>
    <hyperlink ref="F253" r:id="rId252" xr:uid="{85AD5714-D94D-42F1-B54A-BF3E1E9D58D8}"/>
    <hyperlink ref="F254" r:id="rId253" xr:uid="{9434FA1B-17E6-455F-8BC2-0D9D8CC51EE3}"/>
    <hyperlink ref="F255" r:id="rId254" xr:uid="{1B0A6E15-EA57-4D1E-A6C4-FF1C8E069FC4}"/>
    <hyperlink ref="F256" r:id="rId255" xr:uid="{0161B21D-EE27-450D-BE30-70BDD2560584}"/>
    <hyperlink ref="F257" r:id="rId256" xr:uid="{D63B561E-38AC-4B28-9C3C-77B84E54389D}"/>
    <hyperlink ref="F258" r:id="rId257" xr:uid="{820F424B-BE6F-44B3-AA15-52A82CA00792}"/>
    <hyperlink ref="F259" r:id="rId258" xr:uid="{F62798E4-8417-4CE5-8592-BF9F012C3FC0}"/>
    <hyperlink ref="F260" r:id="rId259" xr:uid="{91F1C425-EB4D-4920-9FE0-DD58EFE7C6FE}"/>
    <hyperlink ref="F261" r:id="rId260" xr:uid="{D6D45D77-E619-41DC-BD84-7A6CE18AA21F}"/>
    <hyperlink ref="F262" r:id="rId261" xr:uid="{00364617-C9E4-4A2B-8011-A0154A8E3423}"/>
    <hyperlink ref="F263" r:id="rId262" xr:uid="{F50EA069-CFB8-45CB-A2BB-A1D319FE520B}"/>
    <hyperlink ref="F264" r:id="rId263" xr:uid="{4782CDCF-190C-4AE7-B29C-4CD9C642B318}"/>
    <hyperlink ref="F265" r:id="rId264" xr:uid="{72CAA75F-51B5-4CF7-A302-C6836CF92152}"/>
    <hyperlink ref="F266" r:id="rId265" xr:uid="{550E5A8F-1593-4CDE-AD78-AF2AC4C4AC1D}"/>
    <hyperlink ref="F267" r:id="rId266" xr:uid="{0762C4D4-29D9-4983-8498-CC6726CE70FD}"/>
    <hyperlink ref="F268" r:id="rId267" xr:uid="{321CC2A7-9D09-4345-AAD2-BBAD5ACD148E}"/>
    <hyperlink ref="F269" r:id="rId268" xr:uid="{8FD5B049-219B-4FCA-9AD0-940F7200B8C1}"/>
    <hyperlink ref="F270" r:id="rId269" xr:uid="{F8EF560E-12BB-422F-9391-748DC47ADACC}"/>
    <hyperlink ref="F271" r:id="rId270" xr:uid="{6E3E110A-E93A-41DF-A5D5-FFCD6915CDCD}"/>
    <hyperlink ref="F272" r:id="rId271" xr:uid="{EF8FF3FF-C3DC-4A74-80E7-90EEA978CDD0}"/>
    <hyperlink ref="F273" r:id="rId272" xr:uid="{78969C98-BBAF-4A96-B3F2-ACD3AA21A013}"/>
    <hyperlink ref="F274" r:id="rId273" xr:uid="{F468746D-A90C-4BCD-B40B-45C0A9B60E0B}"/>
    <hyperlink ref="F275" r:id="rId274" xr:uid="{B9115138-1E17-42C0-A0E4-A046CB34EC39}"/>
    <hyperlink ref="F276" r:id="rId275" xr:uid="{C16A0767-39D3-4F24-A9DB-CA4BA16E8C69}"/>
    <hyperlink ref="F277" r:id="rId276" xr:uid="{FC5F98CC-E8E9-4899-96D5-81DC4D3B3EA9}"/>
    <hyperlink ref="F278" r:id="rId277" xr:uid="{C6E1FD28-47AB-4142-B8C2-8BDF3CEBF966}"/>
    <hyperlink ref="F280" r:id="rId278" xr:uid="{A492F328-8F68-4630-80C7-5302B2FB1D19}"/>
    <hyperlink ref="F281" r:id="rId279" xr:uid="{75D461AE-DFDB-4694-A7E5-DEFCE6824EAB}"/>
    <hyperlink ref="F282" r:id="rId280" xr:uid="{EF046C51-017F-4638-BB70-3831DF0FF04E}"/>
    <hyperlink ref="F283" r:id="rId281" xr:uid="{1BA7471C-E9E3-4D03-A32F-760F2D46BFAA}"/>
    <hyperlink ref="F284" r:id="rId282" xr:uid="{C7CD76DA-2F82-430F-AF78-61CB00CE2D63}"/>
    <hyperlink ref="F285" r:id="rId283" xr:uid="{6F939138-6519-4093-93D7-8C33224DB6A5}"/>
    <hyperlink ref="F286" r:id="rId284" xr:uid="{42A42AE3-0C01-4728-A73C-238639BE44DF}"/>
    <hyperlink ref="F287" r:id="rId285" xr:uid="{F52064E2-3600-480D-899D-F4C827B00C3F}"/>
    <hyperlink ref="F288" r:id="rId286" xr:uid="{95743294-ED0A-4F17-9A5D-B1300D503606}"/>
    <hyperlink ref="F289" r:id="rId287" xr:uid="{68B10551-8083-4112-B54A-91FD20601371}"/>
    <hyperlink ref="F290" r:id="rId288" xr:uid="{A2A6ECB1-8AB1-41C3-9324-2A6AAD502FFB}"/>
    <hyperlink ref="F291" r:id="rId289" xr:uid="{18F6F63A-DF70-4A37-B9A9-8E199EA9A4A0}"/>
    <hyperlink ref="F292" r:id="rId290" xr:uid="{E609D035-1BE3-41C4-B0F0-F8C92D213B80}"/>
    <hyperlink ref="F293" r:id="rId291" xr:uid="{4A457FDC-FFF0-425C-9EF9-D421F08C6A18}"/>
    <hyperlink ref="F294" r:id="rId292" xr:uid="{75D0FD74-35B0-4B8F-9D68-148275D96DA7}"/>
    <hyperlink ref="F295" r:id="rId293" xr:uid="{2FE31266-44B1-4EB1-AEF9-F4FE46967492}"/>
    <hyperlink ref="F296" r:id="rId294" xr:uid="{C695472E-9FEE-4257-B715-DB285C61FCEF}"/>
    <hyperlink ref="F297" r:id="rId295" xr:uid="{3FB93415-1874-49F6-9947-0AE0ABECB075}"/>
    <hyperlink ref="F298" r:id="rId296" xr:uid="{84F1759F-AD78-4873-A18A-C66A6238B3C9}"/>
    <hyperlink ref="F299" r:id="rId297" xr:uid="{DD2FDC7B-945B-428E-BF4D-FB85DE5050E2}"/>
    <hyperlink ref="F279" r:id="rId298" xr:uid="{E7DD5AE0-C6F8-4476-BA7D-E0CD1148A1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Алексей Ежков</dc:creator>
  <cp:keywords/>
  <dc:description/>
  <cp:lastModifiedBy>Microsoft Office User</cp:lastModifiedBy>
  <cp:revision/>
  <dcterms:created xsi:type="dcterms:W3CDTF">2015-06-05T18:19:34Z</dcterms:created>
  <dcterms:modified xsi:type="dcterms:W3CDTF">2024-10-27T12:31:58Z</dcterms:modified>
  <cp:category/>
  <cp:contentStatus/>
</cp:coreProperties>
</file>