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CIDB\05 CITP Progress Report\03 2018 Progress Report\01 Q1 2018\03 Calculation Worksheet\"/>
    </mc:Choice>
  </mc:AlternateContent>
  <bookViews>
    <workbookView xWindow="0" yWindow="0" windowWidth="28800" windowHeight="12300" tabRatio="665"/>
  </bookViews>
  <sheets>
    <sheet name="MasterSheet" sheetId="36" r:id="rId1"/>
    <sheet name="By IWGs" sheetId="33" r:id="rId2"/>
    <sheet name="By Owners" sheetId="37" r:id="rId3"/>
    <sheet name="By Sponsors" sheetId="29" r:id="rId4"/>
    <sheet name="Tracking eCITP" sheetId="38" r:id="rId5"/>
  </sheets>
  <definedNames>
    <definedName name="_xlnm.Print_Area" localSheetId="3">'By Sponsors'!$C$4:$AB$138</definedName>
    <definedName name="_xlnm.Print_Area" localSheetId="0">MasterSheet!$A$5:$CZ$122</definedName>
    <definedName name="_xlnm.Print_Area" localSheetId="4">'Tracking eCITP'!#REF!</definedName>
    <definedName name="_xlnm.Print_Titles" localSheetId="0">MasterSheet!$5:$7</definedName>
  </definedNames>
  <calcPr calcId="162913"/>
</workbook>
</file>

<file path=xl/calcChain.xml><?xml version="1.0" encoding="utf-8"?>
<calcChain xmlns="http://schemas.openxmlformats.org/spreadsheetml/2006/main">
  <c r="DC53" i="36" l="1"/>
  <c r="DC54" i="36"/>
  <c r="DB53" i="36"/>
  <c r="DB54" i="36"/>
  <c r="DD54" i="36" s="1"/>
  <c r="CZ53" i="36"/>
  <c r="CZ54" i="36"/>
  <c r="CY53" i="36"/>
  <c r="CY54" i="36"/>
  <c r="DA54" i="36" s="1"/>
  <c r="DC51" i="36"/>
  <c r="DB51" i="36"/>
  <c r="CZ51" i="36"/>
  <c r="CY51" i="36"/>
  <c r="L47" i="36"/>
  <c r="AR47" i="36" s="1"/>
  <c r="M47" i="36"/>
  <c r="X47" i="36"/>
  <c r="Y47" i="36"/>
  <c r="AK47" i="36"/>
  <c r="AV47" i="36" s="1"/>
  <c r="BH47" i="36" l="1"/>
  <c r="N47" i="36"/>
  <c r="AS47" i="36"/>
  <c r="DA53" i="36"/>
  <c r="EA47" i="36"/>
  <c r="Z47" i="36"/>
  <c r="DA51" i="36"/>
  <c r="AU47" i="36"/>
  <c r="BG47" i="36" s="1"/>
  <c r="BS47" i="36" s="1"/>
  <c r="CE47" i="36" s="1"/>
  <c r="DB47" i="36"/>
  <c r="DZ47" i="36"/>
  <c r="EB47" i="36" s="1"/>
  <c r="CY47" i="36"/>
  <c r="DN47" i="36"/>
  <c r="EL47" i="36"/>
  <c r="EM47" i="36"/>
  <c r="DO47" i="36"/>
  <c r="CZ47" i="36"/>
  <c r="BT47" i="36"/>
  <c r="P114" i="36"/>
  <c r="O114" i="36"/>
  <c r="S102" i="36"/>
  <c r="R102" i="36"/>
  <c r="M122" i="36"/>
  <c r="AS122" i="36" s="1"/>
  <c r="Y122" i="36"/>
  <c r="L122" i="36"/>
  <c r="AR122" i="36" s="1"/>
  <c r="X122" i="36"/>
  <c r="M121" i="36"/>
  <c r="AS121" i="36" s="1"/>
  <c r="Y121" i="36"/>
  <c r="L121" i="36"/>
  <c r="AR121" i="36" s="1"/>
  <c r="X121" i="36"/>
  <c r="T102" i="36" l="1"/>
  <c r="BI47" i="36"/>
  <c r="AT47" i="36"/>
  <c r="DC47" i="36"/>
  <c r="DD47" i="36" s="1"/>
  <c r="AW47" i="36"/>
  <c r="DP47" i="36"/>
  <c r="BU47" i="36"/>
  <c r="CF47" i="36"/>
  <c r="CG47" i="36" s="1"/>
  <c r="DA47" i="36"/>
  <c r="EN47" i="36"/>
  <c r="EL121" i="36"/>
  <c r="DZ121" i="36"/>
  <c r="DN121" i="36"/>
  <c r="DB121" i="36"/>
  <c r="EM121" i="36"/>
  <c r="EA121" i="36"/>
  <c r="DO121" i="36"/>
  <c r="DC121" i="36"/>
  <c r="DD121" i="36" s="1"/>
  <c r="DB122" i="36"/>
  <c r="EL122" i="36"/>
  <c r="DZ122" i="36"/>
  <c r="DN122" i="36"/>
  <c r="EM122" i="36"/>
  <c r="EA122" i="36"/>
  <c r="DO122" i="36"/>
  <c r="DC122" i="36"/>
  <c r="AU121" i="36"/>
  <c r="AU122" i="36"/>
  <c r="CY46" i="36"/>
  <c r="DF121" i="36" l="1"/>
  <c r="DD122" i="36"/>
  <c r="DE121" i="36"/>
  <c r="L50" i="36"/>
  <c r="L52" i="36"/>
  <c r="L42" i="36"/>
  <c r="L9" i="36"/>
  <c r="L15" i="36"/>
  <c r="DG121" i="36" l="1"/>
  <c r="L105" i="36"/>
  <c r="L111" i="36"/>
  <c r="L110" i="36"/>
  <c r="L113" i="36"/>
  <c r="AU105" i="36"/>
  <c r="AR50" i="36"/>
  <c r="AS50" i="36"/>
  <c r="AU45" i="36"/>
  <c r="AU50" i="36"/>
  <c r="AT50" i="36" l="1"/>
  <c r="EL46" i="36"/>
  <c r="EM46" i="36"/>
  <c r="EL103" i="36"/>
  <c r="EL104" i="36"/>
  <c r="DZ46" i="36"/>
  <c r="EA46" i="36"/>
  <c r="DZ103" i="36"/>
  <c r="DZ104" i="36"/>
  <c r="DO46" i="36"/>
  <c r="DN46" i="36"/>
  <c r="DN103" i="36"/>
  <c r="DN104" i="36"/>
  <c r="DB46" i="36"/>
  <c r="DC46" i="36"/>
  <c r="DB103" i="36"/>
  <c r="DB104" i="36"/>
  <c r="CZ46" i="36"/>
  <c r="CY103" i="36"/>
  <c r="CY104" i="36"/>
  <c r="CF114" i="36"/>
  <c r="CF116" i="36"/>
  <c r="CE114" i="36"/>
  <c r="CE116" i="36"/>
  <c r="O85" i="36" l="1"/>
  <c r="O78" i="36"/>
  <c r="O73" i="36"/>
  <c r="P67" i="36"/>
  <c r="O67" i="36"/>
  <c r="P94" i="36"/>
  <c r="O94" i="36"/>
  <c r="P92" i="36"/>
  <c r="O92" i="36"/>
  <c r="P90" i="36"/>
  <c r="O90" i="36"/>
  <c r="P85" i="36"/>
  <c r="P83" i="36"/>
  <c r="O83" i="36"/>
  <c r="P78" i="36"/>
  <c r="P76" i="36"/>
  <c r="O76" i="36"/>
  <c r="P73" i="36"/>
  <c r="Q73" i="36" s="1"/>
  <c r="P71" i="36"/>
  <c r="O71" i="36"/>
  <c r="P65" i="36"/>
  <c r="O65" i="36"/>
  <c r="P55" i="36"/>
  <c r="O55" i="36"/>
  <c r="P63" i="36"/>
  <c r="O63" i="36"/>
  <c r="S55" i="36"/>
  <c r="R55" i="36"/>
  <c r="Y9" i="36"/>
  <c r="Y10" i="36"/>
  <c r="Y11" i="36"/>
  <c r="Y12" i="36"/>
  <c r="Y13" i="36"/>
  <c r="Y14" i="36"/>
  <c r="Y15" i="36"/>
  <c r="Y16" i="36"/>
  <c r="Y17" i="36"/>
  <c r="Y18" i="36"/>
  <c r="Y19" i="36"/>
  <c r="Y20" i="36"/>
  <c r="Y21" i="36"/>
  <c r="Y22" i="36"/>
  <c r="Y23" i="36"/>
  <c r="Y24" i="36"/>
  <c r="Y25" i="36"/>
  <c r="Y26" i="36"/>
  <c r="Y27" i="36"/>
  <c r="Y28" i="36"/>
  <c r="Y29" i="36"/>
  <c r="Y30" i="36"/>
  <c r="Y31" i="36"/>
  <c r="Y32" i="36"/>
  <c r="Y33" i="36"/>
  <c r="Y34" i="36"/>
  <c r="Y35" i="36"/>
  <c r="Y36" i="36"/>
  <c r="Y37" i="36"/>
  <c r="Y38" i="36"/>
  <c r="Y39" i="36"/>
  <c r="Y40" i="36"/>
  <c r="Y41" i="36"/>
  <c r="Y42" i="36"/>
  <c r="Y43" i="36"/>
  <c r="Y44" i="36"/>
  <c r="Y45" i="36"/>
  <c r="Y46" i="36"/>
  <c r="Y48" i="36"/>
  <c r="Y49" i="36"/>
  <c r="Y50" i="36"/>
  <c r="Y52" i="36"/>
  <c r="AB52" i="36" s="1"/>
  <c r="Y55" i="36"/>
  <c r="Y56" i="36"/>
  <c r="Y57" i="36"/>
  <c r="Y58" i="36"/>
  <c r="Y59" i="36"/>
  <c r="Y60" i="36"/>
  <c r="Y61" i="36"/>
  <c r="Y62" i="36"/>
  <c r="Y63" i="36"/>
  <c r="Y64" i="36"/>
  <c r="Y65" i="36"/>
  <c r="Y66" i="36"/>
  <c r="Y67" i="36"/>
  <c r="Y68" i="36"/>
  <c r="Y69" i="36"/>
  <c r="Y70" i="36"/>
  <c r="Y71" i="36"/>
  <c r="Y72" i="36"/>
  <c r="Y73" i="36"/>
  <c r="Y74" i="36"/>
  <c r="Y75" i="36"/>
  <c r="Y76" i="36"/>
  <c r="Y77" i="36"/>
  <c r="Y78" i="36"/>
  <c r="Y79" i="36"/>
  <c r="Y80" i="36"/>
  <c r="Y81" i="36"/>
  <c r="Y82" i="36"/>
  <c r="Y83" i="36"/>
  <c r="Y84" i="36"/>
  <c r="Y85" i="36"/>
  <c r="Y86" i="36"/>
  <c r="Y87" i="36"/>
  <c r="Y88" i="36"/>
  <c r="Y89" i="36"/>
  <c r="Y90" i="36"/>
  <c r="Y91" i="36"/>
  <c r="Y92" i="36"/>
  <c r="Y93" i="36"/>
  <c r="Y94" i="36"/>
  <c r="Y95" i="36"/>
  <c r="Y96" i="36"/>
  <c r="Y97" i="36"/>
  <c r="Y98" i="36"/>
  <c r="Y99" i="36"/>
  <c r="Y100" i="36"/>
  <c r="Y101" i="36"/>
  <c r="Y102" i="36"/>
  <c r="Y103" i="36"/>
  <c r="Y104" i="36"/>
  <c r="Y105" i="36"/>
  <c r="Y106" i="36"/>
  <c r="Y107" i="36"/>
  <c r="Y108" i="36"/>
  <c r="Y109" i="36"/>
  <c r="Y110" i="36"/>
  <c r="Y111" i="36"/>
  <c r="Y112" i="36"/>
  <c r="Y113" i="36"/>
  <c r="Y114" i="36"/>
  <c r="Y115" i="36"/>
  <c r="Y116" i="36"/>
  <c r="Y117" i="36"/>
  <c r="Y118" i="36"/>
  <c r="Y119" i="36"/>
  <c r="Y120" i="36"/>
  <c r="Y8" i="36"/>
  <c r="X8" i="36"/>
  <c r="X9" i="36"/>
  <c r="X10" i="36"/>
  <c r="X11" i="36"/>
  <c r="X12" i="36"/>
  <c r="X13" i="36"/>
  <c r="X14" i="36"/>
  <c r="X15" i="36"/>
  <c r="X16" i="36"/>
  <c r="X17" i="36"/>
  <c r="X18" i="36"/>
  <c r="X19" i="36"/>
  <c r="X20" i="36"/>
  <c r="X21" i="36"/>
  <c r="X22" i="36"/>
  <c r="X23" i="36"/>
  <c r="X24" i="36"/>
  <c r="X25" i="36"/>
  <c r="X26" i="36"/>
  <c r="X27" i="36"/>
  <c r="X28" i="36"/>
  <c r="X29" i="36"/>
  <c r="X30" i="36"/>
  <c r="X31" i="36"/>
  <c r="X32" i="36"/>
  <c r="X33" i="36"/>
  <c r="X34" i="36"/>
  <c r="X35" i="36"/>
  <c r="X36" i="36"/>
  <c r="X37" i="36"/>
  <c r="X38" i="36"/>
  <c r="X39" i="36"/>
  <c r="X40" i="36"/>
  <c r="X41" i="36"/>
  <c r="X42" i="36"/>
  <c r="X43" i="36"/>
  <c r="X44" i="36"/>
  <c r="X45" i="36"/>
  <c r="X46" i="36"/>
  <c r="X48" i="36"/>
  <c r="X49" i="36"/>
  <c r="X50" i="36"/>
  <c r="X52" i="36"/>
  <c r="AA52" i="36" s="1"/>
  <c r="X55" i="36"/>
  <c r="X56" i="36"/>
  <c r="X57" i="36"/>
  <c r="X58" i="36"/>
  <c r="X59" i="36"/>
  <c r="X60" i="36"/>
  <c r="X61" i="36"/>
  <c r="X62" i="36"/>
  <c r="X63" i="36"/>
  <c r="X64" i="36"/>
  <c r="X65" i="36"/>
  <c r="X66" i="36"/>
  <c r="X67" i="36"/>
  <c r="X68" i="36"/>
  <c r="X69" i="36"/>
  <c r="X70" i="36"/>
  <c r="X71" i="36"/>
  <c r="X72" i="36"/>
  <c r="X73" i="36"/>
  <c r="X74" i="36"/>
  <c r="X75" i="36"/>
  <c r="X76" i="36"/>
  <c r="X77" i="36"/>
  <c r="X78" i="36"/>
  <c r="X79" i="36"/>
  <c r="X80" i="36"/>
  <c r="X81" i="36"/>
  <c r="X82" i="36"/>
  <c r="X83" i="36"/>
  <c r="X84" i="36"/>
  <c r="X85" i="36"/>
  <c r="X86" i="36"/>
  <c r="X87" i="36"/>
  <c r="X88" i="36"/>
  <c r="X89" i="36"/>
  <c r="X90" i="36"/>
  <c r="X91" i="36"/>
  <c r="X92" i="36"/>
  <c r="X93" i="36"/>
  <c r="X94" i="36"/>
  <c r="X95" i="36"/>
  <c r="X96" i="36"/>
  <c r="X97" i="36"/>
  <c r="X98" i="36"/>
  <c r="X99" i="36"/>
  <c r="X100" i="36"/>
  <c r="X101" i="36"/>
  <c r="X102" i="36"/>
  <c r="X103" i="36"/>
  <c r="X104" i="36"/>
  <c r="X105" i="36"/>
  <c r="X106" i="36"/>
  <c r="X107" i="36"/>
  <c r="X108" i="36"/>
  <c r="X109" i="36"/>
  <c r="X110" i="36"/>
  <c r="X111" i="36"/>
  <c r="X112" i="36"/>
  <c r="X113" i="36"/>
  <c r="X114" i="36"/>
  <c r="X115" i="36"/>
  <c r="X116" i="36"/>
  <c r="X117" i="36"/>
  <c r="X118" i="36"/>
  <c r="X119" i="36"/>
  <c r="X120" i="36"/>
  <c r="L8" i="36"/>
  <c r="AR8" i="36" s="1"/>
  <c r="DB8" i="36" s="1"/>
  <c r="Q114" i="36"/>
  <c r="P111" i="36"/>
  <c r="O111" i="36"/>
  <c r="P108" i="36"/>
  <c r="O108" i="36"/>
  <c r="P105" i="36"/>
  <c r="O105" i="36"/>
  <c r="P102" i="36"/>
  <c r="O102" i="36"/>
  <c r="S40" i="36"/>
  <c r="R40" i="36"/>
  <c r="P52" i="36"/>
  <c r="O52" i="36"/>
  <c r="P50" i="36"/>
  <c r="O50" i="36"/>
  <c r="P45" i="36"/>
  <c r="O45" i="36"/>
  <c r="P40" i="36"/>
  <c r="O40" i="36"/>
  <c r="V8" i="36"/>
  <c r="U8" i="36"/>
  <c r="S8" i="36"/>
  <c r="R8" i="36"/>
  <c r="P32" i="36"/>
  <c r="O32" i="36"/>
  <c r="P31" i="36"/>
  <c r="O31" i="36"/>
  <c r="P28" i="36"/>
  <c r="O28" i="36"/>
  <c r="P25" i="36"/>
  <c r="O25" i="36"/>
  <c r="P17" i="36"/>
  <c r="O17" i="36"/>
  <c r="P14" i="36"/>
  <c r="O14" i="36"/>
  <c r="P8" i="36"/>
  <c r="O8" i="36"/>
  <c r="Q14" i="36" l="1"/>
  <c r="Q31" i="36"/>
  <c r="T8" i="36"/>
  <c r="Q40" i="36"/>
  <c r="Q45" i="36"/>
  <c r="Q52" i="36"/>
  <c r="Q102" i="36"/>
  <c r="Q105" i="36"/>
  <c r="Q108" i="36"/>
  <c r="Q111" i="36"/>
  <c r="Q50" i="36"/>
  <c r="Z42" i="36"/>
  <c r="Z36" i="36"/>
  <c r="Z34" i="36"/>
  <c r="Z32" i="36"/>
  <c r="Z30" i="36"/>
  <c r="Z28" i="36"/>
  <c r="Z26" i="36"/>
  <c r="Z20" i="36"/>
  <c r="Q8" i="36"/>
  <c r="Q28" i="36"/>
  <c r="AA65" i="36"/>
  <c r="AE8" i="36"/>
  <c r="Z87" i="36"/>
  <c r="Z85" i="36"/>
  <c r="Z83" i="36"/>
  <c r="Z81" i="36"/>
  <c r="Z79" i="36"/>
  <c r="Z77" i="36"/>
  <c r="Z75" i="36"/>
  <c r="Z73" i="36"/>
  <c r="Z71" i="36"/>
  <c r="Z69" i="36"/>
  <c r="Z67" i="36"/>
  <c r="Z63" i="36"/>
  <c r="T55" i="36"/>
  <c r="Q55" i="36"/>
  <c r="Q78" i="36"/>
  <c r="Q67" i="36"/>
  <c r="Z115" i="36"/>
  <c r="Q25" i="36"/>
  <c r="AA67" i="36"/>
  <c r="AA45" i="36"/>
  <c r="AA17" i="36"/>
  <c r="AD8" i="36"/>
  <c r="AB117" i="36"/>
  <c r="Z110" i="36"/>
  <c r="Z108" i="36"/>
  <c r="Z102" i="36"/>
  <c r="Z100" i="36"/>
  <c r="Z98" i="36"/>
  <c r="Z96" i="36"/>
  <c r="Z94" i="36"/>
  <c r="Z92" i="36"/>
  <c r="Z90" i="36"/>
  <c r="Z88" i="36"/>
  <c r="Z86" i="36"/>
  <c r="Z84" i="36"/>
  <c r="Z82" i="36"/>
  <c r="Z80" i="36"/>
  <c r="Z78" i="36"/>
  <c r="Z76" i="36"/>
  <c r="Z74" i="36"/>
  <c r="Z72" i="36"/>
  <c r="Z70" i="36"/>
  <c r="Z68" i="36"/>
  <c r="AB65" i="36"/>
  <c r="Z64" i="36"/>
  <c r="Z60" i="36"/>
  <c r="Z58" i="36"/>
  <c r="Z56" i="36"/>
  <c r="Z50" i="36"/>
  <c r="Z40" i="36"/>
  <c r="Z16" i="36"/>
  <c r="Z14" i="36"/>
  <c r="Q17" i="36"/>
  <c r="Q32" i="36"/>
  <c r="EL8" i="36"/>
  <c r="DZ8" i="36"/>
  <c r="DN8" i="36"/>
  <c r="CY8" i="36"/>
  <c r="AA117" i="36"/>
  <c r="Z111" i="36"/>
  <c r="Z109" i="36"/>
  <c r="Z105" i="36"/>
  <c r="Z101" i="36"/>
  <c r="Z99" i="36"/>
  <c r="Z97" i="36"/>
  <c r="Z95" i="36"/>
  <c r="Z93" i="36"/>
  <c r="Z91" i="36"/>
  <c r="Z61" i="36"/>
  <c r="Z59" i="36"/>
  <c r="Z57" i="36"/>
  <c r="Z55" i="36"/>
  <c r="Z45" i="36"/>
  <c r="Z35" i="36"/>
  <c r="Z33" i="36"/>
  <c r="Z31" i="36"/>
  <c r="Z29" i="36"/>
  <c r="Z27" i="36"/>
  <c r="Z25" i="36"/>
  <c r="Z19" i="36"/>
  <c r="AB17" i="36"/>
  <c r="Z15" i="36"/>
  <c r="Z9" i="36"/>
  <c r="Q63" i="36"/>
  <c r="Q71" i="36"/>
  <c r="Q76" i="36"/>
  <c r="Q83" i="36"/>
  <c r="Q85" i="36"/>
  <c r="Q90" i="36"/>
  <c r="Q92" i="36"/>
  <c r="Q94" i="36"/>
  <c r="W8" i="36"/>
  <c r="T40" i="36"/>
  <c r="AG8" i="36"/>
  <c r="AF8" i="36"/>
  <c r="AC52" i="36"/>
  <c r="Z52" i="36"/>
  <c r="Z17" i="36"/>
  <c r="AA8" i="36"/>
  <c r="AB45" i="36"/>
  <c r="AC45" i="36" s="1"/>
  <c r="AB67" i="36"/>
  <c r="AH8" i="36"/>
  <c r="Z8" i="36"/>
  <c r="AB8" i="36"/>
  <c r="AC67" i="36" l="1"/>
  <c r="AC17" i="36"/>
  <c r="AI8" i="36"/>
  <c r="AC8" i="36"/>
  <c r="L46" i="36"/>
  <c r="L40" i="36"/>
  <c r="F98" i="33" l="1"/>
  <c r="G98" i="33"/>
  <c r="H98" i="33"/>
  <c r="I98" i="33"/>
  <c r="J98" i="33"/>
  <c r="K98" i="33"/>
  <c r="L98" i="33"/>
  <c r="E98" i="33"/>
  <c r="G86" i="29" l="1"/>
  <c r="H86" i="29"/>
  <c r="I86" i="29"/>
  <c r="J86" i="29"/>
  <c r="K86" i="29"/>
  <c r="L86" i="29"/>
  <c r="M86" i="29"/>
  <c r="F86" i="29"/>
  <c r="F13" i="29"/>
  <c r="F11" i="29"/>
  <c r="H11" i="29"/>
  <c r="I11" i="29"/>
  <c r="J11" i="29"/>
  <c r="K11" i="29"/>
  <c r="L11" i="29"/>
  <c r="M11" i="29"/>
  <c r="F12" i="29"/>
  <c r="H12" i="29"/>
  <c r="I12" i="29"/>
  <c r="J12" i="29"/>
  <c r="K12" i="29"/>
  <c r="L12" i="29"/>
  <c r="M12" i="29"/>
  <c r="G10" i="29"/>
  <c r="H10" i="29"/>
  <c r="I10" i="29"/>
  <c r="J10" i="29"/>
  <c r="K10" i="29"/>
  <c r="L10" i="29"/>
  <c r="M10" i="29"/>
  <c r="F10" i="29"/>
  <c r="F17" i="29"/>
  <c r="M62" i="36" l="1"/>
  <c r="AS62" i="36" s="1"/>
  <c r="L62" i="36"/>
  <c r="AR62" i="36" s="1"/>
  <c r="AK78" i="36"/>
  <c r="AK70" i="36"/>
  <c r="F116" i="33" s="1"/>
  <c r="F131" i="29"/>
  <c r="G131" i="29"/>
  <c r="H131" i="29"/>
  <c r="I131" i="29"/>
  <c r="J131" i="29"/>
  <c r="K131" i="29"/>
  <c r="L131" i="29"/>
  <c r="M131" i="29"/>
  <c r="F132" i="29"/>
  <c r="G132" i="29"/>
  <c r="H132" i="29"/>
  <c r="I132" i="29"/>
  <c r="J132" i="29"/>
  <c r="K132" i="29"/>
  <c r="L132" i="29"/>
  <c r="M132" i="29"/>
  <c r="F133" i="29"/>
  <c r="G133" i="29"/>
  <c r="H133" i="29"/>
  <c r="I133" i="29"/>
  <c r="J133" i="29"/>
  <c r="K133" i="29"/>
  <c r="L133" i="29"/>
  <c r="M133" i="29"/>
  <c r="F134" i="29"/>
  <c r="G134" i="29"/>
  <c r="H134" i="29"/>
  <c r="I134" i="29"/>
  <c r="J134" i="29"/>
  <c r="K134" i="29"/>
  <c r="L134" i="29"/>
  <c r="M134" i="29"/>
  <c r="F135" i="29"/>
  <c r="G135" i="29"/>
  <c r="H135" i="29"/>
  <c r="I135" i="29"/>
  <c r="J135" i="29"/>
  <c r="K135" i="29"/>
  <c r="L135" i="29"/>
  <c r="M135" i="29"/>
  <c r="F136" i="29"/>
  <c r="G136" i="29"/>
  <c r="H136" i="29"/>
  <c r="I136" i="29"/>
  <c r="J136" i="29"/>
  <c r="K136" i="29"/>
  <c r="L136" i="29"/>
  <c r="M136" i="29"/>
  <c r="F137" i="29"/>
  <c r="G137" i="29"/>
  <c r="H137" i="29"/>
  <c r="I137" i="29"/>
  <c r="J137" i="29"/>
  <c r="K137" i="29"/>
  <c r="L137" i="29"/>
  <c r="M137" i="29"/>
  <c r="P137" i="29"/>
  <c r="F138" i="29"/>
  <c r="G138" i="29"/>
  <c r="H138" i="29"/>
  <c r="I138" i="29"/>
  <c r="J138" i="29"/>
  <c r="K138" i="29"/>
  <c r="L138" i="29"/>
  <c r="M138" i="29"/>
  <c r="G130" i="29"/>
  <c r="H130" i="29"/>
  <c r="I130" i="29"/>
  <c r="J130" i="29"/>
  <c r="K130" i="29"/>
  <c r="L130" i="29"/>
  <c r="M130" i="29"/>
  <c r="F130" i="29"/>
  <c r="F125" i="29"/>
  <c r="G125" i="29"/>
  <c r="H125" i="29"/>
  <c r="I125" i="29"/>
  <c r="J125" i="29"/>
  <c r="K125" i="29"/>
  <c r="L125" i="29"/>
  <c r="M125" i="29"/>
  <c r="N125" i="29"/>
  <c r="P125" i="29"/>
  <c r="F126" i="29"/>
  <c r="G126" i="29"/>
  <c r="H126" i="29"/>
  <c r="I126" i="29"/>
  <c r="J126" i="29"/>
  <c r="K126" i="29"/>
  <c r="L126" i="29"/>
  <c r="M126" i="29"/>
  <c r="N126" i="29"/>
  <c r="P126" i="29"/>
  <c r="F127" i="29"/>
  <c r="G127" i="29"/>
  <c r="H127" i="29"/>
  <c r="I127" i="29"/>
  <c r="J127" i="29"/>
  <c r="K127" i="29"/>
  <c r="L127" i="29"/>
  <c r="M127" i="29"/>
  <c r="F128" i="29"/>
  <c r="G128" i="29"/>
  <c r="H128" i="29"/>
  <c r="I128" i="29"/>
  <c r="J128" i="29"/>
  <c r="K128" i="29"/>
  <c r="L128" i="29"/>
  <c r="M128" i="29"/>
  <c r="P128" i="29"/>
  <c r="F129" i="29"/>
  <c r="G129" i="29"/>
  <c r="H129" i="29"/>
  <c r="I129" i="29"/>
  <c r="J129" i="29"/>
  <c r="K129" i="29"/>
  <c r="L129" i="29"/>
  <c r="M129" i="29"/>
  <c r="P129" i="29"/>
  <c r="G124" i="29"/>
  <c r="H124" i="29"/>
  <c r="I124" i="29"/>
  <c r="J124" i="29"/>
  <c r="K124" i="29"/>
  <c r="L124" i="29"/>
  <c r="M124" i="29"/>
  <c r="F124" i="29"/>
  <c r="F116" i="29"/>
  <c r="G116" i="29"/>
  <c r="H116" i="29"/>
  <c r="I116" i="29"/>
  <c r="J116" i="29"/>
  <c r="K116" i="29"/>
  <c r="L116" i="29"/>
  <c r="M116" i="29"/>
  <c r="F117" i="29"/>
  <c r="G117" i="29"/>
  <c r="H117" i="29"/>
  <c r="I117" i="29"/>
  <c r="J117" i="29"/>
  <c r="K117" i="29"/>
  <c r="L117" i="29"/>
  <c r="M117" i="29"/>
  <c r="F118" i="29"/>
  <c r="G118" i="29"/>
  <c r="H118" i="29"/>
  <c r="I118" i="29"/>
  <c r="J118" i="29"/>
  <c r="K118" i="29"/>
  <c r="L118" i="29"/>
  <c r="M118" i="29"/>
  <c r="F119" i="29"/>
  <c r="G119" i="29"/>
  <c r="H119" i="29"/>
  <c r="I119" i="29"/>
  <c r="J119" i="29"/>
  <c r="K119" i="29"/>
  <c r="L119" i="29"/>
  <c r="M119" i="29"/>
  <c r="F120" i="29"/>
  <c r="G120" i="29"/>
  <c r="H120" i="29"/>
  <c r="I120" i="29"/>
  <c r="J120" i="29"/>
  <c r="K120" i="29"/>
  <c r="L120" i="29"/>
  <c r="M120" i="29"/>
  <c r="F121" i="29"/>
  <c r="G121" i="29"/>
  <c r="H121" i="29"/>
  <c r="I121" i="29"/>
  <c r="J121" i="29"/>
  <c r="K121" i="29"/>
  <c r="L121" i="29"/>
  <c r="M121" i="29"/>
  <c r="F122" i="29"/>
  <c r="G122" i="29"/>
  <c r="H122" i="29"/>
  <c r="I122" i="29"/>
  <c r="J122" i="29"/>
  <c r="K122" i="29"/>
  <c r="L122" i="29"/>
  <c r="M122" i="29"/>
  <c r="F123" i="29"/>
  <c r="G123" i="29"/>
  <c r="H123" i="29"/>
  <c r="I123" i="29"/>
  <c r="J123" i="29"/>
  <c r="K123" i="29"/>
  <c r="L123" i="29"/>
  <c r="M123" i="29"/>
  <c r="G115" i="29"/>
  <c r="H115" i="29"/>
  <c r="I115" i="29"/>
  <c r="J115" i="29"/>
  <c r="K115" i="29"/>
  <c r="L115" i="29"/>
  <c r="M115" i="29"/>
  <c r="F115" i="29"/>
  <c r="F108" i="29"/>
  <c r="G108" i="29"/>
  <c r="H108" i="29"/>
  <c r="I108" i="29"/>
  <c r="J108" i="29"/>
  <c r="K108" i="29"/>
  <c r="L108" i="29"/>
  <c r="M108" i="29"/>
  <c r="F109" i="29"/>
  <c r="G109" i="29"/>
  <c r="H109" i="29"/>
  <c r="I109" i="29"/>
  <c r="J109" i="29"/>
  <c r="K109" i="29"/>
  <c r="L109" i="29"/>
  <c r="M109" i="29"/>
  <c r="F110" i="29"/>
  <c r="G110" i="29"/>
  <c r="H110" i="29"/>
  <c r="I110" i="29"/>
  <c r="J110" i="29"/>
  <c r="K110" i="29"/>
  <c r="L110" i="29"/>
  <c r="M110" i="29"/>
  <c r="F111" i="29"/>
  <c r="G111" i="29"/>
  <c r="H111" i="29"/>
  <c r="I111" i="29"/>
  <c r="J111" i="29"/>
  <c r="K111" i="29"/>
  <c r="L111" i="29"/>
  <c r="M111" i="29"/>
  <c r="F112" i="29"/>
  <c r="G112" i="29"/>
  <c r="H112" i="29"/>
  <c r="I112" i="29"/>
  <c r="J112" i="29"/>
  <c r="K112" i="29"/>
  <c r="L112" i="29"/>
  <c r="M112" i="29"/>
  <c r="F113" i="29"/>
  <c r="G113" i="29"/>
  <c r="H113" i="29"/>
  <c r="I113" i="29"/>
  <c r="J113" i="29"/>
  <c r="K113" i="29"/>
  <c r="L113" i="29"/>
  <c r="M113" i="29"/>
  <c r="F114" i="29"/>
  <c r="G114" i="29"/>
  <c r="H114" i="29"/>
  <c r="I114" i="29"/>
  <c r="J114" i="29"/>
  <c r="K114" i="29"/>
  <c r="L114" i="29"/>
  <c r="M114" i="29"/>
  <c r="G107" i="29"/>
  <c r="H107" i="29"/>
  <c r="I107" i="29"/>
  <c r="J107" i="29"/>
  <c r="K107" i="29"/>
  <c r="L107" i="29"/>
  <c r="M107" i="29"/>
  <c r="F107" i="29"/>
  <c r="G106" i="29"/>
  <c r="H106" i="29"/>
  <c r="I106" i="29"/>
  <c r="J106" i="29"/>
  <c r="K106" i="29"/>
  <c r="L106" i="29"/>
  <c r="M106" i="29"/>
  <c r="F106" i="29"/>
  <c r="E104" i="37"/>
  <c r="J105" i="37"/>
  <c r="F98" i="37"/>
  <c r="G98" i="37"/>
  <c r="H98" i="37"/>
  <c r="I98" i="37"/>
  <c r="J98" i="37"/>
  <c r="K98" i="37"/>
  <c r="L98" i="37"/>
  <c r="M98" i="37"/>
  <c r="N98" i="37"/>
  <c r="O98" i="37"/>
  <c r="P98" i="37"/>
  <c r="Q98" i="37"/>
  <c r="F85" i="29"/>
  <c r="F98" i="29"/>
  <c r="G98" i="29"/>
  <c r="H98" i="29"/>
  <c r="I98" i="29"/>
  <c r="J98" i="29"/>
  <c r="K98" i="29"/>
  <c r="L98" i="29"/>
  <c r="M98" i="29"/>
  <c r="F99" i="29"/>
  <c r="G99" i="29"/>
  <c r="H99" i="29"/>
  <c r="I99" i="29"/>
  <c r="J99" i="29"/>
  <c r="K99" i="29"/>
  <c r="L99" i="29"/>
  <c r="M99" i="29"/>
  <c r="F100" i="29"/>
  <c r="G100" i="29"/>
  <c r="H100" i="29"/>
  <c r="I100" i="29"/>
  <c r="J100" i="29"/>
  <c r="K100" i="29"/>
  <c r="L100" i="29"/>
  <c r="M100" i="29"/>
  <c r="G97" i="29"/>
  <c r="H97" i="29"/>
  <c r="I97" i="29"/>
  <c r="J97" i="29"/>
  <c r="K97" i="29"/>
  <c r="L97" i="29"/>
  <c r="M97" i="29"/>
  <c r="F97" i="29"/>
  <c r="F90" i="29"/>
  <c r="G90" i="29"/>
  <c r="H90" i="29"/>
  <c r="I90" i="29"/>
  <c r="J90" i="29"/>
  <c r="K90" i="29"/>
  <c r="L90" i="29"/>
  <c r="M90" i="29"/>
  <c r="F91" i="29"/>
  <c r="G91" i="29"/>
  <c r="H91" i="29"/>
  <c r="I91" i="29"/>
  <c r="J91" i="29"/>
  <c r="K91" i="29"/>
  <c r="L91" i="29"/>
  <c r="M91" i="29"/>
  <c r="F92" i="29"/>
  <c r="G92" i="29"/>
  <c r="H92" i="29"/>
  <c r="I92" i="29"/>
  <c r="J92" i="29"/>
  <c r="K92" i="29"/>
  <c r="L92" i="29"/>
  <c r="M92" i="29"/>
  <c r="F93" i="29"/>
  <c r="G93" i="29"/>
  <c r="H93" i="29"/>
  <c r="I93" i="29"/>
  <c r="J93" i="29"/>
  <c r="K93" i="29"/>
  <c r="L93" i="29"/>
  <c r="M93" i="29"/>
  <c r="F94" i="29"/>
  <c r="G94" i="29"/>
  <c r="H94" i="29"/>
  <c r="I94" i="29"/>
  <c r="J94" i="29"/>
  <c r="K94" i="29"/>
  <c r="L94" i="29"/>
  <c r="M94" i="29"/>
  <c r="F95" i="29"/>
  <c r="G95" i="29"/>
  <c r="H95" i="29"/>
  <c r="I95" i="29"/>
  <c r="J95" i="29"/>
  <c r="K95" i="29"/>
  <c r="L95" i="29"/>
  <c r="M95" i="29"/>
  <c r="F96" i="29"/>
  <c r="G96" i="29"/>
  <c r="H96" i="29"/>
  <c r="I96" i="29"/>
  <c r="J96" i="29"/>
  <c r="K96" i="29"/>
  <c r="L96" i="29"/>
  <c r="M96" i="29"/>
  <c r="G89" i="29"/>
  <c r="H89" i="29"/>
  <c r="I89" i="29"/>
  <c r="J89" i="29"/>
  <c r="K89" i="29"/>
  <c r="L89" i="29"/>
  <c r="M89" i="29"/>
  <c r="F89" i="29"/>
  <c r="F88" i="29"/>
  <c r="G88" i="29"/>
  <c r="H88" i="29"/>
  <c r="I88" i="29"/>
  <c r="J88" i="29"/>
  <c r="K88" i="29"/>
  <c r="L88" i="29"/>
  <c r="M88" i="29"/>
  <c r="G87" i="29"/>
  <c r="H87" i="29"/>
  <c r="I87" i="29"/>
  <c r="J87" i="29"/>
  <c r="K87" i="29"/>
  <c r="L87" i="29"/>
  <c r="M87" i="29"/>
  <c r="F87" i="29"/>
  <c r="F80" i="29"/>
  <c r="G80" i="29"/>
  <c r="H80" i="29"/>
  <c r="I80" i="29"/>
  <c r="J80" i="29"/>
  <c r="K80" i="29"/>
  <c r="L80" i="29"/>
  <c r="M80" i="29"/>
  <c r="F81" i="29"/>
  <c r="G81" i="29"/>
  <c r="H81" i="29"/>
  <c r="I81" i="29"/>
  <c r="J81" i="29"/>
  <c r="K81" i="29"/>
  <c r="L81" i="29"/>
  <c r="M81" i="29"/>
  <c r="F82" i="29"/>
  <c r="G82" i="29"/>
  <c r="H82" i="29"/>
  <c r="I82" i="29"/>
  <c r="J82" i="29"/>
  <c r="K82" i="29"/>
  <c r="L82" i="29"/>
  <c r="M82" i="29"/>
  <c r="F83" i="29"/>
  <c r="G83" i="29"/>
  <c r="H83" i="29"/>
  <c r="I83" i="29"/>
  <c r="J83" i="29"/>
  <c r="K83" i="29"/>
  <c r="L83" i="29"/>
  <c r="M83" i="29"/>
  <c r="F84" i="29"/>
  <c r="G84" i="29"/>
  <c r="H84" i="29"/>
  <c r="I84" i="29"/>
  <c r="J84" i="29"/>
  <c r="K84" i="29"/>
  <c r="L84" i="29"/>
  <c r="M84" i="29"/>
  <c r="G85" i="29"/>
  <c r="H85" i="29"/>
  <c r="I85" i="29"/>
  <c r="J85" i="29"/>
  <c r="K85" i="29"/>
  <c r="L85" i="29"/>
  <c r="M85" i="29"/>
  <c r="G79" i="29"/>
  <c r="H79" i="29"/>
  <c r="I79" i="29"/>
  <c r="J79" i="29"/>
  <c r="K79" i="29"/>
  <c r="L79" i="29"/>
  <c r="M79" i="29"/>
  <c r="F79" i="29"/>
  <c r="F59" i="29"/>
  <c r="G59" i="29"/>
  <c r="H59" i="29"/>
  <c r="I59" i="29"/>
  <c r="J59" i="29"/>
  <c r="K59" i="29"/>
  <c r="L59" i="29"/>
  <c r="M59" i="29"/>
  <c r="F60" i="29"/>
  <c r="G60" i="29"/>
  <c r="H60" i="29"/>
  <c r="I60" i="29"/>
  <c r="J60" i="29"/>
  <c r="K60" i="29"/>
  <c r="L60" i="29"/>
  <c r="M60" i="29"/>
  <c r="F61" i="29"/>
  <c r="H61" i="29"/>
  <c r="I61" i="29"/>
  <c r="J61" i="29"/>
  <c r="K61" i="29"/>
  <c r="L61" i="29"/>
  <c r="M61" i="29"/>
  <c r="F62" i="29"/>
  <c r="G62" i="29"/>
  <c r="H62" i="29"/>
  <c r="I62" i="29"/>
  <c r="J62" i="29"/>
  <c r="K62" i="29"/>
  <c r="L62" i="29"/>
  <c r="M62" i="29"/>
  <c r="F63" i="29"/>
  <c r="G63" i="29"/>
  <c r="H63" i="29"/>
  <c r="I63" i="29"/>
  <c r="J63" i="29"/>
  <c r="K63" i="29"/>
  <c r="L63" i="29"/>
  <c r="M63" i="29"/>
  <c r="F64" i="29"/>
  <c r="G64" i="29"/>
  <c r="H64" i="29"/>
  <c r="I64" i="29"/>
  <c r="J64" i="29"/>
  <c r="K64" i="29"/>
  <c r="L64" i="29"/>
  <c r="M64" i="29"/>
  <c r="F65" i="29"/>
  <c r="G65" i="29"/>
  <c r="H65" i="29"/>
  <c r="I65" i="29"/>
  <c r="J65" i="29"/>
  <c r="K65" i="29"/>
  <c r="L65" i="29"/>
  <c r="M65" i="29"/>
  <c r="F66" i="29"/>
  <c r="G66" i="29"/>
  <c r="H66" i="29"/>
  <c r="I66" i="29"/>
  <c r="J66" i="29"/>
  <c r="K66" i="29"/>
  <c r="L66" i="29"/>
  <c r="M66" i="29"/>
  <c r="F67" i="29"/>
  <c r="G67" i="29"/>
  <c r="H67" i="29"/>
  <c r="I67" i="29"/>
  <c r="J67" i="29"/>
  <c r="K67" i="29"/>
  <c r="L67" i="29"/>
  <c r="M67" i="29"/>
  <c r="F68" i="29"/>
  <c r="G68" i="29"/>
  <c r="H68" i="29"/>
  <c r="I68" i="29"/>
  <c r="J68" i="29"/>
  <c r="K68" i="29"/>
  <c r="L68" i="29"/>
  <c r="M68" i="29"/>
  <c r="F69" i="29"/>
  <c r="H69" i="29"/>
  <c r="I69" i="29"/>
  <c r="J69" i="29"/>
  <c r="K69" i="29"/>
  <c r="L69" i="29"/>
  <c r="M69" i="29"/>
  <c r="F70" i="29"/>
  <c r="G70" i="29"/>
  <c r="H70" i="29"/>
  <c r="I70" i="29"/>
  <c r="J70" i="29"/>
  <c r="K70" i="29"/>
  <c r="L70" i="29"/>
  <c r="M70" i="29"/>
  <c r="F71" i="29"/>
  <c r="G71" i="29"/>
  <c r="H71" i="29"/>
  <c r="I71" i="29"/>
  <c r="J71" i="29"/>
  <c r="K71" i="29"/>
  <c r="L71" i="29"/>
  <c r="M71" i="29"/>
  <c r="F72" i="29"/>
  <c r="G72" i="29"/>
  <c r="H72" i="29"/>
  <c r="I72" i="29"/>
  <c r="J72" i="29"/>
  <c r="K72" i="29"/>
  <c r="L72" i="29"/>
  <c r="M72" i="29"/>
  <c r="F73" i="29"/>
  <c r="G73" i="29"/>
  <c r="H73" i="29"/>
  <c r="I73" i="29"/>
  <c r="J73" i="29"/>
  <c r="K73" i="29"/>
  <c r="L73" i="29"/>
  <c r="M73" i="29"/>
  <c r="G58" i="29"/>
  <c r="H58" i="29"/>
  <c r="I58" i="29"/>
  <c r="J58" i="29"/>
  <c r="K58" i="29"/>
  <c r="L58" i="29"/>
  <c r="M58" i="29"/>
  <c r="F58" i="29"/>
  <c r="F43" i="29"/>
  <c r="G43" i="29"/>
  <c r="H43" i="29"/>
  <c r="I43" i="29"/>
  <c r="J43" i="29"/>
  <c r="K43" i="29"/>
  <c r="L43" i="29"/>
  <c r="M43" i="29"/>
  <c r="F44" i="29"/>
  <c r="G44" i="29"/>
  <c r="H44" i="29"/>
  <c r="I44" i="29"/>
  <c r="J44" i="29"/>
  <c r="K44" i="29"/>
  <c r="L44" i="29"/>
  <c r="M44" i="29"/>
  <c r="F45" i="29"/>
  <c r="G45" i="29"/>
  <c r="H45" i="29"/>
  <c r="I45" i="29"/>
  <c r="J45" i="29"/>
  <c r="K45" i="29"/>
  <c r="L45" i="29"/>
  <c r="M45" i="29"/>
  <c r="F46" i="29"/>
  <c r="G46" i="29"/>
  <c r="H46" i="29"/>
  <c r="I46" i="29"/>
  <c r="J46" i="29"/>
  <c r="K46" i="29"/>
  <c r="L46" i="29"/>
  <c r="M46" i="29"/>
  <c r="P46" i="29"/>
  <c r="F47" i="29"/>
  <c r="G47" i="29"/>
  <c r="H47" i="29"/>
  <c r="I47" i="29"/>
  <c r="J47" i="29"/>
  <c r="K47" i="29"/>
  <c r="L47" i="29"/>
  <c r="M47" i="29"/>
  <c r="F48" i="29"/>
  <c r="G48" i="29"/>
  <c r="H48" i="29"/>
  <c r="I48" i="29"/>
  <c r="J48" i="29"/>
  <c r="K48" i="29"/>
  <c r="L48" i="29"/>
  <c r="M48" i="29"/>
  <c r="N48" i="29"/>
  <c r="O48" i="29"/>
  <c r="P48" i="29"/>
  <c r="F49" i="29"/>
  <c r="G49" i="29"/>
  <c r="H49" i="29"/>
  <c r="I49" i="29"/>
  <c r="J49" i="29"/>
  <c r="K49" i="29"/>
  <c r="L49" i="29"/>
  <c r="M49" i="29"/>
  <c r="N49" i="29"/>
  <c r="O49" i="29"/>
  <c r="P49" i="29"/>
  <c r="F50" i="29"/>
  <c r="H50" i="29"/>
  <c r="I50" i="29"/>
  <c r="J50" i="29"/>
  <c r="K50" i="29"/>
  <c r="L50" i="29"/>
  <c r="M50" i="29"/>
  <c r="F51" i="29"/>
  <c r="G51" i="29"/>
  <c r="H51" i="29"/>
  <c r="I51" i="29"/>
  <c r="J51" i="29"/>
  <c r="K51" i="29"/>
  <c r="L51" i="29"/>
  <c r="M51" i="29"/>
  <c r="F52" i="29"/>
  <c r="G52" i="29"/>
  <c r="H52" i="29"/>
  <c r="I52" i="29"/>
  <c r="J52" i="29"/>
  <c r="K52" i="29"/>
  <c r="L52" i="29"/>
  <c r="M52" i="29"/>
  <c r="F53" i="29"/>
  <c r="G53" i="29"/>
  <c r="H53" i="29"/>
  <c r="I53" i="29"/>
  <c r="J53" i="29"/>
  <c r="K53" i="29"/>
  <c r="L53" i="29"/>
  <c r="M53" i="29"/>
  <c r="F54" i="29"/>
  <c r="G54" i="29"/>
  <c r="H54" i="29"/>
  <c r="I54" i="29"/>
  <c r="J54" i="29"/>
  <c r="K54" i="29"/>
  <c r="L54" i="29"/>
  <c r="M54" i="29"/>
  <c r="F55" i="29"/>
  <c r="G55" i="29"/>
  <c r="H55" i="29"/>
  <c r="I55" i="29"/>
  <c r="J55" i="29"/>
  <c r="K55" i="29"/>
  <c r="L55" i="29"/>
  <c r="M55" i="29"/>
  <c r="F56" i="29"/>
  <c r="G56" i="29"/>
  <c r="H56" i="29"/>
  <c r="I56" i="29"/>
  <c r="J56" i="29"/>
  <c r="K56" i="29"/>
  <c r="L56" i="29"/>
  <c r="M56" i="29"/>
  <c r="F57" i="29"/>
  <c r="G57" i="29"/>
  <c r="H57" i="29"/>
  <c r="I57" i="29"/>
  <c r="J57" i="29"/>
  <c r="K57" i="29"/>
  <c r="L57" i="29"/>
  <c r="M57" i="29"/>
  <c r="G42" i="29"/>
  <c r="H42" i="29"/>
  <c r="I42" i="29"/>
  <c r="J42" i="29"/>
  <c r="K42" i="29"/>
  <c r="L42" i="29"/>
  <c r="M42" i="29"/>
  <c r="F42" i="29"/>
  <c r="F26" i="29"/>
  <c r="G26" i="29"/>
  <c r="H26" i="29"/>
  <c r="I26" i="29"/>
  <c r="J26" i="29"/>
  <c r="K26" i="29"/>
  <c r="L26" i="29"/>
  <c r="M26" i="29"/>
  <c r="F27" i="29"/>
  <c r="G27" i="29"/>
  <c r="H27" i="29"/>
  <c r="I27" i="29"/>
  <c r="J27" i="29"/>
  <c r="K27" i="29"/>
  <c r="L27" i="29"/>
  <c r="M27" i="29"/>
  <c r="F28" i="29"/>
  <c r="G28" i="29"/>
  <c r="H28" i="29"/>
  <c r="I28" i="29"/>
  <c r="J28" i="29"/>
  <c r="K28" i="29"/>
  <c r="L28" i="29"/>
  <c r="M28" i="29"/>
  <c r="F29" i="29"/>
  <c r="G29" i="29"/>
  <c r="H29" i="29"/>
  <c r="I29" i="29"/>
  <c r="J29" i="29"/>
  <c r="K29" i="29"/>
  <c r="L29" i="29"/>
  <c r="M29" i="29"/>
  <c r="F30" i="29"/>
  <c r="G30" i="29"/>
  <c r="H30" i="29"/>
  <c r="I30" i="29"/>
  <c r="J30" i="29"/>
  <c r="K30" i="29"/>
  <c r="L30" i="29"/>
  <c r="M30" i="29"/>
  <c r="F31" i="29"/>
  <c r="G31" i="29"/>
  <c r="H31" i="29"/>
  <c r="I31" i="29"/>
  <c r="J31" i="29"/>
  <c r="K31" i="29"/>
  <c r="L31" i="29"/>
  <c r="M31" i="29"/>
  <c r="F32" i="29"/>
  <c r="H32" i="29"/>
  <c r="I32" i="29"/>
  <c r="J32" i="29"/>
  <c r="K32" i="29"/>
  <c r="L32" i="29"/>
  <c r="M32" i="29"/>
  <c r="F33" i="29"/>
  <c r="G33" i="29"/>
  <c r="H33" i="29"/>
  <c r="I33" i="29"/>
  <c r="J33" i="29"/>
  <c r="K33" i="29"/>
  <c r="L33" i="29"/>
  <c r="M33" i="29"/>
  <c r="F34" i="29"/>
  <c r="G34" i="29"/>
  <c r="H34" i="29"/>
  <c r="I34" i="29"/>
  <c r="J34" i="29"/>
  <c r="K34" i="29"/>
  <c r="L34" i="29"/>
  <c r="M34" i="29"/>
  <c r="F35" i="29"/>
  <c r="G35" i="29"/>
  <c r="H35" i="29"/>
  <c r="I35" i="29"/>
  <c r="J35" i="29"/>
  <c r="K35" i="29"/>
  <c r="L35" i="29"/>
  <c r="M35" i="29"/>
  <c r="F36" i="29"/>
  <c r="G36" i="29"/>
  <c r="H36" i="29"/>
  <c r="I36" i="29"/>
  <c r="J36" i="29"/>
  <c r="K36" i="29"/>
  <c r="L36" i="29"/>
  <c r="M36" i="29"/>
  <c r="F37" i="29"/>
  <c r="G37" i="29"/>
  <c r="H37" i="29"/>
  <c r="I37" i="29"/>
  <c r="J37" i="29"/>
  <c r="K37" i="29"/>
  <c r="L37" i="29"/>
  <c r="M37" i="29"/>
  <c r="F38" i="29"/>
  <c r="G38" i="29"/>
  <c r="H38" i="29"/>
  <c r="I38" i="29"/>
  <c r="J38" i="29"/>
  <c r="K38" i="29"/>
  <c r="L38" i="29"/>
  <c r="M38" i="29"/>
  <c r="F39" i="29"/>
  <c r="G39" i="29"/>
  <c r="H39" i="29"/>
  <c r="I39" i="29"/>
  <c r="J39" i="29"/>
  <c r="K39" i="29"/>
  <c r="L39" i="29"/>
  <c r="M39" i="29"/>
  <c r="F40" i="29"/>
  <c r="G40" i="29"/>
  <c r="H40" i="29"/>
  <c r="I40" i="29"/>
  <c r="J40" i="29"/>
  <c r="K40" i="29"/>
  <c r="L40" i="29"/>
  <c r="M40" i="29"/>
  <c r="F41" i="29"/>
  <c r="G41" i="29"/>
  <c r="H41" i="29"/>
  <c r="I41" i="29"/>
  <c r="J41" i="29"/>
  <c r="K41" i="29"/>
  <c r="L41" i="29"/>
  <c r="M41" i="29"/>
  <c r="G25" i="29"/>
  <c r="H25" i="29"/>
  <c r="I25" i="29"/>
  <c r="J25" i="29"/>
  <c r="K25" i="29"/>
  <c r="L25" i="29"/>
  <c r="M25" i="29"/>
  <c r="F25" i="29"/>
  <c r="F18" i="29"/>
  <c r="G18" i="29"/>
  <c r="H18" i="29"/>
  <c r="I18" i="29"/>
  <c r="J18" i="29"/>
  <c r="K18" i="29"/>
  <c r="L18" i="29"/>
  <c r="M18" i="29"/>
  <c r="F19" i="29"/>
  <c r="G19" i="29"/>
  <c r="H19" i="29"/>
  <c r="I19" i="29"/>
  <c r="J19" i="29"/>
  <c r="K19" i="29"/>
  <c r="L19" i="29"/>
  <c r="M19" i="29"/>
  <c r="G17" i="29"/>
  <c r="H17" i="29"/>
  <c r="I17" i="29"/>
  <c r="J17" i="29"/>
  <c r="K17" i="29"/>
  <c r="L17" i="29"/>
  <c r="M17" i="29"/>
  <c r="F14" i="29"/>
  <c r="G14" i="29"/>
  <c r="H14" i="29"/>
  <c r="I14" i="29"/>
  <c r="J14" i="29"/>
  <c r="K14" i="29"/>
  <c r="L14" i="29"/>
  <c r="M14" i="29"/>
  <c r="F15" i="29"/>
  <c r="G15" i="29"/>
  <c r="H15" i="29"/>
  <c r="I15" i="29"/>
  <c r="J15" i="29"/>
  <c r="K15" i="29"/>
  <c r="L15" i="29"/>
  <c r="M15" i="29"/>
  <c r="F16" i="29"/>
  <c r="G16" i="29"/>
  <c r="H16" i="29"/>
  <c r="I16" i="29"/>
  <c r="J16" i="29"/>
  <c r="K16" i="29"/>
  <c r="L16" i="29"/>
  <c r="M16" i="29"/>
  <c r="G13" i="29"/>
  <c r="H13" i="29"/>
  <c r="I13" i="29"/>
  <c r="J13" i="29"/>
  <c r="K13" i="29"/>
  <c r="L13" i="29"/>
  <c r="M13" i="29"/>
  <c r="F8" i="29"/>
  <c r="G8" i="29"/>
  <c r="H8" i="29"/>
  <c r="I8" i="29"/>
  <c r="J8" i="29"/>
  <c r="K8" i="29"/>
  <c r="L8" i="29"/>
  <c r="M8" i="29"/>
  <c r="F9" i="29"/>
  <c r="G9" i="29"/>
  <c r="H9" i="29"/>
  <c r="I9" i="29"/>
  <c r="J9" i="29"/>
  <c r="K9" i="29"/>
  <c r="L9" i="29"/>
  <c r="M9" i="29"/>
  <c r="G7" i="29"/>
  <c r="H7" i="29"/>
  <c r="I7" i="29"/>
  <c r="J7" i="29"/>
  <c r="K7" i="29"/>
  <c r="L7" i="29"/>
  <c r="M7" i="29"/>
  <c r="F7" i="29"/>
  <c r="E159" i="37"/>
  <c r="F159" i="37"/>
  <c r="G159" i="37"/>
  <c r="H159" i="37"/>
  <c r="I159" i="37"/>
  <c r="J159" i="37"/>
  <c r="K159" i="37"/>
  <c r="L159" i="37"/>
  <c r="E160" i="37"/>
  <c r="F160" i="37"/>
  <c r="G160" i="37"/>
  <c r="H160" i="37"/>
  <c r="I160" i="37"/>
  <c r="J160" i="37"/>
  <c r="K160" i="37"/>
  <c r="L160" i="37"/>
  <c r="F158" i="37"/>
  <c r="G158" i="37"/>
  <c r="H158" i="37"/>
  <c r="I158" i="37"/>
  <c r="J158" i="37"/>
  <c r="K158" i="37"/>
  <c r="L158" i="37"/>
  <c r="E158" i="37"/>
  <c r="E150" i="37"/>
  <c r="F150" i="37"/>
  <c r="G150" i="37"/>
  <c r="H150" i="37"/>
  <c r="I150" i="37"/>
  <c r="J150" i="37"/>
  <c r="K150" i="37"/>
  <c r="L150" i="37"/>
  <c r="E151" i="37"/>
  <c r="F151" i="37"/>
  <c r="G151" i="37"/>
  <c r="H151" i="37"/>
  <c r="I151" i="37"/>
  <c r="J151" i="37"/>
  <c r="K151" i="37"/>
  <c r="L151" i="37"/>
  <c r="E152" i="37"/>
  <c r="F152" i="37"/>
  <c r="G152" i="37"/>
  <c r="H152" i="37"/>
  <c r="I152" i="37"/>
  <c r="J152" i="37"/>
  <c r="K152" i="37"/>
  <c r="L152" i="37"/>
  <c r="F149" i="37"/>
  <c r="G149" i="37"/>
  <c r="H149" i="37"/>
  <c r="I149" i="37"/>
  <c r="J149" i="37"/>
  <c r="K149" i="37"/>
  <c r="L149" i="37"/>
  <c r="E149" i="37"/>
  <c r="E142" i="37"/>
  <c r="F142" i="37"/>
  <c r="G142" i="37"/>
  <c r="H142" i="37"/>
  <c r="I142" i="37"/>
  <c r="J142" i="37"/>
  <c r="K142" i="37"/>
  <c r="L142" i="37"/>
  <c r="E143" i="37"/>
  <c r="F143" i="37"/>
  <c r="G143" i="37"/>
  <c r="H143" i="37"/>
  <c r="I143" i="37"/>
  <c r="J143" i="37"/>
  <c r="K143" i="37"/>
  <c r="L143" i="37"/>
  <c r="E144" i="37"/>
  <c r="F144" i="37"/>
  <c r="G144" i="37"/>
  <c r="H144" i="37"/>
  <c r="I144" i="37"/>
  <c r="J144" i="37"/>
  <c r="K144" i="37"/>
  <c r="L144" i="37"/>
  <c r="E145" i="37"/>
  <c r="F145" i="37"/>
  <c r="G145" i="37"/>
  <c r="H145" i="37"/>
  <c r="I145" i="37"/>
  <c r="J145" i="37"/>
  <c r="K145" i="37"/>
  <c r="L145" i="37"/>
  <c r="E146" i="37"/>
  <c r="F146" i="37"/>
  <c r="G146" i="37"/>
  <c r="H146" i="37"/>
  <c r="I146" i="37"/>
  <c r="J146" i="37"/>
  <c r="K146" i="37"/>
  <c r="L146" i="37"/>
  <c r="E147" i="37"/>
  <c r="F147" i="37"/>
  <c r="G147" i="37"/>
  <c r="H147" i="37"/>
  <c r="I147" i="37"/>
  <c r="J147" i="37"/>
  <c r="K147" i="37"/>
  <c r="L147" i="37"/>
  <c r="E148" i="37"/>
  <c r="F148" i="37"/>
  <c r="G148" i="37"/>
  <c r="H148" i="37"/>
  <c r="I148" i="37"/>
  <c r="J148" i="37"/>
  <c r="K148" i="37"/>
  <c r="L148" i="37"/>
  <c r="F141" i="37"/>
  <c r="G141" i="37"/>
  <c r="H141" i="37"/>
  <c r="I141" i="37"/>
  <c r="J141" i="37"/>
  <c r="K141" i="37"/>
  <c r="L141" i="37"/>
  <c r="E141" i="37"/>
  <c r="E135" i="37"/>
  <c r="F135" i="37"/>
  <c r="G135" i="37"/>
  <c r="H135" i="37"/>
  <c r="I135" i="37"/>
  <c r="J135" i="37"/>
  <c r="K135" i="37"/>
  <c r="L135" i="37"/>
  <c r="F134" i="37"/>
  <c r="G134" i="37"/>
  <c r="H134" i="37"/>
  <c r="I134" i="37"/>
  <c r="J134" i="37"/>
  <c r="K134" i="37"/>
  <c r="L134" i="37"/>
  <c r="E134" i="37"/>
  <c r="E128" i="37"/>
  <c r="F128" i="37"/>
  <c r="G128" i="37"/>
  <c r="H128" i="37"/>
  <c r="I128" i="37"/>
  <c r="J128" i="37"/>
  <c r="K128" i="37"/>
  <c r="L128" i="37"/>
  <c r="E114" i="37"/>
  <c r="F114" i="37"/>
  <c r="G114" i="37"/>
  <c r="H114" i="37"/>
  <c r="I114" i="37"/>
  <c r="J114" i="37"/>
  <c r="K114" i="37"/>
  <c r="L114" i="37"/>
  <c r="E115" i="37"/>
  <c r="F115" i="37"/>
  <c r="G115" i="37"/>
  <c r="H115" i="37"/>
  <c r="I115" i="37"/>
  <c r="J115" i="37"/>
  <c r="K115" i="37"/>
  <c r="L115" i="37"/>
  <c r="E116" i="37"/>
  <c r="G116" i="37"/>
  <c r="H116" i="37"/>
  <c r="I116" i="37"/>
  <c r="J116" i="37"/>
  <c r="K116" i="37"/>
  <c r="L116" i="37"/>
  <c r="E117" i="37"/>
  <c r="F117" i="37"/>
  <c r="G117" i="37"/>
  <c r="H117" i="37"/>
  <c r="I117" i="37"/>
  <c r="J117" i="37"/>
  <c r="K117" i="37"/>
  <c r="L117" i="37"/>
  <c r="E118" i="37"/>
  <c r="F118" i="37"/>
  <c r="G118" i="37"/>
  <c r="H118" i="37"/>
  <c r="I118" i="37"/>
  <c r="J118" i="37"/>
  <c r="K118" i="37"/>
  <c r="L118" i="37"/>
  <c r="E119" i="37"/>
  <c r="F119" i="37"/>
  <c r="G119" i="37"/>
  <c r="H119" i="37"/>
  <c r="I119" i="37"/>
  <c r="J119" i="37"/>
  <c r="K119" i="37"/>
  <c r="L119" i="37"/>
  <c r="E120" i="37"/>
  <c r="F120" i="37"/>
  <c r="G120" i="37"/>
  <c r="H120" i="37"/>
  <c r="I120" i="37"/>
  <c r="J120" i="37"/>
  <c r="K120" i="37"/>
  <c r="L120" i="37"/>
  <c r="E121" i="37"/>
  <c r="F121" i="37"/>
  <c r="G121" i="37"/>
  <c r="H121" i="37"/>
  <c r="I121" i="37"/>
  <c r="J121" i="37"/>
  <c r="K121" i="37"/>
  <c r="L121" i="37"/>
  <c r="E122" i="37"/>
  <c r="F122" i="37"/>
  <c r="G122" i="37"/>
  <c r="H122" i="37"/>
  <c r="I122" i="37"/>
  <c r="J122" i="37"/>
  <c r="K122" i="37"/>
  <c r="L122" i="37"/>
  <c r="E123" i="37"/>
  <c r="F123" i="37"/>
  <c r="G123" i="37"/>
  <c r="H123" i="37"/>
  <c r="I123" i="37"/>
  <c r="J123" i="37"/>
  <c r="K123" i="37"/>
  <c r="L123" i="37"/>
  <c r="E124" i="37"/>
  <c r="G124" i="37"/>
  <c r="H124" i="37"/>
  <c r="I124" i="37"/>
  <c r="J124" i="37"/>
  <c r="K124" i="37"/>
  <c r="L124" i="37"/>
  <c r="E125" i="37"/>
  <c r="F125" i="37"/>
  <c r="G125" i="37"/>
  <c r="H125" i="37"/>
  <c r="I125" i="37"/>
  <c r="J125" i="37"/>
  <c r="K125" i="37"/>
  <c r="L125" i="37"/>
  <c r="E126" i="37"/>
  <c r="F126" i="37"/>
  <c r="G126" i="37"/>
  <c r="H126" i="37"/>
  <c r="I126" i="37"/>
  <c r="J126" i="37"/>
  <c r="K126" i="37"/>
  <c r="L126" i="37"/>
  <c r="E127" i="37"/>
  <c r="F127" i="37"/>
  <c r="G127" i="37"/>
  <c r="H127" i="37"/>
  <c r="I127" i="37"/>
  <c r="J127" i="37"/>
  <c r="K127" i="37"/>
  <c r="L127" i="37"/>
  <c r="F113" i="37"/>
  <c r="G113" i="37"/>
  <c r="H113" i="37"/>
  <c r="I113" i="37"/>
  <c r="J113" i="37"/>
  <c r="K113" i="37"/>
  <c r="L113" i="37"/>
  <c r="E113" i="37"/>
  <c r="E105" i="37"/>
  <c r="F105" i="37"/>
  <c r="G105" i="37"/>
  <c r="H105" i="37"/>
  <c r="I105" i="37"/>
  <c r="K105" i="37"/>
  <c r="L105" i="37"/>
  <c r="E106" i="37"/>
  <c r="F106" i="37"/>
  <c r="G106" i="37"/>
  <c r="H106" i="37"/>
  <c r="I106" i="37"/>
  <c r="J106" i="37"/>
  <c r="K106" i="37"/>
  <c r="L106" i="37"/>
  <c r="O106" i="37"/>
  <c r="E107" i="37"/>
  <c r="F107" i="37"/>
  <c r="G107" i="37"/>
  <c r="H107" i="37"/>
  <c r="I107" i="37"/>
  <c r="J107" i="37"/>
  <c r="K107" i="37"/>
  <c r="L107" i="37"/>
  <c r="O107" i="37"/>
  <c r="F104" i="37"/>
  <c r="G104" i="37"/>
  <c r="H104" i="37"/>
  <c r="I104" i="37"/>
  <c r="J104" i="37"/>
  <c r="K104" i="37"/>
  <c r="L104" i="37"/>
  <c r="E92" i="37"/>
  <c r="F92" i="37"/>
  <c r="G92" i="37"/>
  <c r="H92" i="37"/>
  <c r="I92" i="37"/>
  <c r="J92" i="37"/>
  <c r="K92" i="37"/>
  <c r="L92" i="37"/>
  <c r="E93" i="37"/>
  <c r="F93" i="37"/>
  <c r="G93" i="37"/>
  <c r="H93" i="37"/>
  <c r="I93" i="37"/>
  <c r="J93" i="37"/>
  <c r="K93" i="37"/>
  <c r="L93" i="37"/>
  <c r="E94" i="37"/>
  <c r="F94" i="37"/>
  <c r="G94" i="37"/>
  <c r="H94" i="37"/>
  <c r="I94" i="37"/>
  <c r="J94" i="37"/>
  <c r="K94" i="37"/>
  <c r="L94" i="37"/>
  <c r="E95" i="37"/>
  <c r="F95" i="37"/>
  <c r="G95" i="37"/>
  <c r="H95" i="37"/>
  <c r="I95" i="37"/>
  <c r="J95" i="37"/>
  <c r="K95" i="37"/>
  <c r="L95" i="37"/>
  <c r="E96" i="37"/>
  <c r="F96" i="37"/>
  <c r="G96" i="37"/>
  <c r="H96" i="37"/>
  <c r="I96" i="37"/>
  <c r="J96" i="37"/>
  <c r="K96" i="37"/>
  <c r="L96" i="37"/>
  <c r="E97" i="37"/>
  <c r="F97" i="37"/>
  <c r="G97" i="37"/>
  <c r="H97" i="37"/>
  <c r="I97" i="37"/>
  <c r="J97" i="37"/>
  <c r="K97" i="37"/>
  <c r="L97" i="37"/>
  <c r="F91" i="37"/>
  <c r="G91" i="37"/>
  <c r="H91" i="37"/>
  <c r="I91" i="37"/>
  <c r="J91" i="37"/>
  <c r="K91" i="37"/>
  <c r="L91" i="37"/>
  <c r="E91" i="37"/>
  <c r="E84" i="37"/>
  <c r="F84" i="37"/>
  <c r="G84" i="37"/>
  <c r="H84" i="37"/>
  <c r="I84" i="37"/>
  <c r="J84" i="37"/>
  <c r="K84" i="37"/>
  <c r="L84" i="37"/>
  <c r="E85" i="37"/>
  <c r="F85" i="37"/>
  <c r="G85" i="37"/>
  <c r="H85" i="37"/>
  <c r="I85" i="37"/>
  <c r="J85" i="37"/>
  <c r="K85" i="37"/>
  <c r="L85" i="37"/>
  <c r="F83" i="37"/>
  <c r="G83" i="37"/>
  <c r="H83" i="37"/>
  <c r="I83" i="37"/>
  <c r="J83" i="37"/>
  <c r="K83" i="37"/>
  <c r="L83" i="37"/>
  <c r="E83" i="37"/>
  <c r="E74" i="37"/>
  <c r="F74" i="37"/>
  <c r="G74" i="37"/>
  <c r="H74" i="37"/>
  <c r="I74" i="37"/>
  <c r="J74" i="37"/>
  <c r="K74" i="37"/>
  <c r="L74" i="37"/>
  <c r="E75" i="37"/>
  <c r="F75" i="37"/>
  <c r="G75" i="37"/>
  <c r="H75" i="37"/>
  <c r="I75" i="37"/>
  <c r="J75" i="37"/>
  <c r="K75" i="37"/>
  <c r="L75" i="37"/>
  <c r="E76" i="37"/>
  <c r="F76" i="37"/>
  <c r="G76" i="37"/>
  <c r="H76" i="37"/>
  <c r="I76" i="37"/>
  <c r="J76" i="37"/>
  <c r="K76" i="37"/>
  <c r="L76" i="37"/>
  <c r="E77" i="37"/>
  <c r="F77" i="37"/>
  <c r="G77" i="37"/>
  <c r="H77" i="37"/>
  <c r="I77" i="37"/>
  <c r="J77" i="37"/>
  <c r="K77" i="37"/>
  <c r="L77" i="37"/>
  <c r="F73" i="37"/>
  <c r="G73" i="37"/>
  <c r="H73" i="37"/>
  <c r="I73" i="37"/>
  <c r="J73" i="37"/>
  <c r="K73" i="37"/>
  <c r="L73" i="37"/>
  <c r="E73" i="37"/>
  <c r="E60" i="37"/>
  <c r="F60" i="37"/>
  <c r="G60" i="37"/>
  <c r="H60" i="37"/>
  <c r="I60" i="37"/>
  <c r="J60" i="37"/>
  <c r="K60" i="37"/>
  <c r="L60" i="37"/>
  <c r="E61" i="37"/>
  <c r="F61" i="37"/>
  <c r="G61" i="37"/>
  <c r="H61" i="37"/>
  <c r="I61" i="37"/>
  <c r="J61" i="37"/>
  <c r="K61" i="37"/>
  <c r="L61" i="37"/>
  <c r="E62" i="37"/>
  <c r="F62" i="37"/>
  <c r="G62" i="37"/>
  <c r="H62" i="37"/>
  <c r="I62" i="37"/>
  <c r="J62" i="37"/>
  <c r="K62" i="37"/>
  <c r="L62" i="37"/>
  <c r="E63" i="37"/>
  <c r="F63" i="37"/>
  <c r="G63" i="37"/>
  <c r="H63" i="37"/>
  <c r="I63" i="37"/>
  <c r="J63" i="37"/>
  <c r="K63" i="37"/>
  <c r="L63" i="37"/>
  <c r="E64" i="37"/>
  <c r="F64" i="37"/>
  <c r="G64" i="37"/>
  <c r="H64" i="37"/>
  <c r="I64" i="37"/>
  <c r="J64" i="37"/>
  <c r="K64" i="37"/>
  <c r="L64" i="37"/>
  <c r="E65" i="37"/>
  <c r="F65" i="37"/>
  <c r="G65" i="37"/>
  <c r="H65" i="37"/>
  <c r="I65" i="37"/>
  <c r="J65" i="37"/>
  <c r="K65" i="37"/>
  <c r="L65" i="37"/>
  <c r="E66" i="37"/>
  <c r="F66" i="37"/>
  <c r="G66" i="37"/>
  <c r="H66" i="37"/>
  <c r="I66" i="37"/>
  <c r="J66" i="37"/>
  <c r="K66" i="37"/>
  <c r="L66" i="37"/>
  <c r="O66" i="37"/>
  <c r="E67" i="37"/>
  <c r="F67" i="37"/>
  <c r="G67" i="37"/>
  <c r="H67" i="37"/>
  <c r="I67" i="37"/>
  <c r="J67" i="37"/>
  <c r="K67" i="37"/>
  <c r="L67" i="37"/>
  <c r="F59" i="37"/>
  <c r="G59" i="37"/>
  <c r="H59" i="37"/>
  <c r="I59" i="37"/>
  <c r="J59" i="37"/>
  <c r="K59" i="37"/>
  <c r="L59" i="37"/>
  <c r="E59" i="37"/>
  <c r="E54" i="37"/>
  <c r="F54" i="37"/>
  <c r="G54" i="37"/>
  <c r="H54" i="37"/>
  <c r="I54" i="37"/>
  <c r="J54" i="37"/>
  <c r="K54" i="37"/>
  <c r="L54" i="37"/>
  <c r="M54" i="37"/>
  <c r="O54" i="37"/>
  <c r="E55" i="37"/>
  <c r="F55" i="37"/>
  <c r="G55" i="37"/>
  <c r="H55" i="37"/>
  <c r="I55" i="37"/>
  <c r="J55" i="37"/>
  <c r="K55" i="37"/>
  <c r="L55" i="37"/>
  <c r="M55" i="37"/>
  <c r="O55" i="37"/>
  <c r="E56" i="37"/>
  <c r="F56" i="37"/>
  <c r="G56" i="37"/>
  <c r="H56" i="37"/>
  <c r="I56" i="37"/>
  <c r="J56" i="37"/>
  <c r="K56" i="37"/>
  <c r="L56" i="37"/>
  <c r="E57" i="37"/>
  <c r="F57" i="37"/>
  <c r="G57" i="37"/>
  <c r="H57" i="37"/>
  <c r="I57" i="37"/>
  <c r="J57" i="37"/>
  <c r="K57" i="37"/>
  <c r="L57" i="37"/>
  <c r="O57" i="37"/>
  <c r="E58" i="37"/>
  <c r="F58" i="37"/>
  <c r="G58" i="37"/>
  <c r="H58" i="37"/>
  <c r="I58" i="37"/>
  <c r="J58" i="37"/>
  <c r="K58" i="37"/>
  <c r="L58" i="37"/>
  <c r="O58" i="37"/>
  <c r="F53" i="37"/>
  <c r="G53" i="37"/>
  <c r="H53" i="37"/>
  <c r="I53" i="37"/>
  <c r="J53" i="37"/>
  <c r="K53" i="37"/>
  <c r="L53" i="37"/>
  <c r="E53" i="37"/>
  <c r="E45" i="37"/>
  <c r="F45" i="37"/>
  <c r="G45" i="37"/>
  <c r="H45" i="37"/>
  <c r="I45" i="37"/>
  <c r="J45" i="37"/>
  <c r="K45" i="37"/>
  <c r="L45" i="37"/>
  <c r="E46" i="37"/>
  <c r="F46" i="37"/>
  <c r="G46" i="37"/>
  <c r="H46" i="37"/>
  <c r="I46" i="37"/>
  <c r="J46" i="37"/>
  <c r="K46" i="37"/>
  <c r="L46" i="37"/>
  <c r="E47" i="37"/>
  <c r="F47" i="37"/>
  <c r="G47" i="37"/>
  <c r="H47" i="37"/>
  <c r="I47" i="37"/>
  <c r="J47" i="37"/>
  <c r="K47" i="37"/>
  <c r="L47" i="37"/>
  <c r="E48" i="37"/>
  <c r="F48" i="37"/>
  <c r="G48" i="37"/>
  <c r="H48" i="37"/>
  <c r="I48" i="37"/>
  <c r="J48" i="37"/>
  <c r="K48" i="37"/>
  <c r="L48" i="37"/>
  <c r="E49" i="37"/>
  <c r="F49" i="37"/>
  <c r="G49" i="37"/>
  <c r="H49" i="37"/>
  <c r="I49" i="37"/>
  <c r="J49" i="37"/>
  <c r="K49" i="37"/>
  <c r="L49" i="37"/>
  <c r="E50" i="37"/>
  <c r="F50" i="37"/>
  <c r="G50" i="37"/>
  <c r="H50" i="37"/>
  <c r="I50" i="37"/>
  <c r="J50" i="37"/>
  <c r="K50" i="37"/>
  <c r="L50" i="37"/>
  <c r="E51" i="37"/>
  <c r="F51" i="37"/>
  <c r="G51" i="37"/>
  <c r="H51" i="37"/>
  <c r="I51" i="37"/>
  <c r="J51" i="37"/>
  <c r="K51" i="37"/>
  <c r="L51" i="37"/>
  <c r="E52" i="37"/>
  <c r="F52" i="37"/>
  <c r="G52" i="37"/>
  <c r="H52" i="37"/>
  <c r="I52" i="37"/>
  <c r="J52" i="37"/>
  <c r="K52" i="37"/>
  <c r="L52" i="37"/>
  <c r="F44" i="37"/>
  <c r="G44" i="37"/>
  <c r="H44" i="37"/>
  <c r="I44" i="37"/>
  <c r="J44" i="37"/>
  <c r="K44" i="37"/>
  <c r="L44" i="37"/>
  <c r="E44" i="37"/>
  <c r="F43" i="37"/>
  <c r="G43" i="37"/>
  <c r="H43" i="37"/>
  <c r="I43" i="37"/>
  <c r="J43" i="37"/>
  <c r="K43" i="37"/>
  <c r="L43" i="37"/>
  <c r="E43" i="37"/>
  <c r="E36" i="37"/>
  <c r="G36" i="37"/>
  <c r="H36" i="37"/>
  <c r="I36" i="37"/>
  <c r="J36" i="37"/>
  <c r="K36" i="37"/>
  <c r="L36" i="37"/>
  <c r="E37" i="37"/>
  <c r="G37" i="37"/>
  <c r="H37" i="37"/>
  <c r="I37" i="37"/>
  <c r="J37" i="37"/>
  <c r="K37" i="37"/>
  <c r="L37" i="37"/>
  <c r="F35" i="37"/>
  <c r="G35" i="37"/>
  <c r="H35" i="37"/>
  <c r="I35" i="37"/>
  <c r="J35" i="37"/>
  <c r="K35" i="37"/>
  <c r="L35" i="37"/>
  <c r="E35" i="37"/>
  <c r="E28" i="37"/>
  <c r="F28" i="37"/>
  <c r="G28" i="37"/>
  <c r="H28" i="37"/>
  <c r="I28" i="37"/>
  <c r="J28" i="37"/>
  <c r="K28" i="37"/>
  <c r="L28" i="37"/>
  <c r="E29" i="37"/>
  <c r="F29" i="37"/>
  <c r="G29" i="37"/>
  <c r="H29" i="37"/>
  <c r="I29" i="37"/>
  <c r="J29" i="37"/>
  <c r="K29" i="37"/>
  <c r="L29" i="37"/>
  <c r="F27" i="37"/>
  <c r="G27" i="37"/>
  <c r="H27" i="37"/>
  <c r="I27" i="37"/>
  <c r="J27" i="37"/>
  <c r="K27" i="37"/>
  <c r="L27" i="37"/>
  <c r="E27" i="37"/>
  <c r="E21" i="37"/>
  <c r="F21" i="37"/>
  <c r="G21" i="37"/>
  <c r="H21" i="37"/>
  <c r="I21" i="37"/>
  <c r="J21" i="37"/>
  <c r="K21" i="37"/>
  <c r="L21" i="37"/>
  <c r="E6" i="37"/>
  <c r="F6" i="37"/>
  <c r="G6" i="37"/>
  <c r="H6" i="37"/>
  <c r="I6" i="37"/>
  <c r="J6" i="37"/>
  <c r="K6" i="37"/>
  <c r="L6" i="37"/>
  <c r="E7" i="37"/>
  <c r="F7" i="37"/>
  <c r="G7" i="37"/>
  <c r="H7" i="37"/>
  <c r="I7" i="37"/>
  <c r="J7" i="37"/>
  <c r="K7" i="37"/>
  <c r="L7" i="37"/>
  <c r="E8" i="37"/>
  <c r="F8" i="37"/>
  <c r="G8" i="37"/>
  <c r="H8" i="37"/>
  <c r="I8" i="37"/>
  <c r="J8" i="37"/>
  <c r="K8" i="37"/>
  <c r="L8" i="37"/>
  <c r="E9" i="37"/>
  <c r="F9" i="37"/>
  <c r="G9" i="37"/>
  <c r="H9" i="37"/>
  <c r="I9" i="37"/>
  <c r="J9" i="37"/>
  <c r="K9" i="37"/>
  <c r="L9" i="37"/>
  <c r="E10" i="37"/>
  <c r="F10" i="37"/>
  <c r="G10" i="37"/>
  <c r="H10" i="37"/>
  <c r="I10" i="37"/>
  <c r="J10" i="37"/>
  <c r="K10" i="37"/>
  <c r="L10" i="37"/>
  <c r="E11" i="37"/>
  <c r="F11" i="37"/>
  <c r="G11" i="37"/>
  <c r="H11" i="37"/>
  <c r="I11" i="37"/>
  <c r="J11" i="37"/>
  <c r="K11" i="37"/>
  <c r="L11" i="37"/>
  <c r="E12" i="37"/>
  <c r="G12" i="37"/>
  <c r="H12" i="37"/>
  <c r="I12" i="37"/>
  <c r="J12" i="37"/>
  <c r="K12" i="37"/>
  <c r="L12" i="37"/>
  <c r="E13" i="37"/>
  <c r="F13" i="37"/>
  <c r="G13" i="37"/>
  <c r="H13" i="37"/>
  <c r="I13" i="37"/>
  <c r="J13" i="37"/>
  <c r="K13" i="37"/>
  <c r="L13" i="37"/>
  <c r="E14" i="37"/>
  <c r="F14" i="37"/>
  <c r="G14" i="37"/>
  <c r="H14" i="37"/>
  <c r="I14" i="37"/>
  <c r="J14" i="37"/>
  <c r="K14" i="37"/>
  <c r="L14" i="37"/>
  <c r="E15" i="37"/>
  <c r="F15" i="37"/>
  <c r="G15" i="37"/>
  <c r="H15" i="37"/>
  <c r="I15" i="37"/>
  <c r="J15" i="37"/>
  <c r="K15" i="37"/>
  <c r="L15" i="37"/>
  <c r="E16" i="37"/>
  <c r="F16" i="37"/>
  <c r="G16" i="37"/>
  <c r="H16" i="37"/>
  <c r="I16" i="37"/>
  <c r="J16" i="37"/>
  <c r="K16" i="37"/>
  <c r="L16" i="37"/>
  <c r="E17" i="37"/>
  <c r="F17" i="37"/>
  <c r="G17" i="37"/>
  <c r="H17" i="37"/>
  <c r="I17" i="37"/>
  <c r="J17" i="37"/>
  <c r="K17" i="37"/>
  <c r="L17" i="37"/>
  <c r="E18" i="37"/>
  <c r="F18" i="37"/>
  <c r="G18" i="37"/>
  <c r="H18" i="37"/>
  <c r="I18" i="37"/>
  <c r="J18" i="37"/>
  <c r="K18" i="37"/>
  <c r="L18" i="37"/>
  <c r="E19" i="37"/>
  <c r="F19" i="37"/>
  <c r="G19" i="37"/>
  <c r="H19" i="37"/>
  <c r="I19" i="37"/>
  <c r="J19" i="37"/>
  <c r="K19" i="37"/>
  <c r="L19" i="37"/>
  <c r="E20" i="37"/>
  <c r="F20" i="37"/>
  <c r="G20" i="37"/>
  <c r="H20" i="37"/>
  <c r="I20" i="37"/>
  <c r="J20" i="37"/>
  <c r="K20" i="37"/>
  <c r="L20" i="37"/>
  <c r="F5" i="37"/>
  <c r="G5" i="37"/>
  <c r="H5" i="37"/>
  <c r="I5" i="37"/>
  <c r="J5" i="37"/>
  <c r="K5" i="37"/>
  <c r="L5" i="37"/>
  <c r="E5" i="37"/>
  <c r="O170" i="37"/>
  <c r="O172" i="37"/>
  <c r="O173" i="37"/>
  <c r="E167" i="37"/>
  <c r="F167" i="37"/>
  <c r="G167" i="37"/>
  <c r="H167" i="37"/>
  <c r="I167" i="37"/>
  <c r="J167" i="37"/>
  <c r="K167" i="37"/>
  <c r="L167" i="37"/>
  <c r="E168" i="37"/>
  <c r="F168" i="37"/>
  <c r="G168" i="37"/>
  <c r="H168" i="37"/>
  <c r="I168" i="37"/>
  <c r="J168" i="37"/>
  <c r="K168" i="37"/>
  <c r="L168" i="37"/>
  <c r="E169" i="37"/>
  <c r="F169" i="37"/>
  <c r="G169" i="37"/>
  <c r="H169" i="37"/>
  <c r="I169" i="37"/>
  <c r="J169" i="37"/>
  <c r="K169" i="37"/>
  <c r="L169" i="37"/>
  <c r="E170" i="37"/>
  <c r="F170" i="37"/>
  <c r="G170" i="37"/>
  <c r="H170" i="37"/>
  <c r="I170" i="37"/>
  <c r="J170" i="37"/>
  <c r="K170" i="37"/>
  <c r="L170" i="37"/>
  <c r="E171" i="37"/>
  <c r="F171" i="37"/>
  <c r="G171" i="37"/>
  <c r="H171" i="37"/>
  <c r="I171" i="37"/>
  <c r="J171" i="37"/>
  <c r="K171" i="37"/>
  <c r="L171" i="37"/>
  <c r="E172" i="37"/>
  <c r="F172" i="37"/>
  <c r="G172" i="37"/>
  <c r="H172" i="37"/>
  <c r="I172" i="37"/>
  <c r="J172" i="37"/>
  <c r="K172" i="37"/>
  <c r="L172" i="37"/>
  <c r="M172" i="37"/>
  <c r="N172" i="37"/>
  <c r="E173" i="37"/>
  <c r="F173" i="37"/>
  <c r="G173" i="37"/>
  <c r="H173" i="37"/>
  <c r="I173" i="37"/>
  <c r="J173" i="37"/>
  <c r="K173" i="37"/>
  <c r="L173" i="37"/>
  <c r="M173" i="37"/>
  <c r="N173" i="37"/>
  <c r="E174" i="37"/>
  <c r="G174" i="37"/>
  <c r="H174" i="37"/>
  <c r="I174" i="37"/>
  <c r="J174" i="37"/>
  <c r="K174" i="37"/>
  <c r="L174" i="37"/>
  <c r="E175" i="37"/>
  <c r="F175" i="37"/>
  <c r="G175" i="37"/>
  <c r="H175" i="37"/>
  <c r="I175" i="37"/>
  <c r="J175" i="37"/>
  <c r="K175" i="37"/>
  <c r="L175" i="37"/>
  <c r="E176" i="37"/>
  <c r="F176" i="37"/>
  <c r="G176" i="37"/>
  <c r="H176" i="37"/>
  <c r="I176" i="37"/>
  <c r="J176" i="37"/>
  <c r="K176" i="37"/>
  <c r="L176" i="37"/>
  <c r="E177" i="37"/>
  <c r="F177" i="37"/>
  <c r="G177" i="37"/>
  <c r="H177" i="37"/>
  <c r="I177" i="37"/>
  <c r="J177" i="37"/>
  <c r="K177" i="37"/>
  <c r="L177" i="37"/>
  <c r="E178" i="37"/>
  <c r="F178" i="37"/>
  <c r="G178" i="37"/>
  <c r="H178" i="37"/>
  <c r="I178" i="37"/>
  <c r="J178" i="37"/>
  <c r="K178" i="37"/>
  <c r="L178" i="37"/>
  <c r="E179" i="37"/>
  <c r="F179" i="37"/>
  <c r="G179" i="37"/>
  <c r="H179" i="37"/>
  <c r="I179" i="37"/>
  <c r="J179" i="37"/>
  <c r="K179" i="37"/>
  <c r="L179" i="37"/>
  <c r="E180" i="37"/>
  <c r="F180" i="37"/>
  <c r="G180" i="37"/>
  <c r="H180" i="37"/>
  <c r="I180" i="37"/>
  <c r="J180" i="37"/>
  <c r="K180" i="37"/>
  <c r="L180" i="37"/>
  <c r="E181" i="37"/>
  <c r="F181" i="37"/>
  <c r="G181" i="37"/>
  <c r="H181" i="37"/>
  <c r="I181" i="37"/>
  <c r="J181" i="37"/>
  <c r="K181" i="37"/>
  <c r="L181" i="37"/>
  <c r="F166" i="37"/>
  <c r="G166" i="37"/>
  <c r="H166" i="37"/>
  <c r="I166" i="37"/>
  <c r="J166" i="37"/>
  <c r="K166" i="37"/>
  <c r="L166" i="37"/>
  <c r="E166" i="37"/>
  <c r="E159" i="33"/>
  <c r="F159" i="33"/>
  <c r="G159" i="33"/>
  <c r="H159" i="33"/>
  <c r="I159" i="33"/>
  <c r="J159" i="33"/>
  <c r="K159" i="33"/>
  <c r="L159" i="33"/>
  <c r="E160" i="33"/>
  <c r="F160" i="33"/>
  <c r="G160" i="33"/>
  <c r="H160" i="33"/>
  <c r="I160" i="33"/>
  <c r="J160" i="33"/>
  <c r="K160" i="33"/>
  <c r="L160" i="33"/>
  <c r="E161" i="33"/>
  <c r="F161" i="33"/>
  <c r="G161" i="33"/>
  <c r="H161" i="33"/>
  <c r="I161" i="33"/>
  <c r="J161" i="33"/>
  <c r="K161" i="33"/>
  <c r="L161" i="33"/>
  <c r="E162" i="33"/>
  <c r="F162" i="33"/>
  <c r="G162" i="33"/>
  <c r="H162" i="33"/>
  <c r="I162" i="33"/>
  <c r="J162" i="33"/>
  <c r="K162" i="33"/>
  <c r="L162" i="33"/>
  <c r="E163" i="33"/>
  <c r="F163" i="33"/>
  <c r="G163" i="33"/>
  <c r="H163" i="33"/>
  <c r="I163" i="33"/>
  <c r="J163" i="33"/>
  <c r="K163" i="33"/>
  <c r="L163" i="33"/>
  <c r="E164" i="33"/>
  <c r="F164" i="33"/>
  <c r="G164" i="33"/>
  <c r="H164" i="33"/>
  <c r="I164" i="33"/>
  <c r="J164" i="33"/>
  <c r="K164" i="33"/>
  <c r="L164" i="33"/>
  <c r="E165" i="33"/>
  <c r="F165" i="33"/>
  <c r="G165" i="33"/>
  <c r="H165" i="33"/>
  <c r="I165" i="33"/>
  <c r="J165" i="33"/>
  <c r="K165" i="33"/>
  <c r="L165" i="33"/>
  <c r="F158" i="33"/>
  <c r="G158" i="33"/>
  <c r="H158" i="33"/>
  <c r="I158" i="33"/>
  <c r="J158" i="33"/>
  <c r="K158" i="33"/>
  <c r="L158" i="33"/>
  <c r="E158" i="33"/>
  <c r="E150" i="33"/>
  <c r="F150" i="33"/>
  <c r="G150" i="33"/>
  <c r="H150" i="33"/>
  <c r="I150" i="33"/>
  <c r="J150" i="33"/>
  <c r="K150" i="33"/>
  <c r="L150" i="33"/>
  <c r="E151" i="33"/>
  <c r="F151" i="33"/>
  <c r="G151" i="33"/>
  <c r="H151" i="33"/>
  <c r="I151" i="33"/>
  <c r="J151" i="33"/>
  <c r="K151" i="33"/>
  <c r="L151" i="33"/>
  <c r="E152" i="33"/>
  <c r="F152" i="33"/>
  <c r="G152" i="33"/>
  <c r="H152" i="33"/>
  <c r="I152" i="33"/>
  <c r="J152" i="33"/>
  <c r="K152" i="33"/>
  <c r="L152" i="33"/>
  <c r="F149" i="33"/>
  <c r="G149" i="33"/>
  <c r="H149" i="33"/>
  <c r="I149" i="33"/>
  <c r="J149" i="33"/>
  <c r="K149" i="33"/>
  <c r="L149" i="33"/>
  <c r="E149" i="33"/>
  <c r="E140" i="33"/>
  <c r="F140" i="33"/>
  <c r="G140" i="33"/>
  <c r="H140" i="33"/>
  <c r="I140" i="33"/>
  <c r="J140" i="33"/>
  <c r="K140" i="33"/>
  <c r="L140" i="33"/>
  <c r="E141" i="33"/>
  <c r="F141" i="33"/>
  <c r="G141" i="33"/>
  <c r="H141" i="33"/>
  <c r="I141" i="33"/>
  <c r="J141" i="33"/>
  <c r="K141" i="33"/>
  <c r="L141" i="33"/>
  <c r="E142" i="33"/>
  <c r="F142" i="33"/>
  <c r="G142" i="33"/>
  <c r="H142" i="33"/>
  <c r="I142" i="33"/>
  <c r="J142" i="33"/>
  <c r="K142" i="33"/>
  <c r="L142" i="33"/>
  <c r="E143" i="33"/>
  <c r="F143" i="33"/>
  <c r="G143" i="33"/>
  <c r="H143" i="33"/>
  <c r="I143" i="33"/>
  <c r="J143" i="33"/>
  <c r="K143" i="33"/>
  <c r="L143" i="33"/>
  <c r="F139" i="33"/>
  <c r="G139" i="33"/>
  <c r="H139" i="33"/>
  <c r="I139" i="33"/>
  <c r="J139" i="33"/>
  <c r="K139" i="33"/>
  <c r="L139" i="33"/>
  <c r="E139" i="33"/>
  <c r="E128" i="33"/>
  <c r="F128" i="33"/>
  <c r="G128" i="33"/>
  <c r="H128" i="33"/>
  <c r="I128" i="33"/>
  <c r="J128" i="33"/>
  <c r="K128" i="33"/>
  <c r="L128" i="33"/>
  <c r="E129" i="33"/>
  <c r="G129" i="33"/>
  <c r="H129" i="33"/>
  <c r="I129" i="33"/>
  <c r="J129" i="33"/>
  <c r="K129" i="33"/>
  <c r="L129" i="33"/>
  <c r="E130" i="33"/>
  <c r="F130" i="33"/>
  <c r="G130" i="33"/>
  <c r="H130" i="33"/>
  <c r="I130" i="33"/>
  <c r="J130" i="33"/>
  <c r="K130" i="33"/>
  <c r="L130" i="33"/>
  <c r="E131" i="33"/>
  <c r="F131" i="33"/>
  <c r="G131" i="33"/>
  <c r="H131" i="33"/>
  <c r="I131" i="33"/>
  <c r="J131" i="33"/>
  <c r="K131" i="33"/>
  <c r="L131" i="33"/>
  <c r="E132" i="33"/>
  <c r="F132" i="33"/>
  <c r="G132" i="33"/>
  <c r="H132" i="33"/>
  <c r="I132" i="33"/>
  <c r="J132" i="33"/>
  <c r="K132" i="33"/>
  <c r="L132" i="33"/>
  <c r="E133" i="33"/>
  <c r="F133" i="33"/>
  <c r="G133" i="33"/>
  <c r="H133" i="33"/>
  <c r="I133" i="33"/>
  <c r="J133" i="33"/>
  <c r="K133" i="33"/>
  <c r="L133" i="33"/>
  <c r="F127" i="33"/>
  <c r="G127" i="33"/>
  <c r="H127" i="33"/>
  <c r="I127" i="33"/>
  <c r="J127" i="33"/>
  <c r="K127" i="33"/>
  <c r="L127" i="33"/>
  <c r="E127" i="33"/>
  <c r="E114" i="33"/>
  <c r="F114" i="33"/>
  <c r="G114" i="33"/>
  <c r="H114" i="33"/>
  <c r="I114" i="33"/>
  <c r="J114" i="33"/>
  <c r="K114" i="33"/>
  <c r="L114" i="33"/>
  <c r="E115" i="33"/>
  <c r="F115" i="33"/>
  <c r="G115" i="33"/>
  <c r="H115" i="33"/>
  <c r="I115" i="33"/>
  <c r="J115" i="33"/>
  <c r="K115" i="33"/>
  <c r="L115" i="33"/>
  <c r="E116" i="33"/>
  <c r="G116" i="33"/>
  <c r="H116" i="33"/>
  <c r="I116" i="33"/>
  <c r="J116" i="33"/>
  <c r="K116" i="33"/>
  <c r="L116" i="33"/>
  <c r="E117" i="33"/>
  <c r="F117" i="33"/>
  <c r="G117" i="33"/>
  <c r="H117" i="33"/>
  <c r="I117" i="33"/>
  <c r="J117" i="33"/>
  <c r="K117" i="33"/>
  <c r="L117" i="33"/>
  <c r="E118" i="33"/>
  <c r="F118" i="33"/>
  <c r="G118" i="33"/>
  <c r="H118" i="33"/>
  <c r="I118" i="33"/>
  <c r="J118" i="33"/>
  <c r="K118" i="33"/>
  <c r="L118" i="33"/>
  <c r="E119" i="33"/>
  <c r="F119" i="33"/>
  <c r="G119" i="33"/>
  <c r="H119" i="33"/>
  <c r="I119" i="33"/>
  <c r="J119" i="33"/>
  <c r="K119" i="33"/>
  <c r="L119" i="33"/>
  <c r="E120" i="33"/>
  <c r="F120" i="33"/>
  <c r="G120" i="33"/>
  <c r="H120" i="33"/>
  <c r="I120" i="33"/>
  <c r="J120" i="33"/>
  <c r="K120" i="33"/>
  <c r="L120" i="33"/>
  <c r="E121" i="33"/>
  <c r="F121" i="33"/>
  <c r="G121" i="33"/>
  <c r="H121" i="33"/>
  <c r="I121" i="33"/>
  <c r="J121" i="33"/>
  <c r="K121" i="33"/>
  <c r="L121" i="33"/>
  <c r="F113" i="33"/>
  <c r="G113" i="33"/>
  <c r="H113" i="33"/>
  <c r="I113" i="33"/>
  <c r="J113" i="33"/>
  <c r="K113" i="33"/>
  <c r="L113" i="33"/>
  <c r="E113" i="33"/>
  <c r="E105" i="33"/>
  <c r="F105" i="33"/>
  <c r="G105" i="33"/>
  <c r="H105" i="33"/>
  <c r="I105" i="33"/>
  <c r="J105" i="33"/>
  <c r="K105" i="33"/>
  <c r="L105" i="33"/>
  <c r="E106" i="33"/>
  <c r="F106" i="33"/>
  <c r="G106" i="33"/>
  <c r="H106" i="33"/>
  <c r="I106" i="33"/>
  <c r="J106" i="33"/>
  <c r="K106" i="33"/>
  <c r="L106" i="33"/>
  <c r="O106" i="33"/>
  <c r="E107" i="33"/>
  <c r="F107" i="33"/>
  <c r="G107" i="33"/>
  <c r="H107" i="33"/>
  <c r="I107" i="33"/>
  <c r="J107" i="33"/>
  <c r="K107" i="33"/>
  <c r="L107" i="33"/>
  <c r="O107" i="33"/>
  <c r="F104" i="33"/>
  <c r="G104" i="33"/>
  <c r="H104" i="33"/>
  <c r="I104" i="33"/>
  <c r="J104" i="33"/>
  <c r="K104" i="33"/>
  <c r="L104" i="33"/>
  <c r="E104" i="33"/>
  <c r="E92" i="33"/>
  <c r="F92" i="33"/>
  <c r="G92" i="33"/>
  <c r="H92" i="33"/>
  <c r="I92" i="33"/>
  <c r="J92" i="33"/>
  <c r="K92" i="33"/>
  <c r="L92" i="33"/>
  <c r="E93" i="33"/>
  <c r="F93" i="33"/>
  <c r="G93" i="33"/>
  <c r="H93" i="33"/>
  <c r="I93" i="33"/>
  <c r="J93" i="33"/>
  <c r="K93" i="33"/>
  <c r="L93" i="33"/>
  <c r="E94" i="33"/>
  <c r="F94" i="33"/>
  <c r="G94" i="33"/>
  <c r="H94" i="33"/>
  <c r="I94" i="33"/>
  <c r="J94" i="33"/>
  <c r="K94" i="33"/>
  <c r="L94" i="33"/>
  <c r="E95" i="33"/>
  <c r="F95" i="33"/>
  <c r="G95" i="33"/>
  <c r="H95" i="33"/>
  <c r="I95" i="33"/>
  <c r="J95" i="33"/>
  <c r="K95" i="33"/>
  <c r="L95" i="33"/>
  <c r="E96" i="33"/>
  <c r="F96" i="33"/>
  <c r="G96" i="33"/>
  <c r="H96" i="33"/>
  <c r="I96" i="33"/>
  <c r="J96" i="33"/>
  <c r="K96" i="33"/>
  <c r="L96" i="33"/>
  <c r="E97" i="33"/>
  <c r="F97" i="33"/>
  <c r="G97" i="33"/>
  <c r="H97" i="33"/>
  <c r="I97" i="33"/>
  <c r="J97" i="33"/>
  <c r="K97" i="33"/>
  <c r="L97" i="33"/>
  <c r="F91" i="33"/>
  <c r="G91" i="33"/>
  <c r="H91" i="33"/>
  <c r="I91" i="33"/>
  <c r="J91" i="33"/>
  <c r="K91" i="33"/>
  <c r="L91" i="33"/>
  <c r="E91" i="33"/>
  <c r="M89" i="36"/>
  <c r="L65" i="36"/>
  <c r="AR65" i="36" s="1"/>
  <c r="L63" i="36"/>
  <c r="L55" i="36"/>
  <c r="EM62" i="36" l="1"/>
  <c r="EA62" i="36"/>
  <c r="DO62" i="36"/>
  <c r="CZ62" i="36"/>
  <c r="DC62" i="36"/>
  <c r="EL65" i="36"/>
  <c r="DZ65" i="36"/>
  <c r="DN65" i="36"/>
  <c r="DB65" i="36"/>
  <c r="CY65" i="36"/>
  <c r="EL62" i="36"/>
  <c r="DZ62" i="36"/>
  <c r="DN62" i="36"/>
  <c r="DB62" i="36"/>
  <c r="CY62" i="36"/>
  <c r="AV62" i="36"/>
  <c r="R86" i="29" s="1"/>
  <c r="E98" i="37"/>
  <c r="BH62" i="36"/>
  <c r="W98" i="37" s="1"/>
  <c r="N86" i="29"/>
  <c r="M98" i="33"/>
  <c r="N98" i="33"/>
  <c r="O86" i="29"/>
  <c r="AU62" i="36"/>
  <c r="Q98" i="33"/>
  <c r="AT62" i="36"/>
  <c r="N15" i="29"/>
  <c r="M106" i="37"/>
  <c r="G69" i="29"/>
  <c r="F124" i="37"/>
  <c r="G61" i="29"/>
  <c r="F116" i="37"/>
  <c r="M106" i="33"/>
  <c r="F129" i="33"/>
  <c r="L39" i="36"/>
  <c r="AR39" i="36" s="1"/>
  <c r="M39" i="36"/>
  <c r="AS39" i="36" s="1"/>
  <c r="M37" i="36"/>
  <c r="AS37" i="36" s="1"/>
  <c r="L37" i="36"/>
  <c r="AR37" i="36" s="1"/>
  <c r="L26" i="36"/>
  <c r="M14" i="36"/>
  <c r="AK15" i="36"/>
  <c r="AR13" i="36"/>
  <c r="AR12" i="36"/>
  <c r="DA62" i="36" l="1"/>
  <c r="W98" i="33"/>
  <c r="EL13" i="36"/>
  <c r="DZ13" i="36"/>
  <c r="DN13" i="36"/>
  <c r="DB13" i="36"/>
  <c r="CY13" i="36"/>
  <c r="EL37" i="36"/>
  <c r="DZ37" i="36"/>
  <c r="DN37" i="36"/>
  <c r="DB37" i="36"/>
  <c r="CY37" i="36"/>
  <c r="EM39" i="36"/>
  <c r="EA39" i="36"/>
  <c r="DO39" i="36"/>
  <c r="CZ39" i="36"/>
  <c r="DC39" i="36"/>
  <c r="EL12" i="36"/>
  <c r="DZ12" i="36"/>
  <c r="DN12" i="36"/>
  <c r="DB12" i="36"/>
  <c r="CY12" i="36"/>
  <c r="EM37" i="36"/>
  <c r="DO37" i="36"/>
  <c r="EA37" i="36"/>
  <c r="CZ37" i="36"/>
  <c r="DA37" i="36" s="1"/>
  <c r="DC37" i="36"/>
  <c r="EL39" i="36"/>
  <c r="DZ39" i="36"/>
  <c r="DN39" i="36"/>
  <c r="DB39" i="36"/>
  <c r="CY39" i="36"/>
  <c r="AW62" i="36"/>
  <c r="DD62" i="36"/>
  <c r="EN62" i="36"/>
  <c r="BT62" i="36"/>
  <c r="CF62" i="36" s="1"/>
  <c r="X86" i="29"/>
  <c r="P86" i="29"/>
  <c r="O98" i="33"/>
  <c r="P98" i="33"/>
  <c r="Q86" i="29"/>
  <c r="BG62" i="36"/>
  <c r="N30" i="29"/>
  <c r="M10" i="37"/>
  <c r="N112" i="29"/>
  <c r="M83" i="37"/>
  <c r="O114" i="29"/>
  <c r="N85" i="37"/>
  <c r="N29" i="29"/>
  <c r="M9" i="37"/>
  <c r="G32" i="29"/>
  <c r="F12" i="37"/>
  <c r="O112" i="29"/>
  <c r="N83" i="37"/>
  <c r="N114" i="29"/>
  <c r="M85" i="37"/>
  <c r="AT37" i="36"/>
  <c r="O58" i="33" s="1"/>
  <c r="AT39" i="36"/>
  <c r="O201" i="33"/>
  <c r="E6" i="33"/>
  <c r="F6" i="33"/>
  <c r="G6" i="33"/>
  <c r="H6" i="33"/>
  <c r="I6" i="33"/>
  <c r="J6" i="33"/>
  <c r="K6" i="33"/>
  <c r="L6" i="33"/>
  <c r="E7" i="33"/>
  <c r="F7" i="33"/>
  <c r="G7" i="33"/>
  <c r="H7" i="33"/>
  <c r="I7" i="33"/>
  <c r="J7" i="33"/>
  <c r="K7" i="33"/>
  <c r="L7" i="33"/>
  <c r="E8" i="33"/>
  <c r="F8" i="33"/>
  <c r="G8" i="33"/>
  <c r="H8" i="33"/>
  <c r="I8" i="33"/>
  <c r="J8" i="33"/>
  <c r="K8" i="33"/>
  <c r="L8" i="33"/>
  <c r="E9" i="33"/>
  <c r="F9" i="33"/>
  <c r="G9" i="33"/>
  <c r="H9" i="33"/>
  <c r="I9" i="33"/>
  <c r="J9" i="33"/>
  <c r="K9" i="33"/>
  <c r="L9" i="33"/>
  <c r="E10" i="33"/>
  <c r="F10" i="33"/>
  <c r="G10" i="33"/>
  <c r="H10" i="33"/>
  <c r="I10" i="33"/>
  <c r="J10" i="33"/>
  <c r="K10" i="33"/>
  <c r="L10" i="33"/>
  <c r="M10" i="33"/>
  <c r="F5" i="33"/>
  <c r="G5" i="33"/>
  <c r="H5" i="33"/>
  <c r="I5" i="33"/>
  <c r="J5" i="33"/>
  <c r="K5" i="33"/>
  <c r="L5" i="33"/>
  <c r="E5" i="33"/>
  <c r="E17" i="33"/>
  <c r="F17" i="33"/>
  <c r="G17" i="33"/>
  <c r="H17" i="33"/>
  <c r="I17" i="33"/>
  <c r="J17" i="33"/>
  <c r="K17" i="33"/>
  <c r="L17" i="33"/>
  <c r="E18" i="33"/>
  <c r="F18" i="33"/>
  <c r="G18" i="33"/>
  <c r="H18" i="33"/>
  <c r="I18" i="33"/>
  <c r="J18" i="33"/>
  <c r="K18" i="33"/>
  <c r="L18" i="33"/>
  <c r="E19" i="33"/>
  <c r="F19" i="33"/>
  <c r="G19" i="33"/>
  <c r="H19" i="33"/>
  <c r="I19" i="33"/>
  <c r="J19" i="33"/>
  <c r="K19" i="33"/>
  <c r="L19" i="33"/>
  <c r="E20" i="33"/>
  <c r="F20" i="33"/>
  <c r="G20" i="33"/>
  <c r="H20" i="33"/>
  <c r="I20" i="33"/>
  <c r="J20" i="33"/>
  <c r="K20" i="33"/>
  <c r="L20" i="33"/>
  <c r="E21" i="33"/>
  <c r="F21" i="33"/>
  <c r="G21" i="33"/>
  <c r="H21" i="33"/>
  <c r="I21" i="33"/>
  <c r="J21" i="33"/>
  <c r="K21" i="33"/>
  <c r="L21" i="33"/>
  <c r="E22" i="33"/>
  <c r="F22" i="33"/>
  <c r="G22" i="33"/>
  <c r="H22" i="33"/>
  <c r="I22" i="33"/>
  <c r="J22" i="33"/>
  <c r="K22" i="33"/>
  <c r="L22" i="33"/>
  <c r="E23" i="33"/>
  <c r="F23" i="33"/>
  <c r="G23" i="33"/>
  <c r="H23" i="33"/>
  <c r="I23" i="33"/>
  <c r="J23" i="33"/>
  <c r="K23" i="33"/>
  <c r="L23" i="33"/>
  <c r="E24" i="33"/>
  <c r="F24" i="33"/>
  <c r="G24" i="33"/>
  <c r="H24" i="33"/>
  <c r="I24" i="33"/>
  <c r="J24" i="33"/>
  <c r="K24" i="33"/>
  <c r="L24" i="33"/>
  <c r="E25" i="33"/>
  <c r="F25" i="33"/>
  <c r="G25" i="33"/>
  <c r="H25" i="33"/>
  <c r="I25" i="33"/>
  <c r="J25" i="33"/>
  <c r="K25" i="33"/>
  <c r="L25" i="33"/>
  <c r="E26" i="33"/>
  <c r="F26" i="33"/>
  <c r="G26" i="33"/>
  <c r="H26" i="33"/>
  <c r="I26" i="33"/>
  <c r="J26" i="33"/>
  <c r="K26" i="33"/>
  <c r="L26" i="33"/>
  <c r="F16" i="33"/>
  <c r="G16" i="33"/>
  <c r="H16" i="33"/>
  <c r="I16" i="33"/>
  <c r="J16" i="33"/>
  <c r="K16" i="33"/>
  <c r="L16" i="33"/>
  <c r="E16" i="33"/>
  <c r="E33" i="33"/>
  <c r="F33" i="33"/>
  <c r="G33" i="33"/>
  <c r="H33" i="33"/>
  <c r="I33" i="33"/>
  <c r="J33" i="33"/>
  <c r="K33" i="33"/>
  <c r="L33" i="33"/>
  <c r="E34" i="33"/>
  <c r="F34" i="33"/>
  <c r="G34" i="33"/>
  <c r="H34" i="33"/>
  <c r="I34" i="33"/>
  <c r="J34" i="33"/>
  <c r="K34" i="33"/>
  <c r="L34" i="33"/>
  <c r="F32" i="33"/>
  <c r="G32" i="33"/>
  <c r="H32" i="33"/>
  <c r="I32" i="33"/>
  <c r="J32" i="33"/>
  <c r="K32" i="33"/>
  <c r="L32" i="33"/>
  <c r="E32" i="33"/>
  <c r="E59" i="33"/>
  <c r="F59" i="33"/>
  <c r="G59" i="33"/>
  <c r="H59" i="33"/>
  <c r="I59" i="33"/>
  <c r="J59" i="33"/>
  <c r="K59" i="33"/>
  <c r="L59" i="33"/>
  <c r="E60" i="33"/>
  <c r="F60" i="33"/>
  <c r="G60" i="33"/>
  <c r="H60" i="33"/>
  <c r="I60" i="33"/>
  <c r="J60" i="33"/>
  <c r="K60" i="33"/>
  <c r="L60" i="33"/>
  <c r="M60" i="33"/>
  <c r="N60" i="33"/>
  <c r="F58" i="33"/>
  <c r="G58" i="33"/>
  <c r="H58" i="33"/>
  <c r="I58" i="33"/>
  <c r="J58" i="33"/>
  <c r="K58" i="33"/>
  <c r="L58" i="33"/>
  <c r="M58" i="33"/>
  <c r="N58" i="33"/>
  <c r="E58" i="33"/>
  <c r="E41" i="33"/>
  <c r="G41" i="33"/>
  <c r="H41" i="33"/>
  <c r="I41" i="33"/>
  <c r="J41" i="33"/>
  <c r="K41" i="33"/>
  <c r="L41" i="33"/>
  <c r="E42" i="33"/>
  <c r="G42" i="33"/>
  <c r="H42" i="33"/>
  <c r="I42" i="33"/>
  <c r="J42" i="33"/>
  <c r="K42" i="33"/>
  <c r="L42" i="33"/>
  <c r="F40" i="33"/>
  <c r="G40" i="33"/>
  <c r="H40" i="33"/>
  <c r="I40" i="33"/>
  <c r="J40" i="33"/>
  <c r="K40" i="33"/>
  <c r="L40" i="33"/>
  <c r="E40" i="33"/>
  <c r="E49" i="33"/>
  <c r="F49" i="33"/>
  <c r="G49" i="33"/>
  <c r="H49" i="33"/>
  <c r="I49" i="33"/>
  <c r="J49" i="33"/>
  <c r="K49" i="33"/>
  <c r="L49" i="33"/>
  <c r="E50" i="33"/>
  <c r="F50" i="33"/>
  <c r="G50" i="33"/>
  <c r="H50" i="33"/>
  <c r="I50" i="33"/>
  <c r="J50" i="33"/>
  <c r="K50" i="33"/>
  <c r="L50" i="33"/>
  <c r="E51" i="33"/>
  <c r="F51" i="33"/>
  <c r="G51" i="33"/>
  <c r="H51" i="33"/>
  <c r="I51" i="33"/>
  <c r="J51" i="33"/>
  <c r="K51" i="33"/>
  <c r="L51" i="33"/>
  <c r="E52" i="33"/>
  <c r="F52" i="33"/>
  <c r="G52" i="33"/>
  <c r="H52" i="33"/>
  <c r="I52" i="33"/>
  <c r="J52" i="33"/>
  <c r="K52" i="33"/>
  <c r="L52" i="33"/>
  <c r="F48" i="33"/>
  <c r="G48" i="33"/>
  <c r="H48" i="33"/>
  <c r="I48" i="33"/>
  <c r="J48" i="33"/>
  <c r="K48" i="33"/>
  <c r="L48" i="33"/>
  <c r="E48" i="33"/>
  <c r="E209" i="33"/>
  <c r="F209" i="33"/>
  <c r="G209" i="33"/>
  <c r="H209" i="33"/>
  <c r="I209" i="33"/>
  <c r="J209" i="33"/>
  <c r="K209" i="33"/>
  <c r="L209" i="33"/>
  <c r="E210" i="33"/>
  <c r="F210" i="33"/>
  <c r="G210" i="33"/>
  <c r="H210" i="33"/>
  <c r="I210" i="33"/>
  <c r="J210" i="33"/>
  <c r="K210" i="33"/>
  <c r="L210" i="33"/>
  <c r="E211" i="33"/>
  <c r="F211" i="33"/>
  <c r="G211" i="33"/>
  <c r="H211" i="33"/>
  <c r="I211" i="33"/>
  <c r="J211" i="33"/>
  <c r="K211" i="33"/>
  <c r="L211" i="33"/>
  <c r="F208" i="33"/>
  <c r="G208" i="33"/>
  <c r="H208" i="33"/>
  <c r="I208" i="33"/>
  <c r="J208" i="33"/>
  <c r="K208" i="33"/>
  <c r="L208" i="33"/>
  <c r="E208" i="33"/>
  <c r="E195" i="33"/>
  <c r="F195" i="33"/>
  <c r="G195" i="33"/>
  <c r="H195" i="33"/>
  <c r="I195" i="33"/>
  <c r="J195" i="33"/>
  <c r="K195" i="33"/>
  <c r="L195" i="33"/>
  <c r="E196" i="33"/>
  <c r="F196" i="33"/>
  <c r="G196" i="33"/>
  <c r="H196" i="33"/>
  <c r="I196" i="33"/>
  <c r="J196" i="33"/>
  <c r="K196" i="33"/>
  <c r="L196" i="33"/>
  <c r="E197" i="33"/>
  <c r="F197" i="33"/>
  <c r="G197" i="33"/>
  <c r="H197" i="33"/>
  <c r="I197" i="33"/>
  <c r="J197" i="33"/>
  <c r="K197" i="33"/>
  <c r="L197" i="33"/>
  <c r="E198" i="33"/>
  <c r="F198" i="33"/>
  <c r="G198" i="33"/>
  <c r="H198" i="33"/>
  <c r="I198" i="33"/>
  <c r="J198" i="33"/>
  <c r="K198" i="33"/>
  <c r="L198" i="33"/>
  <c r="E199" i="33"/>
  <c r="F199" i="33"/>
  <c r="G199" i="33"/>
  <c r="H199" i="33"/>
  <c r="I199" i="33"/>
  <c r="J199" i="33"/>
  <c r="K199" i="33"/>
  <c r="L199" i="33"/>
  <c r="E200" i="33"/>
  <c r="F200" i="33"/>
  <c r="G200" i="33"/>
  <c r="H200" i="33"/>
  <c r="I200" i="33"/>
  <c r="J200" i="33"/>
  <c r="K200" i="33"/>
  <c r="L200" i="33"/>
  <c r="E201" i="33"/>
  <c r="F201" i="33"/>
  <c r="G201" i="33"/>
  <c r="H201" i="33"/>
  <c r="I201" i="33"/>
  <c r="J201" i="33"/>
  <c r="K201" i="33"/>
  <c r="L201" i="33"/>
  <c r="E202" i="33"/>
  <c r="F202" i="33"/>
  <c r="G202" i="33"/>
  <c r="H202" i="33"/>
  <c r="I202" i="33"/>
  <c r="J202" i="33"/>
  <c r="K202" i="33"/>
  <c r="L202" i="33"/>
  <c r="F194" i="33"/>
  <c r="G194" i="33"/>
  <c r="H194" i="33"/>
  <c r="I194" i="33"/>
  <c r="J194" i="33"/>
  <c r="K194" i="33"/>
  <c r="L194" i="33"/>
  <c r="E194" i="33"/>
  <c r="E187" i="33"/>
  <c r="F187" i="33"/>
  <c r="G187" i="33"/>
  <c r="H187" i="33"/>
  <c r="I187" i="33"/>
  <c r="J187" i="33"/>
  <c r="K187" i="33"/>
  <c r="L187" i="33"/>
  <c r="O187" i="33"/>
  <c r="E188" i="33"/>
  <c r="F188" i="33"/>
  <c r="G188" i="33"/>
  <c r="H188" i="33"/>
  <c r="I188" i="33"/>
  <c r="J188" i="33"/>
  <c r="K188" i="33"/>
  <c r="L188" i="33"/>
  <c r="O188" i="33"/>
  <c r="F186" i="33"/>
  <c r="G186" i="33"/>
  <c r="H186" i="33"/>
  <c r="I186" i="33"/>
  <c r="J186" i="33"/>
  <c r="K186" i="33"/>
  <c r="L186" i="33"/>
  <c r="E186" i="33"/>
  <c r="E171" i="33"/>
  <c r="F171" i="33"/>
  <c r="G171" i="33"/>
  <c r="H171" i="33"/>
  <c r="I171" i="33"/>
  <c r="J171" i="33"/>
  <c r="K171" i="33"/>
  <c r="L171" i="33"/>
  <c r="M171" i="33"/>
  <c r="E172" i="33"/>
  <c r="F172" i="33"/>
  <c r="G172" i="33"/>
  <c r="H172" i="33"/>
  <c r="I172" i="33"/>
  <c r="J172" i="33"/>
  <c r="K172" i="33"/>
  <c r="L172" i="33"/>
  <c r="M172" i="33"/>
  <c r="F170" i="33"/>
  <c r="G170" i="33"/>
  <c r="H170" i="33"/>
  <c r="I170" i="33"/>
  <c r="J170" i="33"/>
  <c r="K170" i="33"/>
  <c r="L170" i="33"/>
  <c r="E170" i="33"/>
  <c r="DA39" i="36" l="1"/>
  <c r="EB39" i="36"/>
  <c r="EB37" i="36"/>
  <c r="EN37" i="36"/>
  <c r="EN39" i="36"/>
  <c r="BS62" i="36"/>
  <c r="CE62" i="36" s="1"/>
  <c r="V98" i="33"/>
  <c r="W86" i="29"/>
  <c r="V98" i="37"/>
  <c r="O60" i="33"/>
  <c r="P114" i="29"/>
  <c r="O85" i="37"/>
  <c r="P112" i="29"/>
  <c r="O83" i="37"/>
  <c r="AJ139" i="36"/>
  <c r="AJ138" i="36"/>
  <c r="CG62" i="36" l="1"/>
  <c r="AU26" i="36"/>
  <c r="Q8" i="29" l="1"/>
  <c r="P28" i="37"/>
  <c r="P33" i="33"/>
  <c r="BG26" i="36"/>
  <c r="BS26" i="36" s="1"/>
  <c r="AK30" i="36"/>
  <c r="G12" i="29" s="1"/>
  <c r="AK29" i="36"/>
  <c r="G11" i="29" s="1"/>
  <c r="L17" i="36"/>
  <c r="AU17" i="36" s="1"/>
  <c r="CE26" i="36" l="1"/>
  <c r="AB33" i="33"/>
  <c r="F41" i="33"/>
  <c r="F36" i="37"/>
  <c r="W8" i="29"/>
  <c r="V28" i="37"/>
  <c r="P19" i="33"/>
  <c r="Q34" i="29"/>
  <c r="P14" i="37"/>
  <c r="F42" i="33"/>
  <c r="F37" i="37"/>
  <c r="BG17" i="36"/>
  <c r="BS17" i="36" s="1"/>
  <c r="AB19" i="33" s="1"/>
  <c r="V33" i="33"/>
  <c r="L19" i="36"/>
  <c r="L11" i="36"/>
  <c r="AU11" i="36" s="1"/>
  <c r="L18" i="36"/>
  <c r="AU18" i="36" s="1"/>
  <c r="M10" i="36"/>
  <c r="M11" i="36"/>
  <c r="M12" i="36"/>
  <c r="M13" i="36"/>
  <c r="M15" i="36"/>
  <c r="M16" i="36"/>
  <c r="M17" i="36"/>
  <c r="AS17" i="36" s="1"/>
  <c r="M18" i="36"/>
  <c r="AS18" i="36" s="1"/>
  <c r="M19" i="36"/>
  <c r="AS19" i="36" s="1"/>
  <c r="M20" i="36"/>
  <c r="AS20" i="36" s="1"/>
  <c r="M21" i="36"/>
  <c r="AS21" i="36" s="1"/>
  <c r="M22" i="36"/>
  <c r="AS22" i="36" s="1"/>
  <c r="M23" i="36"/>
  <c r="AS23" i="36" s="1"/>
  <c r="M24" i="36"/>
  <c r="AS24" i="36" s="1"/>
  <c r="M25" i="36"/>
  <c r="M26" i="36"/>
  <c r="M27" i="36"/>
  <c r="M28" i="36"/>
  <c r="M29" i="36"/>
  <c r="M30" i="36"/>
  <c r="M31" i="36"/>
  <c r="M32" i="36"/>
  <c r="M33" i="36"/>
  <c r="M34" i="36"/>
  <c r="M35" i="36"/>
  <c r="M36" i="36"/>
  <c r="M38" i="36"/>
  <c r="AS38" i="36" s="1"/>
  <c r="M9" i="36"/>
  <c r="M8" i="36"/>
  <c r="BH8" i="36" s="1"/>
  <c r="BT8" i="36" s="1"/>
  <c r="AC5" i="33" s="1"/>
  <c r="L10" i="36"/>
  <c r="AU10" i="36" s="1"/>
  <c r="L12" i="36"/>
  <c r="AU12" i="36" s="1"/>
  <c r="L13" i="36"/>
  <c r="AU13" i="36" s="1"/>
  <c r="L21" i="36"/>
  <c r="AU21" i="36" s="1"/>
  <c r="L22" i="36"/>
  <c r="AU22" i="36" s="1"/>
  <c r="L23" i="36"/>
  <c r="AU23" i="36" s="1"/>
  <c r="L24" i="36"/>
  <c r="AU24" i="36" s="1"/>
  <c r="AU37" i="36"/>
  <c r="L38" i="36"/>
  <c r="AU39" i="36"/>
  <c r="AU19" i="36" l="1"/>
  <c r="Q36" i="29" s="1"/>
  <c r="AR19" i="36"/>
  <c r="AT19" i="36" s="1"/>
  <c r="EM38" i="36"/>
  <c r="EA38" i="36"/>
  <c r="DO38" i="36"/>
  <c r="DC38" i="36"/>
  <c r="DF37" i="36" s="1"/>
  <c r="CZ38" i="36"/>
  <c r="CE17" i="36"/>
  <c r="CF8" i="36"/>
  <c r="Q41" i="29"/>
  <c r="P21" i="37"/>
  <c r="Q39" i="29"/>
  <c r="P19" i="37"/>
  <c r="Q30" i="29"/>
  <c r="P10" i="37"/>
  <c r="Q27" i="29"/>
  <c r="P7" i="37"/>
  <c r="Q35" i="29"/>
  <c r="P15" i="37"/>
  <c r="V19" i="33"/>
  <c r="W34" i="29"/>
  <c r="V14" i="37"/>
  <c r="Q114" i="29"/>
  <c r="P85" i="37"/>
  <c r="Q112" i="29"/>
  <c r="P83" i="37"/>
  <c r="Q40" i="29"/>
  <c r="P20" i="37"/>
  <c r="Q38" i="29"/>
  <c r="P18" i="37"/>
  <c r="Q29" i="29"/>
  <c r="P9" i="37"/>
  <c r="X25" i="29"/>
  <c r="W5" i="37"/>
  <c r="O113" i="29"/>
  <c r="N84" i="37"/>
  <c r="Q28" i="29"/>
  <c r="P8" i="37"/>
  <c r="P25" i="33"/>
  <c r="BG23" i="36"/>
  <c r="BS23" i="36" s="1"/>
  <c r="P23" i="33"/>
  <c r="BG21" i="36"/>
  <c r="BS21" i="36" s="1"/>
  <c r="P9" i="33"/>
  <c r="BG12" i="36"/>
  <c r="BS12" i="36" s="1"/>
  <c r="N59" i="33"/>
  <c r="BH35" i="36"/>
  <c r="BT35" i="36" s="1"/>
  <c r="AC51" i="33" s="1"/>
  <c r="AV35" i="36"/>
  <c r="BH33" i="36"/>
  <c r="BT33" i="36" s="1"/>
  <c r="AC49" i="33" s="1"/>
  <c r="AV33" i="36"/>
  <c r="BH31" i="36"/>
  <c r="BT31" i="36" s="1"/>
  <c r="AV31" i="36"/>
  <c r="BH29" i="36"/>
  <c r="BT29" i="36" s="1"/>
  <c r="AC41" i="33" s="1"/>
  <c r="AV29" i="36"/>
  <c r="BH27" i="36"/>
  <c r="BT27" i="36" s="1"/>
  <c r="AC34" i="33" s="1"/>
  <c r="AV27" i="36"/>
  <c r="BH25" i="36"/>
  <c r="BT25" i="36" s="1"/>
  <c r="AC32" i="33" s="1"/>
  <c r="AV25" i="36"/>
  <c r="BH23" i="36"/>
  <c r="BT23" i="36" s="1"/>
  <c r="AC25" i="33" s="1"/>
  <c r="AV23" i="36"/>
  <c r="BH21" i="36"/>
  <c r="BT21" i="36" s="1"/>
  <c r="AC23" i="33" s="1"/>
  <c r="AV21" i="36"/>
  <c r="BH19" i="36"/>
  <c r="BT19" i="36" s="1"/>
  <c r="AV19" i="36"/>
  <c r="BH17" i="36"/>
  <c r="BT17" i="36" s="1"/>
  <c r="AC19" i="33" s="1"/>
  <c r="AV17" i="36"/>
  <c r="BH12" i="36"/>
  <c r="BT12" i="36" s="1"/>
  <c r="AC9" i="33" s="1"/>
  <c r="AV12" i="36"/>
  <c r="BH10" i="36"/>
  <c r="BT10" i="36" s="1"/>
  <c r="AC7" i="33" s="1"/>
  <c r="AV10" i="36"/>
  <c r="P8" i="33"/>
  <c r="BG11" i="36"/>
  <c r="BS11" i="36" s="1"/>
  <c r="AU38" i="36"/>
  <c r="AX37" i="36" s="1"/>
  <c r="AR38" i="36"/>
  <c r="P26" i="33"/>
  <c r="BG24" i="36"/>
  <c r="BS24" i="36" s="1"/>
  <c r="P24" i="33"/>
  <c r="BG22" i="36"/>
  <c r="BS22" i="36" s="1"/>
  <c r="AB24" i="33" s="1"/>
  <c r="P10" i="33"/>
  <c r="BG13" i="36"/>
  <c r="BS13" i="36" s="1"/>
  <c r="P7" i="33"/>
  <c r="BG10" i="36"/>
  <c r="BS10" i="36" s="1"/>
  <c r="BH9" i="36"/>
  <c r="BT9" i="36" s="1"/>
  <c r="AC6" i="33" s="1"/>
  <c r="AV9" i="36"/>
  <c r="BH36" i="36"/>
  <c r="BT36" i="36" s="1"/>
  <c r="AC52" i="33" s="1"/>
  <c r="AV36" i="36"/>
  <c r="BH34" i="36"/>
  <c r="BT34" i="36" s="1"/>
  <c r="AC50" i="33" s="1"/>
  <c r="AV34" i="36"/>
  <c r="BH32" i="36"/>
  <c r="BT32" i="36" s="1"/>
  <c r="AC48" i="33" s="1"/>
  <c r="AF48" i="33" s="1"/>
  <c r="AV32" i="36"/>
  <c r="BH30" i="36"/>
  <c r="BT30" i="36" s="1"/>
  <c r="AV30" i="36"/>
  <c r="AY30" i="36" s="1"/>
  <c r="BH28" i="36"/>
  <c r="BT28" i="36" s="1"/>
  <c r="AC40" i="33" s="1"/>
  <c r="AV28" i="36"/>
  <c r="AY28" i="36" s="1"/>
  <c r="BH26" i="36"/>
  <c r="BT26" i="36" s="1"/>
  <c r="AC33" i="33" s="1"/>
  <c r="AV26" i="36"/>
  <c r="BH24" i="36"/>
  <c r="BT24" i="36" s="1"/>
  <c r="AC26" i="33" s="1"/>
  <c r="AV24" i="36"/>
  <c r="BH22" i="36"/>
  <c r="BT22" i="36" s="1"/>
  <c r="AV22" i="36"/>
  <c r="BH20" i="36"/>
  <c r="BT20" i="36" s="1"/>
  <c r="AC22" i="33" s="1"/>
  <c r="AV20" i="36"/>
  <c r="BH18" i="36"/>
  <c r="BT18" i="36" s="1"/>
  <c r="AC20" i="33" s="1"/>
  <c r="AV18" i="36"/>
  <c r="AS13" i="36"/>
  <c r="BH13" i="36"/>
  <c r="BT13" i="36" s="1"/>
  <c r="AC10" i="33" s="1"/>
  <c r="AV13" i="36"/>
  <c r="AS11" i="36"/>
  <c r="BH11" i="36"/>
  <c r="BT11" i="36" s="1"/>
  <c r="AC8" i="33" s="1"/>
  <c r="AV11" i="36"/>
  <c r="P20" i="33"/>
  <c r="BG18" i="36"/>
  <c r="BS18" i="36" s="1"/>
  <c r="BG19" i="36"/>
  <c r="BS19" i="36" s="1"/>
  <c r="CE19" i="36" s="1"/>
  <c r="BG39" i="36"/>
  <c r="BS39" i="36" s="1"/>
  <c r="P60" i="33"/>
  <c r="BH38" i="36"/>
  <c r="BT38" i="36" s="1"/>
  <c r="AV38" i="36"/>
  <c r="AV37" i="36"/>
  <c r="BH37" i="36"/>
  <c r="BT37" i="36" s="1"/>
  <c r="AC58" i="33" s="1"/>
  <c r="P58" i="33"/>
  <c r="BG37" i="36"/>
  <c r="BS37" i="36" s="1"/>
  <c r="AB58" i="33" s="1"/>
  <c r="BH15" i="36"/>
  <c r="BT15" i="36" s="1"/>
  <c r="AC17" i="33" s="1"/>
  <c r="AV15" i="36"/>
  <c r="AV16" i="36"/>
  <c r="BH16" i="36"/>
  <c r="BT16" i="36" s="1"/>
  <c r="AC18" i="33" s="1"/>
  <c r="AV14" i="36"/>
  <c r="BH14" i="36"/>
  <c r="BT14" i="36" s="1"/>
  <c r="AC16" i="33" s="1"/>
  <c r="BH39" i="36"/>
  <c r="BT39" i="36" s="1"/>
  <c r="AC60" i="33" s="1"/>
  <c r="AV39" i="36"/>
  <c r="E82" i="33"/>
  <c r="F82" i="33"/>
  <c r="G82" i="33"/>
  <c r="H82" i="33"/>
  <c r="I82" i="33"/>
  <c r="J82" i="33"/>
  <c r="K82" i="33"/>
  <c r="L82" i="33"/>
  <c r="E83" i="33"/>
  <c r="F83" i="33"/>
  <c r="G83" i="33"/>
  <c r="H83" i="33"/>
  <c r="I83" i="33"/>
  <c r="J83" i="33"/>
  <c r="K83" i="33"/>
  <c r="L83" i="33"/>
  <c r="E84" i="33"/>
  <c r="F84" i="33"/>
  <c r="G84" i="33"/>
  <c r="H84" i="33"/>
  <c r="I84" i="33"/>
  <c r="J84" i="33"/>
  <c r="K84" i="33"/>
  <c r="L84" i="33"/>
  <c r="E85" i="33"/>
  <c r="F85" i="33"/>
  <c r="G85" i="33"/>
  <c r="H85" i="33"/>
  <c r="I85" i="33"/>
  <c r="J85" i="33"/>
  <c r="K85" i="33"/>
  <c r="L85" i="33"/>
  <c r="F81" i="33"/>
  <c r="G81" i="33"/>
  <c r="H81" i="33"/>
  <c r="I81" i="33"/>
  <c r="J81" i="33"/>
  <c r="K81" i="33"/>
  <c r="L81" i="33"/>
  <c r="E81" i="33"/>
  <c r="E67" i="33"/>
  <c r="F67" i="33"/>
  <c r="G67" i="33"/>
  <c r="H67" i="33"/>
  <c r="I67" i="33"/>
  <c r="J67" i="33"/>
  <c r="K67" i="33"/>
  <c r="L67" i="33"/>
  <c r="E68" i="33"/>
  <c r="F68" i="33"/>
  <c r="G68" i="33"/>
  <c r="H68" i="33"/>
  <c r="I68" i="33"/>
  <c r="J68" i="33"/>
  <c r="K68" i="33"/>
  <c r="L68" i="33"/>
  <c r="E69" i="33"/>
  <c r="F69" i="33"/>
  <c r="G69" i="33"/>
  <c r="H69" i="33"/>
  <c r="I69" i="33"/>
  <c r="J69" i="33"/>
  <c r="K69" i="33"/>
  <c r="L69" i="33"/>
  <c r="E70" i="33"/>
  <c r="F70" i="33"/>
  <c r="G70" i="33"/>
  <c r="H70" i="33"/>
  <c r="I70" i="33"/>
  <c r="J70" i="33"/>
  <c r="K70" i="33"/>
  <c r="L70" i="33"/>
  <c r="O70" i="33"/>
  <c r="E71" i="33"/>
  <c r="F71" i="33"/>
  <c r="G71" i="33"/>
  <c r="H71" i="33"/>
  <c r="I71" i="33"/>
  <c r="J71" i="33"/>
  <c r="K71" i="33"/>
  <c r="L71" i="33"/>
  <c r="E72" i="33"/>
  <c r="F72" i="33"/>
  <c r="G72" i="33"/>
  <c r="H72" i="33"/>
  <c r="I72" i="33"/>
  <c r="J72" i="33"/>
  <c r="K72" i="33"/>
  <c r="L72" i="33"/>
  <c r="M72" i="33"/>
  <c r="N72" i="33"/>
  <c r="O72" i="33"/>
  <c r="E73" i="33"/>
  <c r="F73" i="33"/>
  <c r="G73" i="33"/>
  <c r="H73" i="33"/>
  <c r="I73" i="33"/>
  <c r="J73" i="33"/>
  <c r="K73" i="33"/>
  <c r="L73" i="33"/>
  <c r="M73" i="33"/>
  <c r="N73" i="33"/>
  <c r="O73" i="33"/>
  <c r="E74" i="33"/>
  <c r="G74" i="33"/>
  <c r="H74" i="33"/>
  <c r="I74" i="33"/>
  <c r="J74" i="33"/>
  <c r="K74" i="33"/>
  <c r="L74" i="33"/>
  <c r="E75" i="33"/>
  <c r="F75" i="33"/>
  <c r="G75" i="33"/>
  <c r="H75" i="33"/>
  <c r="I75" i="33"/>
  <c r="J75" i="33"/>
  <c r="K75" i="33"/>
  <c r="L75" i="33"/>
  <c r="E76" i="33"/>
  <c r="F76" i="33"/>
  <c r="G76" i="33"/>
  <c r="H76" i="33"/>
  <c r="I76" i="33"/>
  <c r="J76" i="33"/>
  <c r="K76" i="33"/>
  <c r="L76" i="33"/>
  <c r="F66" i="33"/>
  <c r="G66" i="33"/>
  <c r="H66" i="33"/>
  <c r="I66" i="33"/>
  <c r="J66" i="33"/>
  <c r="K66" i="33"/>
  <c r="L66" i="33"/>
  <c r="E66" i="33"/>
  <c r="AU46" i="36"/>
  <c r="M46" i="36"/>
  <c r="AV46" i="36" s="1"/>
  <c r="P59" i="33" l="1"/>
  <c r="P16" i="37"/>
  <c r="P21" i="33"/>
  <c r="AF5" i="33"/>
  <c r="AC21" i="33"/>
  <c r="CF19" i="36"/>
  <c r="CG19" i="36" s="1"/>
  <c r="AY14" i="36"/>
  <c r="AB21" i="33"/>
  <c r="CE18" i="36"/>
  <c r="AB20" i="33"/>
  <c r="EM11" i="36"/>
  <c r="EA11" i="36"/>
  <c r="DO11" i="36"/>
  <c r="CZ11" i="36"/>
  <c r="DC11" i="36"/>
  <c r="CE10" i="36"/>
  <c r="AB7" i="33"/>
  <c r="CE13" i="36"/>
  <c r="AB10" i="33"/>
  <c r="CE24" i="36"/>
  <c r="AB26" i="33"/>
  <c r="EL38" i="36"/>
  <c r="EO37" i="36" s="1"/>
  <c r="DZ38" i="36"/>
  <c r="EC37" i="36" s="1"/>
  <c r="DN38" i="36"/>
  <c r="DQ37" i="36" s="1"/>
  <c r="DB38" i="36"/>
  <c r="DE37" i="36" s="1"/>
  <c r="CY38" i="36"/>
  <c r="DA38" i="36" s="1"/>
  <c r="CE11" i="36"/>
  <c r="AB8" i="33"/>
  <c r="DR37" i="36"/>
  <c r="EP37" i="36"/>
  <c r="CF38" i="36"/>
  <c r="AC59" i="33"/>
  <c r="AF58" i="33" s="1"/>
  <c r="CE39" i="36"/>
  <c r="AB60" i="33"/>
  <c r="EM13" i="36"/>
  <c r="EN13" i="36" s="1"/>
  <c r="DO13" i="36"/>
  <c r="EA13" i="36"/>
  <c r="EB13" i="36" s="1"/>
  <c r="CZ13" i="36"/>
  <c r="DA13" i="36" s="1"/>
  <c r="DC13" i="36"/>
  <c r="CF22" i="36"/>
  <c r="AC24" i="33"/>
  <c r="AF16" i="33" s="1"/>
  <c r="CF30" i="36"/>
  <c r="CI30" i="36" s="1"/>
  <c r="AC42" i="33"/>
  <c r="AF40" i="33" s="1"/>
  <c r="AF32" i="33"/>
  <c r="CE12" i="36"/>
  <c r="AB9" i="33"/>
  <c r="CE21" i="36"/>
  <c r="AB23" i="33"/>
  <c r="CE23" i="36"/>
  <c r="AB25" i="33"/>
  <c r="EB38" i="36"/>
  <c r="ED37" i="36"/>
  <c r="CF39" i="36"/>
  <c r="CG39" i="36" s="1"/>
  <c r="BU39" i="36"/>
  <c r="AD60" i="33" s="1"/>
  <c r="CF15" i="36"/>
  <c r="CF13" i="36"/>
  <c r="CG13" i="36" s="1"/>
  <c r="BU13" i="36"/>
  <c r="AD10" i="33" s="1"/>
  <c r="BU22" i="36"/>
  <c r="AD24" i="33" s="1"/>
  <c r="CE22" i="36"/>
  <c r="AY17" i="36"/>
  <c r="BZ8" i="36"/>
  <c r="CF14" i="36"/>
  <c r="BW14" i="36"/>
  <c r="CF16" i="36"/>
  <c r="CE37" i="36"/>
  <c r="CF37" i="36"/>
  <c r="BU37" i="36"/>
  <c r="AD58" i="33" s="1"/>
  <c r="BW37" i="36"/>
  <c r="CF11" i="36"/>
  <c r="CG11" i="36" s="1"/>
  <c r="BU11" i="36"/>
  <c r="AD8" i="33" s="1"/>
  <c r="CF18" i="36"/>
  <c r="CG18" i="36" s="1"/>
  <c r="BU18" i="36"/>
  <c r="AD20" i="33" s="1"/>
  <c r="CF20" i="36"/>
  <c r="CF24" i="36"/>
  <c r="BU24" i="36"/>
  <c r="AD26" i="33" s="1"/>
  <c r="CF26" i="36"/>
  <c r="CG26" i="36" s="1"/>
  <c r="BU26" i="36"/>
  <c r="AD33" i="33" s="1"/>
  <c r="CF28" i="36"/>
  <c r="BW28" i="36"/>
  <c r="CF32" i="36"/>
  <c r="BW32" i="36"/>
  <c r="CF34" i="36"/>
  <c r="CF36" i="36"/>
  <c r="CF9" i="36"/>
  <c r="CF10" i="36"/>
  <c r="BU10" i="36"/>
  <c r="AD7" i="33" s="1"/>
  <c r="CF12" i="36"/>
  <c r="BU12" i="36"/>
  <c r="AD9" i="33" s="1"/>
  <c r="BU17" i="36"/>
  <c r="AD19" i="33" s="1"/>
  <c r="CF17" i="36"/>
  <c r="BW17" i="36"/>
  <c r="BU19" i="36"/>
  <c r="AD21" i="33" s="1"/>
  <c r="CF21" i="36"/>
  <c r="BU21" i="36"/>
  <c r="AD23" i="33" s="1"/>
  <c r="CF23" i="36"/>
  <c r="BU23" i="36"/>
  <c r="AD25" i="33" s="1"/>
  <c r="CF25" i="36"/>
  <c r="BW25" i="36"/>
  <c r="CF27" i="36"/>
  <c r="CF29" i="36"/>
  <c r="CF31" i="36"/>
  <c r="BW31" i="36"/>
  <c r="CF33" i="36"/>
  <c r="CF35" i="36"/>
  <c r="BW8" i="36"/>
  <c r="BK14" i="36"/>
  <c r="BK17" i="36"/>
  <c r="W35" i="37"/>
  <c r="X10" i="29"/>
  <c r="BK28" i="36"/>
  <c r="W37" i="37"/>
  <c r="X12" i="29"/>
  <c r="BK30" i="36"/>
  <c r="W36" i="37"/>
  <c r="X11" i="29"/>
  <c r="Q35" i="37"/>
  <c r="R10" i="29"/>
  <c r="Q37" i="37"/>
  <c r="R12" i="29"/>
  <c r="Q36" i="37"/>
  <c r="R11" i="29"/>
  <c r="Q49" i="29"/>
  <c r="P173" i="37"/>
  <c r="W60" i="33"/>
  <c r="X114" i="29"/>
  <c r="W85" i="37"/>
  <c r="R31" i="29"/>
  <c r="Q11" i="37"/>
  <c r="R33" i="29"/>
  <c r="Q13" i="37"/>
  <c r="X32" i="29"/>
  <c r="W12" i="37"/>
  <c r="Q58" i="33"/>
  <c r="R112" i="29"/>
  <c r="Q83" i="37"/>
  <c r="AY37" i="36"/>
  <c r="Q59" i="33"/>
  <c r="R113" i="29"/>
  <c r="Q84" i="37"/>
  <c r="V21" i="33"/>
  <c r="W36" i="29"/>
  <c r="V16" i="37"/>
  <c r="V20" i="33"/>
  <c r="W35" i="29"/>
  <c r="V15" i="37"/>
  <c r="R28" i="29"/>
  <c r="Q8" i="37"/>
  <c r="O28" i="29"/>
  <c r="N8" i="37"/>
  <c r="W10" i="33"/>
  <c r="X30" i="29"/>
  <c r="W10" i="37"/>
  <c r="R35" i="29"/>
  <c r="Q15" i="37"/>
  <c r="R37" i="29"/>
  <c r="Q17" i="37"/>
  <c r="R39" i="29"/>
  <c r="Q19" i="37"/>
  <c r="R41" i="29"/>
  <c r="Q21" i="37"/>
  <c r="R8" i="29"/>
  <c r="Q28" i="37"/>
  <c r="R107" i="29"/>
  <c r="Q73" i="37"/>
  <c r="R109" i="29"/>
  <c r="Q75" i="37"/>
  <c r="R111" i="29"/>
  <c r="Q77" i="37"/>
  <c r="R26" i="29"/>
  <c r="Q6" i="37"/>
  <c r="V7" i="33"/>
  <c r="W27" i="29"/>
  <c r="V7" i="37"/>
  <c r="V10" i="33"/>
  <c r="W30" i="29"/>
  <c r="V10" i="37"/>
  <c r="V24" i="33"/>
  <c r="W39" i="29"/>
  <c r="V19" i="37"/>
  <c r="V26" i="33"/>
  <c r="W41" i="29"/>
  <c r="V21" i="37"/>
  <c r="M59" i="33"/>
  <c r="N113" i="29"/>
  <c r="M84" i="37"/>
  <c r="V8" i="33"/>
  <c r="W28" i="29"/>
  <c r="V8" i="37"/>
  <c r="R27" i="29"/>
  <c r="Q7" i="37"/>
  <c r="R29" i="29"/>
  <c r="Q9" i="37"/>
  <c r="R34" i="29"/>
  <c r="Q14" i="37"/>
  <c r="R36" i="29"/>
  <c r="Q16" i="37"/>
  <c r="R38" i="29"/>
  <c r="Q18" i="37"/>
  <c r="Q25" i="33"/>
  <c r="R40" i="29"/>
  <c r="Q20" i="37"/>
  <c r="R7" i="29"/>
  <c r="Q27" i="37"/>
  <c r="R9" i="29"/>
  <c r="Q29" i="37"/>
  <c r="R106" i="29"/>
  <c r="Q43" i="37"/>
  <c r="R108" i="29"/>
  <c r="Q74" i="37"/>
  <c r="R110" i="29"/>
  <c r="Q76" i="37"/>
  <c r="R49" i="29"/>
  <c r="Q173" i="37"/>
  <c r="Q60" i="33"/>
  <c r="R114" i="29"/>
  <c r="Q85" i="37"/>
  <c r="X31" i="29"/>
  <c r="W11" i="37"/>
  <c r="X33" i="29"/>
  <c r="W13" i="37"/>
  <c r="R32" i="29"/>
  <c r="Q12" i="37"/>
  <c r="W112" i="29"/>
  <c r="V83" i="37"/>
  <c r="X112" i="29"/>
  <c r="W83" i="37"/>
  <c r="W59" i="33"/>
  <c r="X113" i="29"/>
  <c r="W84" i="37"/>
  <c r="V60" i="33"/>
  <c r="W114" i="29"/>
  <c r="V85" i="37"/>
  <c r="X28" i="29"/>
  <c r="W8" i="37"/>
  <c r="Q10" i="33"/>
  <c r="R30" i="29"/>
  <c r="Q10" i="37"/>
  <c r="O30" i="29"/>
  <c r="N10" i="37"/>
  <c r="X35" i="29"/>
  <c r="W15" i="37"/>
  <c r="X37" i="29"/>
  <c r="W17" i="37"/>
  <c r="X39" i="29"/>
  <c r="W19" i="37"/>
  <c r="X41" i="29"/>
  <c r="W21" i="37"/>
  <c r="X8" i="29"/>
  <c r="W28" i="37"/>
  <c r="X107" i="29"/>
  <c r="W73" i="37"/>
  <c r="X109" i="29"/>
  <c r="W75" i="37"/>
  <c r="X111" i="29"/>
  <c r="W77" i="37"/>
  <c r="X26" i="29"/>
  <c r="W6" i="37"/>
  <c r="BG38" i="36"/>
  <c r="BS38" i="36" s="1"/>
  <c r="AB59" i="33" s="1"/>
  <c r="AE58" i="33" s="1"/>
  <c r="Q113" i="29"/>
  <c r="P84" i="37"/>
  <c r="X27" i="29"/>
  <c r="W7" i="37"/>
  <c r="X29" i="29"/>
  <c r="W9" i="37"/>
  <c r="X34" i="29"/>
  <c r="W14" i="37"/>
  <c r="X36" i="29"/>
  <c r="W16" i="37"/>
  <c r="X38" i="29"/>
  <c r="W18" i="37"/>
  <c r="X40" i="29"/>
  <c r="W20" i="37"/>
  <c r="X7" i="29"/>
  <c r="W27" i="37"/>
  <c r="X9" i="29"/>
  <c r="W29" i="37"/>
  <c r="X106" i="29"/>
  <c r="W43" i="37"/>
  <c r="X108" i="29"/>
  <c r="W74" i="37"/>
  <c r="X110" i="29"/>
  <c r="W76" i="37"/>
  <c r="V9" i="33"/>
  <c r="W29" i="29"/>
  <c r="V9" i="37"/>
  <c r="V23" i="33"/>
  <c r="W38" i="29"/>
  <c r="V18" i="37"/>
  <c r="V25" i="33"/>
  <c r="W40" i="29"/>
  <c r="V20" i="37"/>
  <c r="S83" i="37"/>
  <c r="S58" i="33"/>
  <c r="AT38" i="36"/>
  <c r="BG46" i="36"/>
  <c r="W8" i="33"/>
  <c r="BI11" i="36"/>
  <c r="AT13" i="36"/>
  <c r="N10" i="33"/>
  <c r="W20" i="33"/>
  <c r="BI18" i="36"/>
  <c r="W22" i="33"/>
  <c r="W24" i="33"/>
  <c r="BI22" i="36"/>
  <c r="W26" i="33"/>
  <c r="BI24" i="36"/>
  <c r="W33" i="33"/>
  <c r="BI26" i="36"/>
  <c r="W40" i="33"/>
  <c r="W42" i="33"/>
  <c r="W48" i="33"/>
  <c r="W50" i="33"/>
  <c r="W52" i="33"/>
  <c r="W6" i="33"/>
  <c r="W7" i="33"/>
  <c r="BI10" i="36"/>
  <c r="W9" i="33"/>
  <c r="BI12" i="36"/>
  <c r="X9" i="37" s="1"/>
  <c r="W19" i="33"/>
  <c r="BI17" i="36"/>
  <c r="W21" i="33"/>
  <c r="BI19" i="36"/>
  <c r="W23" i="33"/>
  <c r="BI21" i="36"/>
  <c r="W25" i="33"/>
  <c r="BI23" i="36"/>
  <c r="W32" i="33"/>
  <c r="W34" i="33"/>
  <c r="W41" i="33"/>
  <c r="W49" i="33"/>
  <c r="W51" i="33"/>
  <c r="Q73" i="33"/>
  <c r="W58" i="33"/>
  <c r="BK37" i="36"/>
  <c r="Q8" i="33"/>
  <c r="AW11" i="36"/>
  <c r="Q20" i="33"/>
  <c r="AW18" i="36"/>
  <c r="Q22" i="33"/>
  <c r="Q24" i="33"/>
  <c r="AW22" i="36"/>
  <c r="Q26" i="33"/>
  <c r="AW24" i="36"/>
  <c r="Q33" i="33"/>
  <c r="AW26" i="36"/>
  <c r="Q40" i="33"/>
  <c r="Q42" i="33"/>
  <c r="Q48" i="33"/>
  <c r="Q50" i="33"/>
  <c r="Q52" i="33"/>
  <c r="Q6" i="33"/>
  <c r="Q7" i="33"/>
  <c r="AW10" i="36"/>
  <c r="Q9" i="33"/>
  <c r="AW12" i="36"/>
  <c r="Q19" i="33"/>
  <c r="AW17" i="36"/>
  <c r="Q21" i="33"/>
  <c r="AW19" i="36"/>
  <c r="Q23" i="33"/>
  <c r="AW21" i="36"/>
  <c r="Q32" i="33"/>
  <c r="Q34" i="33"/>
  <c r="Q41" i="33"/>
  <c r="Q49" i="33"/>
  <c r="Q51" i="33"/>
  <c r="V58" i="33"/>
  <c r="W16" i="33"/>
  <c r="W18" i="33"/>
  <c r="Q17" i="33"/>
  <c r="Q16" i="33"/>
  <c r="Q18" i="33"/>
  <c r="W17" i="33"/>
  <c r="P73" i="33"/>
  <c r="BH46" i="36"/>
  <c r="M48" i="36"/>
  <c r="M49" i="36"/>
  <c r="BH49" i="36" s="1"/>
  <c r="L49" i="36"/>
  <c r="L48" i="36"/>
  <c r="AR45" i="36"/>
  <c r="M45" i="36"/>
  <c r="M43" i="36"/>
  <c r="M44" i="36"/>
  <c r="AV44" i="36" s="1"/>
  <c r="AR44" i="36"/>
  <c r="AU40" i="36"/>
  <c r="CG22" i="36" l="1"/>
  <c r="V59" i="33"/>
  <c r="Y58" i="33" s="1"/>
  <c r="CG23" i="36"/>
  <c r="CG21" i="36"/>
  <c r="CG12" i="36"/>
  <c r="BI38" i="36"/>
  <c r="X59" i="33" s="1"/>
  <c r="BJ37" i="36"/>
  <c r="BL37" i="36" s="1"/>
  <c r="CG10" i="36"/>
  <c r="EN38" i="36"/>
  <c r="DP38" i="36"/>
  <c r="CG24" i="36"/>
  <c r="CI8" i="36"/>
  <c r="AG58" i="33"/>
  <c r="EL44" i="36"/>
  <c r="DZ44" i="36"/>
  <c r="DN44" i="36"/>
  <c r="DB44" i="36"/>
  <c r="CY44" i="36"/>
  <c r="EL45" i="36"/>
  <c r="DZ45" i="36"/>
  <c r="DN45" i="36"/>
  <c r="CY45" i="36"/>
  <c r="DB45" i="36"/>
  <c r="DS37" i="36"/>
  <c r="EQ37" i="36"/>
  <c r="EE37" i="36"/>
  <c r="CI37" i="36"/>
  <c r="CG37" i="36"/>
  <c r="BU38" i="36"/>
  <c r="AD59" i="33" s="1"/>
  <c r="CE38" i="36"/>
  <c r="CG38" i="36" s="1"/>
  <c r="CL8" i="36"/>
  <c r="CI31" i="36"/>
  <c r="CI25" i="36"/>
  <c r="CI17" i="36"/>
  <c r="CG17" i="36"/>
  <c r="CI32" i="36"/>
  <c r="CI28" i="36"/>
  <c r="BV37" i="36"/>
  <c r="BX37" i="36" s="1"/>
  <c r="CI14" i="36"/>
  <c r="Z5" i="37"/>
  <c r="T58" i="33"/>
  <c r="Z35" i="37"/>
  <c r="Z58" i="33"/>
  <c r="T35" i="37"/>
  <c r="N46" i="29"/>
  <c r="M170" i="37"/>
  <c r="N47" i="29"/>
  <c r="M171" i="37"/>
  <c r="R20" i="33"/>
  <c r="S35" i="29"/>
  <c r="R15" i="37"/>
  <c r="S28" i="29"/>
  <c r="R8" i="37"/>
  <c r="X23" i="33"/>
  <c r="Y38" i="29"/>
  <c r="X18" i="37"/>
  <c r="X21" i="33"/>
  <c r="Y36" i="29"/>
  <c r="X16" i="37"/>
  <c r="X19" i="33"/>
  <c r="Y34" i="29"/>
  <c r="X14" i="37"/>
  <c r="X9" i="33"/>
  <c r="Y29" i="29"/>
  <c r="X7" i="33"/>
  <c r="Y27" i="29"/>
  <c r="X7" i="37"/>
  <c r="X33" i="33"/>
  <c r="Y8" i="29"/>
  <c r="X28" i="37"/>
  <c r="X26" i="33"/>
  <c r="Y41" i="29"/>
  <c r="X21" i="37"/>
  <c r="X24" i="33"/>
  <c r="Y39" i="29"/>
  <c r="X19" i="37"/>
  <c r="O10" i="33"/>
  <c r="P30" i="29"/>
  <c r="O10" i="37"/>
  <c r="O59" i="33"/>
  <c r="P113" i="29"/>
  <c r="O84" i="37"/>
  <c r="Z27" i="37"/>
  <c r="W113" i="29"/>
  <c r="V84" i="37"/>
  <c r="Y83" i="37" s="1"/>
  <c r="T73" i="37"/>
  <c r="T83" i="37"/>
  <c r="Q42" i="29"/>
  <c r="P166" i="37"/>
  <c r="R46" i="29"/>
  <c r="Q170" i="37"/>
  <c r="X52" i="29"/>
  <c r="W176" i="37"/>
  <c r="X49" i="29"/>
  <c r="W173" i="37"/>
  <c r="Y113" i="29"/>
  <c r="R23" i="33"/>
  <c r="S38" i="29"/>
  <c r="R18" i="37"/>
  <c r="R21" i="33"/>
  <c r="S36" i="29"/>
  <c r="R16" i="37"/>
  <c r="R19" i="33"/>
  <c r="S34" i="29"/>
  <c r="R14" i="37"/>
  <c r="S29" i="29"/>
  <c r="R9" i="37"/>
  <c r="S27" i="29"/>
  <c r="R7" i="37"/>
  <c r="R33" i="33"/>
  <c r="S8" i="29"/>
  <c r="R28" i="37"/>
  <c r="R26" i="33"/>
  <c r="S41" i="29"/>
  <c r="R21" i="37"/>
  <c r="R24" i="33"/>
  <c r="S39" i="29"/>
  <c r="R19" i="37"/>
  <c r="X25" i="33"/>
  <c r="Y40" i="29"/>
  <c r="X20" i="37"/>
  <c r="X20" i="33"/>
  <c r="Y35" i="29"/>
  <c r="X15" i="37"/>
  <c r="X8" i="33"/>
  <c r="Y28" i="29"/>
  <c r="X8" i="37"/>
  <c r="W49" i="29"/>
  <c r="V173" i="37"/>
  <c r="Z73" i="37"/>
  <c r="Z83" i="37"/>
  <c r="T27" i="37"/>
  <c r="Q70" i="33"/>
  <c r="BH45" i="36"/>
  <c r="BT45" i="36" s="1"/>
  <c r="CF45" i="36" s="1"/>
  <c r="N45" i="36"/>
  <c r="W76" i="33"/>
  <c r="W73" i="33"/>
  <c r="Z48" i="33"/>
  <c r="Z40" i="33"/>
  <c r="V73" i="33"/>
  <c r="M70" i="33"/>
  <c r="M71" i="33"/>
  <c r="Z32" i="33"/>
  <c r="Z16" i="33"/>
  <c r="AS44" i="36"/>
  <c r="P66" i="33"/>
  <c r="BH44" i="36"/>
  <c r="W70" i="33" s="1"/>
  <c r="BH43" i="36"/>
  <c r="AV43" i="36"/>
  <c r="AS45" i="36"/>
  <c r="BT46" i="36"/>
  <c r="CF46" i="36" s="1"/>
  <c r="BS46" i="36"/>
  <c r="CE46" i="36" s="1"/>
  <c r="M118" i="36"/>
  <c r="BH118" i="36" s="1"/>
  <c r="BT118" i="36" s="1"/>
  <c r="CF118" i="36" s="1"/>
  <c r="M119" i="36"/>
  <c r="AS119" i="36" s="1"/>
  <c r="M120" i="36"/>
  <c r="L118" i="36"/>
  <c r="L119" i="36"/>
  <c r="L120" i="36"/>
  <c r="L117" i="36"/>
  <c r="M117" i="36"/>
  <c r="M116" i="36"/>
  <c r="BH116" i="36" s="1"/>
  <c r="L116" i="36"/>
  <c r="M114" i="36"/>
  <c r="L114" i="36"/>
  <c r="L103" i="36"/>
  <c r="M108" i="36"/>
  <c r="BH108" i="36" s="1"/>
  <c r="X17" i="29" s="1"/>
  <c r="M113" i="36"/>
  <c r="BH113" i="36" s="1"/>
  <c r="M105" i="36"/>
  <c r="L102" i="36"/>
  <c r="AR102" i="36" s="1"/>
  <c r="L41" i="36"/>
  <c r="AU41" i="36" s="1"/>
  <c r="AU42" i="36"/>
  <c r="L43" i="36"/>
  <c r="AU43" i="36" s="1"/>
  <c r="L44" i="36"/>
  <c r="AU44" i="36" s="1"/>
  <c r="L89" i="36"/>
  <c r="AR105" i="36"/>
  <c r="L106" i="36"/>
  <c r="AR106" i="36" s="1"/>
  <c r="L107" i="36"/>
  <c r="AR107" i="36" s="1"/>
  <c r="X84" i="37" l="1"/>
  <c r="BH105" i="36"/>
  <c r="BT105" i="36" s="1"/>
  <c r="CF105" i="36" s="1"/>
  <c r="AV105" i="36"/>
  <c r="EL107" i="36"/>
  <c r="DZ107" i="36"/>
  <c r="DN107" i="36"/>
  <c r="DB107" i="36"/>
  <c r="CY107" i="36"/>
  <c r="DZ105" i="36"/>
  <c r="EL105" i="36"/>
  <c r="DN105" i="36"/>
  <c r="DB105" i="36"/>
  <c r="CY105" i="36"/>
  <c r="EM44" i="36"/>
  <c r="EA44" i="36"/>
  <c r="DO44" i="36"/>
  <c r="DC44" i="36"/>
  <c r="CZ44" i="36"/>
  <c r="EL106" i="36"/>
  <c r="DZ106" i="36"/>
  <c r="CY106" i="36"/>
  <c r="DN106" i="36"/>
  <c r="DB106" i="36"/>
  <c r="EM45" i="36"/>
  <c r="EA45" i="36"/>
  <c r="DO45" i="36"/>
  <c r="DC45" i="36"/>
  <c r="CZ45" i="36"/>
  <c r="DA45" i="36" s="1"/>
  <c r="EA119" i="36"/>
  <c r="DO119" i="36"/>
  <c r="DC119" i="36"/>
  <c r="CZ119" i="36"/>
  <c r="EM119" i="36"/>
  <c r="CH37" i="36"/>
  <c r="CJ37" i="36" s="1"/>
  <c r="AA83" i="37"/>
  <c r="BT43" i="36"/>
  <c r="CF43" i="36" s="1"/>
  <c r="W69" i="33"/>
  <c r="AA58" i="33"/>
  <c r="M188" i="33"/>
  <c r="N129" i="29"/>
  <c r="M58" i="37"/>
  <c r="Q46" i="29"/>
  <c r="P170" i="37"/>
  <c r="Q44" i="29"/>
  <c r="P168" i="37"/>
  <c r="W61" i="37"/>
  <c r="X132" i="29"/>
  <c r="W66" i="37"/>
  <c r="X137" i="29"/>
  <c r="W67" i="37"/>
  <c r="X138" i="29"/>
  <c r="X98" i="29"/>
  <c r="W150" i="37"/>
  <c r="O47" i="29"/>
  <c r="N171" i="37"/>
  <c r="X45" i="29"/>
  <c r="W169" i="37"/>
  <c r="W171" i="37"/>
  <c r="X47" i="29"/>
  <c r="M187" i="33"/>
  <c r="N128" i="29"/>
  <c r="M57" i="37"/>
  <c r="Q45" i="29"/>
  <c r="P169" i="37"/>
  <c r="Q43" i="29"/>
  <c r="P167" i="37"/>
  <c r="W158" i="37"/>
  <c r="M201" i="33"/>
  <c r="N137" i="29"/>
  <c r="M66" i="37"/>
  <c r="O99" i="29"/>
  <c r="N151" i="37"/>
  <c r="R45" i="29"/>
  <c r="Q169" i="37"/>
  <c r="X46" i="29"/>
  <c r="W170" i="37"/>
  <c r="O46" i="29"/>
  <c r="N170" i="37"/>
  <c r="P69" i="33"/>
  <c r="P67" i="33"/>
  <c r="BT108" i="36"/>
  <c r="CF108" i="36" s="1"/>
  <c r="W178" i="33"/>
  <c r="N210" i="33"/>
  <c r="Q69" i="33"/>
  <c r="N70" i="33"/>
  <c r="P70" i="33"/>
  <c r="P68" i="33"/>
  <c r="BT113" i="36"/>
  <c r="CF113" i="36" s="1"/>
  <c r="W196" i="33"/>
  <c r="W201" i="33"/>
  <c r="W202" i="33"/>
  <c r="W209" i="33"/>
  <c r="N71" i="33"/>
  <c r="AT45" i="36"/>
  <c r="W71" i="33"/>
  <c r="AU102" i="36"/>
  <c r="BG102" i="36" s="1"/>
  <c r="BT44" i="36"/>
  <c r="CF44" i="36" s="1"/>
  <c r="AX40" i="36"/>
  <c r="AS118" i="36"/>
  <c r="BG44" i="36"/>
  <c r="V70" i="33" s="1"/>
  <c r="M42" i="36"/>
  <c r="AR42" i="36"/>
  <c r="AR40" i="36"/>
  <c r="EL40" i="36" l="1"/>
  <c r="DZ40" i="36"/>
  <c r="DN40" i="36"/>
  <c r="DB40" i="36"/>
  <c r="CY40" i="36"/>
  <c r="EM118" i="36"/>
  <c r="EA118" i="36"/>
  <c r="DO118" i="36"/>
  <c r="DC118" i="36"/>
  <c r="CZ118" i="36"/>
  <c r="DP45" i="36"/>
  <c r="EN45" i="36"/>
  <c r="DQ105" i="36"/>
  <c r="EC105" i="36"/>
  <c r="EL42" i="36"/>
  <c r="DZ42" i="36"/>
  <c r="DN42" i="36"/>
  <c r="DB42" i="36"/>
  <c r="CY42" i="36"/>
  <c r="DD45" i="36"/>
  <c r="EB45" i="36"/>
  <c r="DE105" i="36"/>
  <c r="EO105" i="36"/>
  <c r="BS102" i="36"/>
  <c r="CE102" i="36" s="1"/>
  <c r="N44" i="29"/>
  <c r="M168" i="37"/>
  <c r="N42" i="29"/>
  <c r="M166" i="37"/>
  <c r="N201" i="33"/>
  <c r="O137" i="29"/>
  <c r="N66" i="37"/>
  <c r="Q124" i="29"/>
  <c r="P53" i="37"/>
  <c r="W46" i="29"/>
  <c r="V170" i="37"/>
  <c r="O98" i="29"/>
  <c r="N150" i="37"/>
  <c r="P47" i="29"/>
  <c r="O171" i="37"/>
  <c r="M66" i="33"/>
  <c r="M68" i="33"/>
  <c r="N209" i="33"/>
  <c r="AX102" i="36"/>
  <c r="P170" i="33"/>
  <c r="BS44" i="36"/>
  <c r="CE44" i="36" s="1"/>
  <c r="V53" i="37" l="1"/>
  <c r="W124" i="29"/>
  <c r="V170" i="33"/>
  <c r="E179" i="33" l="1"/>
  <c r="F179" i="33"/>
  <c r="G179" i="33"/>
  <c r="H179" i="33"/>
  <c r="I179" i="33"/>
  <c r="J179" i="33"/>
  <c r="K179" i="33"/>
  <c r="L179" i="33"/>
  <c r="E180" i="33"/>
  <c r="F180" i="33"/>
  <c r="G180" i="33"/>
  <c r="H180" i="33"/>
  <c r="I180" i="33"/>
  <c r="J180" i="33"/>
  <c r="K180" i="33"/>
  <c r="L180" i="33"/>
  <c r="F178" i="33"/>
  <c r="G178" i="33"/>
  <c r="H178" i="33"/>
  <c r="I178" i="33"/>
  <c r="J178" i="33"/>
  <c r="K178" i="33"/>
  <c r="L178" i="33"/>
  <c r="E178" i="33"/>
  <c r="AV120" i="36" l="1"/>
  <c r="AU120" i="36"/>
  <c r="P211" i="33" l="1"/>
  <c r="Q100" i="29"/>
  <c r="P152" i="37"/>
  <c r="Q211" i="33"/>
  <c r="R100" i="29"/>
  <c r="Q152" i="37"/>
  <c r="AU119" i="36"/>
  <c r="AV119" i="36"/>
  <c r="AV118" i="36"/>
  <c r="AU118" i="36"/>
  <c r="AV114" i="36"/>
  <c r="AV116" i="36"/>
  <c r="AU114" i="36"/>
  <c r="AU116" i="36"/>
  <c r="AV113" i="36"/>
  <c r="AU113" i="36"/>
  <c r="AU107" i="36"/>
  <c r="AV49" i="36"/>
  <c r="AU49" i="36"/>
  <c r="BT49" i="36"/>
  <c r="CF49" i="36" s="1"/>
  <c r="BG43" i="36"/>
  <c r="V69" i="33" s="1"/>
  <c r="AR23" i="36"/>
  <c r="AR22" i="36"/>
  <c r="EM22" i="36" l="1"/>
  <c r="EA22" i="36"/>
  <c r="DO22" i="36"/>
  <c r="DC22" i="36"/>
  <c r="CZ22" i="36"/>
  <c r="EM23" i="36"/>
  <c r="EA23" i="36"/>
  <c r="DO23" i="36"/>
  <c r="CZ23" i="36"/>
  <c r="DC23" i="36"/>
  <c r="EL22" i="36"/>
  <c r="DZ22" i="36"/>
  <c r="DN22" i="36"/>
  <c r="DB22" i="36"/>
  <c r="CY22" i="36"/>
  <c r="EL23" i="36"/>
  <c r="DZ23" i="36"/>
  <c r="DN23" i="36"/>
  <c r="DB23" i="36"/>
  <c r="CY23" i="36"/>
  <c r="O39" i="29"/>
  <c r="N19" i="37"/>
  <c r="O40" i="29"/>
  <c r="N20" i="37"/>
  <c r="R52" i="29"/>
  <c r="Q176" i="37"/>
  <c r="P196" i="33"/>
  <c r="Q132" i="29"/>
  <c r="P61" i="37"/>
  <c r="P202" i="33"/>
  <c r="Q138" i="29"/>
  <c r="P67" i="37"/>
  <c r="P199" i="33"/>
  <c r="Q135" i="29"/>
  <c r="P64" i="37"/>
  <c r="Q201" i="33"/>
  <c r="R137" i="29"/>
  <c r="Q66" i="37"/>
  <c r="P209" i="33"/>
  <c r="Q98" i="29"/>
  <c r="P150" i="37"/>
  <c r="Q210" i="33"/>
  <c r="R99" i="29"/>
  <c r="Q151" i="37"/>
  <c r="M24" i="33"/>
  <c r="N39" i="29"/>
  <c r="M19" i="37"/>
  <c r="M25" i="33"/>
  <c r="N40" i="29"/>
  <c r="M20" i="37"/>
  <c r="W45" i="29"/>
  <c r="V169" i="37"/>
  <c r="Q52" i="29"/>
  <c r="P176" i="37"/>
  <c r="Q129" i="29"/>
  <c r="P58" i="37"/>
  <c r="Q196" i="33"/>
  <c r="R132" i="29"/>
  <c r="Q61" i="37"/>
  <c r="P201" i="33"/>
  <c r="Q137" i="29"/>
  <c r="P66" i="37"/>
  <c r="Q202" i="33"/>
  <c r="R138" i="29"/>
  <c r="Q67" i="37"/>
  <c r="Q199" i="33"/>
  <c r="R135" i="29"/>
  <c r="Q64" i="37"/>
  <c r="Q209" i="33"/>
  <c r="R98" i="29"/>
  <c r="Q150" i="37"/>
  <c r="P210" i="33"/>
  <c r="Q99" i="29"/>
  <c r="P151" i="37"/>
  <c r="P76" i="33"/>
  <c r="BG107" i="36"/>
  <c r="P188" i="33"/>
  <c r="Q76" i="33"/>
  <c r="AT22" i="36"/>
  <c r="N24" i="33"/>
  <c r="N25" i="33"/>
  <c r="AT23" i="36"/>
  <c r="BG49" i="36"/>
  <c r="BG113" i="36"/>
  <c r="BS113" i="36" s="1"/>
  <c r="CE113" i="36" s="1"/>
  <c r="BG116" i="36"/>
  <c r="BS43" i="36"/>
  <c r="BG118" i="36"/>
  <c r="BS118" i="36" s="1"/>
  <c r="CE118" i="36" s="1"/>
  <c r="CG118" i="36" s="1"/>
  <c r="DP23" i="36" l="1"/>
  <c r="EN23" i="36"/>
  <c r="DD22" i="36"/>
  <c r="EB22" i="36"/>
  <c r="DA23" i="36"/>
  <c r="EB23" i="36"/>
  <c r="DA22" i="36"/>
  <c r="DP22" i="36"/>
  <c r="EN22" i="36"/>
  <c r="BU43" i="36"/>
  <c r="CE43" i="36"/>
  <c r="CG43" i="36" s="1"/>
  <c r="W98" i="29"/>
  <c r="V150" i="37"/>
  <c r="W138" i="29"/>
  <c r="V67" i="37"/>
  <c r="O25" i="33"/>
  <c r="P40" i="29"/>
  <c r="O20" i="37"/>
  <c r="V61" i="37"/>
  <c r="W132" i="29"/>
  <c r="W52" i="29"/>
  <c r="V176" i="37"/>
  <c r="O24" i="33"/>
  <c r="P39" i="29"/>
  <c r="O19" i="37"/>
  <c r="V66" i="37"/>
  <c r="W137" i="29"/>
  <c r="V58" i="37"/>
  <c r="W129" i="29"/>
  <c r="V196" i="33"/>
  <c r="BS107" i="36"/>
  <c r="CE107" i="36" s="1"/>
  <c r="V188" i="33"/>
  <c r="V209" i="33"/>
  <c r="V202" i="33"/>
  <c r="V201" i="33"/>
  <c r="BS49" i="36"/>
  <c r="CE49" i="36" s="1"/>
  <c r="CG49" i="36" s="1"/>
  <c r="V76" i="33"/>
  <c r="M112" i="36"/>
  <c r="M103" i="36"/>
  <c r="M104" i="36"/>
  <c r="M106" i="36"/>
  <c r="M107" i="36"/>
  <c r="M65" i="36"/>
  <c r="M66" i="36"/>
  <c r="M64" i="36"/>
  <c r="BU118" i="36" l="1"/>
  <c r="AV65" i="36"/>
  <c r="AS65" i="36"/>
  <c r="AV66" i="36"/>
  <c r="AS66" i="36"/>
  <c r="AS107" i="36"/>
  <c r="BH107" i="36"/>
  <c r="AV107" i="36"/>
  <c r="BH104" i="36"/>
  <c r="AV104" i="36"/>
  <c r="BH106" i="36"/>
  <c r="AS106" i="36"/>
  <c r="AV106" i="36"/>
  <c r="BH103" i="36"/>
  <c r="AV103" i="36"/>
  <c r="AB105" i="36"/>
  <c r="EM106" i="36" l="1"/>
  <c r="DO106" i="36"/>
  <c r="EA106" i="36"/>
  <c r="DC106" i="36"/>
  <c r="CZ106" i="36"/>
  <c r="EM107" i="36"/>
  <c r="EA107" i="36"/>
  <c r="DO107" i="36"/>
  <c r="DC107" i="36"/>
  <c r="DD107" i="36" s="1"/>
  <c r="CZ107" i="36"/>
  <c r="EM66" i="36"/>
  <c r="EA66" i="36"/>
  <c r="DO66" i="36"/>
  <c r="CZ66" i="36"/>
  <c r="DC66" i="36"/>
  <c r="EM65" i="36"/>
  <c r="EA65" i="36"/>
  <c r="DO65" i="36"/>
  <c r="DC65" i="36"/>
  <c r="CZ65" i="36"/>
  <c r="W54" i="37"/>
  <c r="X125" i="29"/>
  <c r="N187" i="33"/>
  <c r="O128" i="29"/>
  <c r="N57" i="37"/>
  <c r="Q172" i="33"/>
  <c r="R126" i="29"/>
  <c r="Q55" i="37"/>
  <c r="Q188" i="33"/>
  <c r="R129" i="29"/>
  <c r="Q58" i="37"/>
  <c r="N188" i="33"/>
  <c r="O129" i="29"/>
  <c r="N58" i="37"/>
  <c r="R16" i="29"/>
  <c r="Q107" i="37"/>
  <c r="Q107" i="33"/>
  <c r="R15" i="29"/>
  <c r="Q106" i="37"/>
  <c r="Q106" i="33"/>
  <c r="R48" i="29"/>
  <c r="Q172" i="37"/>
  <c r="Q171" i="33"/>
  <c r="R125" i="29"/>
  <c r="Q54" i="37"/>
  <c r="Q187" i="33"/>
  <c r="R128" i="29"/>
  <c r="Q57" i="37"/>
  <c r="W57" i="37"/>
  <c r="X128" i="29"/>
  <c r="X126" i="29"/>
  <c r="W55" i="37"/>
  <c r="W58" i="37"/>
  <c r="X129" i="29"/>
  <c r="O16" i="29"/>
  <c r="N107" i="37"/>
  <c r="N107" i="33"/>
  <c r="O15" i="29"/>
  <c r="N106" i="37"/>
  <c r="N106" i="33"/>
  <c r="Q72" i="33"/>
  <c r="BT106" i="36"/>
  <c r="CF106" i="36" s="1"/>
  <c r="W187" i="33"/>
  <c r="BT107" i="36"/>
  <c r="CF107" i="36" s="1"/>
  <c r="W188" i="33"/>
  <c r="BT104" i="36"/>
  <c r="CF104" i="36" s="1"/>
  <c r="W172" i="33"/>
  <c r="BT103" i="36"/>
  <c r="CF103" i="36" s="1"/>
  <c r="W171" i="33"/>
  <c r="DR65" i="36" l="1"/>
  <c r="EP65" i="36"/>
  <c r="ED65" i="36"/>
  <c r="CI105" i="36"/>
  <c r="BW105" i="36"/>
  <c r="AS89" i="36"/>
  <c r="AS64" i="36"/>
  <c r="EM64" i="36" l="1"/>
  <c r="DO64" i="36"/>
  <c r="EA64" i="36"/>
  <c r="CZ64" i="36"/>
  <c r="DC64" i="36"/>
  <c r="EM89" i="36"/>
  <c r="EA89" i="36"/>
  <c r="DO89" i="36"/>
  <c r="DC89" i="36"/>
  <c r="CZ89" i="36"/>
  <c r="O119" i="29"/>
  <c r="N48" i="37"/>
  <c r="N143" i="33"/>
  <c r="O14" i="29"/>
  <c r="N105" i="37"/>
  <c r="N105" i="33"/>
  <c r="AP123" i="36"/>
  <c r="M56" i="36" l="1"/>
  <c r="AV56" i="36" s="1"/>
  <c r="AR89" i="36"/>
  <c r="AR113" i="36"/>
  <c r="AR114" i="36"/>
  <c r="AR116" i="36"/>
  <c r="AR117" i="36"/>
  <c r="AR118" i="36"/>
  <c r="AR119" i="36"/>
  <c r="AR120" i="36"/>
  <c r="DN120" i="36" s="1"/>
  <c r="EL119" i="36" l="1"/>
  <c r="EN119" i="36" s="1"/>
  <c r="DZ119" i="36"/>
  <c r="EB119" i="36" s="1"/>
  <c r="CY119" i="36"/>
  <c r="DA119" i="36" s="1"/>
  <c r="DN119" i="36"/>
  <c r="DP119" i="36" s="1"/>
  <c r="DB119" i="36"/>
  <c r="DD119" i="36" s="1"/>
  <c r="EL117" i="36"/>
  <c r="DZ117" i="36"/>
  <c r="CY117" i="36"/>
  <c r="DN117" i="36"/>
  <c r="DB117" i="36"/>
  <c r="EL114" i="36"/>
  <c r="DZ114" i="36"/>
  <c r="CY114" i="36"/>
  <c r="DN114" i="36"/>
  <c r="DB114" i="36"/>
  <c r="EL89" i="36"/>
  <c r="EN89" i="36" s="1"/>
  <c r="DZ89" i="36"/>
  <c r="EB89" i="36" s="1"/>
  <c r="DN89" i="36"/>
  <c r="DP89" i="36" s="1"/>
  <c r="DB89" i="36"/>
  <c r="DD89" i="36" s="1"/>
  <c r="CY89" i="36"/>
  <c r="DA89" i="36" s="1"/>
  <c r="EL120" i="36"/>
  <c r="DZ120" i="36"/>
  <c r="DB120" i="36"/>
  <c r="CY120" i="36"/>
  <c r="DZ118" i="36"/>
  <c r="EB118" i="36" s="1"/>
  <c r="EL118" i="36"/>
  <c r="EN118" i="36" s="1"/>
  <c r="DN118" i="36"/>
  <c r="DP118" i="36" s="1"/>
  <c r="DB118" i="36"/>
  <c r="DD118" i="36" s="1"/>
  <c r="CY118" i="36"/>
  <c r="DA118" i="36" s="1"/>
  <c r="EL116" i="36"/>
  <c r="DZ116" i="36"/>
  <c r="DN116" i="36"/>
  <c r="DB116" i="36"/>
  <c r="CY116" i="36"/>
  <c r="DZ113" i="36"/>
  <c r="EL113" i="36"/>
  <c r="DN113" i="36"/>
  <c r="DB113" i="36"/>
  <c r="CY113" i="36"/>
  <c r="M211" i="33"/>
  <c r="N100" i="29"/>
  <c r="M152" i="37"/>
  <c r="N98" i="29"/>
  <c r="M150" i="37"/>
  <c r="M202" i="33"/>
  <c r="N138" i="29"/>
  <c r="M67" i="37"/>
  <c r="M196" i="33"/>
  <c r="N132" i="29"/>
  <c r="M61" i="37"/>
  <c r="N119" i="29"/>
  <c r="M48" i="37"/>
  <c r="M143" i="33"/>
  <c r="N99" i="29"/>
  <c r="M151" i="37"/>
  <c r="M208" i="33"/>
  <c r="N97" i="29"/>
  <c r="M149" i="37"/>
  <c r="M199" i="33"/>
  <c r="N135" i="29"/>
  <c r="M64" i="37"/>
  <c r="M186" i="33"/>
  <c r="N127" i="29"/>
  <c r="M56" i="37"/>
  <c r="R80" i="29"/>
  <c r="Q92" i="37"/>
  <c r="Q92" i="33"/>
  <c r="M210" i="33"/>
  <c r="AT119" i="36"/>
  <c r="M209" i="33"/>
  <c r="AT118" i="36"/>
  <c r="AT89" i="36"/>
  <c r="AS56" i="36"/>
  <c r="DE117" i="36" l="1"/>
  <c r="EO117" i="36"/>
  <c r="EM56" i="36"/>
  <c r="DO56" i="36"/>
  <c r="EA56" i="36"/>
  <c r="CZ56" i="36"/>
  <c r="DC56" i="36"/>
  <c r="DQ117" i="36"/>
  <c r="EC117" i="36"/>
  <c r="P119" i="29"/>
  <c r="O48" i="37"/>
  <c r="O143" i="33"/>
  <c r="O80" i="29"/>
  <c r="N92" i="37"/>
  <c r="N92" i="33"/>
  <c r="O209" i="33"/>
  <c r="P98" i="29"/>
  <c r="O150" i="37"/>
  <c r="O210" i="33"/>
  <c r="P99" i="29"/>
  <c r="O151" i="37"/>
  <c r="G50" i="29"/>
  <c r="F174" i="37"/>
  <c r="F74" i="33"/>
  <c r="M78" i="36"/>
  <c r="AS78" i="36" l="1"/>
  <c r="AV41" i="36"/>
  <c r="BH41" i="36"/>
  <c r="BH48" i="36"/>
  <c r="BT48" i="36" s="1"/>
  <c r="CF48" i="36" s="1"/>
  <c r="BH65" i="36"/>
  <c r="BH66" i="36"/>
  <c r="X16" i="29" s="1"/>
  <c r="BH89" i="36"/>
  <c r="BH112" i="36"/>
  <c r="BT112" i="36" s="1"/>
  <c r="CF112" i="36" s="1"/>
  <c r="BH114" i="36"/>
  <c r="BH117" i="36"/>
  <c r="BT117" i="36" s="1"/>
  <c r="CF117" i="36" s="1"/>
  <c r="BH119" i="36"/>
  <c r="BT119" i="36" s="1"/>
  <c r="CF119" i="36" s="1"/>
  <c r="BH120" i="36"/>
  <c r="BT120" i="36" s="1"/>
  <c r="CF120" i="36" s="1"/>
  <c r="AV8" i="36"/>
  <c r="AY8" i="36" s="1"/>
  <c r="AV48" i="36"/>
  <c r="AV89" i="36"/>
  <c r="AV112" i="36"/>
  <c r="AV117" i="36"/>
  <c r="CI117" i="36" l="1"/>
  <c r="EM78" i="36"/>
  <c r="DO78" i="36"/>
  <c r="EA78" i="36"/>
  <c r="DC78" i="36"/>
  <c r="CZ78" i="36"/>
  <c r="X15" i="29"/>
  <c r="BK65" i="36"/>
  <c r="BW117" i="36"/>
  <c r="R97" i="29"/>
  <c r="Q149" i="37"/>
  <c r="R119" i="29"/>
  <c r="Q48" i="37"/>
  <c r="Q143" i="33"/>
  <c r="R25" i="29"/>
  <c r="Q5" i="37"/>
  <c r="T5" i="37" s="1"/>
  <c r="BB8" i="36"/>
  <c r="X99" i="29"/>
  <c r="W151" i="37"/>
  <c r="W64" i="37"/>
  <c r="X135" i="29"/>
  <c r="W60" i="37"/>
  <c r="X131" i="29"/>
  <c r="W48" i="37"/>
  <c r="X119" i="29"/>
  <c r="W143" i="33"/>
  <c r="W106" i="37"/>
  <c r="W106" i="33"/>
  <c r="X43" i="29"/>
  <c r="W167" i="37"/>
  <c r="R131" i="29"/>
  <c r="Q60" i="37"/>
  <c r="R51" i="29"/>
  <c r="Q175" i="37"/>
  <c r="X100" i="29"/>
  <c r="W152" i="37"/>
  <c r="X97" i="29"/>
  <c r="W149" i="37"/>
  <c r="W107" i="37"/>
  <c r="W107" i="33"/>
  <c r="X51" i="29"/>
  <c r="W175" i="37"/>
  <c r="R43" i="29"/>
  <c r="Q167" i="37"/>
  <c r="O69" i="29"/>
  <c r="N124" i="37"/>
  <c r="N129" i="33"/>
  <c r="Q195" i="33"/>
  <c r="Q75" i="33"/>
  <c r="W211" i="33"/>
  <c r="W208" i="33"/>
  <c r="W67" i="33"/>
  <c r="Q67" i="33"/>
  <c r="AW41" i="36"/>
  <c r="Q208" i="33"/>
  <c r="T208" i="33" s="1"/>
  <c r="Q5" i="33"/>
  <c r="W210" i="33"/>
  <c r="W199" i="33"/>
  <c r="W195" i="33"/>
  <c r="W75" i="33"/>
  <c r="W5" i="33"/>
  <c r="Z5" i="33" s="1"/>
  <c r="BK8" i="36"/>
  <c r="BN8" i="36"/>
  <c r="N8" i="33"/>
  <c r="AY117" i="36"/>
  <c r="BT89" i="36"/>
  <c r="CF89" i="36" s="1"/>
  <c r="BT65" i="36"/>
  <c r="CF65" i="36" s="1"/>
  <c r="BT41" i="36"/>
  <c r="CF41" i="36" s="1"/>
  <c r="BT66" i="36"/>
  <c r="CF66" i="36" s="1"/>
  <c r="BK117" i="36"/>
  <c r="AR18" i="36"/>
  <c r="AU48" i="36"/>
  <c r="BG105" i="36"/>
  <c r="AU117" i="36"/>
  <c r="AR24" i="36"/>
  <c r="AR21" i="36"/>
  <c r="M9" i="33"/>
  <c r="AR11" i="36"/>
  <c r="AR10" i="36"/>
  <c r="EL10" i="36" l="1"/>
  <c r="DZ10" i="36"/>
  <c r="DN10" i="36"/>
  <c r="DB10" i="36"/>
  <c r="CY10" i="36"/>
  <c r="EL11" i="36"/>
  <c r="EN11" i="36" s="1"/>
  <c r="DZ11" i="36"/>
  <c r="EB11" i="36" s="1"/>
  <c r="DN11" i="36"/>
  <c r="DP11" i="36" s="1"/>
  <c r="DB11" i="36"/>
  <c r="DD11" i="36" s="1"/>
  <c r="CY11" i="36"/>
  <c r="DA11" i="36" s="1"/>
  <c r="EL21" i="36"/>
  <c r="DZ21" i="36"/>
  <c r="DN21" i="36"/>
  <c r="DB21" i="36"/>
  <c r="CY21" i="36"/>
  <c r="EL24" i="36"/>
  <c r="DZ24" i="36"/>
  <c r="DN24" i="36"/>
  <c r="DB24" i="36"/>
  <c r="CY24" i="36"/>
  <c r="EL18" i="36"/>
  <c r="DZ18" i="36"/>
  <c r="DN18" i="36"/>
  <c r="DB18" i="36"/>
  <c r="CY18" i="36"/>
  <c r="CI65" i="36"/>
  <c r="BW65" i="36"/>
  <c r="M7" i="33"/>
  <c r="N27" i="29"/>
  <c r="M7" i="37"/>
  <c r="P186" i="33"/>
  <c r="Q127" i="29"/>
  <c r="P56" i="37"/>
  <c r="M8" i="33"/>
  <c r="N28" i="29"/>
  <c r="M8" i="37"/>
  <c r="M23" i="33"/>
  <c r="N38" i="29"/>
  <c r="M18" i="37"/>
  <c r="Q97" i="29"/>
  <c r="P149" i="37"/>
  <c r="Q51" i="29"/>
  <c r="P175" i="37"/>
  <c r="M20" i="33"/>
  <c r="N35" i="29"/>
  <c r="M15" i="37"/>
  <c r="S43" i="29"/>
  <c r="R167" i="37"/>
  <c r="M26" i="33"/>
  <c r="N41" i="29"/>
  <c r="M21" i="37"/>
  <c r="Z208" i="33"/>
  <c r="AX117" i="36"/>
  <c r="AZ117" i="36" s="1"/>
  <c r="P208" i="33"/>
  <c r="S208" i="33" s="1"/>
  <c r="U208" i="33" s="1"/>
  <c r="AW117" i="36"/>
  <c r="R67" i="33"/>
  <c r="AW48" i="36"/>
  <c r="R75" i="33" s="1"/>
  <c r="AT11" i="36"/>
  <c r="BG48" i="36"/>
  <c r="P75" i="33"/>
  <c r="BG40" i="36"/>
  <c r="R9" i="33"/>
  <c r="R7" i="33"/>
  <c r="R8" i="33"/>
  <c r="BG41" i="36"/>
  <c r="BG120" i="36"/>
  <c r="BG119" i="36"/>
  <c r="BS119" i="36" s="1"/>
  <c r="CE119" i="36" s="1"/>
  <c r="CG119" i="36" s="1"/>
  <c r="BG117" i="36"/>
  <c r="BG114" i="36"/>
  <c r="AS8" i="36"/>
  <c r="AS10" i="36"/>
  <c r="AS12" i="36"/>
  <c r="AS103" i="36"/>
  <c r="AS104" i="36"/>
  <c r="AS112" i="36"/>
  <c r="AS113" i="36"/>
  <c r="AS114" i="36"/>
  <c r="AS116" i="36"/>
  <c r="AS117" i="36"/>
  <c r="AS120" i="36"/>
  <c r="AR48" i="36"/>
  <c r="AS41" i="36"/>
  <c r="AS43" i="36"/>
  <c r="AS48" i="36"/>
  <c r="DC48" i="36" s="1"/>
  <c r="AS49" i="36"/>
  <c r="DC49" i="36" s="1"/>
  <c r="M40" i="36"/>
  <c r="EM49" i="36" l="1"/>
  <c r="EA49" i="36"/>
  <c r="DO49" i="36"/>
  <c r="CZ49" i="36"/>
  <c r="EL48" i="36"/>
  <c r="DZ48" i="36"/>
  <c r="DN48" i="36"/>
  <c r="DB48" i="36"/>
  <c r="DD48" i="36" s="1"/>
  <c r="CY48" i="36"/>
  <c r="EM117" i="36"/>
  <c r="DO117" i="36"/>
  <c r="EA117" i="36"/>
  <c r="DC117" i="36"/>
  <c r="DD117" i="36" s="1"/>
  <c r="CZ117" i="36"/>
  <c r="DA117" i="36" s="1"/>
  <c r="EM114" i="36"/>
  <c r="EN114" i="36" s="1"/>
  <c r="DO114" i="36"/>
  <c r="EA114" i="36"/>
  <c r="DC114" i="36"/>
  <c r="CZ114" i="36"/>
  <c r="DA114" i="36" s="1"/>
  <c r="EM112" i="36"/>
  <c r="DO112" i="36"/>
  <c r="EA112" i="36"/>
  <c r="DC112" i="36"/>
  <c r="CZ112" i="36"/>
  <c r="EM103" i="36"/>
  <c r="EA103" i="36"/>
  <c r="DO103" i="36"/>
  <c r="DC103" i="36"/>
  <c r="CZ103" i="36"/>
  <c r="EM10" i="36"/>
  <c r="EN10" i="36" s="1"/>
  <c r="EA10" i="36"/>
  <c r="EB10" i="36" s="1"/>
  <c r="DO10" i="36"/>
  <c r="DP10" i="36" s="1"/>
  <c r="DC10" i="36"/>
  <c r="DD10" i="36" s="1"/>
  <c r="CZ10" i="36"/>
  <c r="DA10" i="36" s="1"/>
  <c r="EM18" i="36"/>
  <c r="EN18" i="36" s="1"/>
  <c r="EA18" i="36"/>
  <c r="EB18" i="36" s="1"/>
  <c r="DO18" i="36"/>
  <c r="DP18" i="36" s="1"/>
  <c r="DC18" i="36"/>
  <c r="DD18" i="36" s="1"/>
  <c r="CZ18" i="36"/>
  <c r="DA18" i="36" s="1"/>
  <c r="EM19" i="36"/>
  <c r="EA19" i="36"/>
  <c r="DO19" i="36"/>
  <c r="CZ19" i="36"/>
  <c r="DC19" i="36"/>
  <c r="EM24" i="36"/>
  <c r="EN24" i="36" s="1"/>
  <c r="EA24" i="36"/>
  <c r="EB24" i="36" s="1"/>
  <c r="DO24" i="36"/>
  <c r="DP24" i="36" s="1"/>
  <c r="DC24" i="36"/>
  <c r="DD24" i="36" s="1"/>
  <c r="CZ24" i="36"/>
  <c r="DA24" i="36" s="1"/>
  <c r="EM48" i="36"/>
  <c r="EA48" i="36"/>
  <c r="DO48" i="36"/>
  <c r="CZ48" i="36"/>
  <c r="DA48" i="36" s="1"/>
  <c r="EM41" i="36"/>
  <c r="DO41" i="36"/>
  <c r="EA41" i="36"/>
  <c r="CZ41" i="36"/>
  <c r="DC41" i="36"/>
  <c r="EM120" i="36"/>
  <c r="EN120" i="36" s="1"/>
  <c r="EA120" i="36"/>
  <c r="EB120" i="36" s="1"/>
  <c r="DO120" i="36"/>
  <c r="DC120" i="36"/>
  <c r="CZ120" i="36"/>
  <c r="DA120" i="36" s="1"/>
  <c r="EM116" i="36"/>
  <c r="EN116" i="36" s="1"/>
  <c r="EA116" i="36"/>
  <c r="DO116" i="36"/>
  <c r="DC116" i="36"/>
  <c r="CZ116" i="36"/>
  <c r="DA116" i="36" s="1"/>
  <c r="EM113" i="36"/>
  <c r="EN113" i="36" s="1"/>
  <c r="EA113" i="36"/>
  <c r="DO113" i="36"/>
  <c r="DC113" i="36"/>
  <c r="CZ113" i="36"/>
  <c r="DA113" i="36" s="1"/>
  <c r="EM104" i="36"/>
  <c r="DO104" i="36"/>
  <c r="EA104" i="36"/>
  <c r="DC104" i="36"/>
  <c r="CZ104" i="36"/>
  <c r="EM12" i="36"/>
  <c r="EN12" i="36" s="1"/>
  <c r="EA12" i="36"/>
  <c r="EB12" i="36" s="1"/>
  <c r="DO12" i="36"/>
  <c r="DP12" i="36" s="1"/>
  <c r="DC12" i="36"/>
  <c r="DD12" i="36" s="1"/>
  <c r="CZ12" i="36"/>
  <c r="DA12" i="36" s="1"/>
  <c r="EM8" i="36"/>
  <c r="DC8" i="36"/>
  <c r="EA8" i="36"/>
  <c r="DO8" i="36"/>
  <c r="CZ8" i="36"/>
  <c r="DA8" i="36" s="1"/>
  <c r="EM20" i="36"/>
  <c r="EA20" i="36"/>
  <c r="DO20" i="36"/>
  <c r="DC20" i="36"/>
  <c r="CZ20" i="36"/>
  <c r="EM21" i="36"/>
  <c r="EN21" i="36" s="1"/>
  <c r="DO21" i="36"/>
  <c r="DP21" i="36" s="1"/>
  <c r="EA21" i="36"/>
  <c r="EB21" i="36" s="1"/>
  <c r="CZ21" i="36"/>
  <c r="DA21" i="36" s="1"/>
  <c r="DC21" i="36"/>
  <c r="DD21" i="36" s="1"/>
  <c r="EA43" i="36"/>
  <c r="DC43" i="36"/>
  <c r="EM43" i="36"/>
  <c r="DO43" i="36"/>
  <c r="CZ43" i="36"/>
  <c r="O45" i="29"/>
  <c r="N169" i="37"/>
  <c r="O97" i="29"/>
  <c r="N149" i="37"/>
  <c r="O135" i="29"/>
  <c r="N64" i="37"/>
  <c r="N171" i="33"/>
  <c r="O125" i="29"/>
  <c r="N54" i="37"/>
  <c r="O35" i="29"/>
  <c r="N15" i="37"/>
  <c r="O36" i="29"/>
  <c r="N16" i="37"/>
  <c r="V208" i="33"/>
  <c r="W97" i="29"/>
  <c r="V149" i="37"/>
  <c r="W100" i="29"/>
  <c r="V152" i="37"/>
  <c r="O51" i="29"/>
  <c r="N175" i="37"/>
  <c r="O43" i="29"/>
  <c r="N167" i="37"/>
  <c r="O100" i="29"/>
  <c r="N152" i="37"/>
  <c r="O138" i="29"/>
  <c r="N67" i="37"/>
  <c r="O132" i="29"/>
  <c r="N61" i="37"/>
  <c r="N172" i="33"/>
  <c r="O126" i="29"/>
  <c r="N55" i="37"/>
  <c r="O29" i="29"/>
  <c r="N9" i="37"/>
  <c r="O25" i="29"/>
  <c r="N5" i="37"/>
  <c r="O37" i="29"/>
  <c r="N17" i="37"/>
  <c r="O38" i="29"/>
  <c r="N18" i="37"/>
  <c r="V64" i="37"/>
  <c r="W135" i="29"/>
  <c r="W99" i="29"/>
  <c r="V151" i="37"/>
  <c r="V186" i="33"/>
  <c r="V56" i="37"/>
  <c r="W127" i="29"/>
  <c r="O8" i="33"/>
  <c r="P28" i="29"/>
  <c r="O8" i="37"/>
  <c r="O52" i="29"/>
  <c r="N176" i="37"/>
  <c r="N51" i="29"/>
  <c r="M175" i="37"/>
  <c r="O131" i="29"/>
  <c r="N60" i="37"/>
  <c r="O27" i="29"/>
  <c r="N7" i="37"/>
  <c r="O41" i="29"/>
  <c r="N21" i="37"/>
  <c r="W43" i="29"/>
  <c r="V167" i="37"/>
  <c r="W42" i="29"/>
  <c r="V166" i="37"/>
  <c r="W51" i="29"/>
  <c r="V175" i="37"/>
  <c r="S51" i="29"/>
  <c r="R175" i="37"/>
  <c r="R208" i="33"/>
  <c r="S97" i="29"/>
  <c r="R149" i="37"/>
  <c r="N75" i="33"/>
  <c r="AT48" i="36"/>
  <c r="N67" i="33"/>
  <c r="AT120" i="36"/>
  <c r="N211" i="33"/>
  <c r="N202" i="33"/>
  <c r="N196" i="33"/>
  <c r="V199" i="33"/>
  <c r="BU119" i="36"/>
  <c r="V210" i="33"/>
  <c r="V75" i="33"/>
  <c r="N76" i="33"/>
  <c r="N69" i="33"/>
  <c r="M75" i="33"/>
  <c r="AT117" i="36"/>
  <c r="N208" i="33"/>
  <c r="N199" i="33"/>
  <c r="N195" i="33"/>
  <c r="BS120" i="36"/>
  <c r="V211" i="33"/>
  <c r="N22" i="33"/>
  <c r="N23" i="33"/>
  <c r="AT21" i="36"/>
  <c r="AT18" i="36"/>
  <c r="N20" i="33"/>
  <c r="N21" i="33"/>
  <c r="AT24" i="36"/>
  <c r="N26" i="33"/>
  <c r="AT10" i="36"/>
  <c r="N7" i="33"/>
  <c r="AT12" i="36"/>
  <c r="N9" i="33"/>
  <c r="N5" i="33"/>
  <c r="BS105" i="36"/>
  <c r="CE105" i="36" s="1"/>
  <c r="BI41" i="36"/>
  <c r="V67" i="33"/>
  <c r="V66" i="33"/>
  <c r="BS40" i="36"/>
  <c r="CE40" i="36" s="1"/>
  <c r="AV40" i="36"/>
  <c r="BH40" i="36"/>
  <c r="BS48" i="36"/>
  <c r="BI48" i="36"/>
  <c r="BS41" i="36"/>
  <c r="BS117" i="36"/>
  <c r="CE117" i="36" s="1"/>
  <c r="BI117" i="36"/>
  <c r="BJ117" i="36"/>
  <c r="BL117" i="36" s="1"/>
  <c r="BI119" i="36"/>
  <c r="BI118" i="36"/>
  <c r="N40" i="36"/>
  <c r="AS32" i="36"/>
  <c r="AS40" i="36"/>
  <c r="AS15" i="36"/>
  <c r="AV50" i="36"/>
  <c r="M52" i="36"/>
  <c r="M55" i="36"/>
  <c r="M57" i="36"/>
  <c r="M58" i="36"/>
  <c r="M59" i="36"/>
  <c r="M60" i="36"/>
  <c r="AS60" i="36" s="1"/>
  <c r="M61" i="36"/>
  <c r="AS61" i="36" s="1"/>
  <c r="M63" i="36"/>
  <c r="M67" i="36"/>
  <c r="M68" i="36"/>
  <c r="M69" i="36"/>
  <c r="M70" i="36"/>
  <c r="M71" i="36"/>
  <c r="AS71" i="36" s="1"/>
  <c r="M72" i="36"/>
  <c r="M73" i="36"/>
  <c r="M74" i="36"/>
  <c r="M75" i="36"/>
  <c r="M76" i="36"/>
  <c r="M77" i="36"/>
  <c r="M79" i="36"/>
  <c r="M80" i="36"/>
  <c r="M81" i="36"/>
  <c r="M82" i="36"/>
  <c r="M83" i="36"/>
  <c r="M84" i="36"/>
  <c r="M85" i="36"/>
  <c r="M86" i="36"/>
  <c r="M87" i="36"/>
  <c r="M88" i="36"/>
  <c r="M90" i="36"/>
  <c r="M91" i="36"/>
  <c r="M92" i="36"/>
  <c r="M93" i="36"/>
  <c r="M94" i="36"/>
  <c r="M95" i="36"/>
  <c r="M96" i="36"/>
  <c r="M97" i="36"/>
  <c r="M98" i="36"/>
  <c r="M99" i="36"/>
  <c r="M100" i="36"/>
  <c r="M101" i="36"/>
  <c r="M102" i="36"/>
  <c r="AS102" i="36" s="1"/>
  <c r="N105" i="36"/>
  <c r="M109" i="36"/>
  <c r="AS109" i="36" s="1"/>
  <c r="M110" i="36"/>
  <c r="BH110" i="36" s="1"/>
  <c r="M111" i="36"/>
  <c r="M115" i="36"/>
  <c r="BH115" i="36" s="1"/>
  <c r="BT115" i="36" s="1"/>
  <c r="AV42" i="36"/>
  <c r="DD120" i="36" l="1"/>
  <c r="AB111" i="36"/>
  <c r="AS111" i="36"/>
  <c r="EM61" i="36"/>
  <c r="EA61" i="36"/>
  <c r="DO61" i="36"/>
  <c r="DC61" i="36"/>
  <c r="CZ61" i="36"/>
  <c r="EM15" i="36"/>
  <c r="EA15" i="36"/>
  <c r="DO15" i="36"/>
  <c r="CZ15" i="36"/>
  <c r="DC15" i="36"/>
  <c r="EM32" i="36"/>
  <c r="EA32" i="36"/>
  <c r="DO32" i="36"/>
  <c r="DC32" i="36"/>
  <c r="CZ32" i="36"/>
  <c r="CG117" i="36"/>
  <c r="CG105" i="36"/>
  <c r="EB8" i="36"/>
  <c r="EN8" i="36"/>
  <c r="DF45" i="36"/>
  <c r="EB48" i="36"/>
  <c r="ED45" i="36"/>
  <c r="DF117" i="36"/>
  <c r="DG117" i="36" s="1"/>
  <c r="DP117" i="36"/>
  <c r="DR117" i="36"/>
  <c r="DS117" i="36" s="1"/>
  <c r="EM60" i="36"/>
  <c r="DO60" i="36"/>
  <c r="EA60" i="36"/>
  <c r="CZ60" i="36"/>
  <c r="DC60" i="36"/>
  <c r="EM40" i="36"/>
  <c r="EN40" i="36" s="1"/>
  <c r="EA40" i="36"/>
  <c r="EB40" i="36" s="1"/>
  <c r="DO40" i="36"/>
  <c r="DP40" i="36" s="1"/>
  <c r="DC40" i="36"/>
  <c r="DD40" i="36" s="1"/>
  <c r="CZ40" i="36"/>
  <c r="DA40" i="36" s="1"/>
  <c r="DP8" i="36"/>
  <c r="DD8" i="36"/>
  <c r="DP48" i="36"/>
  <c r="DR45" i="36"/>
  <c r="EN48" i="36"/>
  <c r="EP45" i="36"/>
  <c r="EB117" i="36"/>
  <c r="ED117" i="36"/>
  <c r="EE117" i="36" s="1"/>
  <c r="EN117" i="36"/>
  <c r="EP117" i="36"/>
  <c r="EQ117" i="36" s="1"/>
  <c r="CF115" i="36"/>
  <c r="CI115" i="36" s="1"/>
  <c r="BW115" i="36"/>
  <c r="BU41" i="36"/>
  <c r="CE41" i="36"/>
  <c r="CG41" i="36" s="1"/>
  <c r="BU48" i="36"/>
  <c r="CE48" i="36"/>
  <c r="CG48" i="36" s="1"/>
  <c r="BU120" i="36"/>
  <c r="CE120" i="36"/>
  <c r="CG120" i="36" s="1"/>
  <c r="BK115" i="36"/>
  <c r="BT110" i="36"/>
  <c r="CF110" i="36" s="1"/>
  <c r="X19" i="29"/>
  <c r="BV117" i="36"/>
  <c r="BX117" i="36" s="1"/>
  <c r="BU117" i="36"/>
  <c r="BU105" i="36"/>
  <c r="AV109" i="36"/>
  <c r="Q159" i="37" s="1"/>
  <c r="BH109" i="36"/>
  <c r="R18" i="29"/>
  <c r="O84" i="29"/>
  <c r="N96" i="37"/>
  <c r="N96" i="33"/>
  <c r="R53" i="29"/>
  <c r="Q177" i="37"/>
  <c r="O42" i="29"/>
  <c r="N166" i="37"/>
  <c r="O107" i="29"/>
  <c r="N73" i="37"/>
  <c r="X209" i="33"/>
  <c r="Y98" i="29"/>
  <c r="X150" i="37"/>
  <c r="Y51" i="29"/>
  <c r="X175" i="37"/>
  <c r="X42" i="29"/>
  <c r="W166" i="37"/>
  <c r="O20" i="33"/>
  <c r="P35" i="29"/>
  <c r="O15" i="37"/>
  <c r="O199" i="33"/>
  <c r="P135" i="29"/>
  <c r="O64" i="37"/>
  <c r="O208" i="33"/>
  <c r="P97" i="29"/>
  <c r="O149" i="37"/>
  <c r="O196" i="33"/>
  <c r="P132" i="29"/>
  <c r="O61" i="37"/>
  <c r="O202" i="33"/>
  <c r="P138" i="29"/>
  <c r="O67" i="37"/>
  <c r="O211" i="33"/>
  <c r="P100" i="29"/>
  <c r="O152" i="37"/>
  <c r="P51" i="29"/>
  <c r="O175" i="37"/>
  <c r="R44" i="29"/>
  <c r="Q168" i="37"/>
  <c r="W160" i="37"/>
  <c r="O85" i="29"/>
  <c r="N97" i="37"/>
  <c r="N97" i="33"/>
  <c r="O32" i="29"/>
  <c r="N12" i="37"/>
  <c r="X210" i="33"/>
  <c r="Y99" i="29"/>
  <c r="X151" i="37"/>
  <c r="X208" i="33"/>
  <c r="Y97" i="29"/>
  <c r="X149" i="37"/>
  <c r="R42" i="29"/>
  <c r="Q166" i="37"/>
  <c r="Y43" i="29"/>
  <c r="X167" i="37"/>
  <c r="O9" i="33"/>
  <c r="P29" i="29"/>
  <c r="O9" i="37"/>
  <c r="O7" i="33"/>
  <c r="P27" i="29"/>
  <c r="O7" i="37"/>
  <c r="O26" i="33"/>
  <c r="P41" i="29"/>
  <c r="O21" i="37"/>
  <c r="O23" i="33"/>
  <c r="P38" i="29"/>
  <c r="O18" i="37"/>
  <c r="Y208" i="33"/>
  <c r="AA208" i="33" s="1"/>
  <c r="O75" i="33"/>
  <c r="Q68" i="33"/>
  <c r="AW42" i="36"/>
  <c r="N48" i="33"/>
  <c r="X75" i="33"/>
  <c r="W180" i="33"/>
  <c r="N66" i="33"/>
  <c r="AT40" i="36"/>
  <c r="O66" i="33" s="1"/>
  <c r="AW40" i="36"/>
  <c r="R66" i="33" s="1"/>
  <c r="X67" i="33"/>
  <c r="N17" i="33"/>
  <c r="AB102" i="36"/>
  <c r="AV102" i="36"/>
  <c r="AY40" i="36"/>
  <c r="Q66" i="33"/>
  <c r="W66" i="33"/>
  <c r="AE40" i="36"/>
  <c r="BI40" i="36"/>
  <c r="BT40" i="36"/>
  <c r="CF40" i="36" s="1"/>
  <c r="AB50" i="36"/>
  <c r="AV115" i="36"/>
  <c r="AY115" i="36" s="1"/>
  <c r="AB115" i="36"/>
  <c r="AB108" i="36"/>
  <c r="AE102" i="36"/>
  <c r="AB40" i="36"/>
  <c r="AS101" i="36"/>
  <c r="AS99" i="36"/>
  <c r="AS97" i="36"/>
  <c r="AS95" i="36"/>
  <c r="AS93" i="36"/>
  <c r="AS91" i="36"/>
  <c r="AS88" i="36"/>
  <c r="AS86" i="36"/>
  <c r="AS84" i="36"/>
  <c r="AS82" i="36"/>
  <c r="AS80" i="36"/>
  <c r="AS77" i="36"/>
  <c r="AS75" i="36"/>
  <c r="AS73" i="36"/>
  <c r="AB71" i="36"/>
  <c r="AS69" i="36"/>
  <c r="AS67" i="36"/>
  <c r="AS100" i="36"/>
  <c r="AS98" i="36"/>
  <c r="AS96" i="36"/>
  <c r="AB94" i="36"/>
  <c r="AS94" i="36"/>
  <c r="AB92" i="36"/>
  <c r="AS92" i="36"/>
  <c r="AB90" i="36"/>
  <c r="AS90" i="36"/>
  <c r="AS87" i="36"/>
  <c r="AB85" i="36"/>
  <c r="AS85" i="36"/>
  <c r="AB83" i="36"/>
  <c r="AS83" i="36"/>
  <c r="AS81" i="36"/>
  <c r="AS79" i="36"/>
  <c r="AB78" i="36"/>
  <c r="AB76" i="36"/>
  <c r="AS76" i="36"/>
  <c r="AS72" i="36"/>
  <c r="AS70" i="36"/>
  <c r="AS68" i="36"/>
  <c r="AB63" i="36"/>
  <c r="AS63" i="36"/>
  <c r="AV55" i="36"/>
  <c r="AB55" i="36"/>
  <c r="AB31" i="36"/>
  <c r="AB28" i="36"/>
  <c r="AB32" i="36"/>
  <c r="AB73" i="36"/>
  <c r="AS74" i="36"/>
  <c r="AE55" i="36"/>
  <c r="AS58" i="36"/>
  <c r="AS55" i="36"/>
  <c r="AS59" i="36"/>
  <c r="AS57" i="36"/>
  <c r="AS36" i="36"/>
  <c r="AS34" i="36"/>
  <c r="AS31" i="36"/>
  <c r="BK31" i="36"/>
  <c r="AS29" i="36"/>
  <c r="AS27" i="36"/>
  <c r="AS42" i="36"/>
  <c r="BH42" i="36"/>
  <c r="BT42" i="36" s="1"/>
  <c r="CF42" i="36" s="1"/>
  <c r="AS115" i="36"/>
  <c r="AS110" i="36"/>
  <c r="AV110" i="36"/>
  <c r="AS108" i="36"/>
  <c r="AV108" i="36"/>
  <c r="BH102" i="36"/>
  <c r="BH100" i="36"/>
  <c r="AV100" i="36"/>
  <c r="AV98" i="36"/>
  <c r="BH98" i="36"/>
  <c r="W162" i="33" s="1"/>
  <c r="BH96" i="36"/>
  <c r="BT96" i="36" s="1"/>
  <c r="CF96" i="36" s="1"/>
  <c r="AV96" i="36"/>
  <c r="BH94" i="36"/>
  <c r="BT94" i="36" s="1"/>
  <c r="AV94" i="36"/>
  <c r="BH92" i="36"/>
  <c r="AV92" i="36"/>
  <c r="BH90" i="36"/>
  <c r="AV90" i="36"/>
  <c r="BH87" i="36"/>
  <c r="AV87" i="36"/>
  <c r="BH85" i="36"/>
  <c r="AV85" i="36"/>
  <c r="BH83" i="36"/>
  <c r="AV83" i="36"/>
  <c r="AV81" i="36"/>
  <c r="BH81" i="36"/>
  <c r="BH79" i="36"/>
  <c r="AV79" i="36"/>
  <c r="BH77" i="36"/>
  <c r="AV77" i="36"/>
  <c r="BH75" i="36"/>
  <c r="AV75" i="36"/>
  <c r="AV73" i="36"/>
  <c r="BH73" i="36"/>
  <c r="BH71" i="36"/>
  <c r="AV71" i="36"/>
  <c r="BH69" i="36"/>
  <c r="AV69" i="36"/>
  <c r="BH67" i="36"/>
  <c r="AV67" i="36"/>
  <c r="AV64" i="36"/>
  <c r="BH64" i="36"/>
  <c r="X14" i="29" s="1"/>
  <c r="BH61" i="36"/>
  <c r="AV61" i="36"/>
  <c r="BH59" i="36"/>
  <c r="AV59" i="36"/>
  <c r="BH57" i="36"/>
  <c r="AV57" i="36"/>
  <c r="BH55" i="36"/>
  <c r="AS35" i="36"/>
  <c r="AS33" i="36"/>
  <c r="AS30" i="36"/>
  <c r="AS28" i="36"/>
  <c r="AS26" i="36"/>
  <c r="BH111" i="36"/>
  <c r="BT111" i="36" s="1"/>
  <c r="CF111" i="36" s="1"/>
  <c r="CI111" i="36" s="1"/>
  <c r="AV111" i="36"/>
  <c r="AS105" i="36"/>
  <c r="BH101" i="36"/>
  <c r="AV101" i="36"/>
  <c r="BH99" i="36"/>
  <c r="AV99" i="36"/>
  <c r="BH97" i="36"/>
  <c r="AV97" i="36"/>
  <c r="BH95" i="36"/>
  <c r="AV95" i="36"/>
  <c r="BH93" i="36"/>
  <c r="AV93" i="36"/>
  <c r="BH91" i="36"/>
  <c r="AV91" i="36"/>
  <c r="BH88" i="36"/>
  <c r="AV88" i="36"/>
  <c r="BH86" i="36"/>
  <c r="BT86" i="36" s="1"/>
  <c r="AV86" i="36"/>
  <c r="BH84" i="36"/>
  <c r="AV84" i="36"/>
  <c r="BH82" i="36"/>
  <c r="AV82" i="36"/>
  <c r="BH80" i="36"/>
  <c r="AV80" i="36"/>
  <c r="BH78" i="36"/>
  <c r="AV78" i="36"/>
  <c r="BH76" i="36"/>
  <c r="AV76" i="36"/>
  <c r="BH74" i="36"/>
  <c r="AV74" i="36"/>
  <c r="BH72" i="36"/>
  <c r="AV72" i="36"/>
  <c r="BH70" i="36"/>
  <c r="AV70" i="36"/>
  <c r="BH68" i="36"/>
  <c r="AV68" i="36"/>
  <c r="BH63" i="36"/>
  <c r="AV63" i="36"/>
  <c r="BH60" i="36"/>
  <c r="AV60" i="36"/>
  <c r="BH58" i="36"/>
  <c r="AV58" i="36"/>
  <c r="BH56" i="36"/>
  <c r="AS52" i="36"/>
  <c r="BH52" i="36"/>
  <c r="BT52" i="36" s="1"/>
  <c r="CF52" i="36" s="1"/>
  <c r="AV52" i="36"/>
  <c r="BH50" i="36"/>
  <c r="Q81" i="33"/>
  <c r="AU89" i="36"/>
  <c r="BK76" i="36" l="1"/>
  <c r="BK78" i="36"/>
  <c r="EM50" i="36"/>
  <c r="EA50" i="36"/>
  <c r="DO50" i="36"/>
  <c r="DC50" i="36"/>
  <c r="CZ50" i="36"/>
  <c r="EM105" i="36"/>
  <c r="EA105" i="36"/>
  <c r="DO105" i="36"/>
  <c r="DC105" i="36"/>
  <c r="DD105" i="36" s="1"/>
  <c r="CZ105" i="36"/>
  <c r="DA105" i="36" s="1"/>
  <c r="EM111" i="36"/>
  <c r="EA111" i="36"/>
  <c r="DO111" i="36"/>
  <c r="DC111" i="36"/>
  <c r="CZ111" i="36"/>
  <c r="EM26" i="36"/>
  <c r="EA26" i="36"/>
  <c r="DO26" i="36"/>
  <c r="DC26" i="36"/>
  <c r="CZ26" i="36"/>
  <c r="EM30" i="36"/>
  <c r="EA30" i="36"/>
  <c r="DO30" i="36"/>
  <c r="DC30" i="36"/>
  <c r="CZ30" i="36"/>
  <c r="EM35" i="36"/>
  <c r="EA35" i="36"/>
  <c r="DO35" i="36"/>
  <c r="CZ35" i="36"/>
  <c r="DC35" i="36"/>
  <c r="EM27" i="36"/>
  <c r="EA27" i="36"/>
  <c r="DO27" i="36"/>
  <c r="CZ27" i="36"/>
  <c r="DC27" i="36"/>
  <c r="EM34" i="36"/>
  <c r="EA34" i="36"/>
  <c r="DO34" i="36"/>
  <c r="DC34" i="36"/>
  <c r="CZ34" i="36"/>
  <c r="EM59" i="36"/>
  <c r="EA59" i="36"/>
  <c r="DO59" i="36"/>
  <c r="DC59" i="36"/>
  <c r="CZ59" i="36"/>
  <c r="EM58" i="36"/>
  <c r="EA58" i="36"/>
  <c r="DO58" i="36"/>
  <c r="CZ58" i="36"/>
  <c r="DC58" i="36"/>
  <c r="EM63" i="36"/>
  <c r="EA63" i="36"/>
  <c r="DO63" i="36"/>
  <c r="DC63" i="36"/>
  <c r="CZ63" i="36"/>
  <c r="EM68" i="36"/>
  <c r="DO68" i="36"/>
  <c r="EA68" i="36"/>
  <c r="CZ68" i="36"/>
  <c r="DC68" i="36"/>
  <c r="EM72" i="36"/>
  <c r="EA72" i="36"/>
  <c r="DO72" i="36"/>
  <c r="CZ72" i="36"/>
  <c r="DC72" i="36"/>
  <c r="EM79" i="36"/>
  <c r="EA79" i="36"/>
  <c r="DO79" i="36"/>
  <c r="DC79" i="36"/>
  <c r="CZ79" i="36"/>
  <c r="EM83" i="36"/>
  <c r="EA83" i="36"/>
  <c r="DO83" i="36"/>
  <c r="DC83" i="36"/>
  <c r="CZ83" i="36"/>
  <c r="EM85" i="36"/>
  <c r="EA85" i="36"/>
  <c r="DO85" i="36"/>
  <c r="DC85" i="36"/>
  <c r="CZ85" i="36"/>
  <c r="EM87" i="36"/>
  <c r="EA87" i="36"/>
  <c r="DO87" i="36"/>
  <c r="DC87" i="36"/>
  <c r="CZ87" i="36"/>
  <c r="EM98" i="36"/>
  <c r="DO98" i="36"/>
  <c r="EA98" i="36"/>
  <c r="DC98" i="36"/>
  <c r="CZ98" i="36"/>
  <c r="EM67" i="36"/>
  <c r="EA67" i="36"/>
  <c r="DO67" i="36"/>
  <c r="DC67" i="36"/>
  <c r="CZ67" i="36"/>
  <c r="EM71" i="36"/>
  <c r="EA71" i="36"/>
  <c r="DO71" i="36"/>
  <c r="DC71" i="36"/>
  <c r="CZ71" i="36"/>
  <c r="EM73" i="36"/>
  <c r="EA73" i="36"/>
  <c r="DO73" i="36"/>
  <c r="DC73" i="36"/>
  <c r="CZ73" i="36"/>
  <c r="EM77" i="36"/>
  <c r="EA77" i="36"/>
  <c r="DO77" i="36"/>
  <c r="DC77" i="36"/>
  <c r="CZ77" i="36"/>
  <c r="EM82" i="36"/>
  <c r="DO82" i="36"/>
  <c r="EA82" i="36"/>
  <c r="DC82" i="36"/>
  <c r="CZ82" i="36"/>
  <c r="EA86" i="36"/>
  <c r="EM86" i="36"/>
  <c r="DO86" i="36"/>
  <c r="CZ86" i="36"/>
  <c r="DC86" i="36"/>
  <c r="EM91" i="36"/>
  <c r="EA91" i="36"/>
  <c r="DO91" i="36"/>
  <c r="DC91" i="36"/>
  <c r="CZ91" i="36"/>
  <c r="EM95" i="36"/>
  <c r="EA95" i="36"/>
  <c r="DO95" i="36"/>
  <c r="DC95" i="36"/>
  <c r="CZ95" i="36"/>
  <c r="EM99" i="36"/>
  <c r="EA99" i="36"/>
  <c r="DO99" i="36"/>
  <c r="DC99" i="36"/>
  <c r="CZ99" i="36"/>
  <c r="EM52" i="36"/>
  <c r="EA52" i="36"/>
  <c r="DO52" i="36"/>
  <c r="DC52" i="36"/>
  <c r="CZ52" i="36"/>
  <c r="EM109" i="36"/>
  <c r="EA109" i="36"/>
  <c r="DO109" i="36"/>
  <c r="DC109" i="36"/>
  <c r="CZ109" i="36"/>
  <c r="EM28" i="36"/>
  <c r="EA28" i="36"/>
  <c r="DO28" i="36"/>
  <c r="DC28" i="36"/>
  <c r="CZ28" i="36"/>
  <c r="EM33" i="36"/>
  <c r="DO33" i="36"/>
  <c r="EA33" i="36"/>
  <c r="CZ33" i="36"/>
  <c r="DC33" i="36"/>
  <c r="AY67" i="36"/>
  <c r="AY71" i="36"/>
  <c r="AY83" i="36"/>
  <c r="AY90" i="36"/>
  <c r="AY92" i="36"/>
  <c r="EM108" i="36"/>
  <c r="DO108" i="36"/>
  <c r="EA108" i="36"/>
  <c r="DC108" i="36"/>
  <c r="CZ108" i="36"/>
  <c r="EM110" i="36"/>
  <c r="DO110" i="36"/>
  <c r="EA110" i="36"/>
  <c r="DC110" i="36"/>
  <c r="CZ110" i="36"/>
  <c r="EM115" i="36"/>
  <c r="EA115" i="36"/>
  <c r="DO115" i="36"/>
  <c r="DC115" i="36"/>
  <c r="CZ115" i="36"/>
  <c r="EM42" i="36"/>
  <c r="EA42" i="36"/>
  <c r="DO42" i="36"/>
  <c r="DP42" i="36" s="1"/>
  <c r="DC42" i="36"/>
  <c r="DD42" i="36" s="1"/>
  <c r="CZ42" i="36"/>
  <c r="DA42" i="36" s="1"/>
  <c r="EM29" i="36"/>
  <c r="DO29" i="36"/>
  <c r="EA29" i="36"/>
  <c r="CZ29" i="36"/>
  <c r="DC29" i="36"/>
  <c r="EM31" i="36"/>
  <c r="EA31" i="36"/>
  <c r="DO31" i="36"/>
  <c r="CZ31" i="36"/>
  <c r="DC31" i="36"/>
  <c r="EM36" i="36"/>
  <c r="EA36" i="36"/>
  <c r="DO36" i="36"/>
  <c r="DC36" i="36"/>
  <c r="CZ36" i="36"/>
  <c r="EM57" i="36"/>
  <c r="EA57" i="36"/>
  <c r="DO57" i="36"/>
  <c r="DC57" i="36"/>
  <c r="CZ57" i="36"/>
  <c r="EM55" i="36"/>
  <c r="EA55" i="36"/>
  <c r="DO55" i="36"/>
  <c r="DC55" i="36"/>
  <c r="CZ55" i="36"/>
  <c r="EM102" i="36"/>
  <c r="DO102" i="36"/>
  <c r="EA102" i="36"/>
  <c r="DC102" i="36"/>
  <c r="CZ102" i="36"/>
  <c r="EM74" i="36"/>
  <c r="EA74" i="36"/>
  <c r="DO74" i="36"/>
  <c r="CZ74" i="36"/>
  <c r="DC74" i="36"/>
  <c r="EM70" i="36"/>
  <c r="EA70" i="36"/>
  <c r="DO70" i="36"/>
  <c r="CZ70" i="36"/>
  <c r="DC70" i="36"/>
  <c r="EM76" i="36"/>
  <c r="DO76" i="36"/>
  <c r="EA76" i="36"/>
  <c r="DC76" i="36"/>
  <c r="CZ76" i="36"/>
  <c r="EM81" i="36"/>
  <c r="EA81" i="36"/>
  <c r="DO81" i="36"/>
  <c r="DC81" i="36"/>
  <c r="CZ81" i="36"/>
  <c r="EM90" i="36"/>
  <c r="DO90" i="36"/>
  <c r="EA90" i="36"/>
  <c r="DC90" i="36"/>
  <c r="CZ90" i="36"/>
  <c r="EM92" i="36"/>
  <c r="DO92" i="36"/>
  <c r="EA92" i="36"/>
  <c r="DC92" i="36"/>
  <c r="CZ92" i="36"/>
  <c r="EM94" i="36"/>
  <c r="DO94" i="36"/>
  <c r="EA94" i="36"/>
  <c r="DC94" i="36"/>
  <c r="CZ94" i="36"/>
  <c r="EM96" i="36"/>
  <c r="DO96" i="36"/>
  <c r="EA96" i="36"/>
  <c r="DC96" i="36"/>
  <c r="CZ96" i="36"/>
  <c r="EM100" i="36"/>
  <c r="DO100" i="36"/>
  <c r="EA100" i="36"/>
  <c r="DC100" i="36"/>
  <c r="CZ100" i="36"/>
  <c r="EM69" i="36"/>
  <c r="EA69" i="36"/>
  <c r="DO69" i="36"/>
  <c r="DC69" i="36"/>
  <c r="CZ69" i="36"/>
  <c r="EM80" i="36"/>
  <c r="DO80" i="36"/>
  <c r="EA80" i="36"/>
  <c r="DC80" i="36"/>
  <c r="CZ80" i="36"/>
  <c r="EM88" i="36"/>
  <c r="EA88" i="36"/>
  <c r="DO88" i="36"/>
  <c r="CZ88" i="36"/>
  <c r="DC88" i="36"/>
  <c r="EM93" i="36"/>
  <c r="EA93" i="36"/>
  <c r="DO93" i="36"/>
  <c r="DC93" i="36"/>
  <c r="CZ93" i="36"/>
  <c r="EM97" i="36"/>
  <c r="EA97" i="36"/>
  <c r="DO97" i="36"/>
  <c r="DC97" i="36"/>
  <c r="CZ97" i="36"/>
  <c r="EM101" i="36"/>
  <c r="EA101" i="36"/>
  <c r="DO101" i="36"/>
  <c r="DC101" i="36"/>
  <c r="CZ101" i="36"/>
  <c r="CH117" i="36"/>
  <c r="CJ117" i="36" s="1"/>
  <c r="EM84" i="36"/>
  <c r="EA84" i="36"/>
  <c r="DO84" i="36"/>
  <c r="DC84" i="36"/>
  <c r="CZ84" i="36"/>
  <c r="EM75" i="36"/>
  <c r="EA75" i="36"/>
  <c r="DO75" i="36"/>
  <c r="DC75" i="36"/>
  <c r="CZ75" i="36"/>
  <c r="CI52" i="36"/>
  <c r="X13" i="29"/>
  <c r="BK63" i="36"/>
  <c r="CF86" i="36"/>
  <c r="W119" i="33"/>
  <c r="BK73" i="36"/>
  <c r="AY76" i="36"/>
  <c r="AY78" i="36"/>
  <c r="Q179" i="33"/>
  <c r="BK67" i="36"/>
  <c r="BK71" i="36"/>
  <c r="AY73" i="36"/>
  <c r="BK83" i="36"/>
  <c r="BK85" i="36"/>
  <c r="BK90" i="36"/>
  <c r="BK92" i="36"/>
  <c r="CF94" i="36"/>
  <c r="CG40" i="36"/>
  <c r="CI40" i="36"/>
  <c r="BT50" i="36"/>
  <c r="CF50" i="36" s="1"/>
  <c r="W81" i="33"/>
  <c r="N37" i="37"/>
  <c r="O12" i="29"/>
  <c r="BW52" i="36"/>
  <c r="BW111" i="36"/>
  <c r="BT102" i="36"/>
  <c r="CF102" i="36" s="1"/>
  <c r="CI102" i="36" s="1"/>
  <c r="BK102" i="36"/>
  <c r="BU40" i="36"/>
  <c r="BW40" i="36"/>
  <c r="BT109" i="36"/>
  <c r="CF109" i="36" s="1"/>
  <c r="CI108" i="36" s="1"/>
  <c r="X18" i="29"/>
  <c r="N35" i="37"/>
  <c r="O10" i="29"/>
  <c r="N36" i="37"/>
  <c r="O11" i="29"/>
  <c r="R55" i="29"/>
  <c r="Q179" i="37"/>
  <c r="O55" i="29"/>
  <c r="N179" i="37"/>
  <c r="R82" i="29"/>
  <c r="Q94" i="37"/>
  <c r="Q94" i="33"/>
  <c r="R84" i="29"/>
  <c r="Q96" i="37"/>
  <c r="Q96" i="33"/>
  <c r="R59" i="29"/>
  <c r="Q114" i="37"/>
  <c r="Q114" i="33"/>
  <c r="R61" i="29"/>
  <c r="Q116" i="37"/>
  <c r="Q116" i="33"/>
  <c r="R65" i="29"/>
  <c r="Q120" i="37"/>
  <c r="Q120" i="33"/>
  <c r="R67" i="29"/>
  <c r="Q122" i="37"/>
  <c r="Q127" i="33"/>
  <c r="R71" i="29"/>
  <c r="Q126" i="37"/>
  <c r="Q131" i="33"/>
  <c r="R88" i="29"/>
  <c r="Q135" i="37"/>
  <c r="Q119" i="29"/>
  <c r="P48" i="37"/>
  <c r="P143" i="33"/>
  <c r="O53" i="29"/>
  <c r="N177" i="37"/>
  <c r="X55" i="29"/>
  <c r="W179" i="37"/>
  <c r="R57" i="29"/>
  <c r="Q181" i="37"/>
  <c r="X80" i="29"/>
  <c r="W92" i="37"/>
  <c r="W92" i="33"/>
  <c r="X82" i="29"/>
  <c r="W94" i="37"/>
  <c r="W94" i="33"/>
  <c r="X84" i="29"/>
  <c r="W96" i="37"/>
  <c r="W96" i="33"/>
  <c r="W104" i="37"/>
  <c r="W104" i="33"/>
  <c r="X59" i="29"/>
  <c r="W114" i="37"/>
  <c r="W114" i="33"/>
  <c r="X61" i="29"/>
  <c r="W116" i="37"/>
  <c r="W116" i="33"/>
  <c r="X63" i="29"/>
  <c r="W118" i="37"/>
  <c r="W118" i="33"/>
  <c r="X65" i="29"/>
  <c r="W120" i="37"/>
  <c r="W120" i="33"/>
  <c r="X67" i="29"/>
  <c r="W122" i="37"/>
  <c r="W127" i="33"/>
  <c r="X69" i="29"/>
  <c r="W124" i="37"/>
  <c r="W129" i="33"/>
  <c r="X71" i="29"/>
  <c r="W126" i="37"/>
  <c r="W131" i="33"/>
  <c r="X73" i="29"/>
  <c r="W128" i="37"/>
  <c r="W133" i="33"/>
  <c r="X88" i="29"/>
  <c r="W135" i="37"/>
  <c r="X116" i="29"/>
  <c r="W45" i="37"/>
  <c r="W140" i="33"/>
  <c r="W47" i="37"/>
  <c r="X118" i="29"/>
  <c r="W142" i="33"/>
  <c r="W50" i="37"/>
  <c r="X121" i="29"/>
  <c r="W150" i="33"/>
  <c r="W52" i="37"/>
  <c r="X123" i="29"/>
  <c r="W152" i="33"/>
  <c r="X90" i="29"/>
  <c r="W142" i="37"/>
  <c r="W159" i="33"/>
  <c r="X92" i="29"/>
  <c r="W144" i="37"/>
  <c r="W161" i="33"/>
  <c r="X94" i="29"/>
  <c r="W146" i="37"/>
  <c r="W163" i="33"/>
  <c r="X96" i="29"/>
  <c r="W148" i="37"/>
  <c r="W165" i="33"/>
  <c r="W186" i="33"/>
  <c r="Z186" i="33" s="1"/>
  <c r="W56" i="37"/>
  <c r="X127" i="29"/>
  <c r="O18" i="29"/>
  <c r="N159" i="37"/>
  <c r="W194" i="33"/>
  <c r="W59" i="37"/>
  <c r="X130" i="29"/>
  <c r="W63" i="37"/>
  <c r="X134" i="29"/>
  <c r="W174" i="37"/>
  <c r="X50" i="29"/>
  <c r="O8" i="29"/>
  <c r="N28" i="37"/>
  <c r="O110" i="29"/>
  <c r="N76" i="37"/>
  <c r="X54" i="29"/>
  <c r="W178" i="37"/>
  <c r="R56" i="29"/>
  <c r="Q180" i="37"/>
  <c r="X79" i="29"/>
  <c r="W91" i="37"/>
  <c r="W91" i="33"/>
  <c r="BN55" i="36"/>
  <c r="X81" i="29"/>
  <c r="W93" i="37"/>
  <c r="W93" i="33"/>
  <c r="X83" i="29"/>
  <c r="W95" i="37"/>
  <c r="W95" i="33"/>
  <c r="X85" i="29"/>
  <c r="W97" i="37"/>
  <c r="W97" i="33"/>
  <c r="R14" i="29"/>
  <c r="Q105" i="37"/>
  <c r="Q105" i="33"/>
  <c r="X58" i="29"/>
  <c r="W113" i="37"/>
  <c r="W113" i="33"/>
  <c r="X60" i="29"/>
  <c r="W115" i="37"/>
  <c r="W115" i="33"/>
  <c r="X62" i="29"/>
  <c r="W117" i="37"/>
  <c r="W117" i="33"/>
  <c r="R64" i="29"/>
  <c r="Q119" i="37"/>
  <c r="Q119" i="33"/>
  <c r="X66" i="29"/>
  <c r="W121" i="37"/>
  <c r="W121" i="33"/>
  <c r="X68" i="29"/>
  <c r="W123" i="37"/>
  <c r="W128" i="33"/>
  <c r="X70" i="29"/>
  <c r="W125" i="37"/>
  <c r="W130" i="33"/>
  <c r="R72" i="29"/>
  <c r="Q127" i="37"/>
  <c r="Q132" i="33"/>
  <c r="X87" i="29"/>
  <c r="W134" i="37"/>
  <c r="W44" i="37"/>
  <c r="X115" i="29"/>
  <c r="W139" i="33"/>
  <c r="W46" i="37"/>
  <c r="X117" i="29"/>
  <c r="W141" i="33"/>
  <c r="X120" i="29"/>
  <c r="W49" i="37"/>
  <c r="W149" i="33"/>
  <c r="W51" i="37"/>
  <c r="X122" i="29"/>
  <c r="W151" i="33"/>
  <c r="X89" i="29"/>
  <c r="W141" i="37"/>
  <c r="W158" i="33"/>
  <c r="BK94" i="36"/>
  <c r="X91" i="29"/>
  <c r="W143" i="37"/>
  <c r="W160" i="33"/>
  <c r="R93" i="29"/>
  <c r="Q145" i="37"/>
  <c r="Q162" i="33"/>
  <c r="X95" i="29"/>
  <c r="W147" i="37"/>
  <c r="W164" i="33"/>
  <c r="R17" i="29"/>
  <c r="Q158" i="37"/>
  <c r="R19" i="29"/>
  <c r="Q160" i="37"/>
  <c r="R133" i="29"/>
  <c r="Q62" i="37"/>
  <c r="O133" i="29"/>
  <c r="N62" i="37"/>
  <c r="X44" i="29"/>
  <c r="W168" i="37"/>
  <c r="O9" i="29"/>
  <c r="N29" i="37"/>
  <c r="O109" i="29"/>
  <c r="N75" i="37"/>
  <c r="O57" i="29"/>
  <c r="N181" i="37"/>
  <c r="O83" i="29"/>
  <c r="N95" i="37"/>
  <c r="N95" i="33"/>
  <c r="X56" i="29"/>
  <c r="W180" i="37"/>
  <c r="O82" i="29"/>
  <c r="N94" i="37"/>
  <c r="N94" i="33"/>
  <c r="O13" i="29"/>
  <c r="N104" i="37"/>
  <c r="N104" i="33"/>
  <c r="O59" i="29"/>
  <c r="N114" i="37"/>
  <c r="N114" i="33"/>
  <c r="O63" i="29"/>
  <c r="N118" i="37"/>
  <c r="N118" i="33"/>
  <c r="O70" i="29"/>
  <c r="N125" i="37"/>
  <c r="N130" i="33"/>
  <c r="O87" i="29"/>
  <c r="N134" i="37"/>
  <c r="O115" i="29"/>
  <c r="N44" i="37"/>
  <c r="N139" i="33"/>
  <c r="O117" i="29"/>
  <c r="N46" i="37"/>
  <c r="N141" i="33"/>
  <c r="O93" i="29"/>
  <c r="N145" i="37"/>
  <c r="N162" i="33"/>
  <c r="O58" i="29"/>
  <c r="N113" i="37"/>
  <c r="N113" i="33"/>
  <c r="O62" i="29"/>
  <c r="N117" i="37"/>
  <c r="N117" i="33"/>
  <c r="O64" i="29"/>
  <c r="N119" i="37"/>
  <c r="N119" i="33"/>
  <c r="O68" i="29"/>
  <c r="N123" i="37"/>
  <c r="N128" i="33"/>
  <c r="O73" i="29"/>
  <c r="N128" i="37"/>
  <c r="N133" i="33"/>
  <c r="O116" i="29"/>
  <c r="N45" i="37"/>
  <c r="N140" i="33"/>
  <c r="O121" i="29"/>
  <c r="N50" i="37"/>
  <c r="N150" i="33"/>
  <c r="O90" i="29"/>
  <c r="N142" i="37"/>
  <c r="N159" i="33"/>
  <c r="O94" i="29"/>
  <c r="N146" i="37"/>
  <c r="N163" i="33"/>
  <c r="R136" i="29"/>
  <c r="Q65" i="37"/>
  <c r="Y42" i="29"/>
  <c r="X166" i="37"/>
  <c r="P42" i="29"/>
  <c r="O166" i="37"/>
  <c r="S44" i="29"/>
  <c r="R168" i="37"/>
  <c r="X53" i="29"/>
  <c r="W177" i="37"/>
  <c r="X57" i="29"/>
  <c r="W181" i="37"/>
  <c r="R13" i="29"/>
  <c r="Q104" i="37"/>
  <c r="Q104" i="33"/>
  <c r="R63" i="29"/>
  <c r="Q118" i="37"/>
  <c r="Q118" i="33"/>
  <c r="R69" i="29"/>
  <c r="Q124" i="37"/>
  <c r="Q129" i="33"/>
  <c r="R73" i="29"/>
  <c r="Q128" i="37"/>
  <c r="Q133" i="33"/>
  <c r="R116" i="29"/>
  <c r="Q45" i="37"/>
  <c r="Q140" i="33"/>
  <c r="R118" i="29"/>
  <c r="Q47" i="37"/>
  <c r="Q142" i="33"/>
  <c r="R121" i="29"/>
  <c r="Q50" i="37"/>
  <c r="Q150" i="33"/>
  <c r="R123" i="29"/>
  <c r="Q52" i="37"/>
  <c r="Q152" i="33"/>
  <c r="R90" i="29"/>
  <c r="Q142" i="37"/>
  <c r="Q159" i="33"/>
  <c r="R92" i="29"/>
  <c r="Q144" i="37"/>
  <c r="Q161" i="33"/>
  <c r="R94" i="29"/>
  <c r="Q146" i="37"/>
  <c r="Q163" i="33"/>
  <c r="R96" i="29"/>
  <c r="Q148" i="37"/>
  <c r="Q165" i="33"/>
  <c r="R127" i="29"/>
  <c r="Q56" i="37"/>
  <c r="O127" i="29"/>
  <c r="N56" i="37"/>
  <c r="W179" i="33"/>
  <c r="Z178" i="33" s="1"/>
  <c r="W159" i="37"/>
  <c r="Z158" i="37" s="1"/>
  <c r="R130" i="29"/>
  <c r="Q59" i="37"/>
  <c r="O130" i="29"/>
  <c r="N59" i="37"/>
  <c r="O134" i="29"/>
  <c r="N63" i="37"/>
  <c r="O50" i="29"/>
  <c r="N174" i="37"/>
  <c r="O108" i="29"/>
  <c r="N74" i="37"/>
  <c r="R54" i="29"/>
  <c r="Q178" i="37"/>
  <c r="O54" i="29"/>
  <c r="N178" i="37"/>
  <c r="O56" i="29"/>
  <c r="N180" i="37"/>
  <c r="R81" i="29"/>
  <c r="Q93" i="37"/>
  <c r="Q93" i="33"/>
  <c r="R83" i="29"/>
  <c r="Q95" i="37"/>
  <c r="Q95" i="33"/>
  <c r="R85" i="29"/>
  <c r="Q97" i="37"/>
  <c r="Q97" i="33"/>
  <c r="W105" i="37"/>
  <c r="W105" i="33"/>
  <c r="R58" i="29"/>
  <c r="Q113" i="37"/>
  <c r="Q113" i="33"/>
  <c r="R60" i="29"/>
  <c r="Q115" i="37"/>
  <c r="Q115" i="33"/>
  <c r="R62" i="29"/>
  <c r="Q117" i="37"/>
  <c r="Q117" i="33"/>
  <c r="X64" i="29"/>
  <c r="W119" i="37"/>
  <c r="R66" i="29"/>
  <c r="Q121" i="37"/>
  <c r="Q121" i="33"/>
  <c r="R68" i="29"/>
  <c r="Q123" i="37"/>
  <c r="Q128" i="33"/>
  <c r="R70" i="29"/>
  <c r="Q125" i="37"/>
  <c r="Q130" i="33"/>
  <c r="X72" i="29"/>
  <c r="W127" i="37"/>
  <c r="W132" i="33"/>
  <c r="R87" i="29"/>
  <c r="Q134" i="37"/>
  <c r="R115" i="29"/>
  <c r="Q44" i="37"/>
  <c r="Q139" i="33"/>
  <c r="R117" i="29"/>
  <c r="Q46" i="37"/>
  <c r="Q141" i="33"/>
  <c r="R120" i="29"/>
  <c r="Q49" i="37"/>
  <c r="Q149" i="33"/>
  <c r="R122" i="29"/>
  <c r="Q51" i="37"/>
  <c r="Q151" i="33"/>
  <c r="R89" i="29"/>
  <c r="Q141" i="37"/>
  <c r="Q158" i="33"/>
  <c r="R91" i="29"/>
  <c r="Q143" i="37"/>
  <c r="Q160" i="33"/>
  <c r="X93" i="29"/>
  <c r="W145" i="37"/>
  <c r="R95" i="29"/>
  <c r="Q147" i="37"/>
  <c r="Q164" i="33"/>
  <c r="W170" i="33"/>
  <c r="Z170" i="33" s="1"/>
  <c r="X124" i="29"/>
  <c r="W53" i="37"/>
  <c r="O17" i="29"/>
  <c r="N158" i="37"/>
  <c r="O19" i="29"/>
  <c r="N160" i="37"/>
  <c r="X133" i="29"/>
  <c r="W62" i="37"/>
  <c r="O136" i="29"/>
  <c r="N65" i="37"/>
  <c r="O44" i="29"/>
  <c r="N168" i="37"/>
  <c r="O106" i="29"/>
  <c r="N43" i="37"/>
  <c r="O111" i="29"/>
  <c r="N77" i="37"/>
  <c r="O81" i="29"/>
  <c r="N93" i="37"/>
  <c r="N93" i="33"/>
  <c r="R50" i="29"/>
  <c r="Q174" i="37"/>
  <c r="O79" i="29"/>
  <c r="N91" i="37"/>
  <c r="N91" i="33"/>
  <c r="O124" i="29"/>
  <c r="N53" i="37"/>
  <c r="O65" i="29"/>
  <c r="N120" i="37"/>
  <c r="N120" i="33"/>
  <c r="R79" i="29"/>
  <c r="Q91" i="37"/>
  <c r="Q91" i="33"/>
  <c r="O61" i="29"/>
  <c r="N116" i="37"/>
  <c r="N116" i="33"/>
  <c r="O67" i="29"/>
  <c r="N122" i="37"/>
  <c r="N127" i="33"/>
  <c r="O72" i="29"/>
  <c r="N127" i="37"/>
  <c r="N132" i="33"/>
  <c r="O120" i="29"/>
  <c r="N49" i="37"/>
  <c r="N149" i="33"/>
  <c r="O122" i="29"/>
  <c r="N51" i="37"/>
  <c r="N151" i="33"/>
  <c r="O89" i="29"/>
  <c r="N141" i="37"/>
  <c r="N158" i="33"/>
  <c r="O91" i="29"/>
  <c r="N143" i="37"/>
  <c r="N160" i="33"/>
  <c r="O95" i="29"/>
  <c r="N147" i="37"/>
  <c r="N164" i="33"/>
  <c r="O60" i="29"/>
  <c r="N115" i="37"/>
  <c r="N115" i="33"/>
  <c r="O66" i="29"/>
  <c r="N121" i="37"/>
  <c r="N121" i="33"/>
  <c r="O71" i="29"/>
  <c r="N126" i="37"/>
  <c r="N131" i="33"/>
  <c r="O88" i="29"/>
  <c r="N135" i="37"/>
  <c r="O118" i="29"/>
  <c r="N47" i="37"/>
  <c r="N142" i="33"/>
  <c r="O123" i="29"/>
  <c r="N52" i="37"/>
  <c r="N152" i="33"/>
  <c r="O92" i="29"/>
  <c r="N144" i="37"/>
  <c r="N161" i="33"/>
  <c r="O96" i="29"/>
  <c r="N148" i="37"/>
  <c r="N165" i="33"/>
  <c r="X136" i="29"/>
  <c r="W65" i="37"/>
  <c r="R134" i="29"/>
  <c r="Q63" i="37"/>
  <c r="R124" i="29"/>
  <c r="Q53" i="37"/>
  <c r="S42" i="29"/>
  <c r="R166" i="37"/>
  <c r="R68" i="33"/>
  <c r="N81" i="33"/>
  <c r="BT56" i="36"/>
  <c r="CF56" i="36" s="1"/>
  <c r="BT58" i="36"/>
  <c r="CF58" i="36" s="1"/>
  <c r="BT60" i="36"/>
  <c r="CF60" i="36" s="1"/>
  <c r="AY105" i="36"/>
  <c r="AW105" i="36"/>
  <c r="Q186" i="33"/>
  <c r="T186" i="33" s="1"/>
  <c r="N186" i="33"/>
  <c r="AT105" i="36"/>
  <c r="Q194" i="33"/>
  <c r="N194" i="33"/>
  <c r="N198" i="33"/>
  <c r="N74" i="33"/>
  <c r="N40" i="33"/>
  <c r="N49" i="33"/>
  <c r="Q82" i="33"/>
  <c r="N82" i="33"/>
  <c r="N178" i="33"/>
  <c r="N180" i="33"/>
  <c r="W197" i="33"/>
  <c r="N200" i="33"/>
  <c r="N68" i="33"/>
  <c r="AT42" i="36"/>
  <c r="N41" i="33"/>
  <c r="N52" i="33"/>
  <c r="Q74" i="33"/>
  <c r="W200" i="33"/>
  <c r="Q198" i="33"/>
  <c r="N179" i="33"/>
  <c r="W198" i="33"/>
  <c r="W74" i="33"/>
  <c r="N33" i="33"/>
  <c r="N42" i="33"/>
  <c r="N51" i="33"/>
  <c r="W82" i="33"/>
  <c r="BT55" i="36"/>
  <c r="BK55" i="36"/>
  <c r="BT57" i="36"/>
  <c r="CF57" i="36" s="1"/>
  <c r="BT59" i="36"/>
  <c r="CF59" i="36" s="1"/>
  <c r="BT61" i="36"/>
  <c r="CF61" i="36" s="1"/>
  <c r="Q197" i="33"/>
  <c r="N197" i="33"/>
  <c r="W68" i="33"/>
  <c r="N34" i="33"/>
  <c r="N50" i="33"/>
  <c r="Q200" i="33"/>
  <c r="X66" i="33"/>
  <c r="AW89" i="36"/>
  <c r="Q85" i="33"/>
  <c r="N85" i="33"/>
  <c r="W84" i="33"/>
  <c r="AW102" i="36"/>
  <c r="Q170" i="33"/>
  <c r="T170" i="33" s="1"/>
  <c r="N83" i="33"/>
  <c r="N84" i="33"/>
  <c r="N170" i="33"/>
  <c r="AY111" i="36"/>
  <c r="AY102" i="36"/>
  <c r="AY108" i="36"/>
  <c r="W85" i="33"/>
  <c r="AY52" i="36"/>
  <c r="Q83" i="33"/>
  <c r="BK52" i="36"/>
  <c r="W83" i="33"/>
  <c r="Q84" i="33"/>
  <c r="Q180" i="33"/>
  <c r="BK40" i="36"/>
  <c r="AY50" i="36"/>
  <c r="M123" i="36"/>
  <c r="BK50" i="36"/>
  <c r="BT64" i="36"/>
  <c r="CF64" i="36" s="1"/>
  <c r="BT73" i="36"/>
  <c r="CF73" i="36" s="1"/>
  <c r="BT81" i="36"/>
  <c r="CF81" i="36" s="1"/>
  <c r="BT98" i="36"/>
  <c r="CF98" i="36" s="1"/>
  <c r="BT63" i="36"/>
  <c r="CF63" i="36" s="1"/>
  <c r="CI63" i="36" s="1"/>
  <c r="BT68" i="36"/>
  <c r="CF68" i="36" s="1"/>
  <c r="BT70" i="36"/>
  <c r="CF70" i="36" s="1"/>
  <c r="BT72" i="36"/>
  <c r="CF72" i="36" s="1"/>
  <c r="BT74" i="36"/>
  <c r="CF74" i="36" s="1"/>
  <c r="BT76" i="36"/>
  <c r="CF76" i="36" s="1"/>
  <c r="BT78" i="36"/>
  <c r="CF78" i="36" s="1"/>
  <c r="BT80" i="36"/>
  <c r="CF80" i="36" s="1"/>
  <c r="BT82" i="36"/>
  <c r="CF82" i="36" s="1"/>
  <c r="BT84" i="36"/>
  <c r="CF84" i="36" s="1"/>
  <c r="BT88" i="36"/>
  <c r="CF88" i="36" s="1"/>
  <c r="BT91" i="36"/>
  <c r="CF91" i="36" s="1"/>
  <c r="BT93" i="36"/>
  <c r="CF93" i="36" s="1"/>
  <c r="BT95" i="36"/>
  <c r="CF95" i="36" s="1"/>
  <c r="BT97" i="36"/>
  <c r="CF97" i="36" s="1"/>
  <c r="BT99" i="36"/>
  <c r="CF99" i="36" s="1"/>
  <c r="BT101" i="36"/>
  <c r="CF101" i="36" s="1"/>
  <c r="BK105" i="36"/>
  <c r="BI105" i="36"/>
  <c r="BT67" i="36"/>
  <c r="CF67" i="36" s="1"/>
  <c r="BT69" i="36"/>
  <c r="CF69" i="36" s="1"/>
  <c r="BT71" i="36"/>
  <c r="CF71" i="36" s="1"/>
  <c r="CI71" i="36" s="1"/>
  <c r="BT75" i="36"/>
  <c r="CF75" i="36" s="1"/>
  <c r="BT77" i="36"/>
  <c r="CF77" i="36" s="1"/>
  <c r="BT79" i="36"/>
  <c r="CF79" i="36" s="1"/>
  <c r="BT83" i="36"/>
  <c r="CF83" i="36" s="1"/>
  <c r="BT85" i="36"/>
  <c r="CF85" i="36" s="1"/>
  <c r="BT87" i="36"/>
  <c r="CF87" i="36" s="1"/>
  <c r="BT90" i="36"/>
  <c r="CF90" i="36" s="1"/>
  <c r="BT92" i="36"/>
  <c r="CF92" i="36" s="1"/>
  <c r="BT100" i="36"/>
  <c r="CF100" i="36" s="1"/>
  <c r="BI102" i="36"/>
  <c r="BK111" i="36"/>
  <c r="BN102" i="36"/>
  <c r="BK108" i="36"/>
  <c r="Q178" i="33"/>
  <c r="AY63" i="36"/>
  <c r="AY85" i="36"/>
  <c r="AB14" i="36"/>
  <c r="AB25" i="36"/>
  <c r="AY32" i="36"/>
  <c r="AY94" i="36"/>
  <c r="AY55" i="36"/>
  <c r="BK32" i="36"/>
  <c r="BB55" i="36"/>
  <c r="BB102" i="36"/>
  <c r="AY31" i="36"/>
  <c r="AS14" i="36"/>
  <c r="AS16" i="36"/>
  <c r="AS25" i="36"/>
  <c r="BK25" i="36"/>
  <c r="AV45" i="36"/>
  <c r="AS9" i="36"/>
  <c r="BG89" i="36"/>
  <c r="DI102" i="36" l="1"/>
  <c r="EP32" i="36"/>
  <c r="CI90" i="36"/>
  <c r="CI85" i="36"/>
  <c r="CI73" i="36"/>
  <c r="DR32" i="36"/>
  <c r="DF40" i="36"/>
  <c r="DF32" i="36"/>
  <c r="ED32" i="36"/>
  <c r="ED94" i="36"/>
  <c r="EP94" i="36"/>
  <c r="DF92" i="36"/>
  <c r="DR92" i="36"/>
  <c r="ED90" i="36"/>
  <c r="EP90" i="36"/>
  <c r="ED76" i="36"/>
  <c r="EP76" i="36"/>
  <c r="DF102" i="36"/>
  <c r="DR102" i="36"/>
  <c r="DU102" i="36"/>
  <c r="DR55" i="36"/>
  <c r="EP55" i="36"/>
  <c r="EP31" i="36"/>
  <c r="ED31" i="36"/>
  <c r="EB42" i="36"/>
  <c r="ED40" i="36"/>
  <c r="DR115" i="36"/>
  <c r="EP115" i="36"/>
  <c r="ED108" i="36"/>
  <c r="EP108" i="36"/>
  <c r="DR28" i="36"/>
  <c r="EP28" i="36"/>
  <c r="DR108" i="36"/>
  <c r="DF52" i="36"/>
  <c r="EP52" i="36"/>
  <c r="ED52" i="36"/>
  <c r="DF71" i="36"/>
  <c r="ED71" i="36"/>
  <c r="DR67" i="36"/>
  <c r="EP67" i="36"/>
  <c r="DF85" i="36"/>
  <c r="ED85" i="36"/>
  <c r="DF78" i="36"/>
  <c r="ED78" i="36"/>
  <c r="DR63" i="36"/>
  <c r="EP63" i="36"/>
  <c r="DF30" i="36"/>
  <c r="DR111" i="36"/>
  <c r="EP111" i="36"/>
  <c r="DF105" i="36"/>
  <c r="DG105" i="36" s="1"/>
  <c r="EB105" i="36"/>
  <c r="ED105" i="36"/>
  <c r="EE105" i="36" s="1"/>
  <c r="DR40" i="36"/>
  <c r="EM9" i="36"/>
  <c r="DO9" i="36"/>
  <c r="EA9" i="36"/>
  <c r="DC9" i="36"/>
  <c r="CZ9" i="36"/>
  <c r="EM16" i="36"/>
  <c r="EA16" i="36"/>
  <c r="DO16" i="36"/>
  <c r="DC16" i="36"/>
  <c r="CZ16" i="36"/>
  <c r="EM14" i="36"/>
  <c r="EA14" i="36"/>
  <c r="DO14" i="36"/>
  <c r="DC14" i="36"/>
  <c r="CZ14" i="36"/>
  <c r="CI78" i="36"/>
  <c r="EM25" i="36"/>
  <c r="DO25" i="36"/>
  <c r="EA25" i="36"/>
  <c r="CZ25" i="36"/>
  <c r="DC25" i="36"/>
  <c r="EM17" i="36"/>
  <c r="DO17" i="36"/>
  <c r="EA17" i="36"/>
  <c r="CZ17" i="36"/>
  <c r="DC17" i="36"/>
  <c r="CI92" i="36"/>
  <c r="CI67" i="36"/>
  <c r="CI83" i="36"/>
  <c r="CI76" i="36"/>
  <c r="CI94" i="36"/>
  <c r="DF94" i="36"/>
  <c r="DR94" i="36"/>
  <c r="ED92" i="36"/>
  <c r="EP92" i="36"/>
  <c r="DF90" i="36"/>
  <c r="DR90" i="36"/>
  <c r="DF76" i="36"/>
  <c r="DR76" i="36"/>
  <c r="ED102" i="36"/>
  <c r="EG102" i="36"/>
  <c r="EP102" i="36"/>
  <c r="ES102" i="36"/>
  <c r="DF55" i="36"/>
  <c r="ED55" i="36"/>
  <c r="DF31" i="36"/>
  <c r="DR31" i="36"/>
  <c r="EN42" i="36"/>
  <c r="EP40" i="36"/>
  <c r="DF114" i="36"/>
  <c r="ED115" i="36"/>
  <c r="DF108" i="36"/>
  <c r="DF28" i="36"/>
  <c r="ED28" i="36"/>
  <c r="DR52" i="36"/>
  <c r="DR71" i="36"/>
  <c r="EP71" i="36"/>
  <c r="DF67" i="36"/>
  <c r="ED67" i="36"/>
  <c r="DR85" i="36"/>
  <c r="EP85" i="36"/>
  <c r="DR78" i="36"/>
  <c r="EP78" i="36"/>
  <c r="DF63" i="36"/>
  <c r="ED63" i="36"/>
  <c r="DR30" i="36"/>
  <c r="EP30" i="36"/>
  <c r="DF111" i="36"/>
  <c r="ED111" i="36"/>
  <c r="DP105" i="36"/>
  <c r="DR105" i="36"/>
  <c r="DS105" i="36" s="1"/>
  <c r="EP105" i="36"/>
  <c r="EQ105" i="36" s="1"/>
  <c r="EN105" i="36"/>
  <c r="DR83" i="36"/>
  <c r="EP83" i="36"/>
  <c r="DF83" i="36"/>
  <c r="ED83" i="36"/>
  <c r="DF73" i="36"/>
  <c r="DI55" i="36"/>
  <c r="ED73" i="36"/>
  <c r="EG55" i="36"/>
  <c r="DR73" i="36"/>
  <c r="DU55" i="36"/>
  <c r="EP73" i="36"/>
  <c r="ES55" i="36"/>
  <c r="ED50" i="36"/>
  <c r="EG40" i="36"/>
  <c r="DR50" i="36"/>
  <c r="DU40" i="36"/>
  <c r="DF50" i="36"/>
  <c r="DI40" i="36"/>
  <c r="ES40" i="36"/>
  <c r="EP50" i="36"/>
  <c r="BW94" i="36"/>
  <c r="BZ55" i="36"/>
  <c r="CF55" i="36"/>
  <c r="CO8" i="36" s="1"/>
  <c r="T134" i="37"/>
  <c r="AA7" i="29"/>
  <c r="CG102" i="36"/>
  <c r="CL102" i="36"/>
  <c r="BW92" i="36"/>
  <c r="BW90" i="36"/>
  <c r="BW85" i="36"/>
  <c r="BW83" i="36"/>
  <c r="BW78" i="36"/>
  <c r="BW76" i="36"/>
  <c r="BW73" i="36"/>
  <c r="BW71" i="36"/>
  <c r="BW67" i="36"/>
  <c r="BW63" i="36"/>
  <c r="BW55" i="36"/>
  <c r="T91" i="33"/>
  <c r="Z113" i="33"/>
  <c r="T158" i="33"/>
  <c r="T127" i="33"/>
  <c r="BW108" i="36"/>
  <c r="BW102" i="36"/>
  <c r="BU102" i="36"/>
  <c r="T91" i="37"/>
  <c r="U7" i="29"/>
  <c r="Z134" i="37"/>
  <c r="Z91" i="33"/>
  <c r="AA79" i="29"/>
  <c r="BW50" i="36"/>
  <c r="Z194" i="33"/>
  <c r="T113" i="33"/>
  <c r="T149" i="33"/>
  <c r="T139" i="33"/>
  <c r="U79" i="29"/>
  <c r="T104" i="37"/>
  <c r="Z149" i="33"/>
  <c r="Z139" i="33"/>
  <c r="X48" i="29"/>
  <c r="AA25" i="29" s="1"/>
  <c r="W172" i="37"/>
  <c r="Z166" i="37" s="1"/>
  <c r="R47" i="29"/>
  <c r="U25" i="29" s="1"/>
  <c r="Q171" i="37"/>
  <c r="T166" i="37" s="1"/>
  <c r="BE8" i="36"/>
  <c r="O34" i="29"/>
  <c r="N14" i="37"/>
  <c r="W119" i="29"/>
  <c r="V48" i="37"/>
  <c r="V143" i="33"/>
  <c r="O26" i="29"/>
  <c r="N6" i="37"/>
  <c r="O33" i="29"/>
  <c r="N13" i="37"/>
  <c r="O31" i="29"/>
  <c r="N11" i="37"/>
  <c r="X170" i="33"/>
  <c r="X53" i="37"/>
  <c r="Y124" i="29"/>
  <c r="X186" i="33"/>
  <c r="X56" i="37"/>
  <c r="Y127" i="29"/>
  <c r="R170" i="33"/>
  <c r="S124" i="29"/>
  <c r="R53" i="37"/>
  <c r="S119" i="29"/>
  <c r="R48" i="37"/>
  <c r="R143" i="33"/>
  <c r="P44" i="29"/>
  <c r="O168" i="37"/>
  <c r="R186" i="33"/>
  <c r="S127" i="29"/>
  <c r="R56" i="37"/>
  <c r="BQ8" i="36"/>
  <c r="T141" i="37"/>
  <c r="T43" i="37"/>
  <c r="T113" i="37"/>
  <c r="Z141" i="37"/>
  <c r="AA106" i="29"/>
  <c r="Z104" i="33"/>
  <c r="O7" i="29"/>
  <c r="N27" i="37"/>
  <c r="O186" i="33"/>
  <c r="P127" i="29"/>
  <c r="O56" i="37"/>
  <c r="U106" i="29"/>
  <c r="T158" i="37"/>
  <c r="Z158" i="33"/>
  <c r="Z43" i="37"/>
  <c r="Z113" i="37"/>
  <c r="Z91" i="37"/>
  <c r="Z127" i="33"/>
  <c r="Z104" i="37"/>
  <c r="BS89" i="36"/>
  <c r="BI89" i="36"/>
  <c r="T194" i="33"/>
  <c r="N32" i="33"/>
  <c r="T81" i="33"/>
  <c r="Z81" i="33"/>
  <c r="N19" i="33"/>
  <c r="N18" i="33"/>
  <c r="N16" i="33"/>
  <c r="N6" i="33"/>
  <c r="T40" i="33"/>
  <c r="Q71" i="33"/>
  <c r="T66" i="33" s="1"/>
  <c r="AY45" i="36"/>
  <c r="W72" i="33"/>
  <c r="Z66" i="33" s="1"/>
  <c r="BK45" i="36"/>
  <c r="T48" i="33"/>
  <c r="BN40" i="36"/>
  <c r="T178" i="33"/>
  <c r="T104" i="33"/>
  <c r="T32" i="33"/>
  <c r="AV123" i="36"/>
  <c r="AY25" i="36"/>
  <c r="BB40" i="36"/>
  <c r="DF8" i="36" l="1"/>
  <c r="DL8" i="36"/>
  <c r="CL40" i="36"/>
  <c r="CI50" i="36"/>
  <c r="CL55" i="36"/>
  <c r="CI55" i="36"/>
  <c r="EJ8" i="36"/>
  <c r="EV8" i="36"/>
  <c r="DX8" i="36"/>
  <c r="DR17" i="36"/>
  <c r="DF25" i="36"/>
  <c r="ED25" i="36"/>
  <c r="EP25" i="36"/>
  <c r="DF14" i="36"/>
  <c r="ED14" i="36"/>
  <c r="DI8" i="36"/>
  <c r="DR8" i="36"/>
  <c r="DU8" i="36"/>
  <c r="DF17" i="36"/>
  <c r="ED17" i="36"/>
  <c r="EP17" i="36"/>
  <c r="DR25" i="36"/>
  <c r="DR14" i="36"/>
  <c r="EP14" i="36"/>
  <c r="ED8" i="36"/>
  <c r="EG8" i="36"/>
  <c r="EP8" i="36"/>
  <c r="ES8" i="36"/>
  <c r="CI45" i="36"/>
  <c r="BU89" i="36"/>
  <c r="CE89" i="36"/>
  <c r="CG89" i="36" s="1"/>
  <c r="CC8" i="36"/>
  <c r="BW45" i="36"/>
  <c r="BZ40" i="36"/>
  <c r="X48" i="37"/>
  <c r="Y119" i="29"/>
  <c r="X143" i="33"/>
  <c r="T5" i="33"/>
  <c r="T16" i="33"/>
  <c r="AR41" i="36" l="1"/>
  <c r="AR43" i="36"/>
  <c r="AR49" i="36"/>
  <c r="DB49" i="36" s="1"/>
  <c r="DD49" i="36" s="1"/>
  <c r="EL49" i="36" l="1"/>
  <c r="DZ49" i="36"/>
  <c r="EC45" i="36" s="1"/>
  <c r="EE45" i="36" s="1"/>
  <c r="DN49" i="36"/>
  <c r="DQ45" i="36" s="1"/>
  <c r="DS45" i="36" s="1"/>
  <c r="CY49" i="36"/>
  <c r="DA49" i="36" s="1"/>
  <c r="DE45" i="36"/>
  <c r="DG45" i="36" s="1"/>
  <c r="EL41" i="36"/>
  <c r="DZ41" i="36"/>
  <c r="DN41" i="36"/>
  <c r="DB41" i="36"/>
  <c r="CY41" i="36"/>
  <c r="DA41" i="36" s="1"/>
  <c r="EL43" i="36"/>
  <c r="EN43" i="36" s="1"/>
  <c r="DZ43" i="36"/>
  <c r="EB43" i="36" s="1"/>
  <c r="DN43" i="36"/>
  <c r="DB43" i="36"/>
  <c r="CY43" i="36"/>
  <c r="DA43" i="36" s="1"/>
  <c r="N52" i="29"/>
  <c r="M176" i="37"/>
  <c r="N45" i="29"/>
  <c r="M169" i="37"/>
  <c r="N43" i="29"/>
  <c r="M167" i="37"/>
  <c r="M76" i="33"/>
  <c r="AT49" i="36"/>
  <c r="M67" i="33"/>
  <c r="AT41" i="36"/>
  <c r="M69" i="33"/>
  <c r="AT43" i="36"/>
  <c r="DQ40" i="36" l="1"/>
  <c r="DS40" i="36" s="1"/>
  <c r="DP41" i="36"/>
  <c r="EO40" i="36"/>
  <c r="EQ40" i="36" s="1"/>
  <c r="EN41" i="36"/>
  <c r="DE40" i="36"/>
  <c r="DG40" i="36" s="1"/>
  <c r="DD41" i="36"/>
  <c r="EC40" i="36"/>
  <c r="EE40" i="36" s="1"/>
  <c r="EB41" i="36"/>
  <c r="EO45" i="36"/>
  <c r="EQ45" i="36" s="1"/>
  <c r="EN49" i="36"/>
  <c r="P45" i="29"/>
  <c r="O169" i="37"/>
  <c r="P43" i="29"/>
  <c r="O167" i="37"/>
  <c r="P52" i="29"/>
  <c r="O176" i="37"/>
  <c r="O69" i="33"/>
  <c r="O67" i="33"/>
  <c r="O76" i="33"/>
  <c r="S5" i="33"/>
  <c r="U5" i="33" s="1"/>
  <c r="N42" i="36" l="1"/>
  <c r="BG42" i="36" l="1"/>
  <c r="BS42" i="36" s="1"/>
  <c r="CE42" i="36" s="1"/>
  <c r="CH40" i="36" l="1"/>
  <c r="CJ40" i="36" s="1"/>
  <c r="CG42" i="36"/>
  <c r="BV40" i="36"/>
  <c r="BX40" i="36" s="1"/>
  <c r="BU42" i="36"/>
  <c r="V168" i="37"/>
  <c r="W44" i="29"/>
  <c r="V68" i="33"/>
  <c r="BJ40" i="36"/>
  <c r="BL40" i="36" s="1"/>
  <c r="BI42" i="36"/>
  <c r="AZ40" i="36"/>
  <c r="O68" i="33"/>
  <c r="BZ102" i="36" l="1"/>
  <c r="Y44" i="29"/>
  <c r="X168" i="37"/>
  <c r="X68" i="33"/>
  <c r="AA105" i="36" l="1"/>
  <c r="AC105" i="36" s="1"/>
  <c r="AU106" i="36"/>
  <c r="P187" i="33" l="1"/>
  <c r="S186" i="33" s="1"/>
  <c r="U186" i="33" s="1"/>
  <c r="Q128" i="29"/>
  <c r="P57" i="37"/>
  <c r="BG106" i="36"/>
  <c r="AX105" i="36"/>
  <c r="AZ105" i="36" s="1"/>
  <c r="BJ105" i="36"/>
  <c r="BL105" i="36" s="1"/>
  <c r="W128" i="29" l="1"/>
  <c r="V57" i="37"/>
  <c r="BS106" i="36"/>
  <c r="CE106" i="36" s="1"/>
  <c r="CH105" i="36" s="1"/>
  <c r="CJ105" i="36" s="1"/>
  <c r="V187" i="33"/>
  <c r="Y186" i="33" s="1"/>
  <c r="AA186" i="33" s="1"/>
  <c r="BV105" i="36" l="1"/>
  <c r="BX105" i="36" s="1"/>
  <c r="AZ102" i="36"/>
  <c r="N102" i="36"/>
  <c r="EL102" i="36" l="1"/>
  <c r="DZ102" i="36"/>
  <c r="CY102" i="36"/>
  <c r="DA102" i="36" s="1"/>
  <c r="DN102" i="36"/>
  <c r="DB102" i="36"/>
  <c r="N124" i="29"/>
  <c r="M53" i="37"/>
  <c r="M170" i="33"/>
  <c r="AT102" i="36"/>
  <c r="DQ102" i="36" l="1"/>
  <c r="DS102" i="36" s="1"/>
  <c r="DP102" i="36"/>
  <c r="EC102" i="36"/>
  <c r="EE102" i="36" s="1"/>
  <c r="EB102" i="36"/>
  <c r="DE102" i="36"/>
  <c r="DG102" i="36" s="1"/>
  <c r="DD102" i="36"/>
  <c r="EO102" i="36"/>
  <c r="EQ102" i="36" s="1"/>
  <c r="EN102" i="36"/>
  <c r="O170" i="33"/>
  <c r="P124" i="29"/>
  <c r="O53" i="37"/>
  <c r="AU103" i="36"/>
  <c r="Q125" i="29" l="1"/>
  <c r="P54" i="37"/>
  <c r="BG103" i="36"/>
  <c r="BS103" i="36" s="1"/>
  <c r="CE103" i="36" s="1"/>
  <c r="P171" i="33"/>
  <c r="L104" i="36"/>
  <c r="V54" i="37" l="1"/>
  <c r="W125" i="29"/>
  <c r="V171" i="33"/>
  <c r="AA102" i="36"/>
  <c r="AC102" i="36" s="1"/>
  <c r="AU104" i="36"/>
  <c r="Q126" i="29" l="1"/>
  <c r="P55" i="37"/>
  <c r="BG104" i="36"/>
  <c r="BJ102" i="36" s="1"/>
  <c r="BL102" i="36" s="1"/>
  <c r="P172" i="33"/>
  <c r="S170" i="33" s="1"/>
  <c r="U170" i="33" s="1"/>
  <c r="BS104" i="36"/>
  <c r="CE104" i="36" s="1"/>
  <c r="CH102" i="36" l="1"/>
  <c r="CJ102" i="36" s="1"/>
  <c r="BV102" i="36"/>
  <c r="BX102" i="36" s="1"/>
  <c r="V55" i="37"/>
  <c r="W126" i="29"/>
  <c r="V172" i="33"/>
  <c r="Y170" i="33" s="1"/>
  <c r="AA170" i="33" s="1"/>
  <c r="N110" i="36"/>
  <c r="L109" i="36"/>
  <c r="AR109" i="36" s="1"/>
  <c r="L108" i="36"/>
  <c r="N108" i="36" s="1"/>
  <c r="DZ109" i="36" l="1"/>
  <c r="EB109" i="36" s="1"/>
  <c r="EL109" i="36"/>
  <c r="EN109" i="36" s="1"/>
  <c r="DN109" i="36"/>
  <c r="DP109" i="36" s="1"/>
  <c r="DB109" i="36"/>
  <c r="DD109" i="36" s="1"/>
  <c r="CY109" i="36"/>
  <c r="DA109" i="36" s="1"/>
  <c r="AU109" i="36"/>
  <c r="BG109" i="36" s="1"/>
  <c r="AR110" i="36"/>
  <c r="AA108" i="36"/>
  <c r="AC108" i="36" s="1"/>
  <c r="AU108" i="36"/>
  <c r="AR108" i="36"/>
  <c r="N109" i="36"/>
  <c r="AU110" i="36"/>
  <c r="EL108" i="36" l="1"/>
  <c r="DZ108" i="36"/>
  <c r="CY108" i="36"/>
  <c r="DA108" i="36" s="1"/>
  <c r="DN108" i="36"/>
  <c r="DB108" i="36"/>
  <c r="EL110" i="36"/>
  <c r="EN110" i="36" s="1"/>
  <c r="DZ110" i="36"/>
  <c r="EB110" i="36" s="1"/>
  <c r="CY110" i="36"/>
  <c r="DA110" i="36" s="1"/>
  <c r="DN110" i="36"/>
  <c r="DP110" i="36" s="1"/>
  <c r="DB110" i="36"/>
  <c r="DD110" i="36" s="1"/>
  <c r="BS109" i="36"/>
  <c r="CE109" i="36" s="1"/>
  <c r="CG109" i="36" s="1"/>
  <c r="W18" i="29"/>
  <c r="AW110" i="36"/>
  <c r="Q19" i="29"/>
  <c r="P160" i="37"/>
  <c r="AT108" i="36"/>
  <c r="O178" i="33" s="1"/>
  <c r="N17" i="29"/>
  <c r="M158" i="37"/>
  <c r="AW109" i="36"/>
  <c r="Q18" i="29"/>
  <c r="P159" i="37"/>
  <c r="AW108" i="36"/>
  <c r="Q17" i="29"/>
  <c r="P158" i="37"/>
  <c r="N19" i="29"/>
  <c r="M160" i="37"/>
  <c r="AT109" i="36"/>
  <c r="N18" i="29"/>
  <c r="M159" i="37"/>
  <c r="M180" i="33"/>
  <c r="AT110" i="36"/>
  <c r="M179" i="33"/>
  <c r="O179" i="33"/>
  <c r="BG108" i="36"/>
  <c r="W17" i="29" s="1"/>
  <c r="AX108" i="36"/>
  <c r="AZ108" i="36" s="1"/>
  <c r="M178" i="33"/>
  <c r="P180" i="33"/>
  <c r="BG110" i="36"/>
  <c r="W19" i="29" s="1"/>
  <c r="P179" i="33"/>
  <c r="P178" i="33"/>
  <c r="DQ108" i="36" l="1"/>
  <c r="DS108" i="36" s="1"/>
  <c r="DP108" i="36"/>
  <c r="EC108" i="36"/>
  <c r="EE108" i="36" s="1"/>
  <c r="EB108" i="36"/>
  <c r="DE108" i="36"/>
  <c r="DG108" i="36" s="1"/>
  <c r="DD108" i="36"/>
  <c r="EO108" i="36"/>
  <c r="EQ108" i="36" s="1"/>
  <c r="EN108" i="36"/>
  <c r="S158" i="37"/>
  <c r="U158" i="37" s="1"/>
  <c r="BU109" i="36"/>
  <c r="V180" i="33"/>
  <c r="V160" i="37"/>
  <c r="O180" i="33"/>
  <c r="P19" i="29"/>
  <c r="O160" i="37"/>
  <c r="P18" i="29"/>
  <c r="O159" i="37"/>
  <c r="S17" i="29"/>
  <c r="R158" i="37"/>
  <c r="P17" i="29"/>
  <c r="O158" i="37"/>
  <c r="V179" i="33"/>
  <c r="V159" i="37"/>
  <c r="V158" i="37"/>
  <c r="S18" i="29"/>
  <c r="R159" i="37"/>
  <c r="S19" i="29"/>
  <c r="R160" i="37"/>
  <c r="BS108" i="36"/>
  <c r="CE108" i="36" s="1"/>
  <c r="V178" i="33"/>
  <c r="BI108" i="36"/>
  <c r="Y17" i="29" s="1"/>
  <c r="BI109" i="36"/>
  <c r="Y18" i="29" s="1"/>
  <c r="BS110" i="36"/>
  <c r="BI110" i="36"/>
  <c r="Y19" i="29" s="1"/>
  <c r="BJ108" i="36"/>
  <c r="BL108" i="36" s="1"/>
  <c r="S178" i="33"/>
  <c r="U178" i="33" s="1"/>
  <c r="R179" i="33"/>
  <c r="R180" i="33"/>
  <c r="R178" i="33"/>
  <c r="CG108" i="36" l="1"/>
  <c r="BU110" i="36"/>
  <c r="CE110" i="36"/>
  <c r="CG110" i="36" s="1"/>
  <c r="Y178" i="33"/>
  <c r="AA178" i="33" s="1"/>
  <c r="Y158" i="37"/>
  <c r="AA158" i="37" s="1"/>
  <c r="BU108" i="36"/>
  <c r="BV108" i="36"/>
  <c r="BX108" i="36" s="1"/>
  <c r="X180" i="33"/>
  <c r="X160" i="37"/>
  <c r="X179" i="33"/>
  <c r="X159" i="37"/>
  <c r="X178" i="33"/>
  <c r="X158" i="37"/>
  <c r="L112" i="36"/>
  <c r="AR111" i="36"/>
  <c r="EL111" i="36" l="1"/>
  <c r="DZ111" i="36"/>
  <c r="DN111" i="36"/>
  <c r="DB111" i="36"/>
  <c r="CY111" i="36"/>
  <c r="DA111" i="36" s="1"/>
  <c r="CH108" i="36"/>
  <c r="CJ108" i="36" s="1"/>
  <c r="N130" i="29"/>
  <c r="M59" i="37"/>
  <c r="M194" i="33"/>
  <c r="AT111" i="36"/>
  <c r="AR112" i="36"/>
  <c r="AU112" i="36"/>
  <c r="N111" i="36"/>
  <c r="AA111" i="36"/>
  <c r="AC111" i="36" s="1"/>
  <c r="AU111" i="36"/>
  <c r="DD111" i="36" l="1"/>
  <c r="EB111" i="36"/>
  <c r="EL112" i="36"/>
  <c r="EN112" i="36" s="1"/>
  <c r="DZ112" i="36"/>
  <c r="EB112" i="36" s="1"/>
  <c r="CY112" i="36"/>
  <c r="DA112" i="36" s="1"/>
  <c r="DN112" i="36"/>
  <c r="DP112" i="36" s="1"/>
  <c r="DB112" i="36"/>
  <c r="DD112" i="36" s="1"/>
  <c r="DQ111" i="36"/>
  <c r="DS111" i="36" s="1"/>
  <c r="DP111" i="36"/>
  <c r="EN111" i="36"/>
  <c r="Q131" i="29"/>
  <c r="P60" i="37"/>
  <c r="O194" i="33"/>
  <c r="P130" i="29"/>
  <c r="O59" i="37"/>
  <c r="Q130" i="29"/>
  <c r="P59" i="37"/>
  <c r="N131" i="29"/>
  <c r="M60" i="37"/>
  <c r="P194" i="33"/>
  <c r="AW111" i="36"/>
  <c r="M195" i="33"/>
  <c r="AT112" i="36"/>
  <c r="P195" i="33"/>
  <c r="AW112" i="36"/>
  <c r="BG112" i="36"/>
  <c r="BS112" i="36" s="1"/>
  <c r="AX111" i="36"/>
  <c r="AZ111" i="36" s="1"/>
  <c r="BG111" i="36"/>
  <c r="BS111" i="36" s="1"/>
  <c r="CE111" i="36" s="1"/>
  <c r="EO111" i="36" l="1"/>
  <c r="EQ111" i="36" s="1"/>
  <c r="EC111" i="36"/>
  <c r="EE111" i="36" s="1"/>
  <c r="CG111" i="36"/>
  <c r="DE111" i="36"/>
  <c r="DG111" i="36" s="1"/>
  <c r="BU112" i="36"/>
  <c r="CE112" i="36"/>
  <c r="CG112" i="36" s="1"/>
  <c r="BV111" i="36"/>
  <c r="BX111" i="36" s="1"/>
  <c r="BU111" i="36"/>
  <c r="R195" i="33"/>
  <c r="S131" i="29"/>
  <c r="R60" i="37"/>
  <c r="O195" i="33"/>
  <c r="P131" i="29"/>
  <c r="O60" i="37"/>
  <c r="R194" i="33"/>
  <c r="S130" i="29"/>
  <c r="R59" i="37"/>
  <c r="W130" i="29"/>
  <c r="V59" i="37"/>
  <c r="V60" i="37"/>
  <c r="W131" i="29"/>
  <c r="V194" i="33"/>
  <c r="V195" i="33"/>
  <c r="BI112" i="36"/>
  <c r="BJ111" i="36"/>
  <c r="BL111" i="36" s="1"/>
  <c r="BI111" i="36"/>
  <c r="CH111" i="36" l="1"/>
  <c r="CJ111" i="36" s="1"/>
  <c r="X194" i="33"/>
  <c r="X59" i="37"/>
  <c r="Y130" i="29"/>
  <c r="X195" i="33"/>
  <c r="Y131" i="29"/>
  <c r="X60" i="37"/>
  <c r="L115" i="36"/>
  <c r="AR115" i="36" s="1"/>
  <c r="DB115" i="36" l="1"/>
  <c r="DH102" i="36" s="1"/>
  <c r="CY115" i="36"/>
  <c r="N133" i="29"/>
  <c r="M62" i="37"/>
  <c r="M197" i="33"/>
  <c r="AU115" i="36"/>
  <c r="N115" i="36"/>
  <c r="AD102" i="36"/>
  <c r="AF102" i="36" s="1"/>
  <c r="AA115" i="36"/>
  <c r="AC115" i="36" s="1"/>
  <c r="DZ115" i="36" l="1"/>
  <c r="EF102" i="36" s="1"/>
  <c r="EH102" i="36" s="1"/>
  <c r="EL115" i="36"/>
  <c r="ER102" i="36" s="1"/>
  <c r="ET102" i="36" s="1"/>
  <c r="DN115" i="36"/>
  <c r="DA115" i="36"/>
  <c r="DJ102" i="36"/>
  <c r="BG115" i="36"/>
  <c r="BJ115" i="36" s="1"/>
  <c r="BL115" i="36" s="1"/>
  <c r="AX115" i="36"/>
  <c r="AZ115" i="36" s="1"/>
  <c r="BS115" i="36"/>
  <c r="N136" i="29"/>
  <c r="M65" i="37"/>
  <c r="O197" i="33"/>
  <c r="P133" i="29"/>
  <c r="O62" i="37"/>
  <c r="N134" i="29"/>
  <c r="M63" i="37"/>
  <c r="Q133" i="29"/>
  <c r="P62" i="37"/>
  <c r="Q134" i="29"/>
  <c r="P63" i="37"/>
  <c r="Q136" i="29"/>
  <c r="P65" i="37"/>
  <c r="BA102" i="36"/>
  <c r="BC102" i="36" s="1"/>
  <c r="M198" i="33"/>
  <c r="P197" i="33"/>
  <c r="P198" i="33"/>
  <c r="P200" i="33"/>
  <c r="AW115" i="36"/>
  <c r="M200" i="33"/>
  <c r="AT115" i="36"/>
  <c r="DQ115" i="36" l="1"/>
  <c r="DS115" i="36" s="1"/>
  <c r="DP115" i="36"/>
  <c r="EC115" i="36"/>
  <c r="EE115" i="36" s="1"/>
  <c r="EB115" i="36"/>
  <c r="DT102" i="36"/>
  <c r="DV102" i="36" s="1"/>
  <c r="DE114" i="36"/>
  <c r="DG114" i="36" s="1"/>
  <c r="DD115" i="36"/>
  <c r="EO115" i="36"/>
  <c r="EQ115" i="36" s="1"/>
  <c r="EN115" i="36"/>
  <c r="CE115" i="36"/>
  <c r="BV115" i="36"/>
  <c r="BX115" i="36" s="1"/>
  <c r="BU115" i="36"/>
  <c r="V63" i="37"/>
  <c r="W134" i="29"/>
  <c r="O198" i="33"/>
  <c r="P134" i="29"/>
  <c r="O63" i="37"/>
  <c r="V65" i="37"/>
  <c r="W136" i="29"/>
  <c r="O200" i="33"/>
  <c r="P136" i="29"/>
  <c r="O65" i="37"/>
  <c r="R200" i="33"/>
  <c r="S136" i="29"/>
  <c r="R65" i="37"/>
  <c r="R198" i="33"/>
  <c r="S134" i="29"/>
  <c r="R63" i="37"/>
  <c r="R197" i="33"/>
  <c r="S133" i="29"/>
  <c r="R62" i="37"/>
  <c r="V62" i="37"/>
  <c r="W133" i="29"/>
  <c r="BI115" i="36"/>
  <c r="V200" i="33"/>
  <c r="V197" i="33"/>
  <c r="BM102" i="36"/>
  <c r="BO102" i="36" s="1"/>
  <c r="V198" i="33"/>
  <c r="S194" i="33"/>
  <c r="U194" i="33" s="1"/>
  <c r="CH115" i="36" l="1"/>
  <c r="CJ115" i="36" s="1"/>
  <c r="CG115" i="36"/>
  <c r="BY102" i="36"/>
  <c r="CA102" i="36" s="1"/>
  <c r="CK102" i="36"/>
  <c r="Y194" i="33"/>
  <c r="AA194" i="33" s="1"/>
  <c r="X198" i="33"/>
  <c r="Y134" i="29"/>
  <c r="X63" i="37"/>
  <c r="X200" i="33"/>
  <c r="X65" i="37"/>
  <c r="Y136" i="29"/>
  <c r="X197" i="33"/>
  <c r="X62" i="37"/>
  <c r="Y133" i="29"/>
  <c r="CM102" i="36" l="1"/>
  <c r="Q47" i="29"/>
  <c r="P171" i="37"/>
  <c r="AW45" i="36"/>
  <c r="P71" i="33"/>
  <c r="BG45" i="36"/>
  <c r="BS45" i="36" s="1"/>
  <c r="CE45" i="36" s="1"/>
  <c r="CG45" i="36" l="1"/>
  <c r="BU45" i="36"/>
  <c r="W47" i="29"/>
  <c r="V171" i="37"/>
  <c r="S47" i="29"/>
  <c r="R171" i="37"/>
  <c r="R71" i="33"/>
  <c r="BI45" i="36"/>
  <c r="V71" i="33"/>
  <c r="O71" i="33"/>
  <c r="Y47" i="29" l="1"/>
  <c r="X171" i="37"/>
  <c r="X71" i="33"/>
  <c r="Q48" i="29" l="1"/>
  <c r="P172" i="37"/>
  <c r="P72" i="33"/>
  <c r="R72" i="33"/>
  <c r="W48" i="29" l="1"/>
  <c r="V172" i="37"/>
  <c r="S48" i="29"/>
  <c r="R172" i="37"/>
  <c r="V72" i="33"/>
  <c r="Y48" i="29" l="1"/>
  <c r="X172" i="37"/>
  <c r="X72" i="33"/>
  <c r="Q50" i="29" l="1"/>
  <c r="P174" i="37"/>
  <c r="P74" i="33"/>
  <c r="S66" i="33" s="1"/>
  <c r="U66" i="33" s="1"/>
  <c r="AX45" i="36"/>
  <c r="AZ45" i="36" s="1"/>
  <c r="R74" i="33"/>
  <c r="CH45" i="36" l="1"/>
  <c r="CJ45" i="36" s="1"/>
  <c r="BV45" i="36"/>
  <c r="BX45" i="36" s="1"/>
  <c r="N50" i="29"/>
  <c r="M174" i="37"/>
  <c r="W50" i="29"/>
  <c r="V174" i="37"/>
  <c r="S50" i="29"/>
  <c r="R174" i="37"/>
  <c r="M74" i="33"/>
  <c r="V74" i="33"/>
  <c r="BJ45" i="36"/>
  <c r="BL45" i="36" s="1"/>
  <c r="O74" i="33"/>
  <c r="Y66" i="33" l="1"/>
  <c r="AA66" i="33" s="1"/>
  <c r="P50" i="29"/>
  <c r="O174" i="37"/>
  <c r="Y50" i="29"/>
  <c r="X174" i="37"/>
  <c r="X74" i="33"/>
  <c r="N50" i="36" l="1"/>
  <c r="EL50" i="36" l="1"/>
  <c r="DZ50" i="36"/>
  <c r="DN50" i="36"/>
  <c r="DB50" i="36"/>
  <c r="CY50" i="36"/>
  <c r="DA50" i="36" s="1"/>
  <c r="Q53" i="29"/>
  <c r="P177" i="37"/>
  <c r="N53" i="29"/>
  <c r="M177" i="37"/>
  <c r="AW50" i="36"/>
  <c r="M81" i="33"/>
  <c r="O81" i="33"/>
  <c r="P81" i="33"/>
  <c r="BG50" i="36"/>
  <c r="BS50" i="36" s="1"/>
  <c r="CE50" i="36" s="1"/>
  <c r="DD50" i="36" l="1"/>
  <c r="EB50" i="36"/>
  <c r="DP50" i="36"/>
  <c r="EN50" i="36"/>
  <c r="W53" i="29"/>
  <c r="V177" i="37"/>
  <c r="P53" i="29"/>
  <c r="O177" i="37"/>
  <c r="S53" i="29"/>
  <c r="R177" i="37"/>
  <c r="R81" i="33"/>
  <c r="BI50" i="36"/>
  <c r="V81" i="33"/>
  <c r="CG50" i="36" l="1"/>
  <c r="BU50" i="36"/>
  <c r="Y53" i="29"/>
  <c r="X177" i="37"/>
  <c r="X81" i="33"/>
  <c r="N54" i="29" l="1"/>
  <c r="M178" i="37"/>
  <c r="Q54" i="29"/>
  <c r="P178" i="37"/>
  <c r="R82" i="33"/>
  <c r="M82" i="33"/>
  <c r="P82" i="33"/>
  <c r="AX50" i="36"/>
  <c r="EC50" i="36" l="1"/>
  <c r="EE50" i="36" s="1"/>
  <c r="DE50" i="36"/>
  <c r="DG50" i="36" s="1"/>
  <c r="DQ50" i="36"/>
  <c r="DS50" i="36" s="1"/>
  <c r="EO50" i="36"/>
  <c r="EQ50" i="36" s="1"/>
  <c r="W54" i="29"/>
  <c r="V178" i="37"/>
  <c r="P54" i="29"/>
  <c r="O178" i="37"/>
  <c r="S54" i="29"/>
  <c r="R178" i="37"/>
  <c r="O82" i="33"/>
  <c r="V82" i="33"/>
  <c r="BJ50" i="36"/>
  <c r="BL50" i="36" s="1"/>
  <c r="CH50" i="36" l="1"/>
  <c r="CJ50" i="36" s="1"/>
  <c r="BV50" i="36"/>
  <c r="BX50" i="36" s="1"/>
  <c r="Y54" i="29"/>
  <c r="X178" i="37"/>
  <c r="X82" i="33"/>
  <c r="AA50" i="36" l="1"/>
  <c r="AC50" i="36" s="1"/>
  <c r="AZ50" i="36"/>
  <c r="AU52" i="36"/>
  <c r="Q55" i="29" l="1"/>
  <c r="P179" i="37"/>
  <c r="AW52" i="36"/>
  <c r="N52" i="36"/>
  <c r="AR52" i="36"/>
  <c r="EL52" i="36" l="1"/>
  <c r="DZ52" i="36"/>
  <c r="DN52" i="36"/>
  <c r="DB52" i="36"/>
  <c r="CY52" i="36"/>
  <c r="DA52" i="36" s="1"/>
  <c r="N55" i="29"/>
  <c r="M179" i="37"/>
  <c r="S55" i="29"/>
  <c r="R179" i="37"/>
  <c r="M83" i="33"/>
  <c r="AT52" i="36"/>
  <c r="P83" i="33"/>
  <c r="AX52" i="36"/>
  <c r="AZ52" i="36" s="1"/>
  <c r="R83" i="33"/>
  <c r="BG52" i="36"/>
  <c r="BS52" i="36" s="1"/>
  <c r="CE52" i="36" s="1"/>
  <c r="DE52" i="36" l="1"/>
  <c r="DG52" i="36" s="1"/>
  <c r="DD52" i="36"/>
  <c r="EC52" i="36"/>
  <c r="EE52" i="36" s="1"/>
  <c r="EB52" i="36"/>
  <c r="DQ52" i="36"/>
  <c r="DS52" i="36" s="1"/>
  <c r="DP52" i="36"/>
  <c r="EO52" i="36"/>
  <c r="EQ52" i="36" s="1"/>
  <c r="EN52" i="36"/>
  <c r="CH52" i="36"/>
  <c r="CJ52" i="36" s="1"/>
  <c r="CG52" i="36"/>
  <c r="BV52" i="36"/>
  <c r="BX52" i="36" s="1"/>
  <c r="BU52" i="36"/>
  <c r="W55" i="29"/>
  <c r="V179" i="37"/>
  <c r="P55" i="29"/>
  <c r="O179" i="37"/>
  <c r="O83" i="33"/>
  <c r="BI52" i="36"/>
  <c r="BJ52" i="36"/>
  <c r="BL52" i="36" s="1"/>
  <c r="V83" i="33"/>
  <c r="Y55" i="29" l="1"/>
  <c r="X179" i="37"/>
  <c r="X83" i="33"/>
  <c r="N56" i="29" l="1"/>
  <c r="M180" i="37"/>
  <c r="Q56" i="29"/>
  <c r="P180" i="37"/>
  <c r="M84" i="33"/>
  <c r="P84" i="33"/>
  <c r="P56" i="29" l="1"/>
  <c r="O180" i="37"/>
  <c r="O84" i="33"/>
  <c r="W56" i="29"/>
  <c r="V180" i="37"/>
  <c r="S56" i="29"/>
  <c r="R180" i="37"/>
  <c r="R84" i="33"/>
  <c r="V84" i="33"/>
  <c r="Y56" i="29" l="1"/>
  <c r="X180" i="37"/>
  <c r="X84" i="33"/>
  <c r="N57" i="29" l="1"/>
  <c r="M181" i="37"/>
  <c r="Q57" i="29"/>
  <c r="P181" i="37"/>
  <c r="S166" i="37" s="1"/>
  <c r="U166" i="37" s="1"/>
  <c r="M85" i="33"/>
  <c r="P85" i="33"/>
  <c r="S81" i="33" s="1"/>
  <c r="U81" i="33" s="1"/>
  <c r="BA40" i="36"/>
  <c r="BC40" i="36" s="1"/>
  <c r="DT40" i="36" l="1"/>
  <c r="DV40" i="36" s="1"/>
  <c r="EF40" i="36"/>
  <c r="EH40" i="36" s="1"/>
  <c r="DH40" i="36"/>
  <c r="DJ40" i="36" s="1"/>
  <c r="ER40" i="36"/>
  <c r="ET40" i="36" s="1"/>
  <c r="P57" i="29"/>
  <c r="O181" i="37"/>
  <c r="W57" i="29"/>
  <c r="V181" i="37"/>
  <c r="Y166" i="37" s="1"/>
  <c r="AA166" i="37" s="1"/>
  <c r="S57" i="29"/>
  <c r="R181" i="37"/>
  <c r="O85" i="33"/>
  <c r="V85" i="33"/>
  <c r="Y81" i="33" s="1"/>
  <c r="AA81" i="33" s="1"/>
  <c r="R85" i="33"/>
  <c r="CK40" i="36"/>
  <c r="BM40" i="36"/>
  <c r="BO40" i="36" s="1"/>
  <c r="CM40" i="36" l="1"/>
  <c r="BY40" i="36"/>
  <c r="CA40" i="36" s="1"/>
  <c r="Y57" i="29"/>
  <c r="X181" i="37"/>
  <c r="X85" i="33"/>
  <c r="AA40" i="36" l="1"/>
  <c r="AC40" i="36" s="1"/>
  <c r="AD40" i="36"/>
  <c r="AF40" i="36" s="1"/>
  <c r="AU8" i="36"/>
  <c r="Q25" i="29" l="1"/>
  <c r="P5" i="37"/>
  <c r="P5" i="33"/>
  <c r="BG8" i="36"/>
  <c r="BS8" i="36" s="1"/>
  <c r="AB5" i="33" s="1"/>
  <c r="AW8" i="36"/>
  <c r="N8" i="36"/>
  <c r="CE8" i="36" l="1"/>
  <c r="BU8" i="36"/>
  <c r="AD5" i="33" s="1"/>
  <c r="S25" i="29"/>
  <c r="R5" i="37"/>
  <c r="M5" i="33"/>
  <c r="N25" i="29"/>
  <c r="M5" i="37"/>
  <c r="W25" i="29"/>
  <c r="V5" i="37"/>
  <c r="AT8" i="36"/>
  <c r="V5" i="33"/>
  <c r="BI8" i="36"/>
  <c r="R5" i="33"/>
  <c r="CG8" i="36" l="1"/>
  <c r="O5" i="33"/>
  <c r="P25" i="29"/>
  <c r="O5" i="37"/>
  <c r="X5" i="33"/>
  <c r="Y25" i="29"/>
  <c r="X5" i="37"/>
  <c r="AU9" i="36" l="1"/>
  <c r="AW9" i="36" l="1"/>
  <c r="AX8" i="36"/>
  <c r="AZ8" i="36" s="1"/>
  <c r="Q26" i="29"/>
  <c r="P6" i="37"/>
  <c r="P6" i="33"/>
  <c r="BG9" i="36"/>
  <c r="BS9" i="36" s="1"/>
  <c r="AB6" i="33" s="1"/>
  <c r="AE5" i="33" s="1"/>
  <c r="AG5" i="33" s="1"/>
  <c r="N9" i="36"/>
  <c r="AR9" i="36"/>
  <c r="AT9" i="36" s="1"/>
  <c r="EL9" i="36" l="1"/>
  <c r="DZ9" i="36"/>
  <c r="DN9" i="36"/>
  <c r="DB9" i="36"/>
  <c r="CY9" i="36"/>
  <c r="DA9" i="36" s="1"/>
  <c r="CE9" i="36"/>
  <c r="BU9" i="36"/>
  <c r="AD6" i="33" s="1"/>
  <c r="BV8" i="36"/>
  <c r="BX8" i="36" s="1"/>
  <c r="W26" i="29"/>
  <c r="V6" i="37"/>
  <c r="N26" i="29"/>
  <c r="M6" i="37"/>
  <c r="R6" i="33"/>
  <c r="S26" i="29"/>
  <c r="R6" i="37"/>
  <c r="V6" i="33"/>
  <c r="BI9" i="36"/>
  <c r="BJ8" i="36"/>
  <c r="BL8" i="36" s="1"/>
  <c r="M6" i="33"/>
  <c r="DE8" i="36" l="1"/>
  <c r="DG8" i="36" s="1"/>
  <c r="DD9" i="36"/>
  <c r="EC8" i="36"/>
  <c r="EE8" i="36" s="1"/>
  <c r="EB9" i="36"/>
  <c r="DQ8" i="36"/>
  <c r="DS8" i="36" s="1"/>
  <c r="DP9" i="36"/>
  <c r="EO8" i="36"/>
  <c r="EQ8" i="36" s="1"/>
  <c r="EN9" i="36"/>
  <c r="CG9" i="36"/>
  <c r="CH8" i="36"/>
  <c r="CJ8" i="36" s="1"/>
  <c r="Y5" i="33"/>
  <c r="AA5" i="33" s="1"/>
  <c r="X6" i="33"/>
  <c r="Y26" i="29"/>
  <c r="X6" i="37"/>
  <c r="O6" i="33"/>
  <c r="P26" i="29"/>
  <c r="O6" i="37"/>
  <c r="AR17" i="36" l="1"/>
  <c r="N17" i="36"/>
  <c r="EL17" i="36" l="1"/>
  <c r="DZ17" i="36"/>
  <c r="DN17" i="36"/>
  <c r="DB17" i="36"/>
  <c r="CY17" i="36"/>
  <c r="DA17" i="36" s="1"/>
  <c r="N34" i="29"/>
  <c r="M14" i="37"/>
  <c r="M19" i="33"/>
  <c r="AT17" i="36"/>
  <c r="DD17" i="36" l="1"/>
  <c r="EB17" i="36"/>
  <c r="DP17" i="36"/>
  <c r="EN17" i="36"/>
  <c r="O19" i="33"/>
  <c r="P34" i="29"/>
  <c r="O14" i="37"/>
  <c r="N19" i="36" l="1"/>
  <c r="EL19" i="36" l="1"/>
  <c r="DZ19" i="36"/>
  <c r="DN19" i="36"/>
  <c r="DB19" i="36"/>
  <c r="CY19" i="36"/>
  <c r="DA19" i="36" s="1"/>
  <c r="N36" i="29"/>
  <c r="M16" i="37"/>
  <c r="M21" i="33"/>
  <c r="DD19" i="36" l="1"/>
  <c r="EB19" i="36"/>
  <c r="DP19" i="36"/>
  <c r="EN19" i="36"/>
  <c r="O21" i="33"/>
  <c r="P36" i="29"/>
  <c r="O16" i="37"/>
  <c r="L20" i="36" l="1"/>
  <c r="AU20" i="36" s="1"/>
  <c r="AX17" i="36" s="1"/>
  <c r="AZ17" i="36" s="1"/>
  <c r="Q37" i="29" l="1"/>
  <c r="P17" i="37"/>
  <c r="P22" i="33"/>
  <c r="BG20" i="36"/>
  <c r="BS20" i="36" s="1"/>
  <c r="AB22" i="33" s="1"/>
  <c r="AW20" i="36"/>
  <c r="N20" i="36"/>
  <c r="AR20" i="36"/>
  <c r="EL20" i="36" l="1"/>
  <c r="DZ20" i="36"/>
  <c r="DN20" i="36"/>
  <c r="DB20" i="36"/>
  <c r="CY20" i="36"/>
  <c r="DA20" i="36" s="1"/>
  <c r="CE20" i="36"/>
  <c r="BU20" i="36"/>
  <c r="AD22" i="33" s="1"/>
  <c r="BV17" i="36"/>
  <c r="BX17" i="36" s="1"/>
  <c r="BJ17" i="36"/>
  <c r="BL17" i="36" s="1"/>
  <c r="W37" i="29"/>
  <c r="V17" i="37"/>
  <c r="N37" i="29"/>
  <c r="M17" i="37"/>
  <c r="R22" i="33"/>
  <c r="S37" i="29"/>
  <c r="R17" i="37"/>
  <c r="V22" i="33"/>
  <c r="BI20" i="36"/>
  <c r="M22" i="33"/>
  <c r="AT20" i="36"/>
  <c r="DD20" i="36" l="1"/>
  <c r="DE17" i="36"/>
  <c r="DG17" i="36" s="1"/>
  <c r="EB20" i="36"/>
  <c r="EC17" i="36"/>
  <c r="EE17" i="36" s="1"/>
  <c r="DP20" i="36"/>
  <c r="DQ17" i="36"/>
  <c r="DS17" i="36" s="1"/>
  <c r="EN20" i="36"/>
  <c r="EO17" i="36"/>
  <c r="EQ17" i="36" s="1"/>
  <c r="CH17" i="36"/>
  <c r="CJ17" i="36" s="1"/>
  <c r="CG20" i="36"/>
  <c r="X22" i="33"/>
  <c r="Y37" i="29"/>
  <c r="X17" i="37"/>
  <c r="O22" i="33"/>
  <c r="P37" i="29"/>
  <c r="O17" i="37"/>
  <c r="L25" i="36" l="1"/>
  <c r="AU25" i="36" s="1"/>
  <c r="Q7" i="29" l="1"/>
  <c r="P27" i="37"/>
  <c r="P32" i="33"/>
  <c r="BG25" i="36"/>
  <c r="BS25" i="36" s="1"/>
  <c r="AB32" i="33" s="1"/>
  <c r="AW25" i="36"/>
  <c r="N25" i="36"/>
  <c r="AR25" i="36"/>
  <c r="EL25" i="36" l="1"/>
  <c r="DZ25" i="36"/>
  <c r="DN25" i="36"/>
  <c r="DB25" i="36"/>
  <c r="CY25" i="36"/>
  <c r="DA25" i="36" s="1"/>
  <c r="CE25" i="36"/>
  <c r="BU25" i="36"/>
  <c r="AD32" i="33" s="1"/>
  <c r="W7" i="29"/>
  <c r="N7" i="29"/>
  <c r="M27" i="37"/>
  <c r="V27" i="37"/>
  <c r="R32" i="33"/>
  <c r="S7" i="29"/>
  <c r="R27" i="37"/>
  <c r="M32" i="33"/>
  <c r="AT25" i="36"/>
  <c r="V32" i="33"/>
  <c r="BI25" i="36"/>
  <c r="DP25" i="36" l="1"/>
  <c r="EN25" i="36"/>
  <c r="DD25" i="36"/>
  <c r="EB25" i="36"/>
  <c r="CG25" i="36"/>
  <c r="X32" i="33"/>
  <c r="Y7" i="29"/>
  <c r="X27" i="37"/>
  <c r="O32" i="33"/>
  <c r="P7" i="29"/>
  <c r="O27" i="37"/>
  <c r="N26" i="36" l="1"/>
  <c r="AR26" i="36"/>
  <c r="EL26" i="36" l="1"/>
  <c r="DZ26" i="36"/>
  <c r="DN26" i="36"/>
  <c r="DB26" i="36"/>
  <c r="CY26" i="36"/>
  <c r="DA26" i="36" s="1"/>
  <c r="N8" i="29"/>
  <c r="M28" i="37"/>
  <c r="AT26" i="36"/>
  <c r="M33" i="33"/>
  <c r="DD26" i="36" l="1"/>
  <c r="EB26" i="36"/>
  <c r="DP26" i="36"/>
  <c r="EN26" i="36"/>
  <c r="O33" i="33"/>
  <c r="P8" i="29"/>
  <c r="O28" i="37"/>
  <c r="L27" i="36" l="1"/>
  <c r="AU27" i="36" s="1"/>
  <c r="Q9" i="29" l="1"/>
  <c r="P29" i="37"/>
  <c r="S27" i="37" s="1"/>
  <c r="U27" i="37" s="1"/>
  <c r="P34" i="33"/>
  <c r="S32" i="33" s="1"/>
  <c r="U32" i="33" s="1"/>
  <c r="BG27" i="36"/>
  <c r="BS27" i="36" s="1"/>
  <c r="AB34" i="33" s="1"/>
  <c r="AE32" i="33" s="1"/>
  <c r="AG32" i="33" s="1"/>
  <c r="AW27" i="36"/>
  <c r="AX25" i="36"/>
  <c r="AZ25" i="36" s="1"/>
  <c r="AA25" i="36"/>
  <c r="AC25" i="36" s="1"/>
  <c r="N27" i="36"/>
  <c r="AR27" i="36"/>
  <c r="EL27" i="36" l="1"/>
  <c r="DZ27" i="36"/>
  <c r="DN27" i="36"/>
  <c r="DB27" i="36"/>
  <c r="CY27" i="36"/>
  <c r="DA27" i="36" s="1"/>
  <c r="CE27" i="36"/>
  <c r="BU27" i="36"/>
  <c r="AD34" i="33" s="1"/>
  <c r="BV25" i="36"/>
  <c r="BX25" i="36" s="1"/>
  <c r="N9" i="29"/>
  <c r="M29" i="37"/>
  <c r="R34" i="33"/>
  <c r="S9" i="29"/>
  <c r="R29" i="37"/>
  <c r="W9" i="29"/>
  <c r="V29" i="37"/>
  <c r="Y27" i="37" s="1"/>
  <c r="AA27" i="37" s="1"/>
  <c r="M34" i="33"/>
  <c r="AT27" i="36"/>
  <c r="V34" i="33"/>
  <c r="Y32" i="33" s="1"/>
  <c r="AA32" i="33" s="1"/>
  <c r="BI27" i="36"/>
  <c r="BJ25" i="36"/>
  <c r="BL25" i="36" s="1"/>
  <c r="DD27" i="36" l="1"/>
  <c r="DE25" i="36"/>
  <c r="DG25" i="36" s="1"/>
  <c r="EB27" i="36"/>
  <c r="EC25" i="36"/>
  <c r="EE25" i="36" s="1"/>
  <c r="DP27" i="36"/>
  <c r="DQ25" i="36"/>
  <c r="DS25" i="36" s="1"/>
  <c r="EN27" i="36"/>
  <c r="EO25" i="36"/>
  <c r="EQ25" i="36" s="1"/>
  <c r="CG27" i="36"/>
  <c r="CH25" i="36"/>
  <c r="CJ25" i="36" s="1"/>
  <c r="X34" i="33"/>
  <c r="Y9" i="29"/>
  <c r="X29" i="37"/>
  <c r="O34" i="33"/>
  <c r="P9" i="29"/>
  <c r="O29" i="37"/>
  <c r="L28" i="36" l="1"/>
  <c r="AU28" i="36" l="1"/>
  <c r="Q10" i="29" s="1"/>
  <c r="AR28" i="36"/>
  <c r="P35" i="37"/>
  <c r="P40" i="33"/>
  <c r="AW28" i="36"/>
  <c r="S10" i="29" s="1"/>
  <c r="N28" i="36"/>
  <c r="BG28" i="36" l="1"/>
  <c r="BS28" i="36" s="1"/>
  <c r="CE28" i="36" s="1"/>
  <c r="CG28" i="36" s="1"/>
  <c r="EL28" i="36"/>
  <c r="DZ28" i="36"/>
  <c r="DN28" i="36"/>
  <c r="DB28" i="36"/>
  <c r="CY28" i="36"/>
  <c r="DA28" i="36" s="1"/>
  <c r="BU28" i="36"/>
  <c r="AD40" i="33" s="1"/>
  <c r="W10" i="29"/>
  <c r="M35" i="37"/>
  <c r="N10" i="29"/>
  <c r="R40" i="33"/>
  <c r="R35" i="37"/>
  <c r="M40" i="33"/>
  <c r="AT28" i="36"/>
  <c r="P10" i="29" s="1"/>
  <c r="BI28" i="36"/>
  <c r="Y10" i="29" s="1"/>
  <c r="AB40" i="33" l="1"/>
  <c r="V40" i="33"/>
  <c r="V35" i="37"/>
  <c r="DP28" i="36"/>
  <c r="EN28" i="36"/>
  <c r="DD28" i="36"/>
  <c r="EB28" i="36"/>
  <c r="O40" i="33"/>
  <c r="O35" i="37"/>
  <c r="X40" i="33"/>
  <c r="X35" i="37"/>
  <c r="L29" i="36" l="1"/>
  <c r="AU29" i="36" s="1"/>
  <c r="AX28" i="36" s="1"/>
  <c r="AZ28" i="36" s="1"/>
  <c r="P36" i="37" l="1"/>
  <c r="Q11" i="29"/>
  <c r="P41" i="33"/>
  <c r="BG29" i="36"/>
  <c r="BS29" i="36" s="1"/>
  <c r="AB41" i="33" s="1"/>
  <c r="AW29" i="36"/>
  <c r="S11" i="29" s="1"/>
  <c r="N29" i="36"/>
  <c r="AR29" i="36"/>
  <c r="EL29" i="36" l="1"/>
  <c r="DZ29" i="36"/>
  <c r="DN29" i="36"/>
  <c r="DB29" i="36"/>
  <c r="CY29" i="36"/>
  <c r="DA29" i="36" s="1"/>
  <c r="CE29" i="36"/>
  <c r="BU29" i="36"/>
  <c r="AD41" i="33" s="1"/>
  <c r="V36" i="37"/>
  <c r="W11" i="29"/>
  <c r="BJ28" i="36"/>
  <c r="M36" i="37"/>
  <c r="N11" i="29"/>
  <c r="R41" i="33"/>
  <c r="R36" i="37"/>
  <c r="M41" i="33"/>
  <c r="AT29" i="36"/>
  <c r="P11" i="29" s="1"/>
  <c r="V41" i="33"/>
  <c r="BI29" i="36"/>
  <c r="Y11" i="29" s="1"/>
  <c r="DP29" i="36" l="1"/>
  <c r="DQ28" i="36"/>
  <c r="DS28" i="36" s="1"/>
  <c r="EN29" i="36"/>
  <c r="EO28" i="36"/>
  <c r="EQ28" i="36" s="1"/>
  <c r="DD29" i="36"/>
  <c r="DE28" i="36"/>
  <c r="DG28" i="36" s="1"/>
  <c r="EB29" i="36"/>
  <c r="CG29" i="36"/>
  <c r="CH28" i="36"/>
  <c r="CJ28" i="36" s="1"/>
  <c r="X41" i="33"/>
  <c r="X36" i="37"/>
  <c r="O41" i="33"/>
  <c r="O36" i="37"/>
  <c r="L30" i="36" l="1"/>
  <c r="AU30" i="36" s="1"/>
  <c r="AX30" i="36" s="1"/>
  <c r="AZ30" i="36" s="1"/>
  <c r="P37" i="37" l="1"/>
  <c r="S35" i="37" s="1"/>
  <c r="U35" i="37" s="1"/>
  <c r="Q12" i="29"/>
  <c r="P42" i="33"/>
  <c r="BG30" i="36"/>
  <c r="BS30" i="36" s="1"/>
  <c r="AB42" i="33" s="1"/>
  <c r="AE40" i="33" s="1"/>
  <c r="AG40" i="33" s="1"/>
  <c r="AW30" i="36"/>
  <c r="S12" i="29" s="1"/>
  <c r="N30" i="36"/>
  <c r="AR30" i="36"/>
  <c r="AA28" i="36"/>
  <c r="AC28" i="36" s="1"/>
  <c r="EL30" i="36" l="1"/>
  <c r="DZ30" i="36"/>
  <c r="DN30" i="36"/>
  <c r="DB30" i="36"/>
  <c r="CY30" i="36"/>
  <c r="DA30" i="36" s="1"/>
  <c r="BU30" i="36"/>
  <c r="AD42" i="33" s="1"/>
  <c r="CE30" i="36"/>
  <c r="BV28" i="36"/>
  <c r="BX28" i="36" s="1"/>
  <c r="V37" i="37"/>
  <c r="W12" i="29"/>
  <c r="BJ30" i="36"/>
  <c r="BL30" i="36" s="1"/>
  <c r="M37" i="37"/>
  <c r="N12" i="29"/>
  <c r="R42" i="33"/>
  <c r="R37" i="37"/>
  <c r="M42" i="33"/>
  <c r="AT30" i="36"/>
  <c r="P12" i="29" s="1"/>
  <c r="V42" i="33"/>
  <c r="Y40" i="33" s="1"/>
  <c r="AA40" i="33" s="1"/>
  <c r="BI30" i="36"/>
  <c r="Y12" i="29" s="1"/>
  <c r="S40" i="33"/>
  <c r="U40" i="33" s="1"/>
  <c r="DE30" i="36" l="1"/>
  <c r="DG30" i="36" s="1"/>
  <c r="DD30" i="36"/>
  <c r="EB30" i="36"/>
  <c r="EC28" i="36"/>
  <c r="EE28" i="36" s="1"/>
  <c r="DQ30" i="36"/>
  <c r="DS30" i="36" s="1"/>
  <c r="DP30" i="36"/>
  <c r="EO30" i="36"/>
  <c r="EQ30" i="36" s="1"/>
  <c r="EN30" i="36"/>
  <c r="CH30" i="36"/>
  <c r="CJ30" i="36" s="1"/>
  <c r="CG30" i="36"/>
  <c r="Y35" i="37"/>
  <c r="AA35" i="37" s="1"/>
  <c r="X42" i="33"/>
  <c r="X37" i="37"/>
  <c r="O42" i="33"/>
  <c r="O37" i="37"/>
  <c r="BL28" i="36"/>
  <c r="L31" i="36" l="1"/>
  <c r="AU31" i="36" s="1"/>
  <c r="Q106" i="29" l="1"/>
  <c r="P43" i="37"/>
  <c r="BG31" i="36"/>
  <c r="BS31" i="36" s="1"/>
  <c r="AW31" i="36"/>
  <c r="N31" i="36"/>
  <c r="AA31" i="36"/>
  <c r="AC31" i="36" s="1"/>
  <c r="AR31" i="36"/>
  <c r="EL31" i="36" l="1"/>
  <c r="DZ31" i="36"/>
  <c r="DN31" i="36"/>
  <c r="DB31" i="36"/>
  <c r="CY31" i="36"/>
  <c r="DA31" i="36" s="1"/>
  <c r="CE31" i="36"/>
  <c r="BV31" i="36"/>
  <c r="BX31" i="36" s="1"/>
  <c r="BU31" i="36"/>
  <c r="S106" i="29"/>
  <c r="R43" i="37"/>
  <c r="AT31" i="36"/>
  <c r="N106" i="29"/>
  <c r="M43" i="37"/>
  <c r="BI31" i="36"/>
  <c r="V43" i="37"/>
  <c r="W106" i="29"/>
  <c r="AX31" i="36"/>
  <c r="AZ31" i="36" s="1"/>
  <c r="DE31" i="36" l="1"/>
  <c r="DG31" i="36" s="1"/>
  <c r="DD31" i="36"/>
  <c r="EC31" i="36"/>
  <c r="EE31" i="36" s="1"/>
  <c r="EB31" i="36"/>
  <c r="DQ31" i="36"/>
  <c r="DS31" i="36" s="1"/>
  <c r="DP31" i="36"/>
  <c r="EO31" i="36"/>
  <c r="EQ31" i="36" s="1"/>
  <c r="EN31" i="36"/>
  <c r="CH31" i="36"/>
  <c r="CJ31" i="36" s="1"/>
  <c r="CG31" i="36"/>
  <c r="P106" i="29"/>
  <c r="O43" i="37"/>
  <c r="Y106" i="29"/>
  <c r="X43" i="37"/>
  <c r="BJ31" i="36"/>
  <c r="BL31" i="36" s="1"/>
  <c r="L32" i="36" l="1"/>
  <c r="AU32" i="36" s="1"/>
  <c r="Q107" i="29" l="1"/>
  <c r="P73" i="37"/>
  <c r="P48" i="33"/>
  <c r="BG32" i="36"/>
  <c r="BS32" i="36" s="1"/>
  <c r="AB48" i="33" s="1"/>
  <c r="AW32" i="36"/>
  <c r="N32" i="36"/>
  <c r="AR32" i="36"/>
  <c r="EL32" i="36" l="1"/>
  <c r="DZ32" i="36"/>
  <c r="DN32" i="36"/>
  <c r="DB32" i="36"/>
  <c r="CY32" i="36"/>
  <c r="DA32" i="36" s="1"/>
  <c r="CE32" i="36"/>
  <c r="BU32" i="36"/>
  <c r="AD48" i="33" s="1"/>
  <c r="W107" i="29"/>
  <c r="V73" i="37"/>
  <c r="N107" i="29"/>
  <c r="M73" i="37"/>
  <c r="R48" i="33"/>
  <c r="S107" i="29"/>
  <c r="R73" i="37"/>
  <c r="M48" i="33"/>
  <c r="AT32" i="36"/>
  <c r="V48" i="33"/>
  <c r="BI32" i="36"/>
  <c r="DP32" i="36" l="1"/>
  <c r="EN32" i="36"/>
  <c r="DD32" i="36"/>
  <c r="EB32" i="36"/>
  <c r="CG32" i="36"/>
  <c r="X48" i="33"/>
  <c r="Y107" i="29"/>
  <c r="X73" i="37"/>
  <c r="O48" i="33"/>
  <c r="P107" i="29"/>
  <c r="O73" i="37"/>
  <c r="L33" i="36" l="1"/>
  <c r="AU33" i="36" s="1"/>
  <c r="Q108" i="29" l="1"/>
  <c r="P74" i="37"/>
  <c r="P49" i="33"/>
  <c r="BG33" i="36"/>
  <c r="BS33" i="36" s="1"/>
  <c r="AB49" i="33" s="1"/>
  <c r="AW33" i="36"/>
  <c r="N33" i="36"/>
  <c r="AR33" i="36"/>
  <c r="EL33" i="36" l="1"/>
  <c r="DZ33" i="36"/>
  <c r="DN33" i="36"/>
  <c r="DB33" i="36"/>
  <c r="CY33" i="36"/>
  <c r="DA33" i="36" s="1"/>
  <c r="CE33" i="36"/>
  <c r="BU33" i="36"/>
  <c r="AD49" i="33" s="1"/>
  <c r="N108" i="29"/>
  <c r="M74" i="37"/>
  <c r="W108" i="29"/>
  <c r="V74" i="37"/>
  <c r="R49" i="33"/>
  <c r="S108" i="29"/>
  <c r="R74" i="37"/>
  <c r="M49" i="33"/>
  <c r="AT33" i="36"/>
  <c r="V49" i="33"/>
  <c r="BI33" i="36"/>
  <c r="DP33" i="36" l="1"/>
  <c r="EN33" i="36"/>
  <c r="DD33" i="36"/>
  <c r="EB33" i="36"/>
  <c r="CG33" i="36"/>
  <c r="X49" i="33"/>
  <c r="Y108" i="29"/>
  <c r="X74" i="37"/>
  <c r="O49" i="33"/>
  <c r="P108" i="29"/>
  <c r="O74" i="37"/>
  <c r="L34" i="36"/>
  <c r="AU34" i="36" s="1"/>
  <c r="Q109" i="29" l="1"/>
  <c r="P75" i="37"/>
  <c r="P50" i="33"/>
  <c r="BG34" i="36"/>
  <c r="BS34" i="36" s="1"/>
  <c r="AB50" i="33" s="1"/>
  <c r="AW34" i="36"/>
  <c r="N34" i="36"/>
  <c r="AR34" i="36"/>
  <c r="EL34" i="36" l="1"/>
  <c r="DZ34" i="36"/>
  <c r="DN34" i="36"/>
  <c r="DB34" i="36"/>
  <c r="CY34" i="36"/>
  <c r="DA34" i="36" s="1"/>
  <c r="CE34" i="36"/>
  <c r="BU34" i="36"/>
  <c r="AD50" i="33" s="1"/>
  <c r="W109" i="29"/>
  <c r="V75" i="37"/>
  <c r="N109" i="29"/>
  <c r="M75" i="37"/>
  <c r="R50" i="33"/>
  <c r="S109" i="29"/>
  <c r="R75" i="37"/>
  <c r="M50" i="33"/>
  <c r="AT34" i="36"/>
  <c r="V50" i="33"/>
  <c r="BI34" i="36"/>
  <c r="DP34" i="36" l="1"/>
  <c r="EN34" i="36"/>
  <c r="DD34" i="36"/>
  <c r="EB34" i="36"/>
  <c r="CG34" i="36"/>
  <c r="X50" i="33"/>
  <c r="Y109" i="29"/>
  <c r="X75" i="37"/>
  <c r="O50" i="33"/>
  <c r="P109" i="29"/>
  <c r="O75" i="37"/>
  <c r="L35" i="36" l="1"/>
  <c r="N35" i="36" l="1"/>
  <c r="AU35" i="36"/>
  <c r="AR35" i="36"/>
  <c r="EL35" i="36" l="1"/>
  <c r="DZ35" i="36"/>
  <c r="DN35" i="36"/>
  <c r="DB35" i="36"/>
  <c r="CY35" i="36"/>
  <c r="DA35" i="36" s="1"/>
  <c r="N110" i="29"/>
  <c r="M76" i="37"/>
  <c r="Q110" i="29"/>
  <c r="P76" i="37"/>
  <c r="M51" i="33"/>
  <c r="AT35" i="36"/>
  <c r="P51" i="33"/>
  <c r="BG35" i="36"/>
  <c r="BS35" i="36" s="1"/>
  <c r="AB51" i="33" s="1"/>
  <c r="AW35" i="36"/>
  <c r="DD35" i="36" l="1"/>
  <c r="EB35" i="36"/>
  <c r="DP35" i="36"/>
  <c r="EN35" i="36"/>
  <c r="CE35" i="36"/>
  <c r="BU35" i="36"/>
  <c r="AD51" i="33" s="1"/>
  <c r="R51" i="33"/>
  <c r="S110" i="29"/>
  <c r="R76" i="37"/>
  <c r="W110" i="29"/>
  <c r="V76" i="37"/>
  <c r="O51" i="33"/>
  <c r="P110" i="29"/>
  <c r="O76" i="37"/>
  <c r="V51" i="33"/>
  <c r="BI35" i="36"/>
  <c r="L36" i="36"/>
  <c r="CG35" i="36" l="1"/>
  <c r="X51" i="33"/>
  <c r="Y110" i="29"/>
  <c r="X76" i="37"/>
  <c r="AR36" i="36"/>
  <c r="AU36" i="36"/>
  <c r="N36" i="36"/>
  <c r="AA32" i="36"/>
  <c r="AC32" i="36" s="1"/>
  <c r="EL36" i="36" l="1"/>
  <c r="DZ36" i="36"/>
  <c r="DN36" i="36"/>
  <c r="DB36" i="36"/>
  <c r="CY36" i="36"/>
  <c r="DA36" i="36" s="1"/>
  <c r="N111" i="29"/>
  <c r="M77" i="37"/>
  <c r="Q111" i="29"/>
  <c r="P77" i="37"/>
  <c r="S73" i="37" s="1"/>
  <c r="U73" i="37" s="1"/>
  <c r="M52" i="33"/>
  <c r="AT36" i="36"/>
  <c r="P52" i="33"/>
  <c r="S48" i="33" s="1"/>
  <c r="U48" i="33" s="1"/>
  <c r="BG36" i="36"/>
  <c r="BS36" i="36" s="1"/>
  <c r="AB52" i="33" s="1"/>
  <c r="AE48" i="33" s="1"/>
  <c r="AG48" i="33" s="1"/>
  <c r="AW36" i="36"/>
  <c r="AX32" i="36"/>
  <c r="AZ32" i="36" s="1"/>
  <c r="DD36" i="36" l="1"/>
  <c r="DE32" i="36"/>
  <c r="DG32" i="36" s="1"/>
  <c r="EB36" i="36"/>
  <c r="EC32" i="36"/>
  <c r="EE32" i="36" s="1"/>
  <c r="DP36" i="36"/>
  <c r="DQ32" i="36"/>
  <c r="DS32" i="36" s="1"/>
  <c r="EN36" i="36"/>
  <c r="EO32" i="36"/>
  <c r="EQ32" i="36" s="1"/>
  <c r="CE36" i="36"/>
  <c r="BU36" i="36"/>
  <c r="AD52" i="33" s="1"/>
  <c r="BV32" i="36"/>
  <c r="BX32" i="36" s="1"/>
  <c r="W111" i="29"/>
  <c r="V77" i="37"/>
  <c r="Y73" i="37" s="1"/>
  <c r="AA73" i="37" s="1"/>
  <c r="O52" i="33"/>
  <c r="P111" i="29"/>
  <c r="O77" i="37"/>
  <c r="R52" i="33"/>
  <c r="S111" i="29"/>
  <c r="R77" i="37"/>
  <c r="V52" i="33"/>
  <c r="Y48" i="33" s="1"/>
  <c r="AA48" i="33" s="1"/>
  <c r="BI36" i="36"/>
  <c r="BJ32" i="36"/>
  <c r="BL32" i="36" s="1"/>
  <c r="CG36" i="36" l="1"/>
  <c r="CH32" i="36"/>
  <c r="CJ32" i="36" s="1"/>
  <c r="X52" i="33"/>
  <c r="Y111" i="29"/>
  <c r="X77" i="37"/>
  <c r="L14" i="36" l="1"/>
  <c r="N14" i="36" l="1"/>
  <c r="AR14" i="36"/>
  <c r="AU14" i="36"/>
  <c r="EL14" i="36" l="1"/>
  <c r="DZ14" i="36"/>
  <c r="DN14" i="36"/>
  <c r="DB14" i="36"/>
  <c r="CY14" i="36"/>
  <c r="DA14" i="36" s="1"/>
  <c r="N31" i="29"/>
  <c r="M11" i="37"/>
  <c r="Q31" i="29"/>
  <c r="P11" i="37"/>
  <c r="AW14" i="36"/>
  <c r="BG14" i="36"/>
  <c r="BS14" i="36" s="1"/>
  <c r="AB16" i="33" s="1"/>
  <c r="P16" i="33"/>
  <c r="M16" i="33"/>
  <c r="AT14" i="36"/>
  <c r="DD14" i="36" l="1"/>
  <c r="EB14" i="36"/>
  <c r="DP14" i="36"/>
  <c r="EN14" i="36"/>
  <c r="CE14" i="36"/>
  <c r="BU14" i="36"/>
  <c r="AD16" i="33" s="1"/>
  <c r="W31" i="29"/>
  <c r="V11" i="37"/>
  <c r="O16" i="33"/>
  <c r="P31" i="29"/>
  <c r="O11" i="37"/>
  <c r="R16" i="33"/>
  <c r="S31" i="29"/>
  <c r="R11" i="37"/>
  <c r="BI14" i="36"/>
  <c r="V16" i="33"/>
  <c r="CG14" i="36" l="1"/>
  <c r="X16" i="33"/>
  <c r="Y31" i="29"/>
  <c r="X11" i="37"/>
  <c r="N15" i="36" l="1"/>
  <c r="AR15" i="36"/>
  <c r="AU15" i="36"/>
  <c r="EL15" i="36" l="1"/>
  <c r="DZ15" i="36"/>
  <c r="DN15" i="36"/>
  <c r="DB15" i="36"/>
  <c r="CY15" i="36"/>
  <c r="DA15" i="36" s="1"/>
  <c r="Q32" i="29"/>
  <c r="P12" i="37"/>
  <c r="N32" i="29"/>
  <c r="M12" i="37"/>
  <c r="AW15" i="36"/>
  <c r="BG15" i="36"/>
  <c r="BS15" i="36" s="1"/>
  <c r="AB17" i="33" s="1"/>
  <c r="P17" i="33"/>
  <c r="M17" i="33"/>
  <c r="AT15" i="36"/>
  <c r="DD15" i="36" l="1"/>
  <c r="EB15" i="36"/>
  <c r="DP15" i="36"/>
  <c r="EN15" i="36"/>
  <c r="CE15" i="36"/>
  <c r="BU15" i="36"/>
  <c r="AD17" i="33" s="1"/>
  <c r="W32" i="29"/>
  <c r="V12" i="37"/>
  <c r="O17" i="33"/>
  <c r="P32" i="29"/>
  <c r="O12" i="37"/>
  <c r="R17" i="33"/>
  <c r="S32" i="29"/>
  <c r="R12" i="37"/>
  <c r="V17" i="33"/>
  <c r="BI15" i="36"/>
  <c r="CG15" i="36" l="1"/>
  <c r="X17" i="33"/>
  <c r="Y32" i="29"/>
  <c r="X12" i="37"/>
  <c r="L16" i="36" l="1"/>
  <c r="AA14" i="36" s="1"/>
  <c r="AC14" i="36" s="1"/>
  <c r="N16" i="36" l="1"/>
  <c r="AR16" i="36"/>
  <c r="AU16" i="36"/>
  <c r="AX14" i="36" s="1"/>
  <c r="EL16" i="36" l="1"/>
  <c r="DZ16" i="36"/>
  <c r="DN16" i="36"/>
  <c r="DB16" i="36"/>
  <c r="CY16" i="36"/>
  <c r="DA16" i="36" s="1"/>
  <c r="Q33" i="29"/>
  <c r="P13" i="37"/>
  <c r="S5" i="37" s="1"/>
  <c r="U5" i="37" s="1"/>
  <c r="BA8" i="36"/>
  <c r="BC8" i="36" s="1"/>
  <c r="N33" i="29"/>
  <c r="M13" i="37"/>
  <c r="AT16" i="36"/>
  <c r="M18" i="33"/>
  <c r="AZ14" i="36"/>
  <c r="AW16" i="36"/>
  <c r="P18" i="33"/>
  <c r="S16" i="33" s="1"/>
  <c r="U16" i="33" s="1"/>
  <c r="BG16" i="36"/>
  <c r="BS16" i="36" s="1"/>
  <c r="AB18" i="33" s="1"/>
  <c r="AE16" i="33" s="1"/>
  <c r="AG16" i="33" s="1"/>
  <c r="DD16" i="36" l="1"/>
  <c r="DH8" i="36"/>
  <c r="DJ8" i="36" s="1"/>
  <c r="DE14" i="36"/>
  <c r="DG14" i="36" s="1"/>
  <c r="EB16" i="36"/>
  <c r="EF8" i="36"/>
  <c r="EH8" i="36" s="1"/>
  <c r="EC14" i="36"/>
  <c r="EE14" i="36" s="1"/>
  <c r="DP16" i="36"/>
  <c r="DT8" i="36"/>
  <c r="DV8" i="36" s="1"/>
  <c r="DQ14" i="36"/>
  <c r="DS14" i="36" s="1"/>
  <c r="EN16" i="36"/>
  <c r="ER8" i="36"/>
  <c r="ET8" i="36" s="1"/>
  <c r="EO14" i="36"/>
  <c r="EQ14" i="36" s="1"/>
  <c r="CE16" i="36"/>
  <c r="BU16" i="36"/>
  <c r="AD18" i="33" s="1"/>
  <c r="BV14" i="36"/>
  <c r="BX14" i="36" s="1"/>
  <c r="BY8" i="36"/>
  <c r="CA8" i="36" s="1"/>
  <c r="BJ14" i="36"/>
  <c r="BL14" i="36" s="1"/>
  <c r="O18" i="33"/>
  <c r="P33" i="29"/>
  <c r="O13" i="37"/>
  <c r="W33" i="29"/>
  <c r="V13" i="37"/>
  <c r="R18" i="33"/>
  <c r="S33" i="29"/>
  <c r="R13" i="37"/>
  <c r="V18" i="33"/>
  <c r="BI16" i="36"/>
  <c r="BM8" i="36"/>
  <c r="BO8" i="36" s="1"/>
  <c r="CG16" i="36" l="1"/>
  <c r="CK8" i="36"/>
  <c r="CM8" i="36" s="1"/>
  <c r="CH14" i="36"/>
  <c r="CJ14" i="36" s="1"/>
  <c r="Y5" i="37"/>
  <c r="AA5" i="37" s="1"/>
  <c r="Y16" i="33"/>
  <c r="AA16" i="33" s="1"/>
  <c r="X18" i="33"/>
  <c r="Y33" i="29"/>
  <c r="X13" i="37"/>
  <c r="N55" i="36" l="1"/>
  <c r="AR55" i="36"/>
  <c r="AU55" i="36"/>
  <c r="EL55" i="36" l="1"/>
  <c r="DZ55" i="36"/>
  <c r="DN55" i="36"/>
  <c r="DB55" i="36"/>
  <c r="CY55" i="36"/>
  <c r="DA55" i="36" s="1"/>
  <c r="AT55" i="36"/>
  <c r="N79" i="29"/>
  <c r="M91" i="37"/>
  <c r="M91" i="33"/>
  <c r="AW55" i="36"/>
  <c r="Q79" i="29"/>
  <c r="P91" i="37"/>
  <c r="P91" i="33"/>
  <c r="BG55" i="36"/>
  <c r="DD55" i="36" l="1"/>
  <c r="EB55" i="36"/>
  <c r="DP55" i="36"/>
  <c r="EN55" i="36"/>
  <c r="W79" i="29"/>
  <c r="V91" i="37"/>
  <c r="V91" i="33"/>
  <c r="S79" i="29"/>
  <c r="R91" i="37"/>
  <c r="R91" i="33"/>
  <c r="P79" i="29"/>
  <c r="O91" i="37"/>
  <c r="O91" i="33"/>
  <c r="BI55" i="36"/>
  <c r="BS55" i="36"/>
  <c r="CE55" i="36" l="1"/>
  <c r="Y79" i="29"/>
  <c r="X91" i="37"/>
  <c r="X91" i="33"/>
  <c r="BU55" i="36"/>
  <c r="CG55" i="36" l="1"/>
  <c r="L56" i="36"/>
  <c r="AR56" i="36" s="1"/>
  <c r="AU56" i="36" l="1"/>
  <c r="N56" i="36"/>
  <c r="EL56" i="36" l="1"/>
  <c r="DZ56" i="36"/>
  <c r="DN56" i="36"/>
  <c r="DB56" i="36"/>
  <c r="CY56" i="36"/>
  <c r="DA56" i="36" s="1"/>
  <c r="N80" i="29"/>
  <c r="M92" i="37"/>
  <c r="M92" i="33"/>
  <c r="Q80" i="29"/>
  <c r="P92" i="37"/>
  <c r="P92" i="33"/>
  <c r="AT56" i="36"/>
  <c r="BG56" i="36"/>
  <c r="AW56" i="36"/>
  <c r="DD56" i="36" l="1"/>
  <c r="EB56" i="36"/>
  <c r="DP56" i="36"/>
  <c r="EN56" i="36"/>
  <c r="S80" i="29"/>
  <c r="R92" i="37"/>
  <c r="R92" i="33"/>
  <c r="P80" i="29"/>
  <c r="O92" i="37"/>
  <c r="O92" i="33"/>
  <c r="W80" i="29"/>
  <c r="V92" i="37"/>
  <c r="V92" i="33"/>
  <c r="BI56" i="36"/>
  <c r="BS56" i="36"/>
  <c r="CE56" i="36" l="1"/>
  <c r="Y80" i="29"/>
  <c r="X92" i="37"/>
  <c r="X92" i="33"/>
  <c r="BU56" i="36"/>
  <c r="CG56" i="36" l="1"/>
  <c r="L57" i="36"/>
  <c r="N57" i="36" l="1"/>
  <c r="AR57" i="36"/>
  <c r="AU57" i="36"/>
  <c r="AW57" i="36" s="1"/>
  <c r="EL57" i="36" l="1"/>
  <c r="DZ57" i="36"/>
  <c r="DN57" i="36"/>
  <c r="DB57" i="36"/>
  <c r="CY57" i="36"/>
  <c r="DA57" i="36" s="1"/>
  <c r="BG57" i="36"/>
  <c r="W81" i="29" s="1"/>
  <c r="S81" i="29"/>
  <c r="R93" i="37"/>
  <c r="R93" i="33"/>
  <c r="N81" i="29"/>
  <c r="M93" i="37"/>
  <c r="M93" i="33"/>
  <c r="Q81" i="29"/>
  <c r="P93" i="37"/>
  <c r="P93" i="33"/>
  <c r="AT57" i="36"/>
  <c r="DD57" i="36" l="1"/>
  <c r="EB57" i="36"/>
  <c r="BS57" i="36"/>
  <c r="V93" i="37"/>
  <c r="DP57" i="36"/>
  <c r="EN57" i="36"/>
  <c r="CE57" i="36"/>
  <c r="BI57" i="36"/>
  <c r="Y81" i="29" s="1"/>
  <c r="V93" i="33"/>
  <c r="P81" i="29"/>
  <c r="O93" i="37"/>
  <c r="O93" i="33"/>
  <c r="BU57" i="36"/>
  <c r="L58" i="36"/>
  <c r="N58" i="36" s="1"/>
  <c r="X93" i="37" l="1"/>
  <c r="X93" i="33"/>
  <c r="CG57" i="36"/>
  <c r="AR58" i="36"/>
  <c r="AU58" i="36"/>
  <c r="AT58" i="36" l="1"/>
  <c r="EL58" i="36"/>
  <c r="DZ58" i="36"/>
  <c r="DN58" i="36"/>
  <c r="DB58" i="36"/>
  <c r="CY58" i="36"/>
  <c r="DA58" i="36" s="1"/>
  <c r="Q82" i="29"/>
  <c r="P94" i="37"/>
  <c r="P94" i="33"/>
  <c r="P82" i="29"/>
  <c r="O94" i="37"/>
  <c r="O94" i="33"/>
  <c r="N82" i="29"/>
  <c r="M94" i="37"/>
  <c r="M94" i="33"/>
  <c r="AW58" i="36"/>
  <c r="BG58" i="36"/>
  <c r="DP58" i="36" l="1"/>
  <c r="EN58" i="36"/>
  <c r="DD58" i="36"/>
  <c r="EB58" i="36"/>
  <c r="W82" i="29"/>
  <c r="V94" i="37"/>
  <c r="V94" i="33"/>
  <c r="S82" i="29"/>
  <c r="R94" i="37"/>
  <c r="R94" i="33"/>
  <c r="BI58" i="36"/>
  <c r="BS58" i="36"/>
  <c r="CE58" i="36" l="1"/>
  <c r="Y82" i="29"/>
  <c r="X94" i="37"/>
  <c r="X94" i="33"/>
  <c r="BU58" i="36"/>
  <c r="L59" i="36"/>
  <c r="CG58" i="36" l="1"/>
  <c r="N59" i="36"/>
  <c r="AR59" i="36"/>
  <c r="AU59" i="36"/>
  <c r="EL59" i="36" l="1"/>
  <c r="DZ59" i="36"/>
  <c r="DN59" i="36"/>
  <c r="DB59" i="36"/>
  <c r="CY59" i="36"/>
  <c r="DA59" i="36" s="1"/>
  <c r="N83" i="29"/>
  <c r="M95" i="37"/>
  <c r="M95" i="33"/>
  <c r="Q83" i="29"/>
  <c r="P95" i="37"/>
  <c r="P95" i="33"/>
  <c r="BG59" i="36"/>
  <c r="AW59" i="36"/>
  <c r="AT59" i="36"/>
  <c r="DD59" i="36" l="1"/>
  <c r="EB59" i="36"/>
  <c r="DP59" i="36"/>
  <c r="EN59" i="36"/>
  <c r="S83" i="29"/>
  <c r="R95" i="37"/>
  <c r="R95" i="33"/>
  <c r="P83" i="29"/>
  <c r="O95" i="37"/>
  <c r="O95" i="33"/>
  <c r="W83" i="29"/>
  <c r="V95" i="37"/>
  <c r="V95" i="33"/>
  <c r="BI59" i="36"/>
  <c r="BS59" i="36"/>
  <c r="CE59" i="36" l="1"/>
  <c r="Y83" i="29"/>
  <c r="X95" i="37"/>
  <c r="X95" i="33"/>
  <c r="BU59" i="36"/>
  <c r="L60" i="36"/>
  <c r="AU60" i="36" s="1"/>
  <c r="CG59" i="36" l="1"/>
  <c r="Q84" i="29"/>
  <c r="P96" i="37"/>
  <c r="P96" i="33"/>
  <c r="AW60" i="36"/>
  <c r="N60" i="36"/>
  <c r="AR60" i="36"/>
  <c r="BG60" i="36"/>
  <c r="EL60" i="36" l="1"/>
  <c r="EN60" i="36" s="1"/>
  <c r="DZ60" i="36"/>
  <c r="EB60" i="36" s="1"/>
  <c r="DN60" i="36"/>
  <c r="DP60" i="36" s="1"/>
  <c r="DB60" i="36"/>
  <c r="DD60" i="36" s="1"/>
  <c r="CY60" i="36"/>
  <c r="DA60" i="36" s="1"/>
  <c r="N84" i="29"/>
  <c r="M96" i="37"/>
  <c r="M96" i="33"/>
  <c r="BI60" i="36"/>
  <c r="W84" i="29"/>
  <c r="V96" i="37"/>
  <c r="V96" i="33"/>
  <c r="S84" i="29"/>
  <c r="R96" i="37"/>
  <c r="R96" i="33"/>
  <c r="BS60" i="36"/>
  <c r="CE60" i="36" s="1"/>
  <c r="CG60" i="36" s="1"/>
  <c r="AT60" i="36"/>
  <c r="P84" i="29" l="1"/>
  <c r="O96" i="37"/>
  <c r="O96" i="33"/>
  <c r="Y84" i="29"/>
  <c r="X96" i="37"/>
  <c r="X96" i="33"/>
  <c r="BU60" i="36"/>
  <c r="L61" i="36"/>
  <c r="N61" i="36" l="1"/>
  <c r="AR61" i="36"/>
  <c r="AA55" i="36"/>
  <c r="AC55" i="36" s="1"/>
  <c r="AU61" i="36"/>
  <c r="EL61" i="36" l="1"/>
  <c r="DZ61" i="36"/>
  <c r="DN61" i="36"/>
  <c r="DB61" i="36"/>
  <c r="CY61" i="36"/>
  <c r="DA61" i="36" s="1"/>
  <c r="Q85" i="29"/>
  <c r="P97" i="37"/>
  <c r="S91" i="37" s="1"/>
  <c r="U91" i="37" s="1"/>
  <c r="P97" i="33"/>
  <c r="S91" i="33" s="1"/>
  <c r="U91" i="33" s="1"/>
  <c r="N85" i="29"/>
  <c r="M97" i="37"/>
  <c r="M97" i="33"/>
  <c r="BG61" i="36"/>
  <c r="AW61" i="36"/>
  <c r="AX55" i="36"/>
  <c r="AZ55" i="36" s="1"/>
  <c r="AT61" i="36"/>
  <c r="DD61" i="36" l="1"/>
  <c r="DE55" i="36"/>
  <c r="DG55" i="36" s="1"/>
  <c r="EB61" i="36"/>
  <c r="EC55" i="36"/>
  <c r="EE55" i="36" s="1"/>
  <c r="DP61" i="36"/>
  <c r="DQ55" i="36"/>
  <c r="DS55" i="36" s="1"/>
  <c r="EN61" i="36"/>
  <c r="EO55" i="36"/>
  <c r="EQ55" i="36" s="1"/>
  <c r="S85" i="29"/>
  <c r="R97" i="37"/>
  <c r="R97" i="33"/>
  <c r="P85" i="29"/>
  <c r="O97" i="37"/>
  <c r="O97" i="33"/>
  <c r="W85" i="29"/>
  <c r="V97" i="37"/>
  <c r="Y91" i="37" s="1"/>
  <c r="AA91" i="37" s="1"/>
  <c r="V97" i="33"/>
  <c r="Y91" i="33" s="1"/>
  <c r="BI61" i="36"/>
  <c r="BJ55" i="36"/>
  <c r="BL55" i="36" s="1"/>
  <c r="BS61" i="36"/>
  <c r="CE61" i="36" l="1"/>
  <c r="CH55" i="36" s="1"/>
  <c r="CJ55" i="36" s="1"/>
  <c r="BV55" i="36"/>
  <c r="BX55" i="36" s="1"/>
  <c r="AA91" i="33"/>
  <c r="Y85" i="29"/>
  <c r="X97" i="37"/>
  <c r="X97" i="33"/>
  <c r="BU61" i="36"/>
  <c r="CG61" i="36" l="1"/>
  <c r="N63" i="36"/>
  <c r="AR63" i="36"/>
  <c r="AU63" i="36"/>
  <c r="EL63" i="36" l="1"/>
  <c r="DZ63" i="36"/>
  <c r="DN63" i="36"/>
  <c r="DB63" i="36"/>
  <c r="CY63" i="36"/>
  <c r="DA63" i="36" s="1"/>
  <c r="N13" i="29"/>
  <c r="M104" i="37"/>
  <c r="M104" i="33"/>
  <c r="Q13" i="29"/>
  <c r="P104" i="37"/>
  <c r="P104" i="33"/>
  <c r="AT63" i="36"/>
  <c r="BG63" i="36"/>
  <c r="AW63" i="36"/>
  <c r="S13" i="29" s="1"/>
  <c r="DD63" i="36" l="1"/>
  <c r="EB63" i="36"/>
  <c r="DP63" i="36"/>
  <c r="EN63" i="36"/>
  <c r="W13" i="29"/>
  <c r="R104" i="37"/>
  <c r="R104" i="33"/>
  <c r="V104" i="37"/>
  <c r="V104" i="33"/>
  <c r="P13" i="29"/>
  <c r="O104" i="37"/>
  <c r="O104" i="33"/>
  <c r="BI63" i="36"/>
  <c r="Y13" i="29" s="1"/>
  <c r="BS63" i="36"/>
  <c r="CE63" i="36" l="1"/>
  <c r="X104" i="37"/>
  <c r="X104" i="33"/>
  <c r="BU63" i="36"/>
  <c r="CG63" i="36" l="1"/>
  <c r="L64" i="36"/>
  <c r="N64" i="36" l="1"/>
  <c r="AA63" i="36"/>
  <c r="AC63" i="36" s="1"/>
  <c r="AU64" i="36"/>
  <c r="AR64" i="36"/>
  <c r="EL64" i="36" l="1"/>
  <c r="DZ64" i="36"/>
  <c r="DN64" i="36"/>
  <c r="DB64" i="36"/>
  <c r="CY64" i="36"/>
  <c r="DA64" i="36" s="1"/>
  <c r="N14" i="29"/>
  <c r="M105" i="37"/>
  <c r="M105" i="33"/>
  <c r="Q14" i="29"/>
  <c r="P105" i="37"/>
  <c r="P105" i="33"/>
  <c r="AT64" i="36"/>
  <c r="BG64" i="36"/>
  <c r="AW64" i="36"/>
  <c r="DD64" i="36" l="1"/>
  <c r="EB64" i="36"/>
  <c r="EC63" i="36"/>
  <c r="EE63" i="36" s="1"/>
  <c r="DP64" i="36"/>
  <c r="DQ63" i="36"/>
  <c r="DS63" i="36" s="1"/>
  <c r="EN64" i="36"/>
  <c r="EO63" i="36"/>
  <c r="EQ63" i="36" s="1"/>
  <c r="W14" i="29"/>
  <c r="BJ63" i="36"/>
  <c r="S14" i="29"/>
  <c r="R105" i="37"/>
  <c r="R105" i="33"/>
  <c r="P14" i="29"/>
  <c r="O105" i="37"/>
  <c r="O105" i="33"/>
  <c r="V105" i="37"/>
  <c r="V105" i="33"/>
  <c r="BI64" i="36"/>
  <c r="Y14" i="29" s="1"/>
  <c r="BS64" i="36"/>
  <c r="CE64" i="36" l="1"/>
  <c r="BV63" i="36"/>
  <c r="BX63" i="36" s="1"/>
  <c r="X105" i="37"/>
  <c r="X105" i="33"/>
  <c r="BU64" i="36"/>
  <c r="CG64" i="36" l="1"/>
  <c r="CH63" i="36"/>
  <c r="CJ63" i="36" s="1"/>
  <c r="AU65" i="36"/>
  <c r="Q15" i="29" l="1"/>
  <c r="P106" i="37"/>
  <c r="P106" i="33"/>
  <c r="BG65" i="36"/>
  <c r="W15" i="29" l="1"/>
  <c r="V106" i="37"/>
  <c r="V106" i="33"/>
  <c r="BS65" i="36"/>
  <c r="CE65" i="36" l="1"/>
  <c r="L66" i="36"/>
  <c r="AU66" i="36" l="1"/>
  <c r="AR66" i="36"/>
  <c r="EL66" i="36" l="1"/>
  <c r="EO65" i="36" s="1"/>
  <c r="DZ66" i="36"/>
  <c r="EC65" i="36" s="1"/>
  <c r="DN66" i="36"/>
  <c r="DQ65" i="36" s="1"/>
  <c r="DB66" i="36"/>
  <c r="DE63" i="36" s="1"/>
  <c r="DG63" i="36" s="1"/>
  <c r="CY66" i="36"/>
  <c r="N16" i="29"/>
  <c r="M107" i="37"/>
  <c r="M107" i="33"/>
  <c r="Q16" i="29"/>
  <c r="T7" i="29" s="1"/>
  <c r="V7" i="29" s="1"/>
  <c r="P107" i="37"/>
  <c r="S104" i="37" s="1"/>
  <c r="U104" i="37" s="1"/>
  <c r="P107" i="33"/>
  <c r="BG66" i="36"/>
  <c r="AX63" i="36"/>
  <c r="AZ63" i="36" s="1"/>
  <c r="W16" i="29" l="1"/>
  <c r="Z7" i="29" s="1"/>
  <c r="AB7" i="29" s="1"/>
  <c r="BJ65" i="36"/>
  <c r="V107" i="37"/>
  <c r="Y104" i="37" s="1"/>
  <c r="AA104" i="37" s="1"/>
  <c r="V107" i="33"/>
  <c r="Y104" i="33" s="1"/>
  <c r="AA104" i="33" s="1"/>
  <c r="BL63" i="36"/>
  <c r="BS66" i="36"/>
  <c r="S104" i="33"/>
  <c r="U104" i="33" s="1"/>
  <c r="CE66" i="36" l="1"/>
  <c r="CH65" i="36" s="1"/>
  <c r="BV65" i="36"/>
  <c r="L67" i="36"/>
  <c r="AR67" i="36" s="1"/>
  <c r="N67" i="36" l="1"/>
  <c r="AU67" i="36"/>
  <c r="EL67" i="36" l="1"/>
  <c r="DZ67" i="36"/>
  <c r="DN67" i="36"/>
  <c r="DB67" i="36"/>
  <c r="CY67" i="36"/>
  <c r="DA67" i="36" s="1"/>
  <c r="BG67" i="36"/>
  <c r="Q58" i="29"/>
  <c r="P113" i="37"/>
  <c r="P113" i="33"/>
  <c r="N58" i="29"/>
  <c r="M113" i="37"/>
  <c r="M113" i="33"/>
  <c r="AT67" i="36"/>
  <c r="AW67" i="36"/>
  <c r="DD67" i="36" l="1"/>
  <c r="EB67" i="36"/>
  <c r="DP67" i="36"/>
  <c r="EN67" i="36"/>
  <c r="S58" i="29"/>
  <c r="R113" i="37"/>
  <c r="R113" i="33"/>
  <c r="P58" i="29"/>
  <c r="O113" i="37"/>
  <c r="O113" i="33"/>
  <c r="BI67" i="36"/>
  <c r="W58" i="29"/>
  <c r="V113" i="37"/>
  <c r="V113" i="33"/>
  <c r="BS67" i="36"/>
  <c r="CE67" i="36" l="1"/>
  <c r="Y58" i="29"/>
  <c r="X113" i="37"/>
  <c r="X113" i="33"/>
  <c r="BU67" i="36"/>
  <c r="CG67" i="36" l="1"/>
  <c r="L68" i="36"/>
  <c r="N68" i="36" l="1"/>
  <c r="AR68" i="36"/>
  <c r="AU68" i="36"/>
  <c r="EL68" i="36" l="1"/>
  <c r="DZ68" i="36"/>
  <c r="DN68" i="36"/>
  <c r="DB68" i="36"/>
  <c r="CY68" i="36"/>
  <c r="DA68" i="36" s="1"/>
  <c r="Q59" i="29"/>
  <c r="P114" i="37"/>
  <c r="P114" i="33"/>
  <c r="N59" i="29"/>
  <c r="M114" i="37"/>
  <c r="M114" i="33"/>
  <c r="AT68" i="36"/>
  <c r="BG68" i="36"/>
  <c r="AW68" i="36"/>
  <c r="DD68" i="36" l="1"/>
  <c r="EB68" i="36"/>
  <c r="DP68" i="36"/>
  <c r="EN68" i="36"/>
  <c r="S59" i="29"/>
  <c r="R114" i="37"/>
  <c r="R114" i="33"/>
  <c r="W59" i="29"/>
  <c r="V114" i="37"/>
  <c r="V114" i="33"/>
  <c r="P59" i="29"/>
  <c r="O114" i="37"/>
  <c r="O114" i="33"/>
  <c r="BS68" i="36"/>
  <c r="BI68" i="36"/>
  <c r="CE68" i="36" l="1"/>
  <c r="Y59" i="29"/>
  <c r="X114" i="37"/>
  <c r="X114" i="33"/>
  <c r="BU68" i="36"/>
  <c r="CG68" i="36" l="1"/>
  <c r="L69" i="36"/>
  <c r="AU69" i="36" l="1"/>
  <c r="AR69" i="36"/>
  <c r="N69" i="36"/>
  <c r="EL69" i="36" l="1"/>
  <c r="DZ69" i="36"/>
  <c r="DN69" i="36"/>
  <c r="DB69" i="36"/>
  <c r="CY69" i="36"/>
  <c r="DA69" i="36" s="1"/>
  <c r="N60" i="29"/>
  <c r="M115" i="37"/>
  <c r="M115" i="33"/>
  <c r="Q60" i="29"/>
  <c r="P115" i="37"/>
  <c r="P115" i="33"/>
  <c r="BG69" i="36"/>
  <c r="AW69" i="36"/>
  <c r="AT69" i="36"/>
  <c r="DD69" i="36" l="1"/>
  <c r="EB69" i="36"/>
  <c r="DP69" i="36"/>
  <c r="EN69" i="36"/>
  <c r="P60" i="29"/>
  <c r="O115" i="37"/>
  <c r="O115" i="33"/>
  <c r="S60" i="29"/>
  <c r="R115" i="37"/>
  <c r="R115" i="33"/>
  <c r="W60" i="29"/>
  <c r="V115" i="37"/>
  <c r="V115" i="33"/>
  <c r="BS69" i="36"/>
  <c r="BI69" i="36"/>
  <c r="CE69" i="36" l="1"/>
  <c r="Y60" i="29"/>
  <c r="X115" i="37"/>
  <c r="X115" i="33"/>
  <c r="BU69" i="36"/>
  <c r="CG69" i="36" l="1"/>
  <c r="L70" i="36"/>
  <c r="N70" i="36" l="1"/>
  <c r="AR70" i="36"/>
  <c r="AU70" i="36"/>
  <c r="AX67" i="36" s="1"/>
  <c r="AZ67" i="36" s="1"/>
  <c r="EL70" i="36" l="1"/>
  <c r="DZ70" i="36"/>
  <c r="DN70" i="36"/>
  <c r="DB70" i="36"/>
  <c r="CY70" i="36"/>
  <c r="DA70" i="36" s="1"/>
  <c r="Q61" i="29"/>
  <c r="P116" i="37"/>
  <c r="P116" i="33"/>
  <c r="N61" i="29"/>
  <c r="M116" i="37"/>
  <c r="M116" i="33"/>
  <c r="BG70" i="36"/>
  <c r="BJ67" i="36" s="1"/>
  <c r="BL67" i="36" s="1"/>
  <c r="AW70" i="36"/>
  <c r="AT70" i="36"/>
  <c r="DD70" i="36" l="1"/>
  <c r="DE67" i="36"/>
  <c r="DG67" i="36" s="1"/>
  <c r="EB70" i="36"/>
  <c r="EC67" i="36"/>
  <c r="EE67" i="36" s="1"/>
  <c r="DP70" i="36"/>
  <c r="DQ67" i="36"/>
  <c r="DS67" i="36" s="1"/>
  <c r="EN70" i="36"/>
  <c r="EO67" i="36"/>
  <c r="EQ67" i="36" s="1"/>
  <c r="S61" i="29"/>
  <c r="R116" i="37"/>
  <c r="R116" i="33"/>
  <c r="P61" i="29"/>
  <c r="O116" i="37"/>
  <c r="O116" i="33"/>
  <c r="W61" i="29"/>
  <c r="V116" i="37"/>
  <c r="V116" i="33"/>
  <c r="BS70" i="36"/>
  <c r="BI70" i="36"/>
  <c r="CE70" i="36" l="1"/>
  <c r="BV67" i="36"/>
  <c r="BX67" i="36" s="1"/>
  <c r="Y61" i="29"/>
  <c r="X116" i="37"/>
  <c r="X116" i="33"/>
  <c r="BU70" i="36"/>
  <c r="CG70" i="36" l="1"/>
  <c r="CH67" i="36"/>
  <c r="CJ67" i="36" s="1"/>
  <c r="L71" i="36"/>
  <c r="AR71" i="36" l="1"/>
  <c r="N62" i="29" s="1"/>
  <c r="N71" i="36"/>
  <c r="AU71" i="36"/>
  <c r="M117" i="33" l="1"/>
  <c r="M117" i="37"/>
  <c r="EL71" i="36"/>
  <c r="DZ71" i="36"/>
  <c r="DN71" i="36"/>
  <c r="DB71" i="36"/>
  <c r="CY71" i="36"/>
  <c r="DA71" i="36" s="1"/>
  <c r="AT71" i="36"/>
  <c r="O117" i="37" s="1"/>
  <c r="Q62" i="29"/>
  <c r="P117" i="37"/>
  <c r="P117" i="33"/>
  <c r="P62" i="29"/>
  <c r="AW71" i="36"/>
  <c r="BG71" i="36"/>
  <c r="O117" i="33" l="1"/>
  <c r="DP71" i="36"/>
  <c r="EN71" i="36"/>
  <c r="DD71" i="36"/>
  <c r="EB71" i="36"/>
  <c r="W62" i="29"/>
  <c r="V117" i="37"/>
  <c r="V117" i="33"/>
  <c r="S62" i="29"/>
  <c r="R117" i="37"/>
  <c r="R117" i="33"/>
  <c r="BI71" i="36"/>
  <c r="BS71" i="36"/>
  <c r="CE71" i="36" l="1"/>
  <c r="Y62" i="29"/>
  <c r="X117" i="37"/>
  <c r="X117" i="33"/>
  <c r="BU71" i="36"/>
  <c r="CG71" i="36" l="1"/>
  <c r="L72" i="36"/>
  <c r="AU72" i="36" l="1"/>
  <c r="AX71" i="36" s="1"/>
  <c r="AZ71" i="36" s="1"/>
  <c r="AA71" i="36"/>
  <c r="AC71" i="36" s="1"/>
  <c r="AR72" i="36"/>
  <c r="N72" i="36"/>
  <c r="Q63" i="29" l="1"/>
  <c r="AW72" i="36"/>
  <c r="R118" i="37" s="1"/>
  <c r="P118" i="33"/>
  <c r="AT72" i="36"/>
  <c r="P63" i="29" s="1"/>
  <c r="EL72" i="36"/>
  <c r="DN72" i="36"/>
  <c r="DZ72" i="36"/>
  <c r="DB72" i="36"/>
  <c r="CY72" i="36"/>
  <c r="DA72" i="36" s="1"/>
  <c r="BG72" i="36"/>
  <c r="BJ71" i="36" s="1"/>
  <c r="BL71" i="36" s="1"/>
  <c r="P118" i="37"/>
  <c r="W63" i="29"/>
  <c r="N63" i="29"/>
  <c r="M118" i="37"/>
  <c r="M118" i="33"/>
  <c r="O118" i="37"/>
  <c r="R118" i="33" l="1"/>
  <c r="S63" i="29"/>
  <c r="BS72" i="36"/>
  <c r="CE72" i="36" s="1"/>
  <c r="O118" i="33"/>
  <c r="V118" i="33"/>
  <c r="EB72" i="36"/>
  <c r="EC71" i="36"/>
  <c r="EE71" i="36" s="1"/>
  <c r="EN72" i="36"/>
  <c r="EO71" i="36"/>
  <c r="EQ71" i="36" s="1"/>
  <c r="DD72" i="36"/>
  <c r="DE71" i="36"/>
  <c r="DG71" i="36" s="1"/>
  <c r="DP72" i="36"/>
  <c r="DQ71" i="36"/>
  <c r="DS71" i="36" s="1"/>
  <c r="BI72" i="36"/>
  <c r="X118" i="37" s="1"/>
  <c r="V118" i="37"/>
  <c r="Y63" i="29"/>
  <c r="BV71" i="36" l="1"/>
  <c r="BX71" i="36" s="1"/>
  <c r="X118" i="33"/>
  <c r="BU72" i="36"/>
  <c r="CG72" i="36"/>
  <c r="CH71" i="36"/>
  <c r="CJ71" i="36" s="1"/>
  <c r="L73" i="36"/>
  <c r="N73" i="36" l="1"/>
  <c r="AR73" i="36"/>
  <c r="AU73" i="36"/>
  <c r="EL73" i="36" l="1"/>
  <c r="DZ73" i="36"/>
  <c r="DN73" i="36"/>
  <c r="DB73" i="36"/>
  <c r="CY73" i="36"/>
  <c r="DA73" i="36" s="1"/>
  <c r="N64" i="29"/>
  <c r="M119" i="37"/>
  <c r="M119" i="33"/>
  <c r="Q64" i="29"/>
  <c r="P119" i="37"/>
  <c r="P119" i="33"/>
  <c r="AW73" i="36"/>
  <c r="BG73" i="36"/>
  <c r="AT73" i="36"/>
  <c r="DD73" i="36" l="1"/>
  <c r="EB73" i="36"/>
  <c r="DP73" i="36"/>
  <c r="EN73" i="36"/>
  <c r="P64" i="29"/>
  <c r="O119" i="37"/>
  <c r="O119" i="33"/>
  <c r="W64" i="29"/>
  <c r="V119" i="37"/>
  <c r="V119" i="33"/>
  <c r="S64" i="29"/>
  <c r="R119" i="37"/>
  <c r="R119" i="33"/>
  <c r="BI73" i="36"/>
  <c r="BS73" i="36"/>
  <c r="CE73" i="36" l="1"/>
  <c r="Y64" i="29"/>
  <c r="X119" i="37"/>
  <c r="X119" i="33"/>
  <c r="BU73" i="36"/>
  <c r="CG73" i="36" l="1"/>
  <c r="L74" i="36"/>
  <c r="N74" i="36" l="1"/>
  <c r="AR74" i="36"/>
  <c r="AU74" i="36"/>
  <c r="EL74" i="36" l="1"/>
  <c r="DN74" i="36"/>
  <c r="DZ74" i="36"/>
  <c r="DB74" i="36"/>
  <c r="CY74" i="36"/>
  <c r="DA74" i="36" s="1"/>
  <c r="Q65" i="29"/>
  <c r="P120" i="37"/>
  <c r="P120" i="33"/>
  <c r="N65" i="29"/>
  <c r="M120" i="37"/>
  <c r="M120" i="33"/>
  <c r="BG74" i="36"/>
  <c r="AW74" i="36"/>
  <c r="AT74" i="36"/>
  <c r="DD74" i="36" l="1"/>
  <c r="DP74" i="36"/>
  <c r="EB74" i="36"/>
  <c r="EN74" i="36"/>
  <c r="P65" i="29"/>
  <c r="O120" i="37"/>
  <c r="O120" i="33"/>
  <c r="S65" i="29"/>
  <c r="R120" i="37"/>
  <c r="R120" i="33"/>
  <c r="W65" i="29"/>
  <c r="V120" i="37"/>
  <c r="V120" i="33"/>
  <c r="BS74" i="36"/>
  <c r="BI74" i="36"/>
  <c r="CE74" i="36" l="1"/>
  <c r="Y65" i="29"/>
  <c r="X120" i="37"/>
  <c r="X120" i="33"/>
  <c r="BU74" i="36"/>
  <c r="CG74" i="36" l="1"/>
  <c r="L75" i="36"/>
  <c r="N75" i="36" l="1"/>
  <c r="AR75" i="36"/>
  <c r="AA73" i="36"/>
  <c r="AC73" i="36" s="1"/>
  <c r="AU75" i="36"/>
  <c r="AX73" i="36" s="1"/>
  <c r="AZ73" i="36" s="1"/>
  <c r="EL75" i="36" l="1"/>
  <c r="DZ75" i="36"/>
  <c r="DN75" i="36"/>
  <c r="DB75" i="36"/>
  <c r="CY75" i="36"/>
  <c r="DA75" i="36" s="1"/>
  <c r="Q66" i="29"/>
  <c r="P121" i="37"/>
  <c r="P121" i="33"/>
  <c r="N66" i="29"/>
  <c r="M121" i="37"/>
  <c r="M121" i="33"/>
  <c r="AT75" i="36"/>
  <c r="BG75" i="36"/>
  <c r="BJ73" i="36" s="1"/>
  <c r="BL73" i="36" s="1"/>
  <c r="AW75" i="36"/>
  <c r="DD75" i="36" l="1"/>
  <c r="DE73" i="36"/>
  <c r="DG73" i="36" s="1"/>
  <c r="EB75" i="36"/>
  <c r="EC73" i="36"/>
  <c r="EE73" i="36" s="1"/>
  <c r="DP75" i="36"/>
  <c r="DQ73" i="36"/>
  <c r="DS73" i="36" s="1"/>
  <c r="EN75" i="36"/>
  <c r="EO73" i="36"/>
  <c r="EQ73" i="36" s="1"/>
  <c r="S113" i="33"/>
  <c r="U113" i="33" s="1"/>
  <c r="S66" i="29"/>
  <c r="R121" i="37"/>
  <c r="R121" i="33"/>
  <c r="P66" i="29"/>
  <c r="O121" i="37"/>
  <c r="O121" i="33"/>
  <c r="W66" i="29"/>
  <c r="V121" i="37"/>
  <c r="V121" i="33"/>
  <c r="BS75" i="36"/>
  <c r="BI75" i="36"/>
  <c r="CE75" i="36" l="1"/>
  <c r="BV73" i="36"/>
  <c r="BX73" i="36" s="1"/>
  <c r="Y113" i="33"/>
  <c r="AA113" i="33" s="1"/>
  <c r="Y66" i="29"/>
  <c r="X121" i="37"/>
  <c r="X121" i="33"/>
  <c r="BU75" i="36"/>
  <c r="CG75" i="36" l="1"/>
  <c r="CH73" i="36"/>
  <c r="CJ73" i="36" s="1"/>
  <c r="L76" i="36"/>
  <c r="N76" i="36" l="1"/>
  <c r="AU76" i="36"/>
  <c r="AR76" i="36"/>
  <c r="EL76" i="36" l="1"/>
  <c r="DZ76" i="36"/>
  <c r="DN76" i="36"/>
  <c r="CY76" i="36"/>
  <c r="DA76" i="36" s="1"/>
  <c r="DB76" i="36"/>
  <c r="N67" i="29"/>
  <c r="M122" i="37"/>
  <c r="M127" i="33"/>
  <c r="Q67" i="29"/>
  <c r="P122" i="37"/>
  <c r="P127" i="33"/>
  <c r="BG76" i="36"/>
  <c r="AW76" i="36"/>
  <c r="AT76" i="36"/>
  <c r="EB76" i="36" l="1"/>
  <c r="DD76" i="36"/>
  <c r="DP76" i="36"/>
  <c r="EN76" i="36"/>
  <c r="S67" i="29"/>
  <c r="R122" i="37"/>
  <c r="R127" i="33"/>
  <c r="P67" i="29"/>
  <c r="O122" i="37"/>
  <c r="O127" i="33"/>
  <c r="W67" i="29"/>
  <c r="V122" i="37"/>
  <c r="V127" i="33"/>
  <c r="BS76" i="36"/>
  <c r="BI76" i="36"/>
  <c r="CE76" i="36" l="1"/>
  <c r="Y67" i="29"/>
  <c r="X122" i="37"/>
  <c r="X127" i="33"/>
  <c r="BU76" i="36"/>
  <c r="CG76" i="36" l="1"/>
  <c r="L77" i="36"/>
  <c r="AU77" i="36" s="1"/>
  <c r="AX76" i="36" s="1"/>
  <c r="AZ76" i="36" s="1"/>
  <c r="Q68" i="29" l="1"/>
  <c r="P123" i="37"/>
  <c r="P128" i="33"/>
  <c r="AW77" i="36"/>
  <c r="BG77" i="36"/>
  <c r="N77" i="36"/>
  <c r="AA76" i="36"/>
  <c r="AC76" i="36" s="1"/>
  <c r="AR77" i="36"/>
  <c r="EL77" i="36" l="1"/>
  <c r="DZ77" i="36"/>
  <c r="DN77" i="36"/>
  <c r="DB77" i="36"/>
  <c r="CY77" i="36"/>
  <c r="DA77" i="36" s="1"/>
  <c r="V128" i="33"/>
  <c r="BJ76" i="36"/>
  <c r="N68" i="29"/>
  <c r="M123" i="37"/>
  <c r="M128" i="33"/>
  <c r="S68" i="29"/>
  <c r="R123" i="37"/>
  <c r="R128" i="33"/>
  <c r="W68" i="29"/>
  <c r="V123" i="37"/>
  <c r="BS77" i="36"/>
  <c r="BI77" i="36"/>
  <c r="AT77" i="36"/>
  <c r="DD77" i="36" l="1"/>
  <c r="DE76" i="36"/>
  <c r="DG76" i="36" s="1"/>
  <c r="EB77" i="36"/>
  <c r="EC76" i="36"/>
  <c r="EE76" i="36" s="1"/>
  <c r="DP77" i="36"/>
  <c r="DQ76" i="36"/>
  <c r="DS76" i="36" s="1"/>
  <c r="EN77" i="36"/>
  <c r="EO76" i="36"/>
  <c r="EQ76" i="36" s="1"/>
  <c r="CE77" i="36"/>
  <c r="BV76" i="36"/>
  <c r="BX76" i="36" s="1"/>
  <c r="Y68" i="29"/>
  <c r="X123" i="37"/>
  <c r="X128" i="33"/>
  <c r="P68" i="29"/>
  <c r="O123" i="37"/>
  <c r="O128" i="33"/>
  <c r="BU77" i="36"/>
  <c r="CG77" i="36" l="1"/>
  <c r="CH76" i="36"/>
  <c r="CJ76" i="36" s="1"/>
  <c r="L78" i="36"/>
  <c r="AU78" i="36" s="1"/>
  <c r="Q69" i="29" l="1"/>
  <c r="P124" i="37"/>
  <c r="P129" i="33"/>
  <c r="AW78" i="36"/>
  <c r="BG78" i="36"/>
  <c r="N78" i="36"/>
  <c r="AR78" i="36"/>
  <c r="EL78" i="36" l="1"/>
  <c r="DZ78" i="36"/>
  <c r="DN78" i="36"/>
  <c r="CY78" i="36"/>
  <c r="DA78" i="36" s="1"/>
  <c r="DB78" i="36"/>
  <c r="N69" i="29"/>
  <c r="M124" i="37"/>
  <c r="M129" i="33"/>
  <c r="W69" i="29"/>
  <c r="V124" i="37"/>
  <c r="V129" i="33"/>
  <c r="S69" i="29"/>
  <c r="R124" i="37"/>
  <c r="R129" i="33"/>
  <c r="BI78" i="36"/>
  <c r="BS78" i="36"/>
  <c r="AT78" i="36"/>
  <c r="EB78" i="36" l="1"/>
  <c r="DD78" i="36"/>
  <c r="DP78" i="36"/>
  <c r="EN78" i="36"/>
  <c r="CE78" i="36"/>
  <c r="P69" i="29"/>
  <c r="O124" i="37"/>
  <c r="O129" i="33"/>
  <c r="Y69" i="29"/>
  <c r="X124" i="37"/>
  <c r="X129" i="33"/>
  <c r="BU78" i="36"/>
  <c r="CG78" i="36" l="1"/>
  <c r="L79" i="36"/>
  <c r="AU79" i="36" s="1"/>
  <c r="Q70" i="29" l="1"/>
  <c r="P125" i="37"/>
  <c r="P130" i="33"/>
  <c r="BG79" i="36"/>
  <c r="AW79" i="36"/>
  <c r="N79" i="36"/>
  <c r="AR79" i="36"/>
  <c r="EL79" i="36" l="1"/>
  <c r="DZ79" i="36"/>
  <c r="DN79" i="36"/>
  <c r="DB79" i="36"/>
  <c r="CY79" i="36"/>
  <c r="DA79" i="36" s="1"/>
  <c r="W70" i="29"/>
  <c r="V125" i="37"/>
  <c r="V130" i="33"/>
  <c r="N70" i="29"/>
  <c r="M125" i="37"/>
  <c r="M130" i="33"/>
  <c r="S70" i="29"/>
  <c r="R125" i="37"/>
  <c r="R130" i="33"/>
  <c r="AT79" i="36"/>
  <c r="BI79" i="36"/>
  <c r="BS79" i="36"/>
  <c r="DD79" i="36" l="1"/>
  <c r="EB79" i="36"/>
  <c r="DP79" i="36"/>
  <c r="EN79" i="36"/>
  <c r="CE79" i="36"/>
  <c r="P70" i="29"/>
  <c r="O125" i="37"/>
  <c r="O130" i="33"/>
  <c r="Y70" i="29"/>
  <c r="X125" i="37"/>
  <c r="X130" i="33"/>
  <c r="BU79" i="36"/>
  <c r="CG79" i="36" l="1"/>
  <c r="L80" i="36"/>
  <c r="AR80" i="36" l="1"/>
  <c r="N80" i="36"/>
  <c r="AU80" i="36"/>
  <c r="EL80" i="36" l="1"/>
  <c r="DZ80" i="36"/>
  <c r="DN80" i="36"/>
  <c r="CY80" i="36"/>
  <c r="DA80" i="36" s="1"/>
  <c r="DB80" i="36"/>
  <c r="Q71" i="29"/>
  <c r="P126" i="37"/>
  <c r="P131" i="33"/>
  <c r="N71" i="29"/>
  <c r="M126" i="37"/>
  <c r="M131" i="33"/>
  <c r="AW80" i="36"/>
  <c r="BG80" i="36"/>
  <c r="AT80" i="36"/>
  <c r="EB80" i="36" l="1"/>
  <c r="DD80" i="36"/>
  <c r="DP80" i="36"/>
  <c r="EN80" i="36"/>
  <c r="S71" i="29"/>
  <c r="R126" i="37"/>
  <c r="R131" i="33"/>
  <c r="W71" i="29"/>
  <c r="V126" i="37"/>
  <c r="V131" i="33"/>
  <c r="P71" i="29"/>
  <c r="O126" i="37"/>
  <c r="O131" i="33"/>
  <c r="BI80" i="36"/>
  <c r="BS80" i="36"/>
  <c r="CE80" i="36" l="1"/>
  <c r="Y71" i="29"/>
  <c r="X126" i="37"/>
  <c r="X131" i="33"/>
  <c r="BU80" i="36"/>
  <c r="CG80" i="36" l="1"/>
  <c r="L81" i="36"/>
  <c r="AU81" i="36" s="1"/>
  <c r="Q72" i="29" l="1"/>
  <c r="P127" i="37"/>
  <c r="P132" i="33"/>
  <c r="BG81" i="36"/>
  <c r="AW81" i="36"/>
  <c r="N81" i="36"/>
  <c r="AR81" i="36"/>
  <c r="EL81" i="36" l="1"/>
  <c r="DZ81" i="36"/>
  <c r="DN81" i="36"/>
  <c r="DB81" i="36"/>
  <c r="CY81" i="36"/>
  <c r="DA81" i="36" s="1"/>
  <c r="W72" i="29"/>
  <c r="V127" i="37"/>
  <c r="V132" i="33"/>
  <c r="N72" i="29"/>
  <c r="M127" i="37"/>
  <c r="M132" i="33"/>
  <c r="S72" i="29"/>
  <c r="R127" i="37"/>
  <c r="R132" i="33"/>
  <c r="AT81" i="36"/>
  <c r="BI81" i="36"/>
  <c r="BS81" i="36"/>
  <c r="DD81" i="36" l="1"/>
  <c r="EB81" i="36"/>
  <c r="DP81" i="36"/>
  <c r="EN81" i="36"/>
  <c r="CE81" i="36"/>
  <c r="P72" i="29"/>
  <c r="O127" i="37"/>
  <c r="O132" i="33"/>
  <c r="Y72" i="29"/>
  <c r="X127" i="37"/>
  <c r="X132" i="33"/>
  <c r="BU81" i="36"/>
  <c r="CG81" i="36" l="1"/>
  <c r="L82" i="36"/>
  <c r="N82" i="36" s="1"/>
  <c r="AU82" i="36" l="1"/>
  <c r="AX78" i="36" s="1"/>
  <c r="AZ78" i="36" s="1"/>
  <c r="AR82" i="36"/>
  <c r="M133" i="33" s="1"/>
  <c r="Q73" i="29"/>
  <c r="T25" i="29" s="1"/>
  <c r="V25" i="29" s="1"/>
  <c r="AA78" i="36"/>
  <c r="AC78" i="36" s="1"/>
  <c r="AW82" i="36" l="1"/>
  <c r="R128" i="37" s="1"/>
  <c r="BG82" i="36"/>
  <c r="BJ78" i="36" s="1"/>
  <c r="BL78" i="36" s="1"/>
  <c r="P133" i="33"/>
  <c r="S127" i="33" s="1"/>
  <c r="U127" i="33" s="1"/>
  <c r="N73" i="29"/>
  <c r="P128" i="37"/>
  <c r="S113" i="37" s="1"/>
  <c r="U113" i="37" s="1"/>
  <c r="EL82" i="36"/>
  <c r="DZ82" i="36"/>
  <c r="DN82" i="36"/>
  <c r="CY82" i="36"/>
  <c r="DA82" i="36" s="1"/>
  <c r="DB82" i="36"/>
  <c r="AT82" i="36"/>
  <c r="P73" i="29" s="1"/>
  <c r="M128" i="37"/>
  <c r="S73" i="29"/>
  <c r="R133" i="33"/>
  <c r="V133" i="33" l="1"/>
  <c r="W73" i="29"/>
  <c r="Z25" i="29" s="1"/>
  <c r="AB25" i="29" s="1"/>
  <c r="BI82" i="36"/>
  <c r="X128" i="37" s="1"/>
  <c r="V128" i="37"/>
  <c r="Y113" i="37" s="1"/>
  <c r="AA113" i="37" s="1"/>
  <c r="BS82" i="36"/>
  <c r="BU82" i="36" s="1"/>
  <c r="O128" i="37"/>
  <c r="EB82" i="36"/>
  <c r="EC78" i="36"/>
  <c r="EE78" i="36" s="1"/>
  <c r="O133" i="33"/>
  <c r="DD82" i="36"/>
  <c r="DE78" i="36"/>
  <c r="DG78" i="36" s="1"/>
  <c r="DP82" i="36"/>
  <c r="DQ78" i="36"/>
  <c r="DS78" i="36" s="1"/>
  <c r="EN82" i="36"/>
  <c r="EO78" i="36"/>
  <c r="EQ78" i="36" s="1"/>
  <c r="BV78" i="36"/>
  <c r="BX78" i="36" s="1"/>
  <c r="Y127" i="33"/>
  <c r="AA127" i="33" s="1"/>
  <c r="Y73" i="29"/>
  <c r="X133" i="33"/>
  <c r="L83" i="36"/>
  <c r="N83" i="36" s="1"/>
  <c r="CE82" i="36" l="1"/>
  <c r="CG82" i="36"/>
  <c r="CH78" i="36"/>
  <c r="CJ78" i="36" s="1"/>
  <c r="AR83" i="36"/>
  <c r="AU83" i="36"/>
  <c r="EL83" i="36" l="1"/>
  <c r="DZ83" i="36"/>
  <c r="DN83" i="36"/>
  <c r="DB83" i="36"/>
  <c r="CY83" i="36"/>
  <c r="DA83" i="36" s="1"/>
  <c r="Q87" i="29"/>
  <c r="P134" i="37"/>
  <c r="AT83" i="36"/>
  <c r="N87" i="29"/>
  <c r="M134" i="37"/>
  <c r="AW83" i="36"/>
  <c r="BG83" i="36"/>
  <c r="DD83" i="36" l="1"/>
  <c r="EB83" i="36"/>
  <c r="DP83" i="36"/>
  <c r="EN83" i="36"/>
  <c r="S87" i="29"/>
  <c r="R134" i="37"/>
  <c r="W87" i="29"/>
  <c r="V134" i="37"/>
  <c r="P87" i="29"/>
  <c r="O134" i="37"/>
  <c r="BI83" i="36"/>
  <c r="BS83" i="36"/>
  <c r="CE83" i="36" l="1"/>
  <c r="Y87" i="29"/>
  <c r="X134" i="37"/>
  <c r="BU83" i="36"/>
  <c r="CG83" i="36" l="1"/>
  <c r="L84" i="36"/>
  <c r="N84" i="36" l="1"/>
  <c r="AR84" i="36"/>
  <c r="AU84" i="36"/>
  <c r="AX83" i="36" s="1"/>
  <c r="AZ83" i="36" s="1"/>
  <c r="AA83" i="36"/>
  <c r="AC83" i="36" s="1"/>
  <c r="EL84" i="36" l="1"/>
  <c r="DZ84" i="36"/>
  <c r="DN84" i="36"/>
  <c r="CY84" i="36"/>
  <c r="DA84" i="36" s="1"/>
  <c r="DB84" i="36"/>
  <c r="AT84" i="36"/>
  <c r="N88" i="29"/>
  <c r="M135" i="37"/>
  <c r="Q88" i="29"/>
  <c r="P135" i="37"/>
  <c r="S134" i="37" s="1"/>
  <c r="U134" i="37" s="1"/>
  <c r="AW84" i="36"/>
  <c r="BG84" i="36"/>
  <c r="BJ83" i="36" s="1"/>
  <c r="BL83" i="36" s="1"/>
  <c r="EB84" i="36" l="1"/>
  <c r="EC83" i="36"/>
  <c r="EE83" i="36" s="1"/>
  <c r="DD84" i="36"/>
  <c r="DE83" i="36"/>
  <c r="DG83" i="36" s="1"/>
  <c r="DP84" i="36"/>
  <c r="DQ83" i="36"/>
  <c r="DS83" i="36" s="1"/>
  <c r="EN84" i="36"/>
  <c r="EO83" i="36"/>
  <c r="EQ83" i="36" s="1"/>
  <c r="S88" i="29"/>
  <c r="R135" i="37"/>
  <c r="W88" i="29"/>
  <c r="V135" i="37"/>
  <c r="Y134" i="37" s="1"/>
  <c r="AA134" i="37" s="1"/>
  <c r="BL76" i="36"/>
  <c r="P88" i="29"/>
  <c r="O135" i="37"/>
  <c r="BI84" i="36"/>
  <c r="BS84" i="36"/>
  <c r="CE84" i="36" l="1"/>
  <c r="BV83" i="36"/>
  <c r="BX83" i="36" s="1"/>
  <c r="Y88" i="29"/>
  <c r="X135" i="37"/>
  <c r="BU84" i="36"/>
  <c r="CG84" i="36" l="1"/>
  <c r="CH83" i="36"/>
  <c r="CJ83" i="36" s="1"/>
  <c r="L85" i="36"/>
  <c r="N85" i="36" l="1"/>
  <c r="AU85" i="36"/>
  <c r="AR85" i="36"/>
  <c r="EL85" i="36" l="1"/>
  <c r="DZ85" i="36"/>
  <c r="DN85" i="36"/>
  <c r="DB85" i="36"/>
  <c r="CY85" i="36"/>
  <c r="DA85" i="36" s="1"/>
  <c r="Q115" i="29"/>
  <c r="P44" i="37"/>
  <c r="P139" i="33"/>
  <c r="N115" i="29"/>
  <c r="M44" i="37"/>
  <c r="M139" i="33"/>
  <c r="AT85" i="36"/>
  <c r="BG85" i="36"/>
  <c r="AW85" i="36"/>
  <c r="DD85" i="36" l="1"/>
  <c r="EB85" i="36"/>
  <c r="DP85" i="36"/>
  <c r="EN85" i="36"/>
  <c r="V44" i="37"/>
  <c r="W115" i="29"/>
  <c r="V139" i="33"/>
  <c r="S115" i="29"/>
  <c r="R44" i="37"/>
  <c r="R139" i="33"/>
  <c r="P115" i="29"/>
  <c r="O44" i="37"/>
  <c r="O139" i="33"/>
  <c r="BI85" i="36"/>
  <c r="BS85" i="36"/>
  <c r="CE85" i="36" l="1"/>
  <c r="Y115" i="29"/>
  <c r="X44" i="37"/>
  <c r="X139" i="33"/>
  <c r="BU85" i="36"/>
  <c r="CG85" i="36" l="1"/>
  <c r="L86" i="36"/>
  <c r="AU86" i="36" s="1"/>
  <c r="Q116" i="29" l="1"/>
  <c r="P45" i="37"/>
  <c r="P140" i="33"/>
  <c r="AW86" i="36"/>
  <c r="BG86" i="36"/>
  <c r="N86" i="36"/>
  <c r="AR86" i="36"/>
  <c r="EL86" i="36" l="1"/>
  <c r="DN86" i="36"/>
  <c r="DZ86" i="36"/>
  <c r="DB86" i="36"/>
  <c r="CY86" i="36"/>
  <c r="DA86" i="36" s="1"/>
  <c r="S116" i="29"/>
  <c r="R45" i="37"/>
  <c r="R140" i="33"/>
  <c r="N116" i="29"/>
  <c r="M45" i="37"/>
  <c r="M140" i="33"/>
  <c r="V45" i="37"/>
  <c r="W116" i="29"/>
  <c r="V140" i="33"/>
  <c r="AT86" i="36"/>
  <c r="BS86" i="36"/>
  <c r="BI86" i="36"/>
  <c r="DD86" i="36" l="1"/>
  <c r="DP86" i="36"/>
  <c r="EB86" i="36"/>
  <c r="EN86" i="36"/>
  <c r="CE86" i="36"/>
  <c r="BU86" i="36"/>
  <c r="X45" i="37"/>
  <c r="Y116" i="29"/>
  <c r="X140" i="33"/>
  <c r="P116" i="29"/>
  <c r="O45" i="37"/>
  <c r="O140" i="33"/>
  <c r="CG86" i="36" l="1"/>
  <c r="L87" i="36"/>
  <c r="AU87" i="36" s="1"/>
  <c r="Q117" i="29" l="1"/>
  <c r="P46" i="37"/>
  <c r="P141" i="33"/>
  <c r="BG87" i="36"/>
  <c r="AW87" i="36"/>
  <c r="N87" i="36"/>
  <c r="AR87" i="36"/>
  <c r="EL87" i="36" l="1"/>
  <c r="DZ87" i="36"/>
  <c r="DN87" i="36"/>
  <c r="DB87" i="36"/>
  <c r="CY87" i="36"/>
  <c r="DA87" i="36" s="1"/>
  <c r="V46" i="37"/>
  <c r="W117" i="29"/>
  <c r="V141" i="33"/>
  <c r="N117" i="29"/>
  <c r="M46" i="37"/>
  <c r="M141" i="33"/>
  <c r="S117" i="29"/>
  <c r="R46" i="37"/>
  <c r="R141" i="33"/>
  <c r="AT87" i="36"/>
  <c r="BI87" i="36"/>
  <c r="BS87" i="36"/>
  <c r="DD87" i="36" l="1"/>
  <c r="EB87" i="36"/>
  <c r="DP87" i="36"/>
  <c r="EN87" i="36"/>
  <c r="CE87" i="36"/>
  <c r="Y117" i="29"/>
  <c r="X46" i="37"/>
  <c r="X141" i="33"/>
  <c r="P117" i="29"/>
  <c r="O46" i="37"/>
  <c r="O141" i="33"/>
  <c r="BU87" i="36"/>
  <c r="CG87" i="36" l="1"/>
  <c r="L88" i="36"/>
  <c r="N88" i="36" s="1"/>
  <c r="AU88" i="36" l="1"/>
  <c r="AR88" i="36"/>
  <c r="AA85" i="36"/>
  <c r="AC85" i="36" s="1"/>
  <c r="EL88" i="36" l="1"/>
  <c r="DZ88" i="36"/>
  <c r="DB88" i="36"/>
  <c r="CY88" i="36"/>
  <c r="DA88" i="36" s="1"/>
  <c r="DN88" i="36"/>
  <c r="N118" i="29"/>
  <c r="M47" i="37"/>
  <c r="M142" i="33"/>
  <c r="Q118" i="29"/>
  <c r="P47" i="37"/>
  <c r="P142" i="33"/>
  <c r="BG88" i="36"/>
  <c r="BJ85" i="36" s="1"/>
  <c r="BL85" i="36" s="1"/>
  <c r="S139" i="33"/>
  <c r="U139" i="33" s="1"/>
  <c r="AW88" i="36"/>
  <c r="AT88" i="36"/>
  <c r="EB88" i="36" l="1"/>
  <c r="EC85" i="36"/>
  <c r="EE85" i="36" s="1"/>
  <c r="DP88" i="36"/>
  <c r="DQ85" i="36"/>
  <c r="DS85" i="36" s="1"/>
  <c r="DD88" i="36"/>
  <c r="EN88" i="36"/>
  <c r="EO85" i="36"/>
  <c r="EQ85" i="36" s="1"/>
  <c r="P118" i="29"/>
  <c r="O47" i="37"/>
  <c r="O142" i="33"/>
  <c r="S118" i="29"/>
  <c r="R47" i="37"/>
  <c r="R142" i="33"/>
  <c r="V47" i="37"/>
  <c r="W118" i="29"/>
  <c r="V142" i="33"/>
  <c r="Y139" i="33" s="1"/>
  <c r="AA139" i="33" s="1"/>
  <c r="BS88" i="36"/>
  <c r="BI88" i="36"/>
  <c r="CE88" i="36" l="1"/>
  <c r="BV85" i="36"/>
  <c r="BX85" i="36" s="1"/>
  <c r="X47" i="37"/>
  <c r="Y118" i="29"/>
  <c r="X142" i="33"/>
  <c r="BU88" i="36"/>
  <c r="CG88" i="36" l="1"/>
  <c r="CH85" i="36"/>
  <c r="CJ85" i="36" s="1"/>
  <c r="L90" i="36"/>
  <c r="AU90" i="36" s="1"/>
  <c r="Q120" i="29" l="1"/>
  <c r="P49" i="37"/>
  <c r="P149" i="33"/>
  <c r="AW90" i="36"/>
  <c r="N90" i="36"/>
  <c r="AR90" i="36"/>
  <c r="BG90" i="36"/>
  <c r="EL90" i="36" l="1"/>
  <c r="DZ90" i="36"/>
  <c r="CY90" i="36"/>
  <c r="DA90" i="36" s="1"/>
  <c r="DN90" i="36"/>
  <c r="DB90" i="36"/>
  <c r="N120" i="29"/>
  <c r="M49" i="37"/>
  <c r="M149" i="33"/>
  <c r="S120" i="29"/>
  <c r="R49" i="37"/>
  <c r="R149" i="33"/>
  <c r="V49" i="37"/>
  <c r="W120" i="29"/>
  <c r="V149" i="33"/>
  <c r="BI90" i="36"/>
  <c r="BS90" i="36"/>
  <c r="CE90" i="36" s="1"/>
  <c r="AT90" i="36"/>
  <c r="CG90" i="36" l="1"/>
  <c r="DP90" i="36"/>
  <c r="EB90" i="36"/>
  <c r="DD90" i="36"/>
  <c r="EN90" i="36"/>
  <c r="P120" i="29"/>
  <c r="O49" i="37"/>
  <c r="O149" i="33"/>
  <c r="X49" i="37"/>
  <c r="Y120" i="29"/>
  <c r="X149" i="33"/>
  <c r="BU90" i="36"/>
  <c r="L91" i="36" l="1"/>
  <c r="AU91" i="36" s="1"/>
  <c r="AX90" i="36" s="1"/>
  <c r="AZ90" i="36" s="1"/>
  <c r="Q121" i="29" l="1"/>
  <c r="P50" i="37"/>
  <c r="P150" i="33"/>
  <c r="AW91" i="36"/>
  <c r="BG91" i="36"/>
  <c r="BJ90" i="36" s="1"/>
  <c r="BL90" i="36" s="1"/>
  <c r="AA90" i="36"/>
  <c r="AC90" i="36" s="1"/>
  <c r="AR91" i="36"/>
  <c r="N91" i="36"/>
  <c r="DZ91" i="36" l="1"/>
  <c r="EL91" i="36"/>
  <c r="DN91" i="36"/>
  <c r="DB91" i="36"/>
  <c r="CY91" i="36"/>
  <c r="DA91" i="36" s="1"/>
  <c r="S121" i="29"/>
  <c r="R50" i="37"/>
  <c r="R150" i="33"/>
  <c r="N121" i="29"/>
  <c r="M50" i="37"/>
  <c r="M150" i="33"/>
  <c r="V50" i="37"/>
  <c r="W121" i="29"/>
  <c r="V150" i="33"/>
  <c r="AT91" i="36"/>
  <c r="BI91" i="36"/>
  <c r="BS91" i="36"/>
  <c r="DD91" i="36" l="1"/>
  <c r="DE90" i="36"/>
  <c r="DG90" i="36" s="1"/>
  <c r="EN91" i="36"/>
  <c r="EO90" i="36"/>
  <c r="EQ90" i="36" s="1"/>
  <c r="DP91" i="36"/>
  <c r="DQ90" i="36"/>
  <c r="DS90" i="36" s="1"/>
  <c r="EB91" i="36"/>
  <c r="EC90" i="36"/>
  <c r="EE90" i="36" s="1"/>
  <c r="CE91" i="36"/>
  <c r="BV90" i="36"/>
  <c r="BX90" i="36" s="1"/>
  <c r="Y121" i="29"/>
  <c r="X50" i="37"/>
  <c r="X150" i="33"/>
  <c r="P121" i="29"/>
  <c r="O50" i="37"/>
  <c r="O150" i="33"/>
  <c r="BU91" i="36"/>
  <c r="CG91" i="36" l="1"/>
  <c r="CH90" i="36"/>
  <c r="CJ90" i="36" s="1"/>
  <c r="L92" i="36"/>
  <c r="AR92" i="36" l="1"/>
  <c r="AU92" i="36"/>
  <c r="N92" i="36"/>
  <c r="EL92" i="36" l="1"/>
  <c r="DZ92" i="36"/>
  <c r="CY92" i="36"/>
  <c r="DA92" i="36" s="1"/>
  <c r="DN92" i="36"/>
  <c r="DB92" i="36"/>
  <c r="Q122" i="29"/>
  <c r="P51" i="37"/>
  <c r="P151" i="33"/>
  <c r="N122" i="29"/>
  <c r="M51" i="37"/>
  <c r="M151" i="33"/>
  <c r="BG92" i="36"/>
  <c r="AW92" i="36"/>
  <c r="AT92" i="36"/>
  <c r="DP92" i="36" l="1"/>
  <c r="EB92" i="36"/>
  <c r="DD92" i="36"/>
  <c r="EN92" i="36"/>
  <c r="P122" i="29"/>
  <c r="O51" i="37"/>
  <c r="O151" i="33"/>
  <c r="S122" i="29"/>
  <c r="R51" i="37"/>
  <c r="R151" i="33"/>
  <c r="V51" i="37"/>
  <c r="W122" i="29"/>
  <c r="V151" i="33"/>
  <c r="BI92" i="36"/>
  <c r="BS92" i="36"/>
  <c r="CE92" i="36" l="1"/>
  <c r="X51" i="37"/>
  <c r="Y122" i="29"/>
  <c r="X151" i="33"/>
  <c r="BU92" i="36"/>
  <c r="CG92" i="36" l="1"/>
  <c r="L93" i="36"/>
  <c r="N93" i="36" l="1"/>
  <c r="AU93" i="36"/>
  <c r="AX92" i="36" s="1"/>
  <c r="AZ92" i="36" s="1"/>
  <c r="AR93" i="36"/>
  <c r="AA92" i="36"/>
  <c r="AC92" i="36" s="1"/>
  <c r="EL93" i="36" l="1"/>
  <c r="DZ93" i="36"/>
  <c r="DN93" i="36"/>
  <c r="DB93" i="36"/>
  <c r="CY93" i="36"/>
  <c r="DA93" i="36" s="1"/>
  <c r="Q123" i="29"/>
  <c r="T106" i="29" s="1"/>
  <c r="V106" i="29" s="1"/>
  <c r="P52" i="37"/>
  <c r="S43" i="37" s="1"/>
  <c r="U43" i="37" s="1"/>
  <c r="P152" i="33"/>
  <c r="N123" i="29"/>
  <c r="M52" i="37"/>
  <c r="M152" i="33"/>
  <c r="AT93" i="36"/>
  <c r="BG93" i="36"/>
  <c r="BJ92" i="36" s="1"/>
  <c r="BL92" i="36" s="1"/>
  <c r="AW93" i="36"/>
  <c r="AX85" i="36"/>
  <c r="AZ85" i="36" s="1"/>
  <c r="S149" i="33"/>
  <c r="U149" i="33" s="1"/>
  <c r="DD93" i="36" l="1"/>
  <c r="DE85" i="36"/>
  <c r="DG85" i="36" s="1"/>
  <c r="DE92" i="36"/>
  <c r="DG92" i="36" s="1"/>
  <c r="EB93" i="36"/>
  <c r="EC92" i="36"/>
  <c r="EE92" i="36" s="1"/>
  <c r="DP93" i="36"/>
  <c r="DQ92" i="36"/>
  <c r="DS92" i="36" s="1"/>
  <c r="EN93" i="36"/>
  <c r="EO92" i="36"/>
  <c r="EQ92" i="36" s="1"/>
  <c r="S123" i="29"/>
  <c r="R52" i="37"/>
  <c r="R152" i="33"/>
  <c r="W123" i="29"/>
  <c r="Z106" i="29" s="1"/>
  <c r="AB106" i="29" s="1"/>
  <c r="V52" i="37"/>
  <c r="Y43" i="37" s="1"/>
  <c r="AA43" i="37" s="1"/>
  <c r="V152" i="33"/>
  <c r="Y149" i="33" s="1"/>
  <c r="AA149" i="33" s="1"/>
  <c r="P123" i="29"/>
  <c r="O52" i="37"/>
  <c r="O152" i="33"/>
  <c r="BI93" i="36"/>
  <c r="BS93" i="36"/>
  <c r="CE93" i="36" l="1"/>
  <c r="BV92" i="36"/>
  <c r="BX92" i="36" s="1"/>
  <c r="X52" i="37"/>
  <c r="Y123" i="29"/>
  <c r="X152" i="33"/>
  <c r="BU93" i="36"/>
  <c r="CG93" i="36" l="1"/>
  <c r="CH92" i="36"/>
  <c r="CJ92" i="36" s="1"/>
  <c r="L94" i="36"/>
  <c r="N94" i="36" s="1"/>
  <c r="AU94" i="36" l="1"/>
  <c r="BG94" i="36" s="1"/>
  <c r="AR94" i="36"/>
  <c r="AT94" i="36" s="1"/>
  <c r="EL94" i="36" l="1"/>
  <c r="DZ94" i="36"/>
  <c r="CY94" i="36"/>
  <c r="DA94" i="36" s="1"/>
  <c r="DN94" i="36"/>
  <c r="DB94" i="36"/>
  <c r="P89" i="29"/>
  <c r="O141" i="37"/>
  <c r="O158" i="33"/>
  <c r="N89" i="29"/>
  <c r="M141" i="37"/>
  <c r="M158" i="33"/>
  <c r="W89" i="29"/>
  <c r="V141" i="37"/>
  <c r="V158" i="33"/>
  <c r="AW94" i="36"/>
  <c r="Q89" i="29"/>
  <c r="P141" i="37"/>
  <c r="P158" i="33"/>
  <c r="BI94" i="36"/>
  <c r="BS94" i="36"/>
  <c r="DP94" i="36" l="1"/>
  <c r="EB94" i="36"/>
  <c r="DD94" i="36"/>
  <c r="EN94" i="36"/>
  <c r="CE94" i="36"/>
  <c r="BU94" i="36"/>
  <c r="Y89" i="29"/>
  <c r="X141" i="37"/>
  <c r="X158" i="33"/>
  <c r="S89" i="29"/>
  <c r="R141" i="37"/>
  <c r="R158" i="33"/>
  <c r="CG94" i="36" l="1"/>
  <c r="L95" i="36"/>
  <c r="AR95" i="36" l="1"/>
  <c r="N95" i="36"/>
  <c r="AU95" i="36"/>
  <c r="DZ95" i="36" l="1"/>
  <c r="EL95" i="36"/>
  <c r="DN95" i="36"/>
  <c r="DB95" i="36"/>
  <c r="CY95" i="36"/>
  <c r="DA95" i="36" s="1"/>
  <c r="Q90" i="29"/>
  <c r="P142" i="37"/>
  <c r="P159" i="33"/>
  <c r="N90" i="29"/>
  <c r="M142" i="37"/>
  <c r="M159" i="33"/>
  <c r="AW95" i="36"/>
  <c r="BG95" i="36"/>
  <c r="V159" i="33" s="1"/>
  <c r="AT95" i="36"/>
  <c r="DD95" i="36" l="1"/>
  <c r="EN95" i="36"/>
  <c r="DP95" i="36"/>
  <c r="EB95" i="36"/>
  <c r="W90" i="29"/>
  <c r="V142" i="37"/>
  <c r="P90" i="29"/>
  <c r="O142" i="37"/>
  <c r="O159" i="33"/>
  <c r="S90" i="29"/>
  <c r="R142" i="37"/>
  <c r="R159" i="33"/>
  <c r="BI95" i="36"/>
  <c r="BS95" i="36"/>
  <c r="CE95" i="36" l="1"/>
  <c r="Y90" i="29"/>
  <c r="X142" i="37"/>
  <c r="X159" i="33"/>
  <c r="BU95" i="36"/>
  <c r="CG95" i="36" l="1"/>
  <c r="L96" i="36"/>
  <c r="N96" i="36" l="1"/>
  <c r="AU96" i="36"/>
  <c r="AR96" i="36"/>
  <c r="EL96" i="36" l="1"/>
  <c r="DZ96" i="36"/>
  <c r="CY96" i="36"/>
  <c r="DA96" i="36" s="1"/>
  <c r="DN96" i="36"/>
  <c r="DB96" i="36"/>
  <c r="Q91" i="29"/>
  <c r="P143" i="37"/>
  <c r="P160" i="33"/>
  <c r="N91" i="29"/>
  <c r="M143" i="37"/>
  <c r="M160" i="33"/>
  <c r="BG96" i="36"/>
  <c r="AW96" i="36"/>
  <c r="AT96" i="36"/>
  <c r="DP96" i="36" l="1"/>
  <c r="EB96" i="36"/>
  <c r="DD96" i="36"/>
  <c r="EN96" i="36"/>
  <c r="S91" i="29"/>
  <c r="R143" i="37"/>
  <c r="R160" i="33"/>
  <c r="P91" i="29"/>
  <c r="O143" i="37"/>
  <c r="O160" i="33"/>
  <c r="W91" i="29"/>
  <c r="V143" i="37"/>
  <c r="V160" i="33"/>
  <c r="BI96" i="36"/>
  <c r="BS96" i="36"/>
  <c r="CE96" i="36" l="1"/>
  <c r="Y91" i="29"/>
  <c r="X143" i="37"/>
  <c r="X160" i="33"/>
  <c r="BU96" i="36"/>
  <c r="CG96" i="36" l="1"/>
  <c r="L97" i="36"/>
  <c r="AR97" i="36" s="1"/>
  <c r="EL97" i="36" l="1"/>
  <c r="DZ97" i="36"/>
  <c r="DN97" i="36"/>
  <c r="DB97" i="36"/>
  <c r="CY97" i="36"/>
  <c r="DA97" i="36" s="1"/>
  <c r="AU97" i="36"/>
  <c r="P144" i="37" s="1"/>
  <c r="N97" i="36"/>
  <c r="Q92" i="29"/>
  <c r="N92" i="29"/>
  <c r="M144" i="37"/>
  <c r="M161" i="33"/>
  <c r="AT97" i="36"/>
  <c r="BG97" i="36" l="1"/>
  <c r="V144" i="37" s="1"/>
  <c r="P161" i="33"/>
  <c r="DD97" i="36"/>
  <c r="EB97" i="36"/>
  <c r="AW97" i="36"/>
  <c r="S92" i="29" s="1"/>
  <c r="DP97" i="36"/>
  <c r="EN97" i="36"/>
  <c r="V161" i="33"/>
  <c r="P92" i="29"/>
  <c r="O144" i="37"/>
  <c r="O161" i="33"/>
  <c r="BS97" i="36"/>
  <c r="W92" i="29" l="1"/>
  <c r="BI97" i="36"/>
  <c r="X144" i="37" s="1"/>
  <c r="R144" i="37"/>
  <c r="R161" i="33"/>
  <c r="CE97" i="36"/>
  <c r="X161" i="33"/>
  <c r="BU97" i="36"/>
  <c r="Y92" i="29" l="1"/>
  <c r="CG97" i="36"/>
  <c r="L98" i="36"/>
  <c r="AR98" i="36" l="1"/>
  <c r="AU98" i="36"/>
  <c r="N98" i="36"/>
  <c r="EL98" i="36" l="1"/>
  <c r="DZ98" i="36"/>
  <c r="CY98" i="36"/>
  <c r="DA98" i="36" s="1"/>
  <c r="DN98" i="36"/>
  <c r="DB98" i="36"/>
  <c r="Q93" i="29"/>
  <c r="P145" i="37"/>
  <c r="P162" i="33"/>
  <c r="N93" i="29"/>
  <c r="M145" i="37"/>
  <c r="M162" i="33"/>
  <c r="AT98" i="36"/>
  <c r="BG98" i="36"/>
  <c r="AW98" i="36"/>
  <c r="DP98" i="36" l="1"/>
  <c r="EB98" i="36"/>
  <c r="DD98" i="36"/>
  <c r="EN98" i="36"/>
  <c r="W93" i="29"/>
  <c r="V145" i="37"/>
  <c r="V162" i="33"/>
  <c r="S93" i="29"/>
  <c r="R145" i="37"/>
  <c r="R162" i="33"/>
  <c r="P93" i="29"/>
  <c r="O145" i="37"/>
  <c r="O162" i="33"/>
  <c r="BI98" i="36"/>
  <c r="BS98" i="36"/>
  <c r="CE98" i="36" l="1"/>
  <c r="Y93" i="29"/>
  <c r="X145" i="37"/>
  <c r="X162" i="33"/>
  <c r="BU98" i="36"/>
  <c r="CG98" i="36" l="1"/>
  <c r="L99" i="36"/>
  <c r="N99" i="36" s="1"/>
  <c r="AU99" i="36" l="1"/>
  <c r="AR99" i="36"/>
  <c r="DZ99" i="36" l="1"/>
  <c r="EB99" i="36" s="1"/>
  <c r="EL99" i="36"/>
  <c r="EN99" i="36" s="1"/>
  <c r="DN99" i="36"/>
  <c r="DP99" i="36" s="1"/>
  <c r="DB99" i="36"/>
  <c r="DD99" i="36" s="1"/>
  <c r="CY99" i="36"/>
  <c r="DA99" i="36" s="1"/>
  <c r="N94" i="29"/>
  <c r="M146" i="37"/>
  <c r="M163" i="33"/>
  <c r="Q94" i="29"/>
  <c r="P146" i="37"/>
  <c r="P163" i="33"/>
  <c r="AT99" i="36"/>
  <c r="BG99" i="36"/>
  <c r="AW99" i="36"/>
  <c r="W94" i="29" l="1"/>
  <c r="V146" i="37"/>
  <c r="V163" i="33"/>
  <c r="S94" i="29"/>
  <c r="R146" i="37"/>
  <c r="R163" i="33"/>
  <c r="P94" i="29"/>
  <c r="O146" i="37"/>
  <c r="O163" i="33"/>
  <c r="BS99" i="36"/>
  <c r="CE99" i="36" s="1"/>
  <c r="CG99" i="36" s="1"/>
  <c r="BI99" i="36"/>
  <c r="Y94" i="29" l="1"/>
  <c r="X146" i="37"/>
  <c r="X163" i="33"/>
  <c r="BU99" i="36"/>
  <c r="L100" i="36" l="1"/>
  <c r="AU100" i="36" l="1"/>
  <c r="N100" i="36"/>
  <c r="AR100" i="36"/>
  <c r="EL100" i="36" l="1"/>
  <c r="EN100" i="36" s="1"/>
  <c r="DZ100" i="36"/>
  <c r="EB100" i="36" s="1"/>
  <c r="CY100" i="36"/>
  <c r="DA100" i="36" s="1"/>
  <c r="DN100" i="36"/>
  <c r="DP100" i="36" s="1"/>
  <c r="DB100" i="36"/>
  <c r="DD100" i="36" s="1"/>
  <c r="N95" i="29"/>
  <c r="M147" i="37"/>
  <c r="M164" i="33"/>
  <c r="Q95" i="29"/>
  <c r="P147" i="37"/>
  <c r="P164" i="33"/>
  <c r="AW100" i="36"/>
  <c r="BG100" i="36"/>
  <c r="AT100" i="36"/>
  <c r="W95" i="29" l="1"/>
  <c r="V147" i="37"/>
  <c r="V164" i="33"/>
  <c r="P95" i="29"/>
  <c r="O147" i="37"/>
  <c r="O164" i="33"/>
  <c r="S95" i="29"/>
  <c r="R147" i="37"/>
  <c r="R164" i="33"/>
  <c r="BI100" i="36"/>
  <c r="BS100" i="36"/>
  <c r="CE100" i="36" s="1"/>
  <c r="CG100" i="36" s="1"/>
  <c r="Y95" i="29" l="1"/>
  <c r="X147" i="37"/>
  <c r="X164" i="33"/>
  <c r="BU100" i="36"/>
  <c r="L101" i="36" l="1"/>
  <c r="N101" i="36" s="1"/>
  <c r="AD55" i="36" l="1"/>
  <c r="AF55" i="36" s="1"/>
  <c r="AU101" i="36"/>
  <c r="AA94" i="36"/>
  <c r="AC94" i="36" s="1"/>
  <c r="L123" i="36"/>
  <c r="L124" i="36" s="1"/>
  <c r="AR101" i="36"/>
  <c r="AU123" i="36" l="1"/>
  <c r="AW123" i="36" s="1"/>
  <c r="AW101" i="36"/>
  <c r="R148" i="37" s="1"/>
  <c r="EL101" i="36"/>
  <c r="DZ101" i="36"/>
  <c r="DN101" i="36"/>
  <c r="DB101" i="36"/>
  <c r="DK8" i="36" s="1"/>
  <c r="CY101" i="36"/>
  <c r="DA101" i="36" s="1"/>
  <c r="AX94" i="36"/>
  <c r="AZ94" i="36" s="1"/>
  <c r="N96" i="29"/>
  <c r="M148" i="37"/>
  <c r="M165" i="33"/>
  <c r="S96" i="29"/>
  <c r="BG101" i="36"/>
  <c r="BS101" i="36" s="1"/>
  <c r="Q96" i="29"/>
  <c r="T79" i="29" s="1"/>
  <c r="V79" i="29" s="1"/>
  <c r="P148" i="37"/>
  <c r="S141" i="37" s="1"/>
  <c r="U141" i="37" s="1"/>
  <c r="P165" i="33"/>
  <c r="S158" i="33" s="1"/>
  <c r="U158" i="33" s="1"/>
  <c r="BD8" i="36"/>
  <c r="BF8" i="36" s="1"/>
  <c r="BA55" i="36"/>
  <c r="BC55" i="36" s="1"/>
  <c r="AT101" i="36"/>
  <c r="R165" i="33" l="1"/>
  <c r="DD101" i="36"/>
  <c r="DM8" i="36"/>
  <c r="DH55" i="36"/>
  <c r="DJ55" i="36" s="1"/>
  <c r="DE94" i="36"/>
  <c r="DG94" i="36" s="1"/>
  <c r="EB101" i="36"/>
  <c r="EI8" i="36"/>
  <c r="EK8" i="36" s="1"/>
  <c r="EF55" i="36"/>
  <c r="EH55" i="36" s="1"/>
  <c r="EC94" i="36"/>
  <c r="EE94" i="36" s="1"/>
  <c r="DP101" i="36"/>
  <c r="DW8" i="36"/>
  <c r="DY8" i="36" s="1"/>
  <c r="DT55" i="36"/>
  <c r="DV55" i="36" s="1"/>
  <c r="DQ94" i="36"/>
  <c r="DS94" i="36" s="1"/>
  <c r="EN101" i="36"/>
  <c r="EU8" i="36"/>
  <c r="EW8" i="36" s="1"/>
  <c r="ER55" i="36"/>
  <c r="ET55" i="36" s="1"/>
  <c r="EO94" i="36"/>
  <c r="EQ94" i="36" s="1"/>
  <c r="CE101" i="36"/>
  <c r="BY55" i="36"/>
  <c r="CA55" i="36" s="1"/>
  <c r="CB8" i="36"/>
  <c r="CD8" i="36" s="1"/>
  <c r="BV94" i="36"/>
  <c r="BX94" i="36" s="1"/>
  <c r="P96" i="29"/>
  <c r="O148" i="37"/>
  <c r="O165" i="33"/>
  <c r="W96" i="29"/>
  <c r="V148" i="37"/>
  <c r="Y141" i="37" s="1"/>
  <c r="AA141" i="37" s="1"/>
  <c r="V165" i="33"/>
  <c r="Y158" i="33" s="1"/>
  <c r="AA158" i="33" s="1"/>
  <c r="BP8" i="36"/>
  <c r="BR8" i="36" s="1"/>
  <c r="BM55" i="36"/>
  <c r="BO55" i="36" s="1"/>
  <c r="BJ94" i="36"/>
  <c r="BL94" i="36" s="1"/>
  <c r="BI101" i="36"/>
  <c r="CH94" i="36" l="1"/>
  <c r="CJ94" i="36" s="1"/>
  <c r="CN8" i="36"/>
  <c r="CP8" i="36" s="1"/>
  <c r="CK55" i="36"/>
  <c r="CM55" i="36" s="1"/>
  <c r="CG101" i="36"/>
  <c r="Z79" i="29"/>
  <c r="AB79" i="29" s="1"/>
  <c r="Y96" i="29"/>
  <c r="X148" i="37"/>
  <c r="X165" i="33"/>
  <c r="BU101" i="36"/>
  <c r="CE123" i="36" l="1"/>
</calcChain>
</file>

<file path=xl/sharedStrings.xml><?xml version="1.0" encoding="utf-8"?>
<sst xmlns="http://schemas.openxmlformats.org/spreadsheetml/2006/main" count="2122" uniqueCount="334">
  <si>
    <t>Report on construction manpower supply and demand, published annually from Q4 2017 onwards</t>
  </si>
  <si>
    <t>CMS operational and at least 80% personnel profiles in all 59 trades uploaded by Q4 2020</t>
  </si>
  <si>
    <t>At least 100 approved construction-related modules available online by Q2 2017</t>
  </si>
  <si>
    <t>900 Bumiputera contractors trained to become Facility Management Contractors by 2020</t>
  </si>
  <si>
    <t>1,250 Bumiputera Entrepreneurs trained per year (2017-2020)</t>
  </si>
  <si>
    <t>Criteria of registration and accreditation for facility management companies launched by Q4 2016</t>
  </si>
  <si>
    <t>All qualified skilled workers and supervisory personnel accredited from Q4 2016 onwards</t>
  </si>
  <si>
    <t>Tiered-visa programme implemented by Q1 2019</t>
  </si>
  <si>
    <t>2 assessment centers in major foreign worker source countries established by Q4 2018</t>
  </si>
  <si>
    <t>Top ten highly demanded skilled trades have training need analysis, occupational analysis and training maps by Q4 2018</t>
  </si>
  <si>
    <t xml:space="preserve">15,000 supervisory and management personnel (including QA/QC, site safety etc) trained and certified by Q4 2020 </t>
  </si>
  <si>
    <t xml:space="preserve">100,000 construction personnel completed Continuous Professional Development training by Q4 2020 </t>
  </si>
  <si>
    <t>80% compliance to amended MOF Circular 1 PPK 1/2013 by 2018</t>
  </si>
  <si>
    <t>100% new Development Order by identified local authorities in three states  (Selangor, Johor &amp; Pulau Pinang) for projects RM50Mn and above achieved minimum 50 IBS Score by 2020</t>
  </si>
  <si>
    <t>At least 5,000 professionals (engineers, architects &amp; quantity surveyors) trained to apply IBS and modular coordination from design phase by 2020</t>
  </si>
  <si>
    <t>At least two economic mechanisms to propel adoption of IBS introduced by 2017</t>
  </si>
  <si>
    <t>50 projects adopt National Specification for Construction by 2020</t>
  </si>
  <si>
    <t>Online system for certification of construction materials conformance to standards in Schedule 4 of CIDB Act 520 established by Q4 2017</t>
  </si>
  <si>
    <t>100 verification officers trained and accredited based on category and products by Q4 2018</t>
  </si>
  <si>
    <t>RM 8 Billion worth of overseas projects won by Malaysian companies and/or consortia by 2020</t>
  </si>
  <si>
    <t xml:space="preserve">5,000 on-the-job apprentices produced by Q4 2020 </t>
  </si>
  <si>
    <t>BIM Object Library developed by Q1 2017</t>
  </si>
  <si>
    <t>MyBIM Centre established by Q2 2016</t>
  </si>
  <si>
    <t>Online Reference Center established by Q4 2017</t>
  </si>
  <si>
    <t>Quarterly report on status of IBS adoption, submitted by Implementation Coordination Unit (ICU-JPM) to Ministry of Finance (MOF) and Auditor General (AG) for action on non-compliance beginning 2016</t>
  </si>
  <si>
    <t>All JKR Pre-Approved Plans (PAPs) comply to IBS and Modular Coordination by 2017</t>
  </si>
  <si>
    <t>All JKR and CIDB’s IBS components catalogue harmonised and issued by 2017</t>
  </si>
  <si>
    <t>100% new Development Order in Greater Klang Valley for projects RM50 Mn and above achieved minimum 50 IBS Score by 2018</t>
  </si>
  <si>
    <t>At least 100 more new IBS component manufacturing plants established at various strategic locations by 2020</t>
  </si>
  <si>
    <t>1000 BIM Personnel Trained And Certified by Q4 2018</t>
  </si>
  <si>
    <t>BIM Submission using 4 pilot projects for 4 selected PBT by Q1 2020</t>
  </si>
  <si>
    <t>5 Public Pilot Project Use BIM Level 3 by Q3 2020</t>
  </si>
  <si>
    <t>Initiative</t>
  </si>
  <si>
    <t>Q1</t>
  </si>
  <si>
    <t>Q2</t>
  </si>
  <si>
    <t>Q4</t>
  </si>
  <si>
    <t>E1</t>
  </si>
  <si>
    <t>E2</t>
  </si>
  <si>
    <t>E3</t>
  </si>
  <si>
    <t>E4</t>
  </si>
  <si>
    <t>E5</t>
  </si>
  <si>
    <t>P1</t>
  </si>
  <si>
    <t>P6</t>
  </si>
  <si>
    <t>I2</t>
  </si>
  <si>
    <t>Q3</t>
  </si>
  <si>
    <t>Progress
(%)</t>
  </si>
  <si>
    <t>Q3a</t>
  </si>
  <si>
    <t>Q3d</t>
  </si>
  <si>
    <t xml:space="preserve">700 Bumiputera contractors trained in specialist trade per year (2017-2020) </t>
  </si>
  <si>
    <t>Integrated database on Bumiputera companies in Malaysia established by Q4 2016</t>
  </si>
  <si>
    <t>Baseline study on Bumiputera participation in construction supply chain completed by Q2 2017</t>
  </si>
  <si>
    <t>Target
(%)</t>
  </si>
  <si>
    <t>Q5</t>
  </si>
  <si>
    <t>Minimum of one Site Supervisory Staff (SSS) for public building projects trained on QLASSIC by 2019</t>
  </si>
  <si>
    <t>Act 446 on workers' minimum standard of housing and amenities for all sectors including construction sector  tabled in Parliament by Q4 2017.</t>
  </si>
  <si>
    <t>Yearly</t>
  </si>
  <si>
    <t>006</t>
  </si>
  <si>
    <t>007</t>
  </si>
  <si>
    <t>111</t>
  </si>
  <si>
    <t xml:space="preserve">More than 50% of private residential projects with contract sum exceeding RM10m completed annually to achieve a minimum QLASSIC score of  70 by Q4 2020 </t>
  </si>
  <si>
    <t>112</t>
  </si>
  <si>
    <t xml:space="preserve">Minimum of one  qualified QLASSIC assessor for every G7 contractor undertaking building projects by end of 2019 </t>
  </si>
  <si>
    <t>113</t>
  </si>
  <si>
    <t>008</t>
  </si>
  <si>
    <t>009</t>
  </si>
  <si>
    <t>010</t>
  </si>
  <si>
    <t>012</t>
  </si>
  <si>
    <t xml:space="preserve">SHO/SSS trained increased by 10% per year from 2015 baseline (SHO-2030, SSS-1250) </t>
  </si>
  <si>
    <t>014</t>
  </si>
  <si>
    <t>015</t>
  </si>
  <si>
    <t>016</t>
  </si>
  <si>
    <t>114</t>
  </si>
  <si>
    <t>More than 50% of public projects completed annually achieves minimum SHASSIC  assessment score of 3 star by Q4 2020</t>
  </si>
  <si>
    <t>115</t>
  </si>
  <si>
    <t>Guideline on Occupational Safety &amp; Health (OSH) in Construction Industry (Management) published by Q4 2017</t>
  </si>
  <si>
    <t>116</t>
  </si>
  <si>
    <t xml:space="preserve">Four strategic Guidelines on Safety in Construction published  by Q4 2018 </t>
  </si>
  <si>
    <t>117</t>
  </si>
  <si>
    <t xml:space="preserve">10 pilot projects assessed using Safety Culture Tools achieve acceptable score by Q4 2020 </t>
  </si>
  <si>
    <t>018</t>
  </si>
  <si>
    <t>019</t>
  </si>
  <si>
    <t>020</t>
  </si>
  <si>
    <t>10 companies facilitated in achieving 5* SCORE rating by Q4 2020</t>
  </si>
  <si>
    <t>021</t>
  </si>
  <si>
    <t>e-submission and e-approval rolled-out across at least 20 Local Authorities (LAs) by Q4 2018</t>
  </si>
  <si>
    <t>022</t>
  </si>
  <si>
    <t>023</t>
  </si>
  <si>
    <t>100% of disputes applications resolved by the Dispute Resolution Mechanism (DRM) within 6 month of receipt starting in Q4 2019</t>
  </si>
  <si>
    <t>024</t>
  </si>
  <si>
    <t>025</t>
  </si>
  <si>
    <t>026</t>
  </si>
  <si>
    <t>027</t>
  </si>
  <si>
    <t>028</t>
  </si>
  <si>
    <t>029</t>
  </si>
  <si>
    <t>030</t>
  </si>
  <si>
    <t>031</t>
  </si>
  <si>
    <t>032</t>
  </si>
  <si>
    <t>118</t>
  </si>
  <si>
    <t>Malaysia environmental sustainability rating tool for infrastructure projects established by 2020</t>
  </si>
  <si>
    <t>119</t>
  </si>
  <si>
    <t>25 trainers certified in Malaysia environmental sustainability rating tool by Q4 2020</t>
  </si>
  <si>
    <t>037</t>
  </si>
  <si>
    <t>038</t>
  </si>
  <si>
    <t>039</t>
  </si>
  <si>
    <t>040</t>
  </si>
  <si>
    <t>120</t>
  </si>
  <si>
    <t>350 MyCREST qualified professionals accredited by Q4 2020</t>
  </si>
  <si>
    <t>121</t>
  </si>
  <si>
    <t>100 MyCREST assessors (MA) accredited by Q4 2020</t>
  </si>
  <si>
    <t>041</t>
  </si>
  <si>
    <t xml:space="preserve">Sustainable specification mandated in procurement for public buildings/ infrastructure by Q4 2018 </t>
  </si>
  <si>
    <t>042</t>
  </si>
  <si>
    <t>045</t>
  </si>
  <si>
    <t>046</t>
  </si>
  <si>
    <t>047</t>
  </si>
  <si>
    <t>048</t>
  </si>
  <si>
    <t>All construction related training programs and institutions streamlined and registered by CIDB by Q4 2018</t>
  </si>
  <si>
    <t>049</t>
  </si>
  <si>
    <t>050</t>
  </si>
  <si>
    <t>051</t>
  </si>
  <si>
    <t>052</t>
  </si>
  <si>
    <t>053</t>
  </si>
  <si>
    <t>50,000 construction personnel graduated in construction related skills and certified by Q4 2020</t>
  </si>
  <si>
    <t>054</t>
  </si>
  <si>
    <t>055</t>
  </si>
  <si>
    <t>056</t>
  </si>
  <si>
    <t>057</t>
  </si>
  <si>
    <t>058</t>
  </si>
  <si>
    <t>Proportion of skilled : unskilled foreign labour  improved from 5 : 95 to 15 : 85 by Q4 2020</t>
  </si>
  <si>
    <t>060</t>
  </si>
  <si>
    <t>061</t>
  </si>
  <si>
    <t>062</t>
  </si>
  <si>
    <t>063</t>
  </si>
  <si>
    <t>064</t>
  </si>
  <si>
    <t>065</t>
  </si>
  <si>
    <t>066</t>
  </si>
  <si>
    <t>067</t>
  </si>
  <si>
    <t>068</t>
  </si>
  <si>
    <t>069</t>
  </si>
  <si>
    <t>40% of public project above RM100Mn implement BIM Level 2 (Q1 2019)</t>
  </si>
  <si>
    <t>070</t>
  </si>
  <si>
    <t>071</t>
  </si>
  <si>
    <t>072</t>
  </si>
  <si>
    <t>073</t>
  </si>
  <si>
    <t>074</t>
  </si>
  <si>
    <t>075</t>
  </si>
  <si>
    <t>076</t>
  </si>
  <si>
    <t>077</t>
  </si>
  <si>
    <t>078</t>
  </si>
  <si>
    <t>079</t>
  </si>
  <si>
    <t>080</t>
  </si>
  <si>
    <t>081</t>
  </si>
  <si>
    <t>082</t>
  </si>
  <si>
    <t>083</t>
  </si>
  <si>
    <t>084</t>
  </si>
  <si>
    <t>085</t>
  </si>
  <si>
    <t>086</t>
  </si>
  <si>
    <t>088</t>
  </si>
  <si>
    <t>7,500 Bumiputera contractors trained under Continuous Contractor Development Programme (CCD) per year (total of 37,500 by 2020)</t>
  </si>
  <si>
    <t>089</t>
  </si>
  <si>
    <t>090</t>
  </si>
  <si>
    <t xml:space="preserve">2,500 Bumiputera IBS contractors trained per year  </t>
  </si>
  <si>
    <t>091</t>
  </si>
  <si>
    <t>092</t>
  </si>
  <si>
    <t>093</t>
  </si>
  <si>
    <t>094</t>
  </si>
  <si>
    <t>095</t>
  </si>
  <si>
    <t>097</t>
  </si>
  <si>
    <t>098</t>
  </si>
  <si>
    <t>099</t>
  </si>
  <si>
    <t>100</t>
  </si>
  <si>
    <t>50 projects to adopt MS CESMM by Q4 2020</t>
  </si>
  <si>
    <t>101</t>
  </si>
  <si>
    <t>102</t>
  </si>
  <si>
    <t>1000 construction industry professionals trained on MSCESMM by 2020</t>
  </si>
  <si>
    <t>100% notice (N1/N5/N6) issued for materials non-compliance to standard following verification at construction sites commencing 2017</t>
  </si>
  <si>
    <t xml:space="preserve">5 Enhanced Overseas Project Financing Scheme By 2020 </t>
  </si>
  <si>
    <t>Feasibility Grant For 16 Projects Approved By 2020 (4 Projects Per Year, 2017 – 2020)</t>
  </si>
  <si>
    <t>SCORE Version 2.0 rolled out by Q2 2018</t>
  </si>
  <si>
    <t>Minimum 150 G7 contractors achieved 4 Star and above SCORE rating by 2020</t>
  </si>
  <si>
    <t>Minimum 300 Construction  Project Managers certified by CIDB by 2020 (2016 baseline = 110)</t>
  </si>
  <si>
    <t>4,000 G7 contractors’ personnel trained in construction technical and management courses by 2020</t>
  </si>
  <si>
    <t xml:space="preserve">More than 50% of public building projects  completed annually by G7 contractors achieve a minimum QLASSIC score of  70 by Q4 2020 </t>
  </si>
  <si>
    <t xml:space="preserve">500 accredited QLASSIC assessors produced by Q4 2018 </t>
  </si>
  <si>
    <t>Cost of Occupational Safety &amp; Health (OSH) to be provided as a provisional sum in all government tenders and contracts by Q4 2018.</t>
  </si>
  <si>
    <t>New CIDB contractor registration portal piloted with agreements from 9 key stakeholders to collaborate by Q2 2019</t>
  </si>
  <si>
    <t>Average number of construction permit approval procedures nationwide reduced to 13 and number of days reduced to 74 for small scale development projects (i.e., same as Kuala Lumpur) by Q4 2020</t>
  </si>
  <si>
    <t>1 annual journal summarising key lessons from decided construction cases with not less than 20 commentaries, beginning Q4 2016</t>
  </si>
  <si>
    <t xml:space="preserve">One stop portal on CITP with 10,000 unique users annually beginning 2017 </t>
  </si>
  <si>
    <t>CITP promoted in 30 industry/CIDB event platforms annually beginning 2016</t>
  </si>
  <si>
    <t>10 strategic partnerships sealed between CIDB and key private/public organisations by 2017 towards achieving CITP targets</t>
  </si>
  <si>
    <t>Public relation (PR) value on media coverage involving industry captains of at least RM20m achieved annually beginning 2016</t>
  </si>
  <si>
    <t>CITP communications on Social Media reach 3 million users annually</t>
  </si>
  <si>
    <t xml:space="preserve">2 Projects piloted for infrastructure sustainability rating using CEEQUAL by 2016
</t>
  </si>
  <si>
    <t xml:space="preserve">16 trainers being trained in CEEQUAL by Q2 2017 
</t>
  </si>
  <si>
    <t>At least 3 sustainable R&amp;D by MAMPAN completed by Q4 2019</t>
  </si>
  <si>
    <t>Building rating tools available in Malaysia analysed and indexed for industry reference and utilization by Q4 2018</t>
  </si>
  <si>
    <t>At least 100 G7 contractors with annual turnover exceeding RM200Mn from 2015 onwards to be certified with ISO 14001:2015 by Q4 2020</t>
  </si>
  <si>
    <t xml:space="preserve">N3C Portal, covering 7 products on constructions prices and indices, with 2,000 unique users annually beginning 2016 </t>
  </si>
  <si>
    <t>Construction Cost Information on 60 models covering 18 categories published by 2017</t>
  </si>
  <si>
    <t>Tender Price Indices on 60 models covering 18 categories introduced and published beginning 2018</t>
  </si>
  <si>
    <t>Lifecycle Costing Information covering residential, commercials and highways introduced and published beginning 2019</t>
  </si>
  <si>
    <t>Labour and Plant Constant covering xx major trade categories introduced published by 2019</t>
  </si>
  <si>
    <t>Awarded and upcoming projects to be published online annually beginning 2017</t>
  </si>
  <si>
    <t>Construction demand on 8 major materials and workers in 7 trades to be published online annually beginning 2017</t>
  </si>
  <si>
    <t>NCIIC portal established with minimum of 8 construction related data integrated and updated quarterly by 2018</t>
  </si>
  <si>
    <t>Construction Industry appraisal (Construction Industry Review &amp; Prospect) published annually beginning 2016</t>
  </si>
  <si>
    <t>National Specification for Construction introduced and published by 2018</t>
  </si>
  <si>
    <t>National Specification for Construction adopted by 10 Major Clients by 2020</t>
  </si>
  <si>
    <t>A circular issued by MOF to mandate the usage of MSCESMM for public projects by 2020</t>
  </si>
  <si>
    <t>I4</t>
  </si>
  <si>
    <t>Q3b
&amp;
Q3c</t>
  </si>
  <si>
    <t>0</t>
  </si>
  <si>
    <t>40% increase in number of overseas projects financed by Fis and government schemes by 2020 (from 2015 baseline)</t>
  </si>
  <si>
    <t>One-stop integrated source for construction service providers established by 2018 and annually updated</t>
  </si>
  <si>
    <t>10 SMEs &amp; 2 mid-tier Malaysian construction related players going overseas assisted every year</t>
  </si>
  <si>
    <t>50% of CIDB registered Contractors trained in Occupational Safety &amp; Health Management System (MS1722/OHSAS18001/ISO OSH-MS45001) gets certified by Q4 2020</t>
  </si>
  <si>
    <t>Recommendations to improve the legal and regulatory framework related to construction Occupational Safety &amp; Health (OSH)  submitted to government by Q4 2017.</t>
  </si>
  <si>
    <t xml:space="preserve">Malaysian Standards  for  Temporary Construction Workers'  Amenities and Accommodation (Code of Practice ) aligned to Act 446 by Q4 2017. </t>
  </si>
  <si>
    <t>Minimum 8 Centralised Workers’ Accommodation Models Constructed by Q4 2018</t>
  </si>
  <si>
    <t>%</t>
  </si>
  <si>
    <t>Acc. Target</t>
  </si>
  <si>
    <t>Acc.
Progress</t>
  </si>
  <si>
    <t>Initiative Progress</t>
  </si>
  <si>
    <t>Initiative 
Target</t>
  </si>
  <si>
    <t>Thrust
Target</t>
  </si>
  <si>
    <t>Thrust
Progress</t>
  </si>
  <si>
    <t>KPI Description</t>
  </si>
  <si>
    <t>KPI</t>
  </si>
  <si>
    <t>Overall Target</t>
  </si>
  <si>
    <t>Overall Progress</t>
  </si>
  <si>
    <t>P2a</t>
  </si>
  <si>
    <t>P2b</t>
  </si>
  <si>
    <t>P3a</t>
  </si>
  <si>
    <t>P3b</t>
  </si>
  <si>
    <t>P3c</t>
  </si>
  <si>
    <t>P4a</t>
  </si>
  <si>
    <t>P4b</t>
  </si>
  <si>
    <t>P4c</t>
  </si>
  <si>
    <t>P5a</t>
  </si>
  <si>
    <t>P5c</t>
  </si>
  <si>
    <t>P5b</t>
  </si>
  <si>
    <t>I1a</t>
  </si>
  <si>
    <t>I1c</t>
  </si>
  <si>
    <t>I1b</t>
  </si>
  <si>
    <t>I3b</t>
  </si>
  <si>
    <t>I3a</t>
  </si>
  <si>
    <t>CIP signed by 3000 construction stakeholders by Q4 2020</t>
  </si>
  <si>
    <t>2000 construction stakeholders attended integrity, anti-corruption and governance courses/seminar by Q4 2020</t>
  </si>
  <si>
    <t>Study on JKR procurement process to improve integrity and governance in JKR projects by Q2 2018</t>
  </si>
  <si>
    <t>130</t>
  </si>
  <si>
    <t>131</t>
  </si>
  <si>
    <t>132</t>
  </si>
  <si>
    <t>133</t>
  </si>
  <si>
    <t>20 key developers adopt guideline for minimum QLASSIC score of 70 in their contractual requirement for residential projects by 2019</t>
  </si>
  <si>
    <t>Q2a</t>
  </si>
  <si>
    <t>Q2b</t>
  </si>
  <si>
    <r>
      <t xml:space="preserve">Owner 13
</t>
    </r>
    <r>
      <rPr>
        <b/>
        <sz val="18"/>
        <color theme="0"/>
        <rFont val="Calibri"/>
        <family val="2"/>
        <scheme val="minor"/>
      </rPr>
      <t>Ir. Noraini Bahri
Initiatives : 
E1, E2, E3, E4 &amp; E5</t>
    </r>
  </si>
  <si>
    <r>
      <t>Owner 1
Hj Razuki Ibrahim</t>
    </r>
    <r>
      <rPr>
        <b/>
        <sz val="18"/>
        <color theme="0"/>
        <rFont val="Calibri"/>
        <family val="2"/>
        <scheme val="minor"/>
      </rPr>
      <t xml:space="preserve">
Initiatives : 
Q1, Q2a &amp; Q3b</t>
    </r>
  </si>
  <si>
    <t>Q3b 
&amp; 
Q3c</t>
  </si>
  <si>
    <t>Owner 3
Ar Sharina Intan
(KPKT)
Initiatives : 
Q3b &amp; Q3c</t>
  </si>
  <si>
    <t>Owner 4
Sr Mohd Zaid Zakaria
Initiatives : 
Q3d, P5a, P5b, P5c, I1a, I1c, I2, I3a &amp; I3b</t>
  </si>
  <si>
    <t>Owner 7
Ir Raslim Saleh
Initiative : 
P1</t>
  </si>
  <si>
    <t>Owner 6
Ir Ramuseren Muthu
Initiative : 
Q5</t>
  </si>
  <si>
    <t>Owner 5
Noryani Ismail
Initiative : 
Q4</t>
  </si>
  <si>
    <t>Owner 2
Sr Ida Zuraida Mohd Yusoff
Initiative : 
Q3a</t>
  </si>
  <si>
    <t>Owner 8
Abd Jaiz Abd Aziz
Initiative : 
P2a &amp; P2b</t>
  </si>
  <si>
    <t>Owner 9
Ahmad Farrin Mokhtar
Initiative : 
P3a, P3b, P3c, P4a &amp; P4b</t>
  </si>
  <si>
    <t>Owner 10
Haniza Soid Hamidi
Initiative : 
P4c</t>
  </si>
  <si>
    <t>Owner 11
Sr Azizah Mohd Yusoff
Initiative : 
P6 &amp; I4</t>
  </si>
  <si>
    <t>Owner 12
Sazali Che Amat
Initiative : 
I1b</t>
  </si>
  <si>
    <t>Sponsor 2
Datuk Ir Elias Ismail
Initiatives :
Q1, Q2a, Q2b, E1, E2, E3, E4, E5, P3a, P3b, P3c, P4a &amp; P4b
(49 KPIs)</t>
  </si>
  <si>
    <t>Sponsor 3
Mohd Nazli Ahmad Mahyadin
Initiatives :
P1, P4c, P6 &amp; I4
(21 KPIs)</t>
  </si>
  <si>
    <t>Sponsor 4
Sr Sariah Abd Karib
Initiatives :
Q3d, Q4, Q5, P5a, P5b, P5c, I1a, I1c, I2, I3a &amp; I3b
(33 KPIs)</t>
  </si>
  <si>
    <t>134</t>
  </si>
  <si>
    <t>Competency Standards, Training Modules Assessment Questions and Trainers/Assessors Enhanced by Q4 2018</t>
  </si>
  <si>
    <t>Sponsor 1
Megat Kamil Azmi Megat Rus Kamarani 
Initiatives :
Q3a, P2a, P2b &amp; I1b
(13 KPIs)</t>
  </si>
  <si>
    <t>Initiative Target</t>
  </si>
  <si>
    <t>Thrust Target</t>
  </si>
  <si>
    <t>Thrust Progress</t>
  </si>
  <si>
    <t>Cumulative Target</t>
  </si>
  <si>
    <t>Cumulative Progress</t>
  </si>
  <si>
    <t>Q3b</t>
  </si>
  <si>
    <t>Q3c</t>
  </si>
  <si>
    <t>800 Bumiputera construction entrepreneurs receive Financial Assistance by 2020</t>
  </si>
  <si>
    <r>
      <t xml:space="preserve">IWG1
Quality in Construction </t>
    </r>
    <r>
      <rPr>
        <b/>
        <sz val="18"/>
        <color theme="0"/>
        <rFont val="Tw Cen MT"/>
        <family val="2"/>
      </rPr>
      <t xml:space="preserve">
</t>
    </r>
    <r>
      <rPr>
        <b/>
        <sz val="12"/>
        <color theme="0"/>
        <rFont val="Tw Cen MT"/>
        <family val="2"/>
      </rPr>
      <t>Initiative : Q1</t>
    </r>
  </si>
  <si>
    <r>
      <t>IWG2 
Occupational Safety &amp; Health in Construction</t>
    </r>
    <r>
      <rPr>
        <b/>
        <sz val="12"/>
        <color theme="0"/>
        <rFont val="Tw Cen MT"/>
        <family val="2"/>
      </rPr>
      <t xml:space="preserve">
Initiative : Q2</t>
    </r>
  </si>
  <si>
    <r>
      <rPr>
        <b/>
        <sz val="18"/>
        <color theme="0"/>
        <rFont val="Tw Cen MT"/>
        <family val="2"/>
      </rPr>
      <t xml:space="preserve">IWG3
</t>
    </r>
    <r>
      <rPr>
        <b/>
        <sz val="16"/>
        <color theme="0"/>
        <rFont val="Tw Cen MT"/>
        <family val="2"/>
      </rPr>
      <t>Contractor Registration</t>
    </r>
    <r>
      <rPr>
        <b/>
        <sz val="12"/>
        <color theme="0"/>
        <rFont val="Tw Cen MT"/>
        <family val="2"/>
      </rPr>
      <t xml:space="preserve">
Initiative : Q3a</t>
    </r>
  </si>
  <si>
    <r>
      <rPr>
        <b/>
        <sz val="18"/>
        <color theme="0"/>
        <rFont val="Tw Cen MT"/>
        <family val="2"/>
      </rPr>
      <t xml:space="preserve">IWG4
</t>
    </r>
    <r>
      <rPr>
        <b/>
        <sz val="16"/>
        <color theme="0"/>
        <rFont val="Tw Cen MT"/>
        <family val="2"/>
      </rPr>
      <t>Dealing With Construction Permit</t>
    </r>
    <r>
      <rPr>
        <b/>
        <sz val="12"/>
        <color theme="0"/>
        <rFont val="Tw Cen MT"/>
        <family val="2"/>
      </rPr>
      <t xml:space="preserve">
Initiative : Q3b &amp; Q3c</t>
    </r>
  </si>
  <si>
    <r>
      <t xml:space="preserve">IWG5
Promotion </t>
    </r>
    <r>
      <rPr>
        <b/>
        <sz val="12"/>
        <color theme="0"/>
        <rFont val="Tw Cen MT"/>
        <family val="2"/>
      </rPr>
      <t xml:space="preserve">
Initiative : Q4</t>
    </r>
  </si>
  <si>
    <r>
      <rPr>
        <b/>
        <sz val="18"/>
        <color theme="0"/>
        <rFont val="Tw Cen MT"/>
        <family val="2"/>
      </rPr>
      <t xml:space="preserve">IWG19
</t>
    </r>
    <r>
      <rPr>
        <b/>
        <sz val="16"/>
        <color theme="0"/>
        <rFont val="Tw Cen MT"/>
        <family val="2"/>
      </rPr>
      <t>Integrity</t>
    </r>
    <r>
      <rPr>
        <b/>
        <sz val="12"/>
        <color theme="0"/>
        <rFont val="Tw Cen MT"/>
        <family val="2"/>
      </rPr>
      <t xml:space="preserve">
Initiative : Q5</t>
    </r>
  </si>
  <si>
    <r>
      <t xml:space="preserve">IWG6
</t>
    </r>
    <r>
      <rPr>
        <b/>
        <sz val="16"/>
        <color theme="0"/>
        <rFont val="Tw Cen MT"/>
        <family val="2"/>
      </rPr>
      <t xml:space="preserve">Sustainable Ratings </t>
    </r>
    <r>
      <rPr>
        <b/>
        <sz val="12"/>
        <color theme="0"/>
        <rFont val="Tw Cen MT"/>
        <family val="2"/>
      </rPr>
      <t xml:space="preserve">
Initiatives : E1,E2</t>
    </r>
  </si>
  <si>
    <r>
      <t xml:space="preserve">IWG7
</t>
    </r>
    <r>
      <rPr>
        <b/>
        <sz val="16"/>
        <color theme="0"/>
        <rFont val="Tw Cen MT"/>
        <family val="2"/>
      </rPr>
      <t>Sustainable Practices</t>
    </r>
    <r>
      <rPr>
        <b/>
        <sz val="12"/>
        <color theme="0"/>
        <rFont val="Tw Cen MT"/>
        <family val="2"/>
      </rPr>
      <t xml:space="preserve">
Initiatives : E3,E4,E5</t>
    </r>
  </si>
  <si>
    <r>
      <t xml:space="preserve">IWG8
Human Capital Development </t>
    </r>
    <r>
      <rPr>
        <b/>
        <sz val="18"/>
        <color theme="0"/>
        <rFont val="Tw Cen MT"/>
        <family val="2"/>
      </rPr>
      <t xml:space="preserve">
</t>
    </r>
    <r>
      <rPr>
        <b/>
        <sz val="12"/>
        <color theme="0"/>
        <rFont val="Tw Cen MT"/>
        <family val="2"/>
      </rPr>
      <t>Initiative : P1</t>
    </r>
  </si>
  <si>
    <r>
      <t>IWG9
Workforce Control and Balance</t>
    </r>
    <r>
      <rPr>
        <b/>
        <sz val="12"/>
        <color theme="0"/>
        <rFont val="Tw Cen MT"/>
        <family val="2"/>
      </rPr>
      <t xml:space="preserve">
Initiative : P2</t>
    </r>
  </si>
  <si>
    <r>
      <t>IWG10
Industrialized Building System (IBS)</t>
    </r>
    <r>
      <rPr>
        <b/>
        <sz val="12"/>
        <color theme="0"/>
        <rFont val="Tw Cen MT"/>
        <family val="2"/>
      </rPr>
      <t xml:space="preserve">
Initiative : P3</t>
    </r>
  </si>
  <si>
    <r>
      <t>IWG11
Building Information Modelling (BIM)</t>
    </r>
    <r>
      <rPr>
        <b/>
        <sz val="18"/>
        <color theme="0"/>
        <rFont val="Tw Cen MT"/>
        <family val="2"/>
      </rPr>
      <t xml:space="preserve">
</t>
    </r>
    <r>
      <rPr>
        <b/>
        <sz val="12"/>
        <color theme="0"/>
        <rFont val="Tw Cen MT"/>
        <family val="2"/>
      </rPr>
      <t>Initiatives : P4a,P4b</t>
    </r>
  </si>
  <si>
    <r>
      <t>IWG12
National Construction Cost Centre (N3C)</t>
    </r>
    <r>
      <rPr>
        <b/>
        <sz val="12"/>
        <color theme="0"/>
        <rFont val="Tw Cen MT"/>
        <family val="2"/>
      </rPr>
      <t xml:space="preserve">
Initiatives : P5a</t>
    </r>
  </si>
  <si>
    <r>
      <t>IWG13
National Construction Industry Information Centre (NCIIC)</t>
    </r>
    <r>
      <rPr>
        <b/>
        <sz val="12"/>
        <color theme="0"/>
        <rFont val="Tw Cen MT"/>
        <family val="2"/>
      </rPr>
      <t xml:space="preserve">
Initiatives : P5b, P5c</t>
    </r>
  </si>
  <si>
    <r>
      <t>IWG14
Bumiputera SME</t>
    </r>
    <r>
      <rPr>
        <b/>
        <sz val="18"/>
        <color theme="0"/>
        <rFont val="Tw Cen MT"/>
        <family val="2"/>
      </rPr>
      <t xml:space="preserve"> 
</t>
    </r>
    <r>
      <rPr>
        <b/>
        <sz val="12"/>
        <color theme="0"/>
        <rFont val="Tw Cen MT"/>
        <family val="2"/>
      </rPr>
      <t>Initiative : P6</t>
    </r>
  </si>
  <si>
    <r>
      <t xml:space="preserve">IWG15
</t>
    </r>
    <r>
      <rPr>
        <b/>
        <sz val="16"/>
        <color theme="0"/>
        <rFont val="Tw Cen MT"/>
        <family val="2"/>
      </rPr>
      <t>National Standards Specification in Construction (NSC)</t>
    </r>
    <r>
      <rPr>
        <b/>
        <sz val="12"/>
        <color theme="0"/>
        <rFont val="Tw Cen MT"/>
        <family val="2"/>
      </rPr>
      <t xml:space="preserve">
Initiative : I1a</t>
    </r>
  </si>
  <si>
    <r>
      <t>IWG16
Materials Standard and Its Compliance</t>
    </r>
    <r>
      <rPr>
        <b/>
        <sz val="18"/>
        <color theme="0"/>
        <rFont val="Tw Cen MT"/>
        <family val="2"/>
      </rPr>
      <t xml:space="preserve">
</t>
    </r>
    <r>
      <rPr>
        <b/>
        <sz val="12"/>
        <color theme="0"/>
        <rFont val="Tw Cen MT"/>
        <family val="2"/>
      </rPr>
      <t>Initiatives : I1b</t>
    </r>
  </si>
  <si>
    <r>
      <t>IWG17
Malaysian Standard CESMM (MSCESMM)</t>
    </r>
    <r>
      <rPr>
        <b/>
        <sz val="12"/>
        <color theme="0"/>
        <rFont val="Tw Cen MT"/>
        <family val="2"/>
      </rPr>
      <t xml:space="preserve">
Initiative : I1c</t>
    </r>
  </si>
  <si>
    <r>
      <t xml:space="preserve">IWG18
</t>
    </r>
    <r>
      <rPr>
        <b/>
        <sz val="16"/>
        <color theme="0"/>
        <rFont val="Tw Cen MT"/>
        <family val="2"/>
      </rPr>
      <t xml:space="preserve">Export of Construction Services </t>
    </r>
    <r>
      <rPr>
        <b/>
        <sz val="12"/>
        <color theme="0"/>
        <rFont val="Tw Cen MT"/>
        <family val="2"/>
      </rPr>
      <t xml:space="preserve">
Initiatives : I2, I3</t>
    </r>
  </si>
  <si>
    <r>
      <t>IWG20
Contractor Development</t>
    </r>
    <r>
      <rPr>
        <b/>
        <sz val="12"/>
        <color theme="0"/>
        <rFont val="Tw Cen MT"/>
        <family val="2"/>
      </rPr>
      <t xml:space="preserve">
Initiative : I4</t>
    </r>
  </si>
  <si>
    <t>Owner</t>
  </si>
  <si>
    <t>Submission</t>
  </si>
  <si>
    <t>Approval (PMO)</t>
  </si>
  <si>
    <t>P2</t>
  </si>
  <si>
    <t>P3</t>
  </si>
  <si>
    <t>I3</t>
  </si>
  <si>
    <t>Razuki</t>
  </si>
  <si>
    <t>Ida</t>
  </si>
  <si>
    <t>JKT</t>
  </si>
  <si>
    <t>Zaid</t>
  </si>
  <si>
    <t>Yani</t>
  </si>
  <si>
    <t>Ramu</t>
  </si>
  <si>
    <t>Noraini</t>
  </si>
  <si>
    <t>Raslim</t>
  </si>
  <si>
    <t>Jaiz</t>
  </si>
  <si>
    <t>Farrin</t>
  </si>
  <si>
    <t>Haniza</t>
  </si>
  <si>
    <t>Azizah</t>
  </si>
  <si>
    <t>Sazali</t>
  </si>
  <si>
    <t>√</t>
  </si>
  <si>
    <t>x</t>
  </si>
  <si>
    <t>I5</t>
  </si>
  <si>
    <t>30% Malaysian resources usage in foreign funded Mega-Projects in Malaysia by 2020</t>
  </si>
  <si>
    <t>Double the percentage of Malaysian resources usage in Malaysian funded projects overseas by 2020 using 2017 baseline</t>
  </si>
  <si>
    <t>By Law No.38A on energy efficiency implemented by 20 local authorities by Q4 2020</t>
  </si>
  <si>
    <t>At least 10 companies benefitted from green incentive for sustainable buildings by Q4 2020</t>
  </si>
  <si>
    <t>6% CO2 emission reduction in new public buildings exceeding RM50Mn by 2020</t>
  </si>
  <si>
    <t>7 States established Peraturan Pengurusan Sisa Pepejal dan Pembersihan Awam (Skim bagi sisa pepejal pembinaan) 2018 dan Peraturan-Peraturan Pengurusan Sisa Pepejal dan Pembersihan Awam (Lesen bagi sisa pepejal pembinaan) 2018</t>
  </si>
  <si>
    <t>20% annual increment in construction and demolition waste (tonnage) recycled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</si>
</sst>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46"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20"/>
      <color theme="1"/>
      <name val="Calibri"/>
      <family val="2"/>
      <scheme val="minor"/>
    </font>
    <font>
      <b/>
      <sz val="20"/>
      <color theme="0"/>
      <name val="Calibri"/>
      <family val="2"/>
      <scheme val="minor"/>
    </font>
    <font>
      <sz val="11"/>
      <color theme="0"/>
      <name val="Calibri"/>
      <family val="2"/>
      <scheme val="minor"/>
    </font>
    <font>
      <sz val="9"/>
      <name val="Verdana"/>
      <family val="2"/>
    </font>
    <font>
      <sz val="12"/>
      <color theme="1"/>
      <name val="Calibri"/>
      <family val="2"/>
      <scheme val="minor"/>
    </font>
    <font>
      <sz val="9"/>
      <color rgb="FF0070C0"/>
      <name val="Verdana"/>
      <family val="2"/>
    </font>
    <font>
      <sz val="11"/>
      <color theme="1"/>
      <name val="Verdana"/>
      <family val="2"/>
    </font>
    <font>
      <sz val="11"/>
      <color rgb="FF0070C0"/>
      <name val="Verdana"/>
      <family val="2"/>
    </font>
    <font>
      <sz val="9"/>
      <color theme="1"/>
      <name val="Verdana"/>
      <family val="2"/>
    </font>
    <font>
      <sz val="12"/>
      <name val="Calibri"/>
      <family val="2"/>
      <scheme val="minor"/>
    </font>
    <font>
      <b/>
      <sz val="16"/>
      <color theme="0"/>
      <name val="Calibri"/>
      <family val="2"/>
      <scheme val="minor"/>
    </font>
    <font>
      <b/>
      <sz val="22"/>
      <color theme="0"/>
      <name val="Calibri"/>
      <family val="2"/>
      <scheme val="minor"/>
    </font>
    <font>
      <b/>
      <sz val="24"/>
      <color theme="0"/>
      <name val="Calibri"/>
      <family val="2"/>
      <scheme val="minor"/>
    </font>
    <font>
      <b/>
      <sz val="20"/>
      <name val="Calibri"/>
      <family val="2"/>
      <scheme val="minor"/>
    </font>
    <font>
      <sz val="12"/>
      <color theme="0"/>
      <name val="Calibri"/>
      <family val="2"/>
      <scheme val="minor"/>
    </font>
    <font>
      <b/>
      <sz val="18"/>
      <color theme="0"/>
      <name val="Calibri"/>
      <family val="2"/>
      <scheme val="minor"/>
    </font>
    <font>
      <b/>
      <sz val="14"/>
      <color theme="1"/>
      <name val="Tw Cen MT"/>
      <family val="2"/>
    </font>
    <font>
      <b/>
      <sz val="11"/>
      <color theme="1"/>
      <name val="Tw Cen MT"/>
      <family val="2"/>
    </font>
    <font>
      <b/>
      <sz val="24"/>
      <color theme="0"/>
      <name val="Tw Cen MT"/>
      <family val="2"/>
    </font>
    <font>
      <b/>
      <sz val="16"/>
      <color theme="0"/>
      <name val="Tw Cen MT"/>
      <family val="2"/>
    </font>
    <font>
      <sz val="11"/>
      <color theme="0"/>
      <name val="Tw Cen MT"/>
      <family val="2"/>
    </font>
    <font>
      <sz val="12"/>
      <color theme="1"/>
      <name val="Tw Cen MT"/>
      <family val="2"/>
    </font>
    <font>
      <b/>
      <sz val="20"/>
      <color theme="1"/>
      <name val="Tw Cen MT"/>
      <family val="2"/>
    </font>
    <font>
      <b/>
      <sz val="20"/>
      <color theme="0"/>
      <name val="Tw Cen MT"/>
      <family val="2"/>
    </font>
    <font>
      <sz val="12"/>
      <name val="Tw Cen MT"/>
      <family val="2"/>
    </font>
    <font>
      <sz val="12"/>
      <color rgb="FFFF0000"/>
      <name val="Tw Cen MT"/>
      <family val="2"/>
    </font>
    <font>
      <b/>
      <sz val="20"/>
      <name val="Tw Cen MT"/>
      <family val="2"/>
    </font>
    <font>
      <sz val="12"/>
      <color theme="0"/>
      <name val="Tw Cen MT"/>
      <family val="2"/>
    </font>
    <font>
      <sz val="11"/>
      <color theme="1"/>
      <name val="Tw Cen MT"/>
      <family val="2"/>
    </font>
    <font>
      <b/>
      <sz val="12"/>
      <name val="Tw Cen MT"/>
      <family val="2"/>
    </font>
    <font>
      <b/>
      <sz val="22"/>
      <color theme="0"/>
      <name val="Tw Cen MT"/>
      <family val="2"/>
    </font>
    <font>
      <sz val="12"/>
      <color rgb="FFFF0000"/>
      <name val="Calibri"/>
      <family val="2"/>
      <scheme val="minor"/>
    </font>
    <font>
      <b/>
      <sz val="16"/>
      <name val="Tw Cen MT"/>
      <family val="2"/>
    </font>
    <font>
      <b/>
      <sz val="18"/>
      <name val="Tw Cen MT"/>
      <family val="2"/>
    </font>
    <font>
      <b/>
      <sz val="14"/>
      <name val="Tw Cen MT"/>
      <family val="2"/>
    </font>
    <font>
      <b/>
      <sz val="11"/>
      <name val="Tw Cen MT"/>
      <family val="2"/>
    </font>
    <font>
      <b/>
      <sz val="18"/>
      <color theme="0"/>
      <name val="Tw Cen MT"/>
      <family val="2"/>
    </font>
    <font>
      <b/>
      <sz val="12"/>
      <color theme="0"/>
      <name val="Tw Cen MT"/>
      <family val="2"/>
    </font>
    <font>
      <b/>
      <sz val="12"/>
      <color theme="1"/>
      <name val="Tw Cen MT"/>
      <family val="2"/>
    </font>
    <font>
      <b/>
      <sz val="12"/>
      <color theme="1"/>
      <name val="Calibri"/>
      <family val="2"/>
    </font>
    <font>
      <b/>
      <sz val="12"/>
      <color rgb="FFFF0000"/>
      <name val="Calibri"/>
      <family val="2"/>
    </font>
    <font>
      <b/>
      <sz val="12"/>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008080"/>
        <bgColor indexed="64"/>
      </patternFill>
    </fill>
    <fill>
      <patternFill patternType="solid">
        <fgColor rgb="FFFF33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bottom style="thin">
        <color indexed="64"/>
      </bottom>
      <diagonal/>
    </border>
    <border>
      <left style="thick">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hair">
        <color indexed="64"/>
      </left>
      <right style="hair">
        <color indexed="64"/>
      </right>
      <top style="hair">
        <color indexed="64"/>
      </top>
      <bottom style="hair">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style="medium">
        <color indexed="64"/>
      </right>
      <top/>
      <bottom/>
      <diagonal/>
    </border>
  </borders>
  <cellStyleXfs count="2">
    <xf numFmtId="0" fontId="0" fillId="0" borderId="0"/>
    <xf numFmtId="9" fontId="1" fillId="0" borderId="0" applyFont="0" applyFill="0" applyBorder="0" applyAlignment="0" applyProtection="0"/>
  </cellStyleXfs>
  <cellXfs count="1038">
    <xf numFmtId="0" fontId="0" fillId="0" borderId="0" xfId="0"/>
    <xf numFmtId="0" fontId="2" fillId="0" borderId="1" xfId="0" applyFont="1" applyBorder="1" applyAlignment="1">
      <alignment horizontal="center" vertical="center" wrapText="1"/>
    </xf>
    <xf numFmtId="10" fontId="0" fillId="0" borderId="0" xfId="1" applyNumberFormat="1" applyFont="1"/>
    <xf numFmtId="0" fontId="0" fillId="0" borderId="0" xfId="0" applyBorder="1"/>
    <xf numFmtId="0" fontId="0" fillId="0" borderId="0" xfId="0" applyAlignment="1">
      <alignment horizontal="center" vertical="center"/>
    </xf>
    <xf numFmtId="0" fontId="0" fillId="0" borderId="0" xfId="0" applyAlignment="1">
      <alignment vertical="center"/>
    </xf>
    <xf numFmtId="0" fontId="2" fillId="0" borderId="1" xfId="0" applyFont="1" applyBorder="1" applyAlignment="1">
      <alignment horizontal="center" vertical="top" wrapText="1"/>
    </xf>
    <xf numFmtId="0" fontId="8" fillId="2" borderId="1" xfId="0" applyFont="1" applyFill="1" applyBorder="1" applyAlignment="1">
      <alignment horizontal="center" vertical="center"/>
    </xf>
    <xf numFmtId="0" fontId="12" fillId="0" borderId="0" xfId="0" applyFont="1" applyAlignment="1">
      <alignment wrapText="1"/>
    </xf>
    <xf numFmtId="0" fontId="7" fillId="0" borderId="0" xfId="0" applyFont="1" applyFill="1" applyBorder="1" applyAlignment="1">
      <alignment horizontal="left" vertical="center" wrapText="1" shrinkToFit="1"/>
    </xf>
    <xf numFmtId="0" fontId="9" fillId="0" borderId="0" xfId="0" applyFont="1" applyFill="1" applyBorder="1" applyAlignment="1">
      <alignment horizontal="left" vertical="center" wrapText="1" shrinkToFit="1"/>
    </xf>
    <xf numFmtId="0" fontId="6" fillId="0" borderId="1" xfId="0" applyFont="1" applyFill="1" applyBorder="1"/>
    <xf numFmtId="49" fontId="14" fillId="5" borderId="12" xfId="0" applyNumberFormat="1" applyFont="1" applyFill="1" applyBorder="1" applyAlignment="1">
      <alignment horizontal="center" vertical="center" wrapText="1" shrinkToFit="1"/>
    </xf>
    <xf numFmtId="49" fontId="14" fillId="5" borderId="13" xfId="0" applyNumberFormat="1" applyFont="1" applyFill="1" applyBorder="1" applyAlignment="1">
      <alignment horizontal="center" vertical="center" wrapText="1" shrinkToFit="1"/>
    </xf>
    <xf numFmtId="0" fontId="0" fillId="0" borderId="0" xfId="0" applyFill="1"/>
    <xf numFmtId="0" fontId="8" fillId="0" borderId="1" xfId="0" applyFont="1" applyBorder="1" applyAlignment="1">
      <alignment horizontal="center" vertical="center"/>
    </xf>
    <xf numFmtId="165" fontId="8" fillId="0" borderId="14" xfId="0" applyNumberFormat="1" applyFont="1" applyFill="1" applyBorder="1" applyAlignment="1">
      <alignment horizontal="center" vertical="center"/>
    </xf>
    <xf numFmtId="2" fontId="0" fillId="0" borderId="0" xfId="0" applyNumberFormat="1"/>
    <xf numFmtId="2" fontId="8" fillId="0" borderId="0" xfId="0" applyNumberFormat="1" applyFont="1" applyAlignment="1">
      <alignment horizontal="center" vertical="center"/>
    </xf>
    <xf numFmtId="0" fontId="8"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0" fontId="0" fillId="0" borderId="0" xfId="0" applyAlignment="1">
      <alignment horizontal="center"/>
    </xf>
    <xf numFmtId="49" fontId="14" fillId="7" borderId="1" xfId="0" applyNumberFormat="1" applyFont="1" applyFill="1" applyBorder="1" applyAlignment="1">
      <alignment horizontal="center" vertical="center" wrapText="1" shrinkToFit="1"/>
    </xf>
    <xf numFmtId="0" fontId="14" fillId="7" borderId="1" xfId="0" applyFont="1" applyFill="1" applyBorder="1" applyAlignment="1">
      <alignment horizontal="center" vertical="center" wrapText="1" shrinkToFit="1"/>
    </xf>
    <xf numFmtId="0" fontId="16" fillId="8" borderId="1" xfId="0" applyFont="1" applyFill="1" applyBorder="1" applyAlignment="1">
      <alignment horizontal="center" vertical="center" wrapText="1" shrinkToFit="1"/>
    </xf>
    <xf numFmtId="49" fontId="14" fillId="8" borderId="1" xfId="0" applyNumberFormat="1" applyFont="1" applyFill="1" applyBorder="1" applyAlignment="1">
      <alignment horizontal="center" vertical="center" wrapText="1" shrinkToFit="1"/>
    </xf>
    <xf numFmtId="49" fontId="14" fillId="5" borderId="1" xfId="0" applyNumberFormat="1" applyFont="1" applyFill="1" applyBorder="1" applyAlignment="1">
      <alignment horizontal="center" vertical="center" wrapText="1" shrinkToFit="1"/>
    </xf>
    <xf numFmtId="0" fontId="14" fillId="8" borderId="1" xfId="0" quotePrefix="1" applyFont="1" applyFill="1" applyBorder="1" applyAlignment="1">
      <alignment horizontal="center" vertical="center"/>
    </xf>
    <xf numFmtId="49" fontId="14" fillId="6" borderId="1" xfId="0" applyNumberFormat="1" applyFont="1" applyFill="1" applyBorder="1" applyAlignment="1">
      <alignment horizontal="center" vertical="center" wrapText="1" shrinkToFit="1"/>
    </xf>
    <xf numFmtId="0" fontId="0" fillId="0" borderId="1" xfId="1" applyNumberFormat="1" applyFont="1" applyBorder="1" applyAlignment="1">
      <alignment horizontal="center" vertical="center"/>
    </xf>
    <xf numFmtId="0" fontId="0" fillId="0" borderId="1" xfId="0" applyNumberFormat="1" applyBorder="1" applyAlignment="1">
      <alignment horizontal="center" vertical="center"/>
    </xf>
    <xf numFmtId="10" fontId="0" fillId="0" borderId="1" xfId="1" applyNumberFormat="1" applyFont="1" applyBorder="1" applyAlignment="1">
      <alignment horizontal="center" vertical="center"/>
    </xf>
    <xf numFmtId="1" fontId="14" fillId="5" borderId="1" xfId="0" quotePrefix="1" applyNumberFormat="1" applyFont="1" applyFill="1" applyBorder="1" applyAlignment="1">
      <alignment horizontal="center" vertical="center" wrapText="1" shrinkToFit="1"/>
    </xf>
    <xf numFmtId="10" fontId="8" fillId="0" borderId="1" xfId="1" applyNumberFormat="1" applyFont="1" applyBorder="1" applyAlignment="1">
      <alignment horizontal="center" vertical="center"/>
    </xf>
    <xf numFmtId="10" fontId="8" fillId="2" borderId="1" xfId="1" applyNumberFormat="1" applyFont="1" applyFill="1" applyBorder="1" applyAlignment="1">
      <alignment horizontal="center" vertical="center"/>
    </xf>
    <xf numFmtId="10" fontId="0" fillId="2" borderId="1" xfId="1" applyNumberFormat="1" applyFont="1" applyFill="1" applyBorder="1" applyAlignment="1">
      <alignment horizontal="center" vertical="center"/>
    </xf>
    <xf numFmtId="10" fontId="6" fillId="4" borderId="1" xfId="1" applyNumberFormat="1" applyFont="1" applyFill="1" applyBorder="1" applyAlignment="1">
      <alignment horizontal="center" vertical="center"/>
    </xf>
    <xf numFmtId="10" fontId="18" fillId="4" borderId="1" xfId="1" applyNumberFormat="1" applyFont="1" applyFill="1" applyBorder="1" applyAlignment="1">
      <alignment horizontal="center" vertical="center"/>
    </xf>
    <xf numFmtId="10" fontId="0" fillId="3" borderId="1" xfId="1" applyNumberFormat="1" applyFont="1" applyFill="1" applyBorder="1" applyAlignment="1">
      <alignment horizontal="center" vertical="center"/>
    </xf>
    <xf numFmtId="10" fontId="8" fillId="3" borderId="1" xfId="1" applyNumberFormat="1" applyFont="1" applyFill="1" applyBorder="1" applyAlignment="1">
      <alignment horizontal="center" vertical="center"/>
    </xf>
    <xf numFmtId="10" fontId="8" fillId="0" borderId="1" xfId="0" applyNumberFormat="1" applyFont="1" applyBorder="1" applyAlignment="1">
      <alignment horizontal="center" vertical="center"/>
    </xf>
    <xf numFmtId="0" fontId="16" fillId="5" borderId="1" xfId="0" applyFont="1" applyFill="1" applyBorder="1" applyAlignment="1">
      <alignment vertical="center" wrapText="1" shrinkToFit="1"/>
    </xf>
    <xf numFmtId="0" fontId="0" fillId="0" borderId="0" xfId="0" applyAlignment="1"/>
    <xf numFmtId="0" fontId="8" fillId="0" borderId="1" xfId="1" applyNumberFormat="1" applyFont="1" applyBorder="1" applyAlignment="1">
      <alignment horizontal="center" vertical="center"/>
    </xf>
    <xf numFmtId="0" fontId="16" fillId="7" borderId="1" xfId="0" applyFont="1" applyFill="1" applyBorder="1" applyAlignment="1">
      <alignment horizontal="center" vertical="center"/>
    </xf>
    <xf numFmtId="0" fontId="16" fillId="8" borderId="1" xfId="0" applyFont="1" applyFill="1" applyBorder="1" applyAlignment="1">
      <alignment horizontal="center" vertical="center" wrapText="1"/>
    </xf>
    <xf numFmtId="0" fontId="2" fillId="10" borderId="1" xfId="0" applyFont="1" applyFill="1" applyBorder="1" applyAlignment="1">
      <alignment horizontal="center" vertical="top" wrapText="1"/>
    </xf>
    <xf numFmtId="0" fontId="2" fillId="10" borderId="1" xfId="0" applyFont="1" applyFill="1" applyBorder="1" applyAlignment="1">
      <alignment horizontal="center" vertical="center" wrapText="1"/>
    </xf>
    <xf numFmtId="0" fontId="5" fillId="5" borderId="1" xfId="0" applyFont="1" applyFill="1" applyBorder="1" applyAlignment="1">
      <alignment horizontal="center" vertical="center" wrapText="1" shrinkToFit="1"/>
    </xf>
    <xf numFmtId="10" fontId="8" fillId="2" borderId="1" xfId="0" applyNumberFormat="1" applyFont="1" applyFill="1" applyBorder="1" applyAlignment="1">
      <alignment horizontal="center" vertical="center"/>
    </xf>
    <xf numFmtId="10" fontId="18" fillId="4" borderId="1" xfId="0" applyNumberFormat="1" applyFont="1" applyFill="1" applyBorder="1" applyAlignment="1">
      <alignment horizontal="center" vertical="center"/>
    </xf>
    <xf numFmtId="10" fontId="8" fillId="3" borderId="1" xfId="0" applyNumberFormat="1" applyFont="1" applyFill="1" applyBorder="1" applyAlignment="1">
      <alignment horizontal="center" vertical="center"/>
    </xf>
    <xf numFmtId="10" fontId="18" fillId="5" borderId="1" xfId="0" applyNumberFormat="1" applyFont="1" applyFill="1" applyBorder="1" applyAlignment="1">
      <alignment horizontal="center" vertical="center"/>
    </xf>
    <xf numFmtId="10" fontId="18" fillId="5" borderId="1" xfId="1" applyNumberFormat="1" applyFont="1" applyFill="1" applyBorder="1" applyAlignment="1">
      <alignment horizontal="center" vertical="center"/>
    </xf>
    <xf numFmtId="49" fontId="14" fillId="6" borderId="4" xfId="0" applyNumberFormat="1" applyFont="1" applyFill="1" applyBorder="1" applyAlignment="1">
      <alignment horizontal="center" vertical="center" wrapText="1" shrinkToFit="1"/>
    </xf>
    <xf numFmtId="0" fontId="8" fillId="0" borderId="4" xfId="1" applyNumberFormat="1" applyFont="1" applyBorder="1" applyAlignment="1">
      <alignment horizontal="center" vertical="center"/>
    </xf>
    <xf numFmtId="10" fontId="13" fillId="3" borderId="1" xfId="0" applyNumberFormat="1" applyFont="1" applyFill="1" applyBorder="1" applyAlignment="1">
      <alignment horizontal="center" vertical="center"/>
    </xf>
    <xf numFmtId="10" fontId="13" fillId="4" borderId="1" xfId="1" applyNumberFormat="1" applyFont="1" applyFill="1" applyBorder="1" applyAlignment="1">
      <alignment horizontal="center" vertical="center"/>
    </xf>
    <xf numFmtId="164" fontId="0" fillId="0" borderId="0" xfId="1" applyNumberFormat="1" applyFont="1" applyBorder="1"/>
    <xf numFmtId="10" fontId="0" fillId="0" borderId="0" xfId="1" applyNumberFormat="1" applyFont="1" applyBorder="1"/>
    <xf numFmtId="0" fontId="25" fillId="0" borderId="1" xfId="0" applyFont="1" applyBorder="1" applyAlignment="1">
      <alignment horizontal="center" vertical="center"/>
    </xf>
    <xf numFmtId="0" fontId="25" fillId="0" borderId="30" xfId="0" applyFont="1" applyBorder="1" applyAlignment="1">
      <alignment horizontal="center" vertical="center"/>
    </xf>
    <xf numFmtId="0" fontId="25" fillId="0" borderId="22" xfId="0" applyFont="1" applyBorder="1" applyAlignment="1">
      <alignment horizontal="center" vertical="center"/>
    </xf>
    <xf numFmtId="0" fontId="25" fillId="0" borderId="51" xfId="0" applyFont="1" applyBorder="1" applyAlignment="1">
      <alignment horizontal="center" vertical="center"/>
    </xf>
    <xf numFmtId="0" fontId="25" fillId="0" borderId="17" xfId="0" applyFont="1" applyBorder="1" applyAlignment="1">
      <alignment horizontal="center" vertical="center"/>
    </xf>
    <xf numFmtId="10" fontId="31" fillId="4" borderId="22" xfId="1" applyNumberFormat="1" applyFont="1" applyFill="1" applyBorder="1" applyAlignment="1">
      <alignment horizontal="center" vertical="center"/>
    </xf>
    <xf numFmtId="0" fontId="25" fillId="0" borderId="18" xfId="0" applyFont="1" applyBorder="1" applyAlignment="1">
      <alignment horizontal="center" vertical="center"/>
    </xf>
    <xf numFmtId="0" fontId="25" fillId="0" borderId="23" xfId="0" applyFont="1" applyBorder="1" applyAlignment="1">
      <alignment horizontal="center" vertical="center"/>
    </xf>
    <xf numFmtId="10" fontId="25" fillId="0" borderId="46" xfId="1" applyNumberFormat="1" applyFont="1" applyBorder="1" applyAlignment="1">
      <alignment horizontal="center" vertical="center"/>
    </xf>
    <xf numFmtId="10" fontId="31" fillId="4" borderId="23" xfId="1" applyNumberFormat="1" applyFont="1" applyFill="1" applyBorder="1" applyAlignment="1">
      <alignment horizontal="center" vertical="center"/>
    </xf>
    <xf numFmtId="0" fontId="25" fillId="0" borderId="23" xfId="0" applyFont="1" applyFill="1" applyBorder="1" applyAlignment="1">
      <alignment horizontal="center" vertical="center"/>
    </xf>
    <xf numFmtId="10" fontId="31" fillId="2" borderId="23" xfId="1" applyNumberFormat="1" applyFont="1" applyFill="1" applyBorder="1" applyAlignment="1">
      <alignment horizontal="center" vertical="center"/>
    </xf>
    <xf numFmtId="0" fontId="28" fillId="0" borderId="31" xfId="0" applyFont="1" applyFill="1" applyBorder="1" applyAlignment="1">
      <alignment horizontal="center" vertical="center"/>
    </xf>
    <xf numFmtId="0" fontId="28" fillId="0" borderId="24" xfId="0" applyFont="1" applyFill="1" applyBorder="1" applyAlignment="1">
      <alignment horizontal="center" vertical="center"/>
    </xf>
    <xf numFmtId="0" fontId="25" fillId="0" borderId="31" xfId="0" applyFont="1" applyBorder="1" applyAlignment="1">
      <alignment horizontal="center" vertical="center"/>
    </xf>
    <xf numFmtId="0" fontId="25" fillId="0" borderId="24" xfId="0" applyFont="1" applyBorder="1" applyAlignment="1">
      <alignment horizontal="center" vertical="center"/>
    </xf>
    <xf numFmtId="10" fontId="25" fillId="2" borderId="47" xfId="1" applyNumberFormat="1" applyFont="1" applyFill="1" applyBorder="1" applyAlignment="1">
      <alignment horizontal="center" vertical="center"/>
    </xf>
    <xf numFmtId="0" fontId="25" fillId="0" borderId="15" xfId="0" applyFont="1" applyBorder="1" applyAlignment="1">
      <alignment horizontal="center" vertical="center"/>
    </xf>
    <xf numFmtId="10" fontId="31" fillId="2" borderId="24" xfId="1" applyNumberFormat="1" applyFont="1" applyFill="1" applyBorder="1" applyAlignment="1">
      <alignment horizontal="center" vertical="center"/>
    </xf>
    <xf numFmtId="10" fontId="25" fillId="2" borderId="46" xfId="1" applyNumberFormat="1" applyFont="1" applyFill="1" applyBorder="1" applyAlignment="1">
      <alignment horizontal="center" vertical="center"/>
    </xf>
    <xf numFmtId="0" fontId="28" fillId="0" borderId="18" xfId="0" applyFont="1" applyFill="1" applyBorder="1" applyAlignment="1">
      <alignment horizontal="center" vertical="center"/>
    </xf>
    <xf numFmtId="0" fontId="28" fillId="0" borderId="23" xfId="0" applyFont="1" applyFill="1" applyBorder="1" applyAlignment="1">
      <alignment horizontal="center" vertical="center"/>
    </xf>
    <xf numFmtId="10" fontId="25" fillId="2" borderId="23" xfId="1" applyNumberFormat="1" applyFont="1" applyFill="1" applyBorder="1" applyAlignment="1">
      <alignment horizontal="center" vertical="center"/>
    </xf>
    <xf numFmtId="0" fontId="25" fillId="0" borderId="31" xfId="0" applyFont="1" applyFill="1" applyBorder="1" applyAlignment="1">
      <alignment horizontal="center" vertical="center"/>
    </xf>
    <xf numFmtId="0" fontId="25" fillId="0" borderId="24" xfId="0" applyFont="1" applyFill="1" applyBorder="1" applyAlignment="1">
      <alignment horizontal="center" vertical="center"/>
    </xf>
    <xf numFmtId="10" fontId="25" fillId="0" borderId="47" xfId="1" applyNumberFormat="1" applyFont="1" applyBorder="1" applyAlignment="1">
      <alignment horizontal="center" vertical="center"/>
    </xf>
    <xf numFmtId="10" fontId="25" fillId="2" borderId="24" xfId="1" applyNumberFormat="1" applyFont="1" applyFill="1" applyBorder="1" applyAlignment="1">
      <alignment horizontal="center" vertical="center"/>
    </xf>
    <xf numFmtId="0" fontId="25" fillId="0" borderId="22" xfId="0" applyFont="1" applyFill="1" applyBorder="1" applyAlignment="1">
      <alignment horizontal="center" vertical="center"/>
    </xf>
    <xf numFmtId="10" fontId="28" fillId="3" borderId="22" xfId="1" applyNumberFormat="1" applyFont="1" applyFill="1" applyBorder="1" applyAlignment="1">
      <alignment horizontal="center" vertical="center"/>
    </xf>
    <xf numFmtId="0" fontId="25" fillId="0" borderId="29" xfId="0" applyFont="1" applyBorder="1" applyAlignment="1">
      <alignment horizontal="center" vertical="center"/>
    </xf>
    <xf numFmtId="0" fontId="25" fillId="0" borderId="21" xfId="0" applyFont="1" applyFill="1" applyBorder="1" applyAlignment="1">
      <alignment horizontal="center" vertical="center"/>
    </xf>
    <xf numFmtId="0" fontId="25" fillId="0" borderId="21" xfId="0" applyFont="1" applyBorder="1" applyAlignment="1">
      <alignment horizontal="center" vertical="center"/>
    </xf>
    <xf numFmtId="0" fontId="25" fillId="0" borderId="16" xfId="0" applyFont="1" applyBorder="1" applyAlignment="1">
      <alignment horizontal="center" vertical="center"/>
    </xf>
    <xf numFmtId="10" fontId="28" fillId="3" borderId="21" xfId="1" applyNumberFormat="1" applyFont="1" applyFill="1" applyBorder="1" applyAlignment="1">
      <alignment horizontal="center" vertical="center"/>
    </xf>
    <xf numFmtId="2" fontId="26" fillId="0" borderId="40" xfId="0" applyNumberFormat="1" applyFont="1" applyBorder="1" applyAlignment="1">
      <alignment horizontal="center" vertical="center"/>
    </xf>
    <xf numFmtId="10" fontId="27" fillId="4" borderId="43" xfId="1" applyNumberFormat="1" applyFont="1" applyFill="1" applyBorder="1" applyAlignment="1">
      <alignment horizontal="center" vertical="center"/>
    </xf>
    <xf numFmtId="10" fontId="25" fillId="0" borderId="26" xfId="1" applyNumberFormat="1" applyFont="1" applyBorder="1" applyAlignment="1">
      <alignment horizontal="center" vertical="center"/>
    </xf>
    <xf numFmtId="10" fontId="31" fillId="4" borderId="50" xfId="1" applyNumberFormat="1" applyFont="1" applyFill="1" applyBorder="1" applyAlignment="1">
      <alignment horizontal="center" vertical="center"/>
    </xf>
    <xf numFmtId="0" fontId="25" fillId="0" borderId="35" xfId="0" applyFont="1" applyBorder="1" applyAlignment="1">
      <alignment horizontal="center" vertical="center"/>
    </xf>
    <xf numFmtId="0" fontId="25" fillId="0" borderId="18" xfId="0" applyFont="1" applyFill="1" applyBorder="1" applyAlignment="1">
      <alignment horizontal="center" vertical="center"/>
    </xf>
    <xf numFmtId="10" fontId="25" fillId="2" borderId="27" xfId="1" applyNumberFormat="1" applyFont="1" applyFill="1" applyBorder="1" applyAlignment="1">
      <alignment horizontal="center" vertical="center"/>
    </xf>
    <xf numFmtId="0" fontId="25" fillId="0" borderId="51" xfId="0" applyFont="1" applyFill="1" applyBorder="1" applyAlignment="1">
      <alignment horizontal="center" vertical="center"/>
    </xf>
    <xf numFmtId="10" fontId="25" fillId="2" borderId="28" xfId="1" applyNumberFormat="1" applyFont="1" applyFill="1" applyBorder="1" applyAlignment="1">
      <alignment horizontal="center" vertical="center"/>
    </xf>
    <xf numFmtId="0" fontId="25" fillId="0" borderId="35" xfId="0" applyFont="1" applyFill="1" applyBorder="1" applyAlignment="1">
      <alignment horizontal="center" vertical="center"/>
    </xf>
    <xf numFmtId="10" fontId="31" fillId="4" borderId="48" xfId="1" applyNumberFormat="1" applyFont="1" applyFill="1" applyBorder="1" applyAlignment="1">
      <alignment horizontal="center" vertical="center"/>
    </xf>
    <xf numFmtId="0" fontId="28" fillId="0" borderId="51" xfId="0" applyFont="1" applyFill="1" applyBorder="1" applyAlignment="1">
      <alignment horizontal="center" vertical="center"/>
    </xf>
    <xf numFmtId="10" fontId="28" fillId="2" borderId="47" xfId="1" applyNumberFormat="1" applyFont="1" applyFill="1" applyBorder="1" applyAlignment="1">
      <alignment horizontal="center" vertical="center"/>
    </xf>
    <xf numFmtId="10" fontId="31" fillId="4" borderId="26" xfId="1" applyNumberFormat="1" applyFont="1" applyFill="1" applyBorder="1" applyAlignment="1">
      <alignment horizontal="center" vertical="center"/>
    </xf>
    <xf numFmtId="10" fontId="25" fillId="0" borderId="27" xfId="1" applyNumberFormat="1" applyFont="1" applyBorder="1" applyAlignment="1">
      <alignment horizontal="center" vertical="center"/>
    </xf>
    <xf numFmtId="10" fontId="31" fillId="4" borderId="27" xfId="1" applyNumberFormat="1" applyFont="1" applyFill="1" applyBorder="1" applyAlignment="1">
      <alignment horizontal="center" vertical="center"/>
    </xf>
    <xf numFmtId="165" fontId="25" fillId="0" borderId="24" xfId="0" applyNumberFormat="1" applyFont="1" applyBorder="1" applyAlignment="1">
      <alignment horizontal="center" vertical="center"/>
    </xf>
    <xf numFmtId="10" fontId="25" fillId="0" borderId="28" xfId="1" applyNumberFormat="1" applyFont="1" applyBorder="1" applyAlignment="1">
      <alignment horizontal="center" vertical="center"/>
    </xf>
    <xf numFmtId="10" fontId="31" fillId="4" borderId="28" xfId="1" applyNumberFormat="1" applyFont="1" applyFill="1" applyBorder="1" applyAlignment="1">
      <alignment horizontal="center" vertical="center"/>
    </xf>
    <xf numFmtId="0" fontId="28" fillId="0" borderId="30" xfId="0" applyFont="1" applyFill="1" applyBorder="1" applyAlignment="1">
      <alignment horizontal="center" vertical="center"/>
    </xf>
    <xf numFmtId="0" fontId="28" fillId="0" borderId="22" xfId="0" applyFont="1" applyFill="1" applyBorder="1" applyAlignment="1">
      <alignment horizontal="center" vertical="center"/>
    </xf>
    <xf numFmtId="0" fontId="29" fillId="0" borderId="22" xfId="0" applyFont="1" applyFill="1" applyBorder="1" applyAlignment="1">
      <alignment horizontal="center" vertical="center"/>
    </xf>
    <xf numFmtId="165" fontId="28" fillId="0" borderId="22" xfId="0" applyNumberFormat="1" applyFont="1" applyBorder="1" applyAlignment="1">
      <alignment horizontal="center" vertical="center"/>
    </xf>
    <xf numFmtId="165" fontId="25" fillId="0" borderId="22" xfId="0" applyNumberFormat="1" applyFont="1" applyBorder="1" applyAlignment="1">
      <alignment horizontal="center" vertical="center"/>
    </xf>
    <xf numFmtId="10" fontId="31" fillId="4" borderId="52" xfId="1" applyNumberFormat="1" applyFont="1" applyFill="1" applyBorder="1" applyAlignment="1">
      <alignment horizontal="center" vertical="center"/>
    </xf>
    <xf numFmtId="165" fontId="25" fillId="0" borderId="35" xfId="0" applyNumberFormat="1" applyFont="1" applyBorder="1" applyAlignment="1">
      <alignment horizontal="center" vertical="center"/>
    </xf>
    <xf numFmtId="0" fontId="29" fillId="0" borderId="23" xfId="0" applyFont="1" applyFill="1" applyBorder="1" applyAlignment="1">
      <alignment horizontal="center" vertical="center"/>
    </xf>
    <xf numFmtId="0" fontId="28" fillId="0" borderId="23" xfId="0" applyFont="1" applyBorder="1" applyAlignment="1">
      <alignment horizontal="center" vertical="center"/>
    </xf>
    <xf numFmtId="0" fontId="28" fillId="0" borderId="24" xfId="0" applyFont="1" applyBorder="1" applyAlignment="1">
      <alignment horizontal="center" vertical="center"/>
    </xf>
    <xf numFmtId="10" fontId="28" fillId="2" borderId="28" xfId="1" applyNumberFormat="1" applyFont="1" applyFill="1" applyBorder="1" applyAlignment="1">
      <alignment horizontal="center" vertical="center"/>
    </xf>
    <xf numFmtId="9" fontId="25" fillId="2" borderId="28" xfId="1" applyFont="1" applyFill="1" applyBorder="1" applyAlignment="1">
      <alignment horizontal="center" vertical="center"/>
    </xf>
    <xf numFmtId="0" fontId="25" fillId="0" borderId="54" xfId="0" applyFont="1" applyFill="1" applyBorder="1" applyAlignment="1">
      <alignment horizontal="center" vertical="center"/>
    </xf>
    <xf numFmtId="10" fontId="28" fillId="0" borderId="27" xfId="1" applyNumberFormat="1" applyFont="1" applyFill="1" applyBorder="1" applyAlignment="1">
      <alignment horizontal="center" vertical="center"/>
    </xf>
    <xf numFmtId="10" fontId="28" fillId="0" borderId="28" xfId="1" applyNumberFormat="1" applyFont="1" applyFill="1" applyBorder="1" applyAlignment="1">
      <alignment horizontal="center" vertical="center"/>
    </xf>
    <xf numFmtId="10" fontId="28" fillId="3" borderId="27" xfId="1" applyNumberFormat="1" applyFont="1" applyFill="1" applyBorder="1" applyAlignment="1">
      <alignment horizontal="center" vertical="center"/>
    </xf>
    <xf numFmtId="0" fontId="25" fillId="0" borderId="50" xfId="0" applyFont="1" applyBorder="1" applyAlignment="1">
      <alignment horizontal="center" vertical="center"/>
    </xf>
    <xf numFmtId="0" fontId="25" fillId="0" borderId="46" xfId="0" applyFont="1" applyBorder="1" applyAlignment="1">
      <alignment horizontal="center" vertical="center"/>
    </xf>
    <xf numFmtId="0" fontId="25" fillId="0" borderId="47" xfId="0" applyFont="1" applyBorder="1" applyAlignment="1">
      <alignment horizontal="center" vertical="center"/>
    </xf>
    <xf numFmtId="0" fontId="25" fillId="0" borderId="50" xfId="0" applyFont="1" applyFill="1" applyBorder="1" applyAlignment="1">
      <alignment horizontal="center" vertical="center"/>
    </xf>
    <xf numFmtId="9" fontId="31" fillId="4" borderId="26" xfId="1" applyFont="1" applyFill="1" applyBorder="1" applyAlignment="1">
      <alignment horizontal="center" vertical="center"/>
    </xf>
    <xf numFmtId="9" fontId="31" fillId="5" borderId="27" xfId="1" applyFont="1" applyFill="1" applyBorder="1" applyAlignment="1">
      <alignment horizontal="center" vertical="center"/>
    </xf>
    <xf numFmtId="0" fontId="28" fillId="0" borderId="50" xfId="0" applyFont="1" applyFill="1" applyBorder="1" applyAlignment="1">
      <alignment horizontal="center" vertical="center"/>
    </xf>
    <xf numFmtId="0" fontId="28" fillId="0" borderId="46" xfId="0" applyFont="1" applyFill="1" applyBorder="1" applyAlignment="1">
      <alignment horizontal="center" vertical="center"/>
    </xf>
    <xf numFmtId="0" fontId="28" fillId="0" borderId="47" xfId="0" applyFont="1" applyFill="1" applyBorder="1" applyAlignment="1">
      <alignment horizontal="center" vertical="center"/>
    </xf>
    <xf numFmtId="0" fontId="28" fillId="0" borderId="46" xfId="0" applyFont="1" applyBorder="1" applyAlignment="1">
      <alignment horizontal="center" vertical="center"/>
    </xf>
    <xf numFmtId="0" fontId="28" fillId="0" borderId="47" xfId="0" applyFont="1" applyBorder="1" applyAlignment="1">
      <alignment horizontal="center" vertical="center"/>
    </xf>
    <xf numFmtId="0" fontId="28" fillId="0" borderId="50" xfId="0" applyFont="1" applyBorder="1" applyAlignment="1">
      <alignment horizontal="center" vertical="center"/>
    </xf>
    <xf numFmtId="10" fontId="28" fillId="3" borderId="28" xfId="1" applyNumberFormat="1" applyFont="1" applyFill="1" applyBorder="1" applyAlignment="1">
      <alignment horizontal="center" vertical="center"/>
    </xf>
    <xf numFmtId="0" fontId="28" fillId="0" borderId="30" xfId="0" quotePrefix="1" applyFont="1" applyBorder="1" applyAlignment="1">
      <alignment horizontal="center" vertical="center"/>
    </xf>
    <xf numFmtId="0" fontId="28" fillId="0" borderId="18" xfId="0" applyFont="1" applyBorder="1" applyAlignment="1">
      <alignment horizontal="center" vertical="center"/>
    </xf>
    <xf numFmtId="0" fontId="28" fillId="0" borderId="31" xfId="0" applyFont="1" applyBorder="1" applyAlignment="1">
      <alignment horizontal="center" vertical="center"/>
    </xf>
    <xf numFmtId="0" fontId="28" fillId="0" borderId="30" xfId="0" applyFont="1" applyBorder="1" applyAlignment="1">
      <alignment horizontal="center" vertical="center"/>
    </xf>
    <xf numFmtId="0" fontId="25" fillId="0" borderId="30" xfId="0" applyFont="1" applyFill="1" applyBorder="1" applyAlignment="1">
      <alignment horizontal="center" vertical="center"/>
    </xf>
    <xf numFmtId="0" fontId="25" fillId="2" borderId="30" xfId="0" applyFont="1" applyFill="1" applyBorder="1" applyAlignment="1">
      <alignment horizontal="center" vertical="center"/>
    </xf>
    <xf numFmtId="0" fontId="25" fillId="2" borderId="22" xfId="0" applyFont="1" applyFill="1" applyBorder="1" applyAlignment="1">
      <alignment horizontal="center" vertical="center"/>
    </xf>
    <xf numFmtId="0" fontId="25" fillId="2" borderId="18" xfId="0" applyFont="1" applyFill="1" applyBorder="1" applyAlignment="1">
      <alignment horizontal="center" vertical="center"/>
    </xf>
    <xf numFmtId="0" fontId="25" fillId="2" borderId="23" xfId="0" applyFont="1" applyFill="1" applyBorder="1" applyAlignment="1">
      <alignment horizontal="center" vertical="center"/>
    </xf>
    <xf numFmtId="0" fontId="28" fillId="2" borderId="18" xfId="0" applyFont="1" applyFill="1" applyBorder="1" applyAlignment="1">
      <alignment horizontal="center" vertical="center"/>
    </xf>
    <xf numFmtId="0" fontId="28" fillId="2" borderId="23" xfId="0" applyFont="1" applyFill="1" applyBorder="1" applyAlignment="1">
      <alignment horizontal="center" vertical="center"/>
    </xf>
    <xf numFmtId="0" fontId="28" fillId="2" borderId="31" xfId="0" applyFont="1" applyFill="1" applyBorder="1" applyAlignment="1">
      <alignment horizontal="center" vertical="center"/>
    </xf>
    <xf numFmtId="0" fontId="28" fillId="2" borderId="24" xfId="0" applyFont="1" applyFill="1" applyBorder="1" applyAlignment="1">
      <alignment horizontal="center" vertical="center"/>
    </xf>
    <xf numFmtId="0" fontId="33" fillId="2" borderId="18" xfId="0" applyFont="1" applyFill="1" applyBorder="1" applyAlignment="1">
      <alignment vertical="center"/>
    </xf>
    <xf numFmtId="0" fontId="33" fillId="2" borderId="23" xfId="0" applyFont="1" applyFill="1" applyBorder="1" applyAlignment="1">
      <alignment vertical="center"/>
    </xf>
    <xf numFmtId="0" fontId="33" fillId="2" borderId="31" xfId="0" applyFont="1" applyFill="1" applyBorder="1" applyAlignment="1">
      <alignment vertical="center"/>
    </xf>
    <xf numFmtId="0" fontId="33" fillId="2" borderId="24" xfId="0" applyFont="1" applyFill="1" applyBorder="1" applyAlignment="1">
      <alignment vertical="center"/>
    </xf>
    <xf numFmtId="0" fontId="25" fillId="2" borderId="31" xfId="0" applyFont="1" applyFill="1" applyBorder="1" applyAlignment="1">
      <alignment horizontal="center" vertical="center"/>
    </xf>
    <xf numFmtId="0" fontId="25" fillId="2" borderId="24" xfId="0" applyFont="1" applyFill="1" applyBorder="1" applyAlignment="1">
      <alignment horizontal="center" vertical="center"/>
    </xf>
    <xf numFmtId="9" fontId="25" fillId="2" borderId="27" xfId="1" applyFont="1" applyFill="1" applyBorder="1" applyAlignment="1">
      <alignment horizontal="center" vertical="center"/>
    </xf>
    <xf numFmtId="9" fontId="31" fillId="4" borderId="27" xfId="1" applyFont="1" applyFill="1" applyBorder="1" applyAlignment="1">
      <alignment horizontal="center" vertical="center"/>
    </xf>
    <xf numFmtId="9" fontId="31" fillId="4" borderId="28" xfId="1" applyFont="1" applyFill="1" applyBorder="1" applyAlignment="1">
      <alignment horizontal="center" vertical="center"/>
    </xf>
    <xf numFmtId="0" fontId="32" fillId="2" borderId="30" xfId="0" applyFont="1" applyFill="1" applyBorder="1" applyAlignment="1">
      <alignment horizontal="center" vertical="center"/>
    </xf>
    <xf numFmtId="0" fontId="32" fillId="2" borderId="22" xfId="0" applyFont="1" applyFill="1" applyBorder="1" applyAlignment="1">
      <alignment horizontal="center" vertical="center"/>
    </xf>
    <xf numFmtId="0" fontId="32" fillId="2" borderId="18" xfId="0" applyFont="1" applyFill="1" applyBorder="1" applyAlignment="1">
      <alignment horizontal="center" vertical="center"/>
    </xf>
    <xf numFmtId="0" fontId="32" fillId="2" borderId="23" xfId="0" applyFont="1" applyFill="1" applyBorder="1" applyAlignment="1">
      <alignment horizontal="center" vertical="center"/>
    </xf>
    <xf numFmtId="0" fontId="32" fillId="2" borderId="31" xfId="0" applyFont="1" applyFill="1" applyBorder="1" applyAlignment="1">
      <alignment horizontal="center" vertical="center"/>
    </xf>
    <xf numFmtId="0" fontId="32" fillId="2" borderId="24" xfId="0" applyFont="1" applyFill="1" applyBorder="1" applyAlignment="1">
      <alignment horizontal="center" vertical="center"/>
    </xf>
    <xf numFmtId="0" fontId="29" fillId="0" borderId="30" xfId="0" applyFont="1" applyFill="1" applyBorder="1" applyAlignment="1">
      <alignment horizontal="center" vertical="center"/>
    </xf>
    <xf numFmtId="10" fontId="25" fillId="3" borderId="28" xfId="1" applyNumberFormat="1" applyFont="1" applyFill="1" applyBorder="1" applyAlignment="1">
      <alignment horizontal="center" vertical="center"/>
    </xf>
    <xf numFmtId="0" fontId="25" fillId="2" borderId="29" xfId="0" applyFont="1" applyFill="1" applyBorder="1" applyAlignment="1">
      <alignment horizontal="center" vertical="center"/>
    </xf>
    <xf numFmtId="0" fontId="25" fillId="2" borderId="21" xfId="0" applyFont="1" applyFill="1" applyBorder="1" applyAlignment="1">
      <alignment horizontal="center" vertical="center"/>
    </xf>
    <xf numFmtId="9" fontId="31" fillId="4" borderId="25" xfId="1" applyFont="1" applyFill="1" applyBorder="1" applyAlignment="1">
      <alignment horizontal="center" vertical="center"/>
    </xf>
    <xf numFmtId="0" fontId="28" fillId="0" borderId="21" xfId="0" applyFont="1" applyFill="1" applyBorder="1" applyAlignment="1">
      <alignment horizontal="center" vertical="center"/>
    </xf>
    <xf numFmtId="0" fontId="33" fillId="0" borderId="29" xfId="0" applyFont="1" applyBorder="1" applyAlignment="1">
      <alignment horizontal="center" vertical="center"/>
    </xf>
    <xf numFmtId="0" fontId="28" fillId="0" borderId="21" xfId="0" applyFont="1" applyBorder="1" applyAlignment="1">
      <alignment horizontal="center" vertical="center"/>
    </xf>
    <xf numFmtId="10" fontId="25" fillId="0" borderId="25" xfId="1" applyNumberFormat="1" applyFont="1" applyBorder="1" applyAlignment="1">
      <alignment horizontal="center" vertical="center"/>
    </xf>
    <xf numFmtId="10" fontId="31" fillId="4" borderId="25" xfId="1" applyNumberFormat="1" applyFont="1" applyFill="1" applyBorder="1" applyAlignment="1">
      <alignment horizontal="center" vertical="center"/>
    </xf>
    <xf numFmtId="1" fontId="28" fillId="0" borderId="22" xfId="0" applyNumberFormat="1" applyFont="1" applyFill="1" applyBorder="1" applyAlignment="1">
      <alignment horizontal="center" vertical="center"/>
    </xf>
    <xf numFmtId="1" fontId="25" fillId="0" borderId="30" xfId="0" applyNumberFormat="1" applyFont="1" applyBorder="1" applyAlignment="1">
      <alignment horizontal="center" vertical="center"/>
    </xf>
    <xf numFmtId="0" fontId="28" fillId="0" borderId="22" xfId="0" applyFont="1" applyBorder="1" applyAlignment="1">
      <alignment horizontal="center" vertical="center"/>
    </xf>
    <xf numFmtId="0" fontId="33" fillId="2" borderId="30" xfId="0" applyFont="1" applyFill="1" applyBorder="1" applyAlignment="1">
      <alignment vertical="center"/>
    </xf>
    <xf numFmtId="0" fontId="33" fillId="2" borderId="22" xfId="0" applyFont="1" applyFill="1" applyBorder="1" applyAlignment="1">
      <alignment vertical="center"/>
    </xf>
    <xf numFmtId="0" fontId="28" fillId="2" borderId="30" xfId="0" applyFont="1" applyFill="1" applyBorder="1" applyAlignment="1">
      <alignment horizontal="center" vertical="center"/>
    </xf>
    <xf numFmtId="0" fontId="28" fillId="2" borderId="22" xfId="0" applyFont="1" applyFill="1" applyBorder="1" applyAlignment="1">
      <alignment horizontal="center" vertical="center"/>
    </xf>
    <xf numFmtId="10" fontId="25" fillId="2" borderId="26" xfId="1" applyNumberFormat="1" applyFont="1" applyFill="1" applyBorder="1" applyAlignment="1">
      <alignment horizontal="center" vertical="center"/>
    </xf>
    <xf numFmtId="2" fontId="26" fillId="0" borderId="25" xfId="1" applyNumberFormat="1" applyFont="1" applyFill="1" applyBorder="1" applyAlignment="1">
      <alignment horizontal="center" vertical="center"/>
    </xf>
    <xf numFmtId="10" fontId="27" fillId="4" borderId="25" xfId="1" applyNumberFormat="1" applyFont="1" applyFill="1" applyBorder="1" applyAlignment="1">
      <alignment horizontal="center" vertical="center"/>
    </xf>
    <xf numFmtId="0" fontId="25" fillId="0" borderId="10" xfId="0" applyFont="1" applyBorder="1" applyAlignment="1">
      <alignment horizontal="center" vertical="center"/>
    </xf>
    <xf numFmtId="0" fontId="32" fillId="2" borderId="30" xfId="0" applyFont="1" applyFill="1" applyBorder="1"/>
    <xf numFmtId="0" fontId="32" fillId="2" borderId="22" xfId="0" applyFont="1" applyFill="1" applyBorder="1"/>
    <xf numFmtId="0" fontId="25" fillId="2" borderId="18" xfId="0" applyFont="1" applyFill="1" applyBorder="1"/>
    <xf numFmtId="0" fontId="25" fillId="2" borderId="23" xfId="0" applyFont="1" applyFill="1" applyBorder="1"/>
    <xf numFmtId="0" fontId="25" fillId="2" borderId="30" xfId="0" applyFont="1" applyFill="1" applyBorder="1"/>
    <xf numFmtId="0" fontId="25" fillId="2" borderId="22" xfId="0" applyFont="1" applyFill="1" applyBorder="1"/>
    <xf numFmtId="0" fontId="32" fillId="2" borderId="18" xfId="0" applyFont="1" applyFill="1" applyBorder="1"/>
    <xf numFmtId="0" fontId="32" fillId="2" borderId="23" xfId="0" applyFont="1" applyFill="1" applyBorder="1"/>
    <xf numFmtId="0" fontId="32" fillId="2" borderId="31" xfId="0" applyFont="1" applyFill="1" applyBorder="1"/>
    <xf numFmtId="0" fontId="32" fillId="2" borderId="24" xfId="0" applyFont="1" applyFill="1" applyBorder="1"/>
    <xf numFmtId="0" fontId="32" fillId="2" borderId="29" xfId="0" applyFont="1" applyFill="1" applyBorder="1"/>
    <xf numFmtId="0" fontId="32" fillId="2" borderId="21" xfId="0" applyFont="1" applyFill="1" applyBorder="1"/>
    <xf numFmtId="0" fontId="24" fillId="2" borderId="30" xfId="0" applyFont="1" applyFill="1" applyBorder="1"/>
    <xf numFmtId="0" fontId="24" fillId="2" borderId="22" xfId="0" applyFont="1" applyFill="1" applyBorder="1"/>
    <xf numFmtId="0" fontId="28" fillId="0" borderId="53" xfId="0" applyFont="1" applyFill="1" applyBorder="1" applyAlignment="1">
      <alignment horizontal="center" vertical="center"/>
    </xf>
    <xf numFmtId="0" fontId="28" fillId="0" borderId="54" xfId="0" applyFont="1" applyFill="1" applyBorder="1" applyAlignment="1">
      <alignment horizontal="center" vertical="center"/>
    </xf>
    <xf numFmtId="0" fontId="28" fillId="0" borderId="53" xfId="0" quotePrefix="1" applyFont="1" applyFill="1" applyBorder="1" applyAlignment="1">
      <alignment horizontal="center" vertical="center"/>
    </xf>
    <xf numFmtId="0" fontId="28" fillId="0" borderId="51" xfId="0" quotePrefix="1" applyFont="1" applyFill="1" applyBorder="1" applyAlignment="1">
      <alignment horizontal="center" vertical="center"/>
    </xf>
    <xf numFmtId="0" fontId="33" fillId="0" borderId="65" xfId="0" applyFont="1" applyFill="1" applyBorder="1" applyAlignment="1">
      <alignment horizontal="center" vertical="center"/>
    </xf>
    <xf numFmtId="1" fontId="28" fillId="0" borderId="53" xfId="0" applyNumberFormat="1" applyFont="1" applyFill="1" applyBorder="1" applyAlignment="1">
      <alignment horizontal="center" vertical="center"/>
    </xf>
    <xf numFmtId="0" fontId="25" fillId="0" borderId="53" xfId="0" applyFont="1" applyBorder="1" applyAlignment="1">
      <alignment horizontal="center" vertical="center"/>
    </xf>
    <xf numFmtId="0" fontId="25" fillId="0" borderId="54" xfId="0" applyFont="1" applyBorder="1" applyAlignment="1">
      <alignment horizontal="center" vertical="center"/>
    </xf>
    <xf numFmtId="0" fontId="25" fillId="0" borderId="65" xfId="0" applyFont="1" applyBorder="1" applyAlignment="1">
      <alignment horizontal="center" vertical="center"/>
    </xf>
    <xf numFmtId="1" fontId="28" fillId="0" borderId="30" xfId="1" applyNumberFormat="1" applyFont="1" applyFill="1" applyBorder="1" applyAlignment="1">
      <alignment horizontal="center" vertical="center"/>
    </xf>
    <xf numFmtId="1" fontId="28" fillId="0" borderId="18" xfId="1" applyNumberFormat="1" applyFont="1" applyFill="1" applyBorder="1" applyAlignment="1">
      <alignment horizontal="center" vertical="center"/>
    </xf>
    <xf numFmtId="1" fontId="28" fillId="0" borderId="31" xfId="1" applyNumberFormat="1" applyFont="1" applyFill="1" applyBorder="1" applyAlignment="1">
      <alignment horizontal="center" vertical="center"/>
    </xf>
    <xf numFmtId="10" fontId="31" fillId="4" borderId="21" xfId="1" applyNumberFormat="1" applyFont="1" applyFill="1" applyBorder="1" applyAlignment="1">
      <alignment horizontal="center" vertical="center"/>
    </xf>
    <xf numFmtId="9" fontId="31" fillId="5" borderId="26" xfId="1" applyFont="1" applyFill="1" applyBorder="1" applyAlignment="1">
      <alignment horizontal="center" vertical="center"/>
    </xf>
    <xf numFmtId="9" fontId="31" fillId="5" borderId="28" xfId="1" applyFont="1" applyFill="1" applyBorder="1" applyAlignment="1">
      <alignment horizontal="center" vertical="center"/>
    </xf>
    <xf numFmtId="9" fontId="28" fillId="3" borderId="26" xfId="1" applyFont="1" applyFill="1" applyBorder="1" applyAlignment="1">
      <alignment horizontal="center" vertical="center"/>
    </xf>
    <xf numFmtId="9" fontId="27" fillId="4" borderId="25" xfId="1" applyFont="1" applyFill="1" applyBorder="1" applyAlignment="1">
      <alignment horizontal="center" vertical="center"/>
    </xf>
    <xf numFmtId="10" fontId="28" fillId="3" borderId="50" xfId="1" applyNumberFormat="1" applyFont="1" applyFill="1" applyBorder="1" applyAlignment="1">
      <alignment horizontal="center" vertical="center"/>
    </xf>
    <xf numFmtId="10" fontId="31" fillId="4" borderId="46" xfId="1" applyNumberFormat="1" applyFont="1" applyFill="1" applyBorder="1" applyAlignment="1">
      <alignment horizontal="center" vertical="center"/>
    </xf>
    <xf numFmtId="10" fontId="28" fillId="2" borderId="46" xfId="1" applyNumberFormat="1" applyFont="1" applyFill="1" applyBorder="1" applyAlignment="1">
      <alignment horizontal="center" vertical="center"/>
    </xf>
    <xf numFmtId="1" fontId="28" fillId="0" borderId="23" xfId="1" applyNumberFormat="1" applyFont="1" applyFill="1" applyBorder="1" applyAlignment="1">
      <alignment horizontal="center" vertical="center"/>
    </xf>
    <xf numFmtId="1" fontId="28" fillId="0" borderId="24" xfId="1" applyNumberFormat="1" applyFont="1" applyFill="1" applyBorder="1" applyAlignment="1">
      <alignment horizontal="center" vertical="center"/>
    </xf>
    <xf numFmtId="10" fontId="31" fillId="5" borderId="46" xfId="1" applyNumberFormat="1" applyFont="1" applyFill="1" applyBorder="1" applyAlignment="1">
      <alignment horizontal="center" vertical="center"/>
    </xf>
    <xf numFmtId="10" fontId="28" fillId="3" borderId="47" xfId="1" applyNumberFormat="1" applyFont="1" applyFill="1" applyBorder="1" applyAlignment="1">
      <alignment horizontal="center" vertical="center"/>
    </xf>
    <xf numFmtId="1" fontId="28" fillId="0" borderId="64" xfId="1" applyNumberFormat="1" applyFont="1" applyFill="1" applyBorder="1" applyAlignment="1">
      <alignment horizontal="center" vertical="center"/>
    </xf>
    <xf numFmtId="1" fontId="28" fillId="0" borderId="22" xfId="1" applyNumberFormat="1" applyFont="1" applyFill="1" applyBorder="1" applyAlignment="1">
      <alignment horizontal="center" vertical="center"/>
    </xf>
    <xf numFmtId="10" fontId="28" fillId="3" borderId="46" xfId="1" applyNumberFormat="1" applyFont="1" applyFill="1" applyBorder="1" applyAlignment="1">
      <alignment horizontal="center" vertical="center"/>
    </xf>
    <xf numFmtId="10" fontId="31" fillId="4" borderId="47" xfId="1" applyNumberFormat="1" applyFont="1" applyFill="1" applyBorder="1" applyAlignment="1">
      <alignment horizontal="center" vertical="center"/>
    </xf>
    <xf numFmtId="10" fontId="31" fillId="4" borderId="58" xfId="1" applyNumberFormat="1" applyFont="1" applyFill="1" applyBorder="1" applyAlignment="1">
      <alignment horizontal="center" vertical="center"/>
    </xf>
    <xf numFmtId="9" fontId="28" fillId="2" borderId="50" xfId="1" applyFont="1" applyFill="1" applyBorder="1" applyAlignment="1">
      <alignment horizontal="center" vertical="center"/>
    </xf>
    <xf numFmtId="9" fontId="28" fillId="2" borderId="46" xfId="1" applyFont="1" applyFill="1" applyBorder="1" applyAlignment="1">
      <alignment horizontal="center" vertical="center"/>
    </xf>
    <xf numFmtId="9" fontId="28" fillId="2" borderId="47" xfId="1" applyFont="1" applyFill="1" applyBorder="1" applyAlignment="1">
      <alignment horizontal="center" vertical="center"/>
    </xf>
    <xf numFmtId="9" fontId="28" fillId="2" borderId="26" xfId="1" applyFont="1" applyFill="1" applyBorder="1" applyAlignment="1">
      <alignment horizontal="center" vertical="center"/>
    </xf>
    <xf numFmtId="9" fontId="28" fillId="2" borderId="27" xfId="1" applyFont="1" applyFill="1" applyBorder="1" applyAlignment="1">
      <alignment horizontal="center" vertical="center"/>
    </xf>
    <xf numFmtId="9" fontId="28" fillId="2" borderId="28" xfId="1" applyFont="1" applyFill="1" applyBorder="1" applyAlignment="1">
      <alignment horizontal="center" vertical="center"/>
    </xf>
    <xf numFmtId="9" fontId="27" fillId="4" borderId="25" xfId="1" applyNumberFormat="1" applyFont="1" applyFill="1" applyBorder="1" applyAlignment="1">
      <alignment horizontal="center" vertical="center"/>
    </xf>
    <xf numFmtId="1" fontId="28" fillId="0" borderId="29" xfId="1" applyNumberFormat="1" applyFont="1" applyFill="1" applyBorder="1" applyAlignment="1">
      <alignment horizontal="center" vertical="center"/>
    </xf>
    <xf numFmtId="1" fontId="28" fillId="0" borderId="21" xfId="1" applyNumberFormat="1" applyFont="1" applyFill="1" applyBorder="1" applyAlignment="1">
      <alignment horizontal="center" vertical="center"/>
    </xf>
    <xf numFmtId="1" fontId="28" fillId="0" borderId="19" xfId="1" applyNumberFormat="1" applyFont="1" applyFill="1" applyBorder="1" applyAlignment="1">
      <alignment horizontal="center" vertical="center"/>
    </xf>
    <xf numFmtId="1" fontId="28" fillId="0" borderId="20" xfId="1" applyNumberFormat="1" applyFont="1" applyFill="1" applyBorder="1" applyAlignment="1">
      <alignment horizontal="center" vertical="center"/>
    </xf>
    <xf numFmtId="10" fontId="25" fillId="3" borderId="26" xfId="1" applyNumberFormat="1" applyFont="1" applyFill="1" applyBorder="1" applyAlignment="1">
      <alignment horizontal="center" vertical="center"/>
    </xf>
    <xf numFmtId="10" fontId="25" fillId="3" borderId="27" xfId="1" applyNumberFormat="1" applyFont="1" applyFill="1" applyBorder="1" applyAlignment="1">
      <alignment horizontal="center" vertical="center"/>
    </xf>
    <xf numFmtId="10" fontId="31" fillId="2" borderId="28" xfId="1" applyNumberFormat="1" applyFont="1" applyFill="1" applyBorder="1" applyAlignment="1">
      <alignment horizontal="center" vertical="center"/>
    </xf>
    <xf numFmtId="10" fontId="31" fillId="5" borderId="26" xfId="1" applyNumberFormat="1" applyFont="1" applyFill="1" applyBorder="1" applyAlignment="1">
      <alignment horizontal="center" vertical="center"/>
    </xf>
    <xf numFmtId="10" fontId="31" fillId="5" borderId="27" xfId="1" applyNumberFormat="1" applyFont="1" applyFill="1" applyBorder="1" applyAlignment="1">
      <alignment horizontal="center" vertical="center"/>
    </xf>
    <xf numFmtId="10" fontId="25" fillId="2" borderId="56" xfId="1" applyNumberFormat="1" applyFont="1" applyFill="1" applyBorder="1" applyAlignment="1">
      <alignment horizontal="center" vertical="center"/>
    </xf>
    <xf numFmtId="10" fontId="31" fillId="4" borderId="49" xfId="1" applyNumberFormat="1" applyFont="1" applyFill="1" applyBorder="1" applyAlignment="1">
      <alignment horizontal="center" vertical="center"/>
    </xf>
    <xf numFmtId="10" fontId="25" fillId="2" borderId="55" xfId="1" applyNumberFormat="1" applyFont="1" applyFill="1" applyBorder="1" applyAlignment="1">
      <alignment horizontal="center" vertical="center"/>
    </xf>
    <xf numFmtId="10" fontId="31" fillId="5" borderId="11" xfId="1" applyNumberFormat="1" applyFont="1" applyFill="1" applyBorder="1" applyAlignment="1">
      <alignment horizontal="center" vertical="center"/>
    </xf>
    <xf numFmtId="10" fontId="31" fillId="4" borderId="11" xfId="1" applyNumberFormat="1" applyFont="1" applyFill="1" applyBorder="1" applyAlignment="1">
      <alignment horizontal="center" vertical="center"/>
    </xf>
    <xf numFmtId="10" fontId="31" fillId="4" borderId="55" xfId="1" applyNumberFormat="1" applyFont="1" applyFill="1" applyBorder="1" applyAlignment="1">
      <alignment horizontal="center" vertical="center"/>
    </xf>
    <xf numFmtId="10" fontId="25" fillId="0" borderId="52" xfId="1" applyNumberFormat="1" applyFont="1" applyBorder="1" applyAlignment="1">
      <alignment horizontal="center" vertical="center"/>
    </xf>
    <xf numFmtId="2" fontId="26" fillId="0" borderId="25" xfId="1" applyNumberFormat="1" applyFont="1" applyBorder="1" applyAlignment="1">
      <alignment horizontal="center" vertical="center"/>
    </xf>
    <xf numFmtId="10" fontId="28" fillId="2" borderId="55" xfId="1" applyNumberFormat="1" applyFont="1" applyFill="1" applyBorder="1" applyAlignment="1">
      <alignment horizontal="center" vertical="center"/>
    </xf>
    <xf numFmtId="10" fontId="31" fillId="2" borderId="55" xfId="1" applyNumberFormat="1" applyFont="1" applyFill="1" applyBorder="1" applyAlignment="1">
      <alignment horizontal="center" vertical="center"/>
    </xf>
    <xf numFmtId="10" fontId="30" fillId="3" borderId="25" xfId="1" applyNumberFormat="1" applyFont="1" applyFill="1" applyBorder="1" applyAlignment="1">
      <alignment horizontal="center" vertical="center"/>
    </xf>
    <xf numFmtId="2" fontId="30" fillId="0" borderId="25" xfId="0" applyNumberFormat="1" applyFont="1" applyBorder="1" applyAlignment="1">
      <alignment horizontal="center" vertical="center"/>
    </xf>
    <xf numFmtId="2" fontId="26" fillId="0" borderId="25" xfId="0" applyNumberFormat="1" applyFont="1" applyBorder="1" applyAlignment="1">
      <alignment horizontal="center" vertical="center"/>
    </xf>
    <xf numFmtId="10" fontId="26" fillId="3" borderId="25" xfId="1" applyNumberFormat="1" applyFont="1" applyFill="1" applyBorder="1" applyAlignment="1">
      <alignment horizontal="center" vertical="center"/>
    </xf>
    <xf numFmtId="9" fontId="28" fillId="3" borderId="27" xfId="1" applyFont="1" applyFill="1" applyBorder="1" applyAlignment="1">
      <alignment horizontal="center" vertical="center"/>
    </xf>
    <xf numFmtId="2" fontId="26" fillId="0" borderId="40" xfId="0" applyNumberFormat="1" applyFont="1" applyBorder="1" applyAlignment="1">
      <alignment horizontal="center" vertical="center"/>
    </xf>
    <xf numFmtId="0" fontId="25" fillId="0" borderId="10" xfId="0" applyFont="1" applyFill="1" applyBorder="1" applyAlignment="1">
      <alignment horizontal="center" vertical="center"/>
    </xf>
    <xf numFmtId="0" fontId="25" fillId="0" borderId="6" xfId="0" applyFont="1" applyBorder="1" applyAlignment="1">
      <alignment horizontal="center" vertical="center"/>
    </xf>
    <xf numFmtId="10" fontId="25" fillId="3" borderId="25" xfId="1" applyNumberFormat="1" applyFont="1" applyFill="1" applyBorder="1" applyAlignment="1">
      <alignment horizontal="center" vertical="center"/>
    </xf>
    <xf numFmtId="0" fontId="28" fillId="0" borderId="18" xfId="0" applyNumberFormat="1" applyFont="1" applyFill="1" applyBorder="1" applyAlignment="1">
      <alignment horizontal="center" vertical="center"/>
    </xf>
    <xf numFmtId="0" fontId="28" fillId="0" borderId="23" xfId="0" applyNumberFormat="1" applyFont="1" applyFill="1" applyBorder="1" applyAlignment="1">
      <alignment horizontal="center" vertical="center"/>
    </xf>
    <xf numFmtId="0" fontId="33" fillId="0" borderId="18" xfId="0" applyNumberFormat="1" applyFont="1" applyFill="1" applyBorder="1" applyAlignment="1">
      <alignment horizontal="center" vertical="center"/>
    </xf>
    <xf numFmtId="0" fontId="25" fillId="0" borderId="18" xfId="0" applyNumberFormat="1" applyFont="1" applyBorder="1" applyAlignment="1">
      <alignment horizontal="center" vertical="center"/>
    </xf>
    <xf numFmtId="0" fontId="25" fillId="0" borderId="23" xfId="0" applyNumberFormat="1" applyFont="1" applyBorder="1" applyAlignment="1">
      <alignment horizontal="center" vertical="center"/>
    </xf>
    <xf numFmtId="0" fontId="28" fillId="0" borderId="62" xfId="0" applyFont="1" applyFill="1" applyBorder="1" applyAlignment="1">
      <alignment horizontal="center" vertical="center"/>
    </xf>
    <xf numFmtId="0" fontId="28" fillId="0" borderId="44" xfId="0" applyFont="1" applyFill="1" applyBorder="1" applyAlignment="1">
      <alignment horizontal="center" vertical="center"/>
    </xf>
    <xf numFmtId="0" fontId="28" fillId="0" borderId="43" xfId="0" applyFont="1" applyFill="1" applyBorder="1" applyAlignment="1">
      <alignment horizontal="center" vertical="center"/>
    </xf>
    <xf numFmtId="0" fontId="25" fillId="0" borderId="45" xfId="0" applyFont="1" applyBorder="1" applyAlignment="1">
      <alignment horizontal="center" vertical="center"/>
    </xf>
    <xf numFmtId="0" fontId="28" fillId="0" borderId="36" xfId="0" applyFont="1" applyBorder="1" applyAlignment="1">
      <alignment horizontal="center" vertical="center"/>
    </xf>
    <xf numFmtId="0" fontId="28" fillId="0" borderId="68" xfId="0" applyFont="1" applyBorder="1" applyAlignment="1">
      <alignment horizontal="center" vertical="center"/>
    </xf>
    <xf numFmtId="0" fontId="25" fillId="0" borderId="36" xfId="0" applyFont="1" applyBorder="1" applyAlignment="1">
      <alignment horizontal="center" vertical="center"/>
    </xf>
    <xf numFmtId="0" fontId="25" fillId="0" borderId="68" xfId="0" applyFont="1" applyBorder="1" applyAlignment="1">
      <alignment horizontal="center" vertical="center"/>
    </xf>
    <xf numFmtId="0" fontId="25" fillId="0" borderId="64" xfId="0" applyFont="1" applyBorder="1" applyAlignment="1">
      <alignment horizontal="center" vertical="center"/>
    </xf>
    <xf numFmtId="0" fontId="25" fillId="0" borderId="69" xfId="0" applyFont="1" applyBorder="1" applyAlignment="1">
      <alignment horizontal="center" vertical="center"/>
    </xf>
    <xf numFmtId="0" fontId="33" fillId="0" borderId="30" xfId="0" applyNumberFormat="1" applyFont="1" applyFill="1" applyBorder="1" applyAlignment="1">
      <alignment horizontal="center" vertical="center"/>
    </xf>
    <xf numFmtId="0" fontId="28" fillId="0" borderId="70" xfId="0" applyFont="1" applyFill="1" applyBorder="1" applyAlignment="1">
      <alignment horizontal="center" vertical="center"/>
    </xf>
    <xf numFmtId="0" fontId="28" fillId="0" borderId="34" xfId="0" applyFont="1" applyFill="1" applyBorder="1" applyAlignment="1">
      <alignment horizontal="center" vertical="center"/>
    </xf>
    <xf numFmtId="0" fontId="33" fillId="0" borderId="31" xfId="0" applyFont="1" applyFill="1" applyBorder="1" applyAlignment="1">
      <alignment horizontal="center" vertical="center"/>
    </xf>
    <xf numFmtId="0" fontId="33" fillId="0" borderId="30" xfId="0" applyFont="1" applyFill="1" applyBorder="1" applyAlignment="1">
      <alignment horizontal="center" vertical="center"/>
    </xf>
    <xf numFmtId="0" fontId="33" fillId="0" borderId="18" xfId="0" applyFont="1" applyFill="1" applyBorder="1" applyAlignment="1">
      <alignment horizontal="center" vertical="center"/>
    </xf>
    <xf numFmtId="10" fontId="27" fillId="4" borderId="43" xfId="1" applyNumberFormat="1" applyFont="1" applyFill="1" applyBorder="1" applyAlignment="1">
      <alignment horizontal="center" vertical="center"/>
    </xf>
    <xf numFmtId="1" fontId="25" fillId="0" borderId="18" xfId="0" applyNumberFormat="1" applyFont="1" applyBorder="1" applyAlignment="1">
      <alignment horizontal="center" vertical="center"/>
    </xf>
    <xf numFmtId="165" fontId="25" fillId="0" borderId="31" xfId="0" applyNumberFormat="1" applyFont="1" applyBorder="1" applyAlignment="1">
      <alignment horizontal="center" vertical="center"/>
    </xf>
    <xf numFmtId="165" fontId="25" fillId="0" borderId="30" xfId="0" applyNumberFormat="1" applyFont="1" applyBorder="1" applyAlignment="1">
      <alignment horizontal="center" vertical="center"/>
    </xf>
    <xf numFmtId="0" fontId="28" fillId="0" borderId="6" xfId="0" applyFont="1" applyFill="1" applyBorder="1" applyAlignment="1">
      <alignment horizontal="center" vertical="center"/>
    </xf>
    <xf numFmtId="0" fontId="28" fillId="0" borderId="68" xfId="0" applyFont="1" applyFill="1" applyBorder="1" applyAlignment="1">
      <alignment horizontal="center" vertical="center"/>
    </xf>
    <xf numFmtId="0" fontId="28" fillId="0" borderId="29" xfId="0" applyFont="1" applyFill="1" applyBorder="1" applyAlignment="1">
      <alignment horizontal="center" vertical="center"/>
    </xf>
    <xf numFmtId="0" fontId="25" fillId="0" borderId="36" xfId="0" applyFont="1" applyFill="1" applyBorder="1" applyAlignment="1">
      <alignment horizontal="center" vertical="center"/>
    </xf>
    <xf numFmtId="0" fontId="25" fillId="0" borderId="29" xfId="0" applyFont="1" applyFill="1" applyBorder="1" applyAlignment="1">
      <alignment horizontal="center" vertical="center"/>
    </xf>
    <xf numFmtId="0" fontId="25" fillId="0" borderId="68" xfId="0" applyFont="1" applyFill="1" applyBorder="1" applyAlignment="1">
      <alignment horizontal="center" vertical="center"/>
    </xf>
    <xf numFmtId="10" fontId="25" fillId="0" borderId="60" xfId="1" applyNumberFormat="1" applyFont="1" applyBorder="1" applyAlignment="1">
      <alignment horizontal="center" vertical="center"/>
    </xf>
    <xf numFmtId="10" fontId="31" fillId="4" borderId="60" xfId="1" applyNumberFormat="1" applyFont="1" applyFill="1" applyBorder="1" applyAlignment="1">
      <alignment horizontal="center" vertical="center"/>
    </xf>
    <xf numFmtId="0" fontId="25" fillId="0" borderId="57" xfId="0" applyFont="1" applyBorder="1" applyAlignment="1">
      <alignment horizontal="center" vertical="center"/>
    </xf>
    <xf numFmtId="0" fontId="24" fillId="6" borderId="26" xfId="0" applyFont="1" applyFill="1" applyBorder="1" applyAlignment="1">
      <alignment horizontal="left" vertical="center" wrapText="1" shrinkToFit="1"/>
    </xf>
    <xf numFmtId="0" fontId="24" fillId="6" borderId="28" xfId="0" applyFont="1" applyFill="1" applyBorder="1" applyAlignment="1">
      <alignment horizontal="left" vertical="center" wrapText="1" shrinkToFit="1"/>
    </xf>
    <xf numFmtId="0" fontId="24" fillId="6" borderId="28" xfId="0" applyFont="1" applyFill="1" applyBorder="1" applyAlignment="1">
      <alignment vertical="center" wrapText="1" shrinkToFit="1"/>
    </xf>
    <xf numFmtId="0" fontId="24" fillId="6" borderId="26" xfId="0" applyFont="1" applyFill="1" applyBorder="1" applyAlignment="1">
      <alignment vertical="center" wrapText="1" shrinkToFit="1"/>
    </xf>
    <xf numFmtId="0" fontId="24" fillId="6" borderId="27" xfId="0" applyFont="1" applyFill="1" applyBorder="1" applyAlignment="1">
      <alignment vertical="center" wrapText="1" shrinkToFit="1"/>
    </xf>
    <xf numFmtId="0" fontId="24" fillId="6" borderId="27" xfId="0" applyFont="1" applyFill="1" applyBorder="1" applyAlignment="1">
      <alignment horizontal="left" vertical="center" wrapText="1" shrinkToFit="1"/>
    </xf>
    <xf numFmtId="0" fontId="24" fillId="7" borderId="26" xfId="0" applyFont="1" applyFill="1" applyBorder="1" applyAlignment="1">
      <alignment horizontal="left" vertical="center" wrapText="1" shrinkToFit="1"/>
    </xf>
    <xf numFmtId="0" fontId="24" fillId="7" borderId="27" xfId="0" applyFont="1" applyFill="1" applyBorder="1" applyAlignment="1">
      <alignment horizontal="left" vertical="center" wrapText="1" shrinkToFit="1"/>
    </xf>
    <xf numFmtId="0" fontId="24" fillId="7" borderId="28" xfId="0" applyFont="1" applyFill="1" applyBorder="1" applyAlignment="1">
      <alignment horizontal="left" vertical="center" wrapText="1" shrinkToFit="1"/>
    </xf>
    <xf numFmtId="0" fontId="10" fillId="0" borderId="0" xfId="0" applyNumberFormat="1" applyFont="1"/>
    <xf numFmtId="0" fontId="23" fillId="6" borderId="26" xfId="0" applyNumberFormat="1" applyFont="1" applyFill="1" applyBorder="1" applyAlignment="1">
      <alignment horizontal="center" vertical="center" wrapText="1" shrinkToFit="1"/>
    </xf>
    <xf numFmtId="0" fontId="23" fillId="6" borderId="27" xfId="0" applyNumberFormat="1" applyFont="1" applyFill="1" applyBorder="1" applyAlignment="1">
      <alignment horizontal="center" vertical="center" wrapText="1" shrinkToFit="1"/>
    </xf>
    <xf numFmtId="0" fontId="23" fillId="6" borderId="28" xfId="0" applyNumberFormat="1" applyFont="1" applyFill="1" applyBorder="1" applyAlignment="1">
      <alignment horizontal="center" vertical="center" wrapText="1" shrinkToFit="1"/>
    </xf>
    <xf numFmtId="0" fontId="23" fillId="7" borderId="26" xfId="0" applyNumberFormat="1" applyFont="1" applyFill="1" applyBorder="1" applyAlignment="1">
      <alignment horizontal="center" vertical="center" wrapText="1" shrinkToFit="1"/>
    </xf>
    <xf numFmtId="0" fontId="23" fillId="7" borderId="27" xfId="0" applyNumberFormat="1" applyFont="1" applyFill="1" applyBorder="1" applyAlignment="1">
      <alignment horizontal="center" vertical="center" wrapText="1" shrinkToFit="1"/>
    </xf>
    <xf numFmtId="0" fontId="23" fillId="7" borderId="28" xfId="0" applyNumberFormat="1" applyFont="1" applyFill="1" applyBorder="1" applyAlignment="1">
      <alignment horizontal="center" vertical="center" wrapText="1" shrinkToFit="1"/>
    </xf>
    <xf numFmtId="0" fontId="11" fillId="0" borderId="0" xfId="0" applyNumberFormat="1" applyFont="1" applyFill="1" applyBorder="1" applyAlignment="1">
      <alignment horizontal="center" vertical="center" wrapText="1" shrinkToFit="1"/>
    </xf>
    <xf numFmtId="10" fontId="25" fillId="0" borderId="49" xfId="1" applyNumberFormat="1" applyFont="1" applyBorder="1" applyAlignment="1">
      <alignment horizontal="center" vertical="center"/>
    </xf>
    <xf numFmtId="0" fontId="33" fillId="0" borderId="54" xfId="0" applyFont="1" applyFill="1" applyBorder="1" applyAlignment="1">
      <alignment horizontal="center" vertical="center"/>
    </xf>
    <xf numFmtId="0" fontId="35" fillId="0" borderId="22" xfId="0" applyFont="1" applyFill="1" applyBorder="1" applyAlignment="1">
      <alignment horizontal="center" vertical="center"/>
    </xf>
    <xf numFmtId="0" fontId="35" fillId="0" borderId="24" xfId="0" applyFont="1" applyFill="1" applyBorder="1" applyAlignment="1">
      <alignment horizontal="center" vertical="center"/>
    </xf>
    <xf numFmtId="0" fontId="33" fillId="0" borderId="53" xfId="0" applyFont="1" applyFill="1" applyBorder="1" applyAlignment="1">
      <alignment horizontal="center" vertical="center"/>
    </xf>
    <xf numFmtId="0" fontId="28" fillId="0" borderId="57" xfId="0" applyFont="1" applyFill="1" applyBorder="1" applyAlignment="1">
      <alignment horizontal="center" vertical="center"/>
    </xf>
    <xf numFmtId="0" fontId="35" fillId="0" borderId="23" xfId="0" applyFont="1" applyFill="1" applyBorder="1" applyAlignment="1">
      <alignment horizontal="center" vertical="center"/>
    </xf>
    <xf numFmtId="0" fontId="33" fillId="0" borderId="51" xfId="0" applyFont="1" applyFill="1" applyBorder="1" applyAlignment="1">
      <alignment horizontal="center" vertical="center"/>
    </xf>
    <xf numFmtId="0" fontId="13" fillId="0" borderId="23" xfId="0" applyFont="1" applyFill="1" applyBorder="1" applyAlignment="1">
      <alignment horizontal="center" vertical="center"/>
    </xf>
    <xf numFmtId="0" fontId="13" fillId="0" borderId="24" xfId="0" applyFont="1" applyFill="1" applyBorder="1" applyAlignment="1">
      <alignment horizontal="center" vertical="center"/>
    </xf>
    <xf numFmtId="10" fontId="25" fillId="0" borderId="59" xfId="1" applyNumberFormat="1" applyFont="1" applyBorder="1" applyAlignment="1">
      <alignment horizontal="center" vertical="center"/>
    </xf>
    <xf numFmtId="0" fontId="33" fillId="0" borderId="53" xfId="0" applyNumberFormat="1" applyFont="1" applyFill="1" applyBorder="1" applyAlignment="1">
      <alignment horizontal="center" vertical="center"/>
    </xf>
    <xf numFmtId="0" fontId="33" fillId="0" borderId="71" xfId="0" applyNumberFormat="1" applyFont="1" applyFill="1" applyBorder="1" applyAlignment="1">
      <alignment horizontal="center" vertical="center"/>
    </xf>
    <xf numFmtId="0" fontId="33" fillId="0" borderId="51" xfId="0" applyNumberFormat="1" applyFont="1" applyFill="1" applyBorder="1" applyAlignment="1">
      <alignment horizontal="center" vertical="center"/>
    </xf>
    <xf numFmtId="0" fontId="28" fillId="0" borderId="54" xfId="0" applyFont="1" applyBorder="1" applyAlignment="1">
      <alignment horizontal="center" vertical="center"/>
    </xf>
    <xf numFmtId="0" fontId="13" fillId="0" borderId="24" xfId="0" applyFont="1" applyBorder="1" applyAlignment="1">
      <alignment horizontal="center" vertical="center"/>
    </xf>
    <xf numFmtId="0" fontId="23" fillId="5" borderId="26" xfId="0" applyNumberFormat="1" applyFont="1" applyFill="1" applyBorder="1" applyAlignment="1">
      <alignment horizontal="center" vertical="center" wrapText="1" shrinkToFit="1"/>
    </xf>
    <xf numFmtId="0" fontId="23" fillId="5" borderId="27" xfId="0" applyNumberFormat="1" applyFont="1" applyFill="1" applyBorder="1" applyAlignment="1">
      <alignment horizontal="center" vertical="center" wrapText="1" shrinkToFit="1"/>
    </xf>
    <xf numFmtId="0" fontId="23" fillId="5" borderId="28" xfId="0" applyNumberFormat="1" applyFont="1" applyFill="1" applyBorder="1" applyAlignment="1">
      <alignment horizontal="center" vertical="center" wrapText="1" shrinkToFit="1"/>
    </xf>
    <xf numFmtId="0" fontId="24" fillId="5" borderId="26" xfId="0" applyFont="1" applyFill="1" applyBorder="1" applyAlignment="1">
      <alignment horizontal="left" vertical="center" wrapText="1" shrinkToFit="1"/>
    </xf>
    <xf numFmtId="0" fontId="24" fillId="5" borderId="27" xfId="0" applyFont="1" applyFill="1" applyBorder="1" applyAlignment="1">
      <alignment horizontal="left" vertical="center" wrapText="1" shrinkToFit="1"/>
    </xf>
    <xf numFmtId="0" fontId="24" fillId="5" borderId="28" xfId="0" applyFont="1" applyFill="1" applyBorder="1" applyAlignment="1">
      <alignment horizontal="left" vertical="center" wrapText="1" shrinkToFit="1"/>
    </xf>
    <xf numFmtId="0" fontId="24" fillId="5" borderId="26" xfId="0" applyFont="1" applyFill="1" applyBorder="1" applyAlignment="1">
      <alignment vertical="center" wrapText="1" shrinkToFit="1"/>
    </xf>
    <xf numFmtId="0" fontId="24" fillId="5" borderId="27" xfId="0" applyFont="1" applyFill="1" applyBorder="1" applyAlignment="1">
      <alignment vertical="center" wrapText="1" shrinkToFit="1"/>
    </xf>
    <xf numFmtId="0" fontId="24" fillId="5" borderId="28" xfId="0" applyFont="1" applyFill="1" applyBorder="1" applyAlignment="1">
      <alignment vertical="center" wrapText="1" shrinkToFit="1"/>
    </xf>
    <xf numFmtId="0" fontId="23" fillId="8" borderId="26" xfId="0" applyNumberFormat="1" applyFont="1" applyFill="1" applyBorder="1" applyAlignment="1">
      <alignment horizontal="center" vertical="center" wrapText="1" shrinkToFit="1"/>
    </xf>
    <xf numFmtId="0" fontId="23" fillId="8" borderId="28" xfId="0" applyNumberFormat="1" applyFont="1" applyFill="1" applyBorder="1" applyAlignment="1">
      <alignment horizontal="center" vertical="center" wrapText="1" shrinkToFit="1"/>
    </xf>
    <xf numFmtId="0" fontId="24" fillId="8" borderId="26" xfId="0" applyFont="1" applyFill="1" applyBorder="1" applyAlignment="1">
      <alignment vertical="center" wrapText="1" shrinkToFit="1"/>
    </xf>
    <xf numFmtId="0" fontId="24" fillId="8" borderId="28" xfId="0" applyFont="1" applyFill="1" applyBorder="1" applyAlignment="1">
      <alignment vertical="center" wrapText="1" shrinkToFit="1"/>
    </xf>
    <xf numFmtId="0" fontId="24" fillId="8" borderId="25" xfId="0" applyFont="1" applyFill="1" applyBorder="1" applyAlignment="1">
      <alignment vertical="center" wrapText="1" shrinkToFit="1"/>
    </xf>
    <xf numFmtId="0" fontId="23" fillId="8" borderId="25" xfId="0" applyNumberFormat="1" applyFont="1" applyFill="1" applyBorder="1" applyAlignment="1">
      <alignment horizontal="center" vertical="center" wrapText="1" shrinkToFit="1"/>
    </xf>
    <xf numFmtId="0" fontId="22" fillId="8" borderId="25" xfId="0" applyFont="1" applyFill="1" applyBorder="1" applyAlignment="1">
      <alignment horizontal="center" vertical="center" wrapText="1" shrinkToFit="1"/>
    </xf>
    <xf numFmtId="0" fontId="23" fillId="8" borderId="27" xfId="0" applyNumberFormat="1" applyFont="1" applyFill="1" applyBorder="1" applyAlignment="1">
      <alignment horizontal="center" vertical="center" wrapText="1" shrinkToFit="1"/>
    </xf>
    <xf numFmtId="0" fontId="24" fillId="8" borderId="27" xfId="0" applyFont="1" applyFill="1" applyBorder="1" applyAlignment="1">
      <alignment vertical="center" wrapText="1" shrinkToFit="1"/>
    </xf>
    <xf numFmtId="0" fontId="23" fillId="8" borderId="26" xfId="0" quotePrefix="1" applyNumberFormat="1" applyFont="1" applyFill="1" applyBorder="1" applyAlignment="1">
      <alignment horizontal="center" vertical="center"/>
    </xf>
    <xf numFmtId="0" fontId="23" fillId="8" borderId="27" xfId="0" quotePrefix="1" applyNumberFormat="1" applyFont="1" applyFill="1" applyBorder="1" applyAlignment="1">
      <alignment horizontal="center" vertical="center"/>
    </xf>
    <xf numFmtId="0" fontId="23" fillId="8" borderId="28" xfId="0" quotePrefix="1" applyNumberFormat="1" applyFont="1" applyFill="1" applyBorder="1" applyAlignment="1">
      <alignment horizontal="center" vertical="center"/>
    </xf>
    <xf numFmtId="0" fontId="24" fillId="8" borderId="26" xfId="0" quotePrefix="1" applyFont="1" applyFill="1" applyBorder="1" applyAlignment="1">
      <alignment horizontal="left" vertical="center"/>
    </xf>
    <xf numFmtId="0" fontId="24" fillId="8" borderId="27" xfId="0" quotePrefix="1" applyFont="1" applyFill="1" applyBorder="1" applyAlignment="1">
      <alignment horizontal="left" vertical="center"/>
    </xf>
    <xf numFmtId="0" fontId="24" fillId="8" borderId="27" xfId="0" quotePrefix="1" applyFont="1" applyFill="1" applyBorder="1" applyAlignment="1">
      <alignment horizontal="left" vertical="center" wrapText="1"/>
    </xf>
    <xf numFmtId="0" fontId="24" fillId="8" borderId="28" xfId="0" quotePrefix="1" applyFont="1" applyFill="1" applyBorder="1" applyAlignment="1">
      <alignment horizontal="left" vertical="center"/>
    </xf>
    <xf numFmtId="0" fontId="23" fillId="5" borderId="26" xfId="0" quotePrefix="1" applyNumberFormat="1" applyFont="1" applyFill="1" applyBorder="1" applyAlignment="1">
      <alignment horizontal="center" vertical="center" wrapText="1" shrinkToFit="1"/>
    </xf>
    <xf numFmtId="0" fontId="34" fillId="5" borderId="25" xfId="0" applyFont="1" applyFill="1" applyBorder="1" applyAlignment="1">
      <alignment horizontal="center" vertical="center" wrapText="1" shrinkToFit="1"/>
    </xf>
    <xf numFmtId="0" fontId="23" fillId="5" borderId="25" xfId="0" applyNumberFormat="1" applyFont="1" applyFill="1" applyBorder="1" applyAlignment="1">
      <alignment horizontal="center" vertical="center" wrapText="1" shrinkToFit="1"/>
    </xf>
    <xf numFmtId="0" fontId="24" fillId="5" borderId="25" xfId="0" applyFont="1" applyFill="1" applyBorder="1" applyAlignment="1">
      <alignment horizontal="left" vertical="center" wrapText="1" shrinkToFit="1"/>
    </xf>
    <xf numFmtId="0" fontId="27" fillId="5" borderId="25" xfId="0" applyFont="1" applyFill="1" applyBorder="1" applyAlignment="1">
      <alignment horizontal="center" vertical="center" wrapText="1" shrinkToFit="1"/>
    </xf>
    <xf numFmtId="0" fontId="24" fillId="5" borderId="27" xfId="0" applyFont="1" applyFill="1" applyBorder="1" applyAlignment="1">
      <alignment horizontal="left" vertical="center" wrapText="1"/>
    </xf>
    <xf numFmtId="165" fontId="25" fillId="0" borderId="18" xfId="0" applyNumberFormat="1" applyFont="1" applyBorder="1" applyAlignment="1">
      <alignment horizontal="center" vertical="center"/>
    </xf>
    <xf numFmtId="165" fontId="25" fillId="0" borderId="29" xfId="0" applyNumberFormat="1" applyFont="1" applyBorder="1" applyAlignment="1">
      <alignment horizontal="center" vertical="center"/>
    </xf>
    <xf numFmtId="1" fontId="25" fillId="0" borderId="31" xfId="0" applyNumberFormat="1" applyFont="1" applyBorder="1" applyAlignment="1">
      <alignment horizontal="center" vertical="center"/>
    </xf>
    <xf numFmtId="165" fontId="25" fillId="0" borderId="36" xfId="0" applyNumberFormat="1" applyFont="1" applyBorder="1" applyAlignment="1">
      <alignment horizontal="center" vertical="center"/>
    </xf>
    <xf numFmtId="10" fontId="26" fillId="0" borderId="40" xfId="1" applyNumberFormat="1" applyFont="1" applyBorder="1" applyAlignment="1">
      <alignment horizontal="center" vertical="center"/>
    </xf>
    <xf numFmtId="10" fontId="26" fillId="0" borderId="25" xfId="1" applyNumberFormat="1" applyFont="1" applyBorder="1" applyAlignment="1">
      <alignment horizontal="center" vertical="center"/>
    </xf>
    <xf numFmtId="0" fontId="23" fillId="5" borderId="52" xfId="0" applyNumberFormat="1" applyFont="1" applyFill="1" applyBorder="1" applyAlignment="1">
      <alignment horizontal="center" vertical="center" wrapText="1" shrinkToFit="1"/>
    </xf>
    <xf numFmtId="0" fontId="24" fillId="5" borderId="52" xfId="0" applyFont="1" applyFill="1" applyBorder="1" applyAlignment="1">
      <alignment horizontal="left" vertical="center" wrapText="1" shrinkToFit="1"/>
    </xf>
    <xf numFmtId="0" fontId="25" fillId="2" borderId="57" xfId="0" applyFont="1" applyFill="1" applyBorder="1" applyAlignment="1">
      <alignment horizontal="center" vertical="center"/>
    </xf>
    <xf numFmtId="0" fontId="25" fillId="2" borderId="35" xfId="0" applyFont="1" applyFill="1" applyBorder="1" applyAlignment="1">
      <alignment horizontal="center" vertical="center"/>
    </xf>
    <xf numFmtId="1" fontId="28" fillId="0" borderId="57" xfId="1" applyNumberFormat="1" applyFont="1" applyFill="1" applyBorder="1" applyAlignment="1">
      <alignment horizontal="center" vertical="center"/>
    </xf>
    <xf numFmtId="1" fontId="28" fillId="0" borderId="35" xfId="1" applyNumberFormat="1" applyFont="1" applyFill="1" applyBorder="1" applyAlignment="1">
      <alignment horizontal="center" vertical="center"/>
    </xf>
    <xf numFmtId="10" fontId="28" fillId="3" borderId="48" xfId="1" applyNumberFormat="1" applyFont="1" applyFill="1" applyBorder="1" applyAlignment="1">
      <alignment horizontal="center" vertical="center"/>
    </xf>
    <xf numFmtId="0" fontId="28" fillId="0" borderId="10" xfId="0" applyFont="1" applyFill="1" applyBorder="1" applyAlignment="1">
      <alignment horizontal="center" vertical="center"/>
    </xf>
    <xf numFmtId="0" fontId="28" fillId="0" borderId="35" xfId="0" applyFont="1" applyFill="1" applyBorder="1" applyAlignment="1">
      <alignment horizontal="center" vertical="center"/>
    </xf>
    <xf numFmtId="0" fontId="28" fillId="0" borderId="35" xfId="0" quotePrefix="1" applyNumberFormat="1" applyFont="1" applyFill="1" applyBorder="1" applyAlignment="1">
      <alignment horizontal="center" vertical="center"/>
    </xf>
    <xf numFmtId="10" fontId="28" fillId="0" borderId="52" xfId="1" applyNumberFormat="1" applyFont="1" applyFill="1" applyBorder="1" applyAlignment="1">
      <alignment horizontal="center" vertical="center"/>
    </xf>
    <xf numFmtId="10" fontId="25" fillId="3" borderId="52" xfId="1" applyNumberFormat="1" applyFont="1" applyFill="1" applyBorder="1" applyAlignment="1">
      <alignment horizontal="center" vertical="center"/>
    </xf>
    <xf numFmtId="165" fontId="25" fillId="0" borderId="57" xfId="0" applyNumberFormat="1" applyFont="1" applyBorder="1" applyAlignment="1">
      <alignment horizontal="center" vertical="center"/>
    </xf>
    <xf numFmtId="0" fontId="20" fillId="10" borderId="25" xfId="0" applyFont="1" applyFill="1" applyBorder="1" applyAlignment="1">
      <alignment horizontal="center" vertical="center" wrapText="1"/>
    </xf>
    <xf numFmtId="0" fontId="21" fillId="10" borderId="25" xfId="0" applyFont="1" applyFill="1" applyBorder="1" applyAlignment="1">
      <alignment horizontal="center" vertical="top" wrapText="1"/>
    </xf>
    <xf numFmtId="0" fontId="21" fillId="10" borderId="25" xfId="0" applyFont="1" applyFill="1" applyBorder="1" applyAlignment="1">
      <alignment horizontal="center" vertical="center" wrapText="1"/>
    </xf>
    <xf numFmtId="10" fontId="21" fillId="10" borderId="25" xfId="1" applyNumberFormat="1" applyFont="1" applyFill="1" applyBorder="1" applyAlignment="1">
      <alignment horizontal="center" vertical="center" wrapText="1"/>
    </xf>
    <xf numFmtId="0" fontId="39" fillId="10" borderId="25" xfId="0" applyFont="1" applyFill="1" applyBorder="1" applyAlignment="1">
      <alignment horizontal="center" vertical="top" wrapText="1"/>
    </xf>
    <xf numFmtId="0" fontId="39" fillId="10" borderId="25" xfId="0" applyFont="1" applyFill="1" applyBorder="1" applyAlignment="1">
      <alignment horizontal="center" vertical="center" wrapText="1"/>
    </xf>
    <xf numFmtId="10" fontId="39" fillId="10" borderId="25" xfId="1" applyNumberFormat="1" applyFont="1" applyFill="1" applyBorder="1" applyAlignment="1">
      <alignment horizontal="center" vertical="center" wrapText="1"/>
    </xf>
    <xf numFmtId="0" fontId="32" fillId="0" borderId="0" xfId="0" applyFont="1"/>
    <xf numFmtId="0" fontId="21" fillId="10" borderId="1" xfId="0" applyFont="1" applyFill="1" applyBorder="1" applyAlignment="1">
      <alignment horizontal="center" vertical="top" wrapText="1"/>
    </xf>
    <xf numFmtId="0" fontId="21" fillId="10" borderId="1" xfId="0" applyFont="1" applyFill="1" applyBorder="1" applyAlignment="1">
      <alignment horizontal="center" vertical="center" wrapText="1"/>
    </xf>
    <xf numFmtId="49" fontId="23" fillId="5" borderId="1" xfId="0" applyNumberFormat="1" applyFont="1" applyFill="1" applyBorder="1" applyAlignment="1">
      <alignment horizontal="center" vertical="center" wrapText="1" shrinkToFit="1"/>
    </xf>
    <xf numFmtId="0" fontId="25" fillId="0" borderId="1" xfId="0" applyFont="1" applyFill="1" applyBorder="1" applyAlignment="1">
      <alignment horizontal="center" vertical="center"/>
    </xf>
    <xf numFmtId="10" fontId="25" fillId="0" borderId="1" xfId="1" applyNumberFormat="1" applyFont="1" applyFill="1" applyBorder="1" applyAlignment="1">
      <alignment horizontal="center" vertical="center"/>
    </xf>
    <xf numFmtId="10" fontId="25" fillId="3" borderId="1" xfId="1" applyNumberFormat="1" applyFont="1" applyFill="1" applyBorder="1" applyAlignment="1">
      <alignment horizontal="center" vertical="center"/>
    </xf>
    <xf numFmtId="10" fontId="31" fillId="4" borderId="1" xfId="1" applyNumberFormat="1" applyFont="1" applyFill="1" applyBorder="1" applyAlignment="1">
      <alignment horizontal="center" vertical="center"/>
    </xf>
    <xf numFmtId="10" fontId="28" fillId="3" borderId="1" xfId="1" applyNumberFormat="1" applyFont="1" applyFill="1" applyBorder="1" applyAlignment="1">
      <alignment horizontal="center" vertical="center"/>
    </xf>
    <xf numFmtId="10" fontId="25" fillId="2" borderId="1" xfId="1" applyNumberFormat="1" applyFont="1" applyFill="1" applyBorder="1" applyAlignment="1">
      <alignment horizontal="center" vertical="center"/>
    </xf>
    <xf numFmtId="49" fontId="23" fillId="0" borderId="0" xfId="0" applyNumberFormat="1" applyFont="1" applyFill="1" applyBorder="1" applyAlignment="1">
      <alignment horizontal="center" vertical="top" wrapText="1" shrinkToFit="1"/>
    </xf>
    <xf numFmtId="49" fontId="23" fillId="0" borderId="0" xfId="0" applyNumberFormat="1" applyFont="1" applyFill="1" applyBorder="1" applyAlignment="1">
      <alignment horizontal="center" vertical="center" wrapText="1" shrinkToFit="1"/>
    </xf>
    <xf numFmtId="0" fontId="25" fillId="0" borderId="0" xfId="0" applyFont="1" applyFill="1" applyBorder="1" applyAlignment="1">
      <alignment horizontal="center" vertical="center"/>
    </xf>
    <xf numFmtId="2" fontId="26" fillId="0" borderId="0" xfId="0" applyNumberFormat="1" applyFont="1" applyFill="1" applyBorder="1" applyAlignment="1">
      <alignment horizontal="center" vertical="center"/>
    </xf>
    <xf numFmtId="164" fontId="26" fillId="0" borderId="0" xfId="1" applyNumberFormat="1" applyFont="1" applyFill="1" applyBorder="1" applyAlignment="1">
      <alignment horizontal="center" vertical="center"/>
    </xf>
    <xf numFmtId="0" fontId="32" fillId="0" borderId="0" xfId="0" applyFont="1" applyFill="1"/>
    <xf numFmtId="0" fontId="32" fillId="0" borderId="0" xfId="0" applyFont="1" applyBorder="1"/>
    <xf numFmtId="0" fontId="21" fillId="0" borderId="1" xfId="0" applyFont="1" applyBorder="1" applyAlignment="1">
      <alignment horizontal="center" vertical="top" wrapText="1"/>
    </xf>
    <xf numFmtId="0" fontId="21" fillId="0" borderId="1" xfId="0" applyFont="1" applyBorder="1" applyAlignment="1">
      <alignment horizontal="center" vertical="center" wrapText="1"/>
    </xf>
    <xf numFmtId="2" fontId="25" fillId="0" borderId="0" xfId="0" applyNumberFormat="1" applyFont="1" applyFill="1" applyBorder="1" applyAlignment="1">
      <alignment horizontal="center" vertical="center"/>
    </xf>
    <xf numFmtId="1" fontId="23" fillId="5" borderId="1" xfId="0" quotePrefix="1" applyNumberFormat="1" applyFont="1" applyFill="1" applyBorder="1" applyAlignment="1">
      <alignment horizontal="center" vertical="center" wrapText="1" shrinkToFit="1"/>
    </xf>
    <xf numFmtId="10" fontId="25" fillId="0" borderId="1" xfId="1" applyNumberFormat="1" applyFont="1" applyBorder="1" applyAlignment="1">
      <alignment horizontal="center" vertical="center"/>
    </xf>
    <xf numFmtId="10" fontId="31" fillId="4" borderId="1" xfId="0" applyNumberFormat="1" applyFont="1" applyFill="1" applyBorder="1" applyAlignment="1">
      <alignment horizontal="center" vertical="center"/>
    </xf>
    <xf numFmtId="1" fontId="25" fillId="0" borderId="1" xfId="0" applyNumberFormat="1" applyFont="1" applyBorder="1" applyAlignment="1">
      <alignment horizontal="center" vertical="center"/>
    </xf>
    <xf numFmtId="1" fontId="25" fillId="0" borderId="0" xfId="0" applyNumberFormat="1" applyFont="1" applyFill="1" applyBorder="1" applyAlignment="1">
      <alignment horizontal="center" vertical="center"/>
    </xf>
    <xf numFmtId="0" fontId="26" fillId="0" borderId="0" xfId="0" applyFont="1" applyFill="1" applyBorder="1" applyAlignment="1">
      <alignment horizontal="center" vertical="center"/>
    </xf>
    <xf numFmtId="164" fontId="27" fillId="0" borderId="0" xfId="1" applyNumberFormat="1" applyFont="1" applyFill="1" applyBorder="1" applyAlignment="1">
      <alignment horizontal="center" vertical="center"/>
    </xf>
    <xf numFmtId="0" fontId="32" fillId="0" borderId="0" xfId="0" applyFont="1" applyFill="1" applyBorder="1" applyAlignment="1">
      <alignment horizontal="center" vertical="center"/>
    </xf>
    <xf numFmtId="9" fontId="32" fillId="0" borderId="0" xfId="1" applyFont="1" applyFill="1" applyBorder="1" applyAlignment="1">
      <alignment horizontal="center" vertical="center"/>
    </xf>
    <xf numFmtId="0" fontId="32" fillId="0" borderId="0" xfId="0" applyFont="1" applyFill="1" applyBorder="1" applyAlignment="1">
      <alignment horizontal="center"/>
    </xf>
    <xf numFmtId="0" fontId="23" fillId="5" borderId="1" xfId="0" applyNumberFormat="1" applyFont="1" applyFill="1" applyBorder="1" applyAlignment="1">
      <alignment horizontal="center" vertical="center" wrapText="1" shrinkToFit="1"/>
    </xf>
    <xf numFmtId="10" fontId="25" fillId="2" borderId="1" xfId="0" applyNumberFormat="1" applyFont="1" applyFill="1" applyBorder="1" applyAlignment="1">
      <alignment horizontal="center" vertical="center"/>
    </xf>
    <xf numFmtId="0" fontId="23" fillId="8" borderId="1" xfId="0" quotePrefix="1" applyFont="1" applyFill="1" applyBorder="1" applyAlignment="1">
      <alignment horizontal="center" vertical="center"/>
    </xf>
    <xf numFmtId="49" fontId="23" fillId="8" borderId="1" xfId="0" applyNumberFormat="1" applyFont="1" applyFill="1" applyBorder="1" applyAlignment="1">
      <alignment horizontal="center" vertical="center" wrapText="1" shrinkToFit="1"/>
    </xf>
    <xf numFmtId="9" fontId="31" fillId="4" borderId="1" xfId="1" applyFont="1" applyFill="1" applyBorder="1" applyAlignment="1">
      <alignment horizontal="center" vertical="center"/>
    </xf>
    <xf numFmtId="9" fontId="25" fillId="3" borderId="1" xfId="1" applyFont="1" applyFill="1" applyBorder="1" applyAlignment="1">
      <alignment horizontal="center" vertical="center"/>
    </xf>
    <xf numFmtId="0" fontId="22" fillId="8" borderId="1" xfId="0" applyFont="1" applyFill="1" applyBorder="1" applyAlignment="1">
      <alignment horizontal="center" vertical="center" wrapText="1"/>
    </xf>
    <xf numFmtId="0" fontId="37" fillId="0" borderId="0" xfId="0" applyFont="1" applyFill="1" applyBorder="1" applyAlignment="1">
      <alignment horizontal="left" vertical="top" wrapText="1"/>
    </xf>
    <xf numFmtId="9" fontId="32" fillId="0" borderId="0" xfId="1" applyFont="1" applyBorder="1"/>
    <xf numFmtId="49" fontId="23" fillId="6" borderId="1" xfId="0" applyNumberFormat="1" applyFont="1" applyFill="1" applyBorder="1" applyAlignment="1">
      <alignment horizontal="center" vertical="center" wrapText="1" shrinkToFit="1"/>
    </xf>
    <xf numFmtId="0" fontId="25" fillId="2" borderId="1" xfId="0" applyFont="1" applyFill="1" applyBorder="1" applyAlignment="1">
      <alignment horizontal="center" vertical="center"/>
    </xf>
    <xf numFmtId="0" fontId="32" fillId="2" borderId="1" xfId="0" applyFont="1" applyFill="1" applyBorder="1" applyAlignment="1">
      <alignment horizontal="center" vertical="center"/>
    </xf>
    <xf numFmtId="10" fontId="25" fillId="0" borderId="1" xfId="0" applyNumberFormat="1" applyFont="1" applyBorder="1" applyAlignment="1">
      <alignment horizontal="center" vertical="center"/>
    </xf>
    <xf numFmtId="10" fontId="25" fillId="3" borderId="1" xfId="0" applyNumberFormat="1" applyFont="1" applyFill="1" applyBorder="1" applyAlignment="1">
      <alignment horizontal="center" vertical="center"/>
    </xf>
    <xf numFmtId="0" fontId="25" fillId="0" borderId="0" xfId="0" applyFont="1" applyBorder="1" applyAlignment="1">
      <alignment horizontal="center" vertical="center"/>
    </xf>
    <xf numFmtId="0" fontId="26" fillId="0" borderId="0" xfId="0" applyFont="1" applyBorder="1" applyAlignment="1">
      <alignment horizontal="center" vertical="center"/>
    </xf>
    <xf numFmtId="9" fontId="26" fillId="0" borderId="0" xfId="1" applyFont="1" applyFill="1" applyBorder="1" applyAlignment="1">
      <alignment horizontal="center" vertical="center"/>
    </xf>
    <xf numFmtId="49" fontId="23" fillId="7" borderId="1" xfId="0" applyNumberFormat="1" applyFont="1" applyFill="1" applyBorder="1" applyAlignment="1">
      <alignment horizontal="center" vertical="center" wrapText="1" shrinkToFit="1"/>
    </xf>
    <xf numFmtId="10" fontId="31" fillId="5" borderId="1" xfId="1" applyNumberFormat="1" applyFont="1" applyFill="1" applyBorder="1" applyAlignment="1">
      <alignment horizontal="center" vertical="center"/>
    </xf>
    <xf numFmtId="0" fontId="23" fillId="7" borderId="1" xfId="0" applyFont="1" applyFill="1" applyBorder="1" applyAlignment="1">
      <alignment horizontal="center" vertical="center" wrapText="1" shrinkToFit="1"/>
    </xf>
    <xf numFmtId="0" fontId="23" fillId="0" borderId="0" xfId="0" applyFont="1" applyFill="1" applyBorder="1" applyAlignment="1">
      <alignment horizontal="center" vertical="top" wrapText="1" shrinkToFit="1"/>
    </xf>
    <xf numFmtId="0" fontId="23" fillId="0" borderId="0" xfId="0" applyFont="1" applyFill="1" applyBorder="1" applyAlignment="1">
      <alignment horizontal="center" vertical="center" wrapText="1" shrinkToFit="1"/>
    </xf>
    <xf numFmtId="0" fontId="32" fillId="0" borderId="0" xfId="0" applyFont="1" applyFill="1" applyBorder="1"/>
    <xf numFmtId="9" fontId="32" fillId="0" borderId="0" xfId="1" applyFont="1" applyFill="1" applyBorder="1"/>
    <xf numFmtId="0" fontId="40" fillId="0" borderId="0" xfId="0" applyFont="1" applyFill="1" applyBorder="1" applyAlignment="1">
      <alignment horizontal="center" vertical="top" wrapText="1"/>
    </xf>
    <xf numFmtId="0" fontId="39" fillId="10" borderId="1" xfId="0" applyFont="1" applyFill="1" applyBorder="1" applyAlignment="1">
      <alignment horizontal="center" vertical="center" wrapText="1"/>
    </xf>
    <xf numFmtId="10" fontId="39" fillId="10" borderId="1" xfId="1" applyNumberFormat="1" applyFont="1" applyFill="1" applyBorder="1" applyAlignment="1">
      <alignment horizontal="center" vertical="center" wrapText="1"/>
    </xf>
    <xf numFmtId="0" fontId="32" fillId="0" borderId="1" xfId="0" applyFont="1" applyBorder="1" applyAlignment="1">
      <alignment horizontal="center" vertical="center"/>
    </xf>
    <xf numFmtId="10" fontId="24" fillId="4" borderId="1" xfId="1" applyNumberFormat="1" applyFont="1" applyFill="1" applyBorder="1" applyAlignment="1">
      <alignment horizontal="center" vertical="center"/>
    </xf>
    <xf numFmtId="10" fontId="32" fillId="3" borderId="1" xfId="1" applyNumberFormat="1" applyFont="1" applyFill="1" applyBorder="1" applyAlignment="1">
      <alignment horizontal="center" vertical="center"/>
    </xf>
    <xf numFmtId="0" fontId="32" fillId="0" borderId="73" xfId="0" applyFont="1" applyBorder="1"/>
    <xf numFmtId="0" fontId="32" fillId="0" borderId="72" xfId="0" applyFont="1" applyBorder="1"/>
    <xf numFmtId="0" fontId="42" fillId="0" borderId="72" xfId="0" applyFont="1" applyBorder="1" applyAlignment="1">
      <alignment horizontal="center"/>
    </xf>
    <xf numFmtId="0" fontId="21" fillId="0" borderId="72" xfId="0" applyFont="1" applyBorder="1"/>
    <xf numFmtId="0" fontId="21" fillId="0" borderId="73" xfId="0" applyFont="1" applyBorder="1"/>
    <xf numFmtId="0" fontId="43" fillId="0" borderId="72" xfId="0" applyFont="1" applyBorder="1" applyAlignment="1">
      <alignment horizontal="center"/>
    </xf>
    <xf numFmtId="0" fontId="44" fillId="0" borderId="72" xfId="0" applyFont="1" applyBorder="1" applyAlignment="1">
      <alignment horizontal="center"/>
    </xf>
    <xf numFmtId="10" fontId="27" fillId="4" borderId="40" xfId="1" applyNumberFormat="1" applyFont="1" applyFill="1" applyBorder="1" applyAlignment="1">
      <alignment horizontal="center" vertical="center"/>
    </xf>
    <xf numFmtId="0" fontId="31" fillId="5" borderId="18" xfId="0" applyFont="1" applyFill="1" applyBorder="1" applyAlignment="1">
      <alignment horizontal="center" vertical="center"/>
    </xf>
    <xf numFmtId="0" fontId="31" fillId="5" borderId="57" xfId="0" applyFont="1" applyFill="1" applyBorder="1" applyAlignment="1">
      <alignment horizontal="center" vertical="center"/>
    </xf>
    <xf numFmtId="0" fontId="31" fillId="5" borderId="46" xfId="0" applyFont="1" applyFill="1" applyBorder="1" applyAlignment="1">
      <alignment horizontal="center" vertical="center"/>
    </xf>
    <xf numFmtId="0" fontId="31" fillId="5" borderId="30" xfId="0" applyFont="1" applyFill="1" applyBorder="1" applyAlignment="1">
      <alignment horizontal="center" vertical="center"/>
    </xf>
    <xf numFmtId="0" fontId="28" fillId="0" borderId="76" xfId="0" applyFont="1" applyFill="1" applyBorder="1" applyAlignment="1">
      <alignment horizontal="center" vertical="center"/>
    </xf>
    <xf numFmtId="0" fontId="28" fillId="0" borderId="67" xfId="0" applyFont="1" applyFill="1" applyBorder="1" applyAlignment="1">
      <alignment horizontal="center" vertical="center"/>
    </xf>
    <xf numFmtId="10" fontId="31" fillId="4" borderId="59" xfId="1" applyNumberFormat="1" applyFont="1" applyFill="1" applyBorder="1" applyAlignment="1">
      <alignment horizontal="center" vertical="center"/>
    </xf>
    <xf numFmtId="0" fontId="28" fillId="0" borderId="65" xfId="0" applyFont="1" applyFill="1" applyBorder="1" applyAlignment="1">
      <alignment horizontal="center" vertical="center"/>
    </xf>
    <xf numFmtId="0" fontId="28" fillId="0" borderId="29" xfId="0" applyFont="1" applyBorder="1" applyAlignment="1">
      <alignment horizontal="center" vertical="center"/>
    </xf>
    <xf numFmtId="0" fontId="31" fillId="5" borderId="53" xfId="0" applyFont="1" applyFill="1" applyBorder="1" applyAlignment="1">
      <alignment horizontal="center" vertical="center"/>
    </xf>
    <xf numFmtId="0" fontId="31" fillId="5" borderId="51" xfId="0" applyFont="1" applyFill="1" applyBorder="1" applyAlignment="1">
      <alignment horizontal="center" vertical="center"/>
    </xf>
    <xf numFmtId="0" fontId="31" fillId="5" borderId="54" xfId="0" applyFont="1" applyFill="1" applyBorder="1" applyAlignment="1">
      <alignment horizontal="center" vertical="center"/>
    </xf>
    <xf numFmtId="0" fontId="28" fillId="0" borderId="30" xfId="0" applyNumberFormat="1" applyFont="1" applyFill="1" applyBorder="1" applyAlignment="1">
      <alignment horizontal="center" vertical="center"/>
    </xf>
    <xf numFmtId="0" fontId="28" fillId="0" borderId="71" xfId="0" applyNumberFormat="1" applyFont="1" applyFill="1" applyBorder="1" applyAlignment="1">
      <alignment horizontal="center" vertical="center"/>
    </xf>
    <xf numFmtId="0" fontId="31" fillId="5" borderId="31" xfId="0" applyFont="1" applyFill="1" applyBorder="1" applyAlignment="1">
      <alignment horizontal="center" vertical="center"/>
    </xf>
    <xf numFmtId="0" fontId="31" fillId="5" borderId="53" xfId="0" applyNumberFormat="1" applyFont="1" applyFill="1" applyBorder="1" applyAlignment="1">
      <alignment horizontal="center" vertical="center"/>
    </xf>
    <xf numFmtId="0" fontId="13" fillId="0" borderId="22" xfId="0" applyFont="1" applyFill="1" applyBorder="1" applyAlignment="1">
      <alignment horizontal="center" vertical="center"/>
    </xf>
    <xf numFmtId="10" fontId="25" fillId="3" borderId="46" xfId="1" applyNumberFormat="1" applyFont="1" applyFill="1" applyBorder="1" applyAlignment="1">
      <alignment horizontal="center" vertical="center"/>
    </xf>
    <xf numFmtId="0" fontId="28" fillId="0" borderId="53" xfId="0" applyFont="1" applyBorder="1" applyAlignment="1">
      <alignment horizontal="center" vertical="center"/>
    </xf>
    <xf numFmtId="0" fontId="28" fillId="0" borderId="51" xfId="0" applyFont="1" applyBorder="1" applyAlignment="1">
      <alignment horizontal="center" vertical="center"/>
    </xf>
    <xf numFmtId="0" fontId="28" fillId="0" borderId="18" xfId="0" quotePrefix="1" applyFont="1" applyFill="1" applyBorder="1" applyAlignment="1">
      <alignment horizontal="center" vertical="center"/>
    </xf>
    <xf numFmtId="0" fontId="28" fillId="0" borderId="65" xfId="0" applyFont="1" applyBorder="1" applyAlignment="1">
      <alignment horizontal="center" vertical="center"/>
    </xf>
    <xf numFmtId="0" fontId="31" fillId="5" borderId="29" xfId="0" applyFont="1" applyFill="1" applyBorder="1" applyAlignment="1">
      <alignment horizontal="center" vertical="center"/>
    </xf>
    <xf numFmtId="1" fontId="31" fillId="5" borderId="30" xfId="0" applyNumberFormat="1" applyFont="1" applyFill="1" applyBorder="1" applyAlignment="1">
      <alignment horizontal="center" vertical="center"/>
    </xf>
    <xf numFmtId="1" fontId="25" fillId="0" borderId="22" xfId="0" applyNumberFormat="1" applyFont="1" applyBorder="1" applyAlignment="1">
      <alignment horizontal="center" vertical="center"/>
    </xf>
    <xf numFmtId="0" fontId="31" fillId="5" borderId="36" xfId="0" applyFont="1" applyFill="1" applyBorder="1" applyAlignment="1">
      <alignment horizontal="center" vertical="center"/>
    </xf>
    <xf numFmtId="0" fontId="28" fillId="0" borderId="36" xfId="0" applyFont="1" applyFill="1" applyBorder="1" applyAlignment="1">
      <alignment horizontal="center" vertical="center"/>
    </xf>
    <xf numFmtId="1" fontId="28" fillId="0" borderId="30" xfId="0" applyNumberFormat="1" applyFont="1" applyBorder="1" applyAlignment="1">
      <alignment horizontal="center" vertical="center"/>
    </xf>
    <xf numFmtId="0" fontId="13" fillId="0" borderId="23" xfId="0" applyNumberFormat="1" applyFont="1" applyFill="1" applyBorder="1" applyAlignment="1">
      <alignment horizontal="center" vertical="center"/>
    </xf>
    <xf numFmtId="0" fontId="45" fillId="3" borderId="23" xfId="0" applyFont="1" applyFill="1" applyBorder="1" applyAlignment="1">
      <alignment horizontal="center" vertical="center"/>
    </xf>
    <xf numFmtId="0" fontId="28" fillId="0" borderId="57" xfId="0" applyFont="1" applyBorder="1" applyAlignment="1">
      <alignment horizontal="center" vertical="center"/>
    </xf>
    <xf numFmtId="0" fontId="28" fillId="0" borderId="35" xfId="0" applyFont="1" applyBorder="1" applyAlignment="1">
      <alignment horizontal="center" vertical="center"/>
    </xf>
    <xf numFmtId="0" fontId="28" fillId="0" borderId="51" xfId="0" applyNumberFormat="1" applyFont="1" applyFill="1" applyBorder="1" applyAlignment="1">
      <alignment horizontal="center" vertical="center"/>
    </xf>
    <xf numFmtId="1" fontId="25" fillId="0" borderId="29" xfId="0" applyNumberFormat="1" applyFont="1" applyBorder="1" applyAlignment="1">
      <alignment horizontal="center" vertical="center"/>
    </xf>
    <xf numFmtId="2" fontId="26" fillId="0" borderId="28" xfId="1" applyNumberFormat="1" applyFont="1" applyFill="1" applyBorder="1" applyAlignment="1">
      <alignment horizontal="center" vertical="center"/>
    </xf>
    <xf numFmtId="2" fontId="26" fillId="0" borderId="28" xfId="0" applyNumberFormat="1" applyFont="1" applyBorder="1" applyAlignment="1">
      <alignment horizontal="center" vertical="center"/>
    </xf>
    <xf numFmtId="10" fontId="27" fillId="4" borderId="28" xfId="1" applyNumberFormat="1" applyFont="1" applyFill="1" applyBorder="1" applyAlignment="1">
      <alignment horizontal="center" vertical="center"/>
    </xf>
    <xf numFmtId="10" fontId="26" fillId="3" borderId="28" xfId="1" applyNumberFormat="1" applyFont="1" applyFill="1" applyBorder="1" applyAlignment="1">
      <alignment horizontal="center" vertical="center"/>
    </xf>
    <xf numFmtId="164" fontId="27" fillId="4" borderId="28" xfId="1" applyNumberFormat="1" applyFont="1" applyFill="1" applyBorder="1" applyAlignment="1">
      <alignment horizontal="center" vertical="center"/>
    </xf>
    <xf numFmtId="165" fontId="26" fillId="0" borderId="40" xfId="0" applyNumberFormat="1" applyFont="1" applyBorder="1" applyAlignment="1">
      <alignment horizontal="center" vertical="center"/>
    </xf>
    <xf numFmtId="10" fontId="27" fillId="4" borderId="45" xfId="1" applyNumberFormat="1" applyFont="1" applyFill="1" applyBorder="1" applyAlignment="1">
      <alignment horizontal="center" vertical="center"/>
    </xf>
    <xf numFmtId="10" fontId="26" fillId="0" borderId="28" xfId="1" applyNumberFormat="1" applyFont="1" applyBorder="1" applyAlignment="1">
      <alignment horizontal="center" vertical="center"/>
    </xf>
    <xf numFmtId="2" fontId="26" fillId="0" borderId="1" xfId="0" applyNumberFormat="1" applyFont="1" applyBorder="1" applyAlignment="1">
      <alignment horizontal="center" vertical="center"/>
    </xf>
    <xf numFmtId="10" fontId="27" fillId="4" borderId="1" xfId="1" applyNumberFormat="1" applyFont="1" applyFill="1" applyBorder="1" applyAlignment="1">
      <alignment horizontal="center" vertical="center"/>
    </xf>
    <xf numFmtId="164" fontId="27" fillId="4" borderId="1" xfId="1" applyNumberFormat="1" applyFont="1" applyFill="1" applyBorder="1" applyAlignment="1">
      <alignment horizontal="center" vertical="center"/>
    </xf>
    <xf numFmtId="2" fontId="26" fillId="0" borderId="1" xfId="0" applyNumberFormat="1" applyFont="1" applyBorder="1" applyAlignment="1">
      <alignment horizontal="center" vertical="center" wrapText="1"/>
    </xf>
    <xf numFmtId="2" fontId="26" fillId="0" borderId="1" xfId="1" applyNumberFormat="1" applyFont="1" applyFill="1" applyBorder="1" applyAlignment="1">
      <alignment horizontal="center" vertical="center"/>
    </xf>
    <xf numFmtId="2" fontId="26" fillId="0" borderId="26" xfId="0" applyNumberFormat="1" applyFont="1" applyBorder="1" applyAlignment="1">
      <alignment horizontal="center" vertical="center"/>
    </xf>
    <xf numFmtId="2" fontId="26" fillId="0" borderId="27" xfId="0" applyNumberFormat="1" applyFont="1" applyBorder="1" applyAlignment="1">
      <alignment horizontal="center" vertical="center"/>
    </xf>
    <xf numFmtId="2" fontId="26" fillId="0" borderId="28" xfId="0" applyNumberFormat="1" applyFont="1" applyBorder="1" applyAlignment="1">
      <alignment horizontal="center" vertical="center"/>
    </xf>
    <xf numFmtId="10" fontId="27" fillId="4" borderId="32" xfId="1" applyNumberFormat="1" applyFont="1" applyFill="1" applyBorder="1" applyAlignment="1">
      <alignment horizontal="center" vertical="center"/>
    </xf>
    <xf numFmtId="10" fontId="27" fillId="4" borderId="33" xfId="1" applyNumberFormat="1" applyFont="1" applyFill="1" applyBorder="1" applyAlignment="1">
      <alignment horizontal="center" vertical="center"/>
    </xf>
    <xf numFmtId="10" fontId="27" fillId="4" borderId="34" xfId="1" applyNumberFormat="1" applyFont="1" applyFill="1" applyBorder="1" applyAlignment="1">
      <alignment horizontal="center" vertical="center"/>
    </xf>
    <xf numFmtId="0" fontId="20" fillId="10" borderId="74" xfId="0" applyFont="1" applyFill="1" applyBorder="1" applyAlignment="1">
      <alignment horizontal="center" vertical="center" wrapText="1"/>
    </xf>
    <xf numFmtId="0" fontId="20" fillId="10" borderId="75" xfId="0" applyFont="1" applyFill="1" applyBorder="1" applyAlignment="1">
      <alignment horizontal="center" vertical="center" wrapText="1"/>
    </xf>
    <xf numFmtId="0" fontId="20" fillId="10" borderId="58" xfId="0" applyFont="1" applyFill="1" applyBorder="1" applyAlignment="1">
      <alignment horizontal="center" vertical="center" wrapText="1"/>
    </xf>
    <xf numFmtId="10" fontId="26" fillId="0" borderId="32" xfId="1" applyNumberFormat="1" applyFont="1" applyBorder="1" applyAlignment="1">
      <alignment horizontal="center" vertical="center"/>
    </xf>
    <xf numFmtId="10" fontId="26" fillId="0" borderId="33" xfId="1" applyNumberFormat="1" applyFont="1" applyBorder="1" applyAlignment="1">
      <alignment horizontal="center" vertical="center"/>
    </xf>
    <xf numFmtId="10" fontId="26" fillId="0" borderId="34" xfId="1" applyNumberFormat="1" applyFont="1" applyBorder="1" applyAlignment="1">
      <alignment horizontal="center" vertical="center"/>
    </xf>
    <xf numFmtId="10" fontId="27" fillId="4" borderId="50" xfId="1" applyNumberFormat="1" applyFont="1" applyFill="1" applyBorder="1" applyAlignment="1">
      <alignment horizontal="center" vertical="center"/>
    </xf>
    <xf numFmtId="10" fontId="27" fillId="4" borderId="46" xfId="1" applyNumberFormat="1" applyFont="1" applyFill="1" applyBorder="1" applyAlignment="1">
      <alignment horizontal="center" vertical="center"/>
    </xf>
    <xf numFmtId="10" fontId="27" fillId="4" borderId="47" xfId="1" applyNumberFormat="1" applyFont="1" applyFill="1" applyBorder="1" applyAlignment="1">
      <alignment horizontal="center" vertical="center"/>
    </xf>
    <xf numFmtId="10" fontId="27" fillId="9" borderId="26" xfId="1" applyNumberFormat="1" applyFont="1" applyFill="1" applyBorder="1" applyAlignment="1">
      <alignment horizontal="center" vertical="center"/>
    </xf>
    <xf numFmtId="10" fontId="27" fillId="9" borderId="27" xfId="1" applyNumberFormat="1" applyFont="1" applyFill="1" applyBorder="1" applyAlignment="1">
      <alignment horizontal="center" vertical="center"/>
    </xf>
    <xf numFmtId="10" fontId="27" fillId="9" borderId="28" xfId="1" applyNumberFormat="1" applyFont="1" applyFill="1" applyBorder="1" applyAlignment="1">
      <alignment horizontal="center" vertical="center"/>
    </xf>
    <xf numFmtId="164" fontId="27" fillId="4" borderId="26" xfId="1" applyNumberFormat="1" applyFont="1" applyFill="1" applyBorder="1" applyAlignment="1">
      <alignment horizontal="center" vertical="center"/>
    </xf>
    <xf numFmtId="164" fontId="27" fillId="4" borderId="27" xfId="1" applyNumberFormat="1" applyFont="1" applyFill="1" applyBorder="1" applyAlignment="1">
      <alignment horizontal="center" vertical="center"/>
    </xf>
    <xf numFmtId="164" fontId="27" fillId="4" borderId="28" xfId="1" applyNumberFormat="1" applyFont="1" applyFill="1" applyBorder="1" applyAlignment="1">
      <alignment horizontal="center" vertical="center"/>
    </xf>
    <xf numFmtId="10" fontId="27" fillId="4" borderId="26" xfId="1" applyNumberFormat="1" applyFont="1" applyFill="1" applyBorder="1" applyAlignment="1">
      <alignment horizontal="center" vertical="center"/>
    </xf>
    <xf numFmtId="10" fontId="27" fillId="4" borderId="27" xfId="1" applyNumberFormat="1" applyFont="1" applyFill="1" applyBorder="1" applyAlignment="1">
      <alignment horizontal="center" vertical="center"/>
    </xf>
    <xf numFmtId="10" fontId="27" fillId="4" borderId="28" xfId="1" applyNumberFormat="1" applyFont="1" applyFill="1" applyBorder="1" applyAlignment="1">
      <alignment horizontal="center" vertical="center"/>
    </xf>
    <xf numFmtId="10" fontId="26" fillId="0" borderId="38" xfId="1" applyNumberFormat="1" applyFont="1" applyBorder="1" applyAlignment="1">
      <alignment horizontal="center" vertical="center"/>
    </xf>
    <xf numFmtId="10" fontId="26" fillId="0" borderId="39" xfId="1" applyNumberFormat="1" applyFont="1" applyBorder="1" applyAlignment="1">
      <alignment horizontal="center" vertical="center"/>
    </xf>
    <xf numFmtId="10" fontId="26" fillId="0" borderId="40" xfId="1" applyNumberFormat="1" applyFont="1" applyBorder="1" applyAlignment="1">
      <alignment horizontal="center" vertical="center"/>
    </xf>
    <xf numFmtId="10" fontId="30" fillId="3" borderId="26" xfId="1" applyNumberFormat="1" applyFont="1" applyFill="1" applyBorder="1" applyAlignment="1">
      <alignment horizontal="center" vertical="center"/>
    </xf>
    <xf numFmtId="10" fontId="30" fillId="3" borderId="27" xfId="1" applyNumberFormat="1" applyFont="1" applyFill="1" applyBorder="1" applyAlignment="1">
      <alignment horizontal="center" vertical="center"/>
    </xf>
    <xf numFmtId="10" fontId="30" fillId="3" borderId="28" xfId="1" applyNumberFormat="1" applyFont="1" applyFill="1" applyBorder="1" applyAlignment="1">
      <alignment horizontal="center" vertical="center"/>
    </xf>
    <xf numFmtId="10" fontId="27" fillId="4" borderId="26" xfId="0" applyNumberFormat="1" applyFont="1" applyFill="1" applyBorder="1" applyAlignment="1">
      <alignment horizontal="center" vertical="center"/>
    </xf>
    <xf numFmtId="10" fontId="27" fillId="4" borderId="27" xfId="0" applyNumberFormat="1" applyFont="1" applyFill="1" applyBorder="1" applyAlignment="1">
      <alignment horizontal="center" vertical="center"/>
    </xf>
    <xf numFmtId="10" fontId="27" fillId="4" borderId="28" xfId="0" applyNumberFormat="1" applyFont="1" applyFill="1" applyBorder="1" applyAlignment="1">
      <alignment horizontal="center" vertical="center"/>
    </xf>
    <xf numFmtId="0" fontId="38" fillId="10" borderId="74" xfId="0" applyFont="1" applyFill="1" applyBorder="1" applyAlignment="1">
      <alignment horizontal="center" vertical="center"/>
    </xf>
    <xf numFmtId="0" fontId="38" fillId="10" borderId="75" xfId="0" applyFont="1" applyFill="1" applyBorder="1" applyAlignment="1">
      <alignment horizontal="center" vertical="center"/>
    </xf>
    <xf numFmtId="0" fontId="38" fillId="10" borderId="58" xfId="0" applyFont="1" applyFill="1" applyBorder="1" applyAlignment="1">
      <alignment horizontal="center" vertical="center"/>
    </xf>
    <xf numFmtId="10" fontId="26" fillId="0" borderId="26" xfId="1" applyNumberFormat="1" applyFont="1" applyBorder="1" applyAlignment="1">
      <alignment horizontal="center" vertical="center"/>
    </xf>
    <xf numFmtId="10" fontId="26" fillId="0" borderId="27" xfId="1" applyNumberFormat="1" applyFont="1" applyBorder="1" applyAlignment="1">
      <alignment horizontal="center" vertical="center"/>
    </xf>
    <xf numFmtId="10" fontId="26" fillId="0" borderId="28" xfId="1" applyNumberFormat="1" applyFont="1" applyBorder="1" applyAlignment="1">
      <alignment horizontal="center" vertical="center"/>
    </xf>
    <xf numFmtId="165" fontId="26" fillId="0" borderId="38" xfId="0" applyNumberFormat="1" applyFont="1" applyBorder="1" applyAlignment="1">
      <alignment horizontal="center" vertical="center"/>
    </xf>
    <xf numFmtId="165" fontId="26" fillId="0" borderId="40" xfId="0" applyNumberFormat="1" applyFont="1" applyBorder="1" applyAlignment="1">
      <alignment horizontal="center" vertical="center"/>
    </xf>
    <xf numFmtId="165" fontId="26" fillId="0" borderId="41" xfId="0" applyNumberFormat="1" applyFont="1" applyBorder="1" applyAlignment="1">
      <alignment horizontal="center" vertical="center"/>
    </xf>
    <xf numFmtId="165" fontId="26" fillId="0" borderId="42" xfId="0" applyNumberFormat="1" applyFont="1" applyBorder="1" applyAlignment="1">
      <alignment horizontal="center" vertical="center"/>
    </xf>
    <xf numFmtId="10" fontId="27" fillId="4" borderId="38" xfId="1" applyNumberFormat="1" applyFont="1" applyFill="1" applyBorder="1" applyAlignment="1">
      <alignment horizontal="center" vertical="center"/>
    </xf>
    <xf numFmtId="10" fontId="27" fillId="4" borderId="40" xfId="1" applyNumberFormat="1" applyFont="1" applyFill="1" applyBorder="1" applyAlignment="1">
      <alignment horizontal="center" vertical="center"/>
    </xf>
    <xf numFmtId="2" fontId="26" fillId="0" borderId="38" xfId="0" applyNumberFormat="1" applyFont="1" applyBorder="1" applyAlignment="1">
      <alignment horizontal="center" vertical="center"/>
    </xf>
    <xf numFmtId="2" fontId="26" fillId="0" borderId="40" xfId="0" applyNumberFormat="1" applyFont="1" applyBorder="1" applyAlignment="1">
      <alignment horizontal="center" vertical="center"/>
    </xf>
    <xf numFmtId="10" fontId="27" fillId="4" borderId="38" xfId="0" applyNumberFormat="1" applyFont="1" applyFill="1" applyBorder="1" applyAlignment="1">
      <alignment horizontal="center" vertical="center"/>
    </xf>
    <xf numFmtId="10" fontId="27" fillId="4" borderId="40" xfId="0" applyNumberFormat="1" applyFont="1" applyFill="1" applyBorder="1" applyAlignment="1">
      <alignment horizontal="center" vertical="center"/>
    </xf>
    <xf numFmtId="2" fontId="30" fillId="0" borderId="26" xfId="0" applyNumberFormat="1" applyFont="1" applyBorder="1" applyAlignment="1">
      <alignment horizontal="center" vertical="center"/>
    </xf>
    <xf numFmtId="2" fontId="30" fillId="0" borderId="27" xfId="0" applyNumberFormat="1" applyFont="1" applyBorder="1" applyAlignment="1">
      <alignment horizontal="center" vertical="center"/>
    </xf>
    <xf numFmtId="2" fontId="30" fillId="0" borderId="28" xfId="0" applyNumberFormat="1" applyFont="1" applyBorder="1" applyAlignment="1">
      <alignment horizontal="center" vertical="center"/>
    </xf>
    <xf numFmtId="2" fontId="26" fillId="0" borderId="39" xfId="0" applyNumberFormat="1" applyFont="1" applyBorder="1" applyAlignment="1">
      <alignment horizontal="center" vertical="center"/>
    </xf>
    <xf numFmtId="10" fontId="26" fillId="3" borderId="26" xfId="1" applyNumberFormat="1" applyFont="1" applyFill="1" applyBorder="1" applyAlignment="1">
      <alignment horizontal="center" vertical="center"/>
    </xf>
    <xf numFmtId="10" fontId="26" fillId="3" borderId="27" xfId="1" applyNumberFormat="1" applyFont="1" applyFill="1" applyBorder="1" applyAlignment="1">
      <alignment horizontal="center" vertical="center"/>
    </xf>
    <xf numFmtId="10" fontId="26" fillId="3" borderId="28" xfId="1" applyNumberFormat="1" applyFont="1" applyFill="1" applyBorder="1" applyAlignment="1">
      <alignment horizontal="center" vertical="center"/>
    </xf>
    <xf numFmtId="2" fontId="26" fillId="0" borderId="50" xfId="0" applyNumberFormat="1" applyFont="1" applyBorder="1" applyAlignment="1">
      <alignment horizontal="center" vertical="center"/>
    </xf>
    <xf numFmtId="2" fontId="26" fillId="0" borderId="46" xfId="0" applyNumberFormat="1" applyFont="1" applyBorder="1" applyAlignment="1">
      <alignment horizontal="center" vertical="center"/>
    </xf>
    <xf numFmtId="2" fontId="26" fillId="0" borderId="47" xfId="0" applyNumberFormat="1" applyFont="1" applyBorder="1" applyAlignment="1">
      <alignment horizontal="center" vertical="center"/>
    </xf>
    <xf numFmtId="2" fontId="26" fillId="0" borderId="52" xfId="0" applyNumberFormat="1" applyFont="1" applyBorder="1" applyAlignment="1">
      <alignment horizontal="center" vertical="center"/>
    </xf>
    <xf numFmtId="2" fontId="26" fillId="0" borderId="48" xfId="0" applyNumberFormat="1" applyFont="1" applyBorder="1" applyAlignment="1">
      <alignment horizontal="center" vertical="center"/>
    </xf>
    <xf numFmtId="10" fontId="27" fillId="4" borderId="48" xfId="1" applyNumberFormat="1" applyFont="1" applyFill="1" applyBorder="1" applyAlignment="1">
      <alignment horizontal="center" vertical="center"/>
    </xf>
    <xf numFmtId="165" fontId="26" fillId="0" borderId="48" xfId="0" applyNumberFormat="1" applyFont="1" applyBorder="1" applyAlignment="1">
      <alignment horizontal="center" vertical="center"/>
    </xf>
    <xf numFmtId="165" fontId="26" fillId="0" borderId="46" xfId="0" applyNumberFormat="1" applyFont="1" applyBorder="1" applyAlignment="1">
      <alignment horizontal="center" vertical="center"/>
    </xf>
    <xf numFmtId="165" fontId="26" fillId="0" borderId="47" xfId="0" applyNumberFormat="1" applyFont="1" applyBorder="1" applyAlignment="1">
      <alignment horizontal="center" vertical="center"/>
    </xf>
    <xf numFmtId="10" fontId="27" fillId="4" borderId="49" xfId="1" applyNumberFormat="1" applyFont="1" applyFill="1" applyBorder="1" applyAlignment="1">
      <alignment horizontal="center" vertical="center"/>
    </xf>
    <xf numFmtId="10" fontId="27" fillId="4" borderId="11" xfId="1" applyNumberFormat="1" applyFont="1" applyFill="1" applyBorder="1" applyAlignment="1">
      <alignment horizontal="center" vertical="center"/>
    </xf>
    <xf numFmtId="165" fontId="26" fillId="0" borderId="32" xfId="0" applyNumberFormat="1" applyFont="1" applyBorder="1" applyAlignment="1">
      <alignment horizontal="center" vertical="center"/>
    </xf>
    <xf numFmtId="165" fontId="26" fillId="0" borderId="33" xfId="0" applyNumberFormat="1" applyFont="1" applyBorder="1" applyAlignment="1">
      <alignment horizontal="center" vertical="center"/>
    </xf>
    <xf numFmtId="165" fontId="26" fillId="0" borderId="34" xfId="0" applyNumberFormat="1" applyFont="1" applyBorder="1" applyAlignment="1">
      <alignment horizontal="center" vertical="center"/>
    </xf>
    <xf numFmtId="165" fontId="26" fillId="0" borderId="26" xfId="0" applyNumberFormat="1" applyFont="1" applyBorder="1" applyAlignment="1">
      <alignment horizontal="center" vertical="center"/>
    </xf>
    <xf numFmtId="165" fontId="26" fillId="0" borderId="27" xfId="0" applyNumberFormat="1" applyFont="1" applyBorder="1" applyAlignment="1">
      <alignment horizontal="center" vertical="center"/>
    </xf>
    <xf numFmtId="165" fontId="26" fillId="0" borderId="28" xfId="0" applyNumberFormat="1" applyFont="1" applyBorder="1" applyAlignment="1">
      <alignment horizontal="center" vertical="center"/>
    </xf>
    <xf numFmtId="2" fontId="30" fillId="0" borderId="52" xfId="1" applyNumberFormat="1" applyFont="1" applyFill="1" applyBorder="1" applyAlignment="1">
      <alignment horizontal="center" vertical="center" wrapText="1"/>
    </xf>
    <xf numFmtId="2" fontId="30" fillId="0" borderId="27" xfId="1" applyNumberFormat="1" applyFont="1" applyFill="1" applyBorder="1" applyAlignment="1">
      <alignment horizontal="center" vertical="center" wrapText="1"/>
    </xf>
    <xf numFmtId="2" fontId="30" fillId="0" borderId="28" xfId="1" applyNumberFormat="1" applyFont="1" applyFill="1" applyBorder="1" applyAlignment="1">
      <alignment horizontal="center" vertical="center" wrapText="1"/>
    </xf>
    <xf numFmtId="10" fontId="27" fillId="4" borderId="52" xfId="1" applyNumberFormat="1" applyFont="1" applyFill="1" applyBorder="1" applyAlignment="1">
      <alignment horizontal="center" vertical="center" wrapText="1"/>
    </xf>
    <xf numFmtId="10" fontId="27" fillId="4" borderId="27" xfId="1" applyNumberFormat="1" applyFont="1" applyFill="1" applyBorder="1" applyAlignment="1">
      <alignment horizontal="center" vertical="center" wrapText="1"/>
    </xf>
    <xf numFmtId="10" fontId="27" fillId="4" borderId="28" xfId="1" applyNumberFormat="1" applyFont="1" applyFill="1" applyBorder="1" applyAlignment="1">
      <alignment horizontal="center" vertical="center" wrapText="1"/>
    </xf>
    <xf numFmtId="2" fontId="26" fillId="0" borderId="37" xfId="0" applyNumberFormat="1" applyFont="1" applyBorder="1" applyAlignment="1">
      <alignment horizontal="center" vertical="center"/>
    </xf>
    <xf numFmtId="2" fontId="26" fillId="0" borderId="63" xfId="0" applyNumberFormat="1" applyFont="1" applyBorder="1" applyAlignment="1">
      <alignment horizontal="center" vertical="center"/>
    </xf>
    <xf numFmtId="2" fontId="30" fillId="0" borderId="39" xfId="0" applyNumberFormat="1" applyFont="1" applyBorder="1" applyAlignment="1">
      <alignment horizontal="center" vertical="center"/>
    </xf>
    <xf numFmtId="2" fontId="30" fillId="0" borderId="40" xfId="0" applyNumberFormat="1" applyFont="1" applyBorder="1" applyAlignment="1">
      <alignment horizontal="center" vertical="center"/>
    </xf>
    <xf numFmtId="10" fontId="27" fillId="4" borderId="67" xfId="1" applyNumberFormat="1" applyFont="1" applyFill="1" applyBorder="1" applyAlignment="1">
      <alignment horizontal="center" vertical="center"/>
    </xf>
    <xf numFmtId="10" fontId="27" fillId="4" borderId="70" xfId="1" applyNumberFormat="1" applyFont="1" applyFill="1" applyBorder="1" applyAlignment="1">
      <alignment horizontal="center" vertical="center"/>
    </xf>
    <xf numFmtId="10" fontId="27" fillId="4" borderId="39" xfId="1" applyNumberFormat="1" applyFont="1" applyFill="1" applyBorder="1" applyAlignment="1">
      <alignment horizontal="center" vertical="center"/>
    </xf>
    <xf numFmtId="10" fontId="27" fillId="4" borderId="39" xfId="0" applyNumberFormat="1" applyFont="1" applyFill="1" applyBorder="1" applyAlignment="1">
      <alignment horizontal="center" vertical="center"/>
    </xf>
    <xf numFmtId="165" fontId="26" fillId="0" borderId="56" xfId="0" applyNumberFormat="1" applyFont="1" applyBorder="1" applyAlignment="1">
      <alignment horizontal="center" vertical="center"/>
    </xf>
    <xf numFmtId="2" fontId="30" fillId="0" borderId="38" xfId="0" applyNumberFormat="1" applyFont="1" applyBorder="1" applyAlignment="1">
      <alignment horizontal="center" vertical="center"/>
    </xf>
    <xf numFmtId="10" fontId="27" fillId="4" borderId="62" xfId="1" applyNumberFormat="1" applyFont="1" applyFill="1" applyBorder="1" applyAlignment="1">
      <alignment horizontal="center" vertical="center"/>
    </xf>
    <xf numFmtId="10" fontId="27" fillId="4" borderId="63" xfId="1" applyNumberFormat="1" applyFont="1" applyFill="1" applyBorder="1" applyAlignment="1">
      <alignment horizontal="center" vertical="center"/>
    </xf>
    <xf numFmtId="10" fontId="27" fillId="4" borderId="43" xfId="1" applyNumberFormat="1" applyFont="1" applyFill="1" applyBorder="1" applyAlignment="1">
      <alignment horizontal="center" vertical="center"/>
    </xf>
    <xf numFmtId="10" fontId="30" fillId="0" borderId="26" xfId="1" applyNumberFormat="1" applyFont="1" applyBorder="1" applyAlignment="1">
      <alignment horizontal="center" vertical="center"/>
    </xf>
    <xf numFmtId="2" fontId="30" fillId="0" borderId="26" xfId="1" applyNumberFormat="1" applyFont="1" applyFill="1" applyBorder="1" applyAlignment="1">
      <alignment horizontal="center" vertical="center"/>
    </xf>
    <xf numFmtId="2" fontId="30" fillId="0" borderId="27" xfId="1" applyNumberFormat="1" applyFont="1" applyFill="1" applyBorder="1" applyAlignment="1">
      <alignment horizontal="center" vertical="center"/>
    </xf>
    <xf numFmtId="2" fontId="30" fillId="0" borderId="28" xfId="1" applyNumberFormat="1" applyFont="1" applyFill="1" applyBorder="1" applyAlignment="1">
      <alignment horizontal="center" vertical="center"/>
    </xf>
    <xf numFmtId="10" fontId="27" fillId="4" borderId="64" xfId="1" applyNumberFormat="1" applyFont="1" applyFill="1" applyBorder="1" applyAlignment="1">
      <alignment horizontal="center" vertical="center"/>
    </xf>
    <xf numFmtId="10" fontId="27" fillId="4" borderId="19" xfId="1" applyNumberFormat="1" applyFont="1" applyFill="1" applyBorder="1" applyAlignment="1">
      <alignment horizontal="center" vertical="center"/>
    </xf>
    <xf numFmtId="10" fontId="27" fillId="4" borderId="20" xfId="1" applyNumberFormat="1" applyFont="1" applyFill="1" applyBorder="1" applyAlignment="1">
      <alignment horizontal="center" vertical="center"/>
    </xf>
    <xf numFmtId="10" fontId="30" fillId="3" borderId="38" xfId="1" applyNumberFormat="1" applyFont="1" applyFill="1" applyBorder="1" applyAlignment="1">
      <alignment horizontal="center" vertical="center"/>
    </xf>
    <xf numFmtId="10" fontId="30" fillId="3" borderId="39" xfId="1" applyNumberFormat="1" applyFont="1" applyFill="1" applyBorder="1" applyAlignment="1">
      <alignment horizontal="center" vertical="center"/>
    </xf>
    <xf numFmtId="10" fontId="30" fillId="3" borderId="40" xfId="1" applyNumberFormat="1" applyFont="1" applyFill="1" applyBorder="1" applyAlignment="1">
      <alignment horizontal="center" vertical="center"/>
    </xf>
    <xf numFmtId="10" fontId="27" fillId="2" borderId="39" xfId="0" applyNumberFormat="1" applyFont="1" applyFill="1" applyBorder="1" applyAlignment="1">
      <alignment horizontal="center" vertical="center"/>
    </xf>
    <xf numFmtId="10" fontId="27" fillId="2" borderId="40" xfId="0" applyNumberFormat="1" applyFont="1" applyFill="1" applyBorder="1" applyAlignment="1">
      <alignment horizontal="center" vertical="center"/>
    </xf>
    <xf numFmtId="10" fontId="26" fillId="2" borderId="39" xfId="1" applyNumberFormat="1" applyFont="1" applyFill="1" applyBorder="1" applyAlignment="1">
      <alignment horizontal="center" vertical="center"/>
    </xf>
    <xf numFmtId="10" fontId="26" fillId="2" borderId="40" xfId="1" applyNumberFormat="1" applyFont="1" applyFill="1" applyBorder="1" applyAlignment="1">
      <alignment horizontal="center" vertical="center"/>
    </xf>
    <xf numFmtId="10" fontId="30" fillId="3" borderId="38" xfId="0" applyNumberFormat="1" applyFont="1" applyFill="1" applyBorder="1" applyAlignment="1">
      <alignment horizontal="center" vertical="center"/>
    </xf>
    <xf numFmtId="10" fontId="30" fillId="3" borderId="39" xfId="0" applyNumberFormat="1" applyFont="1" applyFill="1" applyBorder="1" applyAlignment="1">
      <alignment horizontal="center" vertical="center"/>
    </xf>
    <xf numFmtId="10" fontId="30" fillId="3" borderId="40" xfId="0" applyNumberFormat="1" applyFont="1" applyFill="1" applyBorder="1" applyAlignment="1">
      <alignment horizontal="center" vertical="center"/>
    </xf>
    <xf numFmtId="10" fontId="26" fillId="2" borderId="38" xfId="1" applyNumberFormat="1" applyFont="1" applyFill="1" applyBorder="1" applyAlignment="1">
      <alignment horizontal="center" vertical="center"/>
    </xf>
    <xf numFmtId="2" fontId="30" fillId="0" borderId="26" xfId="0" applyNumberFormat="1" applyFont="1" applyFill="1" applyBorder="1" applyAlignment="1">
      <alignment horizontal="center" vertical="center"/>
    </xf>
    <xf numFmtId="2" fontId="30" fillId="0" borderId="27" xfId="0" applyNumberFormat="1" applyFont="1" applyFill="1" applyBorder="1" applyAlignment="1">
      <alignment horizontal="center" vertical="center"/>
    </xf>
    <xf numFmtId="2" fontId="30" fillId="0" borderId="28" xfId="0" applyNumberFormat="1" applyFont="1" applyFill="1" applyBorder="1" applyAlignment="1">
      <alignment horizontal="center" vertical="center"/>
    </xf>
    <xf numFmtId="10" fontId="30" fillId="0" borderId="26" xfId="1" applyNumberFormat="1" applyFont="1" applyFill="1" applyBorder="1" applyAlignment="1">
      <alignment horizontal="center" vertical="center"/>
    </xf>
    <xf numFmtId="10" fontId="30" fillId="0" borderId="27" xfId="1" applyNumberFormat="1" applyFont="1" applyFill="1" applyBorder="1" applyAlignment="1">
      <alignment horizontal="center" vertical="center"/>
    </xf>
    <xf numFmtId="10" fontId="30" fillId="0" borderId="28" xfId="1" applyNumberFormat="1" applyFont="1" applyFill="1" applyBorder="1" applyAlignment="1">
      <alignment horizontal="center" vertical="center"/>
    </xf>
    <xf numFmtId="2" fontId="26" fillId="0" borderId="52" xfId="0" applyNumberFormat="1" applyFont="1" applyBorder="1" applyAlignment="1">
      <alignment horizontal="center" vertical="center" wrapText="1"/>
    </xf>
    <xf numFmtId="2" fontId="26" fillId="0" borderId="27" xfId="0" applyNumberFormat="1" applyFont="1" applyBorder="1" applyAlignment="1">
      <alignment horizontal="center" vertical="center" wrapText="1"/>
    </xf>
    <xf numFmtId="2" fontId="26" fillId="0" borderId="28" xfId="0" applyNumberFormat="1" applyFont="1" applyBorder="1" applyAlignment="1">
      <alignment horizontal="center" vertical="center" wrapText="1"/>
    </xf>
    <xf numFmtId="10" fontId="26" fillId="0" borderId="66" xfId="1" applyNumberFormat="1" applyFont="1" applyBorder="1" applyAlignment="1">
      <alignment horizontal="center" vertical="center" wrapText="1"/>
    </xf>
    <xf numFmtId="10" fontId="26" fillId="0" borderId="33" xfId="1" applyNumberFormat="1" applyFont="1" applyBorder="1" applyAlignment="1">
      <alignment horizontal="center" vertical="center" wrapText="1"/>
    </xf>
    <xf numFmtId="10" fontId="26" fillId="0" borderId="34" xfId="1" applyNumberFormat="1" applyFont="1" applyBorder="1" applyAlignment="1">
      <alignment horizontal="center" vertical="center" wrapText="1"/>
    </xf>
    <xf numFmtId="10" fontId="26" fillId="0" borderId="52" xfId="1" applyNumberFormat="1" applyFont="1" applyBorder="1" applyAlignment="1">
      <alignment horizontal="center" vertical="center" wrapText="1"/>
    </xf>
    <xf numFmtId="10" fontId="26" fillId="0" borderId="27" xfId="1" applyNumberFormat="1" applyFont="1" applyBorder="1" applyAlignment="1">
      <alignment horizontal="center" vertical="center" wrapText="1"/>
    </xf>
    <xf numFmtId="10" fontId="26" fillId="0" borderId="28" xfId="1" applyNumberFormat="1" applyFont="1" applyBorder="1" applyAlignment="1">
      <alignment horizontal="center" vertical="center" wrapText="1"/>
    </xf>
    <xf numFmtId="2" fontId="26" fillId="0" borderId="37" xfId="1" applyNumberFormat="1" applyFont="1" applyBorder="1" applyAlignment="1">
      <alignment horizontal="center" vertical="center" wrapText="1"/>
    </xf>
    <xf numFmtId="2" fontId="26" fillId="0" borderId="52" xfId="1" applyNumberFormat="1" applyFont="1" applyBorder="1" applyAlignment="1">
      <alignment horizontal="center" vertical="center" wrapText="1"/>
    </xf>
    <xf numFmtId="2" fontId="26" fillId="0" borderId="27" xfId="1" applyNumberFormat="1" applyFont="1" applyBorder="1" applyAlignment="1">
      <alignment horizontal="center" vertical="center" wrapText="1"/>
    </xf>
    <xf numFmtId="2" fontId="26" fillId="0" borderId="28" xfId="1" applyNumberFormat="1" applyFont="1" applyBorder="1" applyAlignment="1">
      <alignment horizontal="center" vertical="center" wrapText="1"/>
    </xf>
    <xf numFmtId="10" fontId="27" fillId="4" borderId="66" xfId="1" applyNumberFormat="1" applyFont="1" applyFill="1" applyBorder="1" applyAlignment="1">
      <alignment horizontal="center" vertical="center" wrapText="1"/>
    </xf>
    <xf numFmtId="10" fontId="27" fillId="4" borderId="33" xfId="1" applyNumberFormat="1" applyFont="1" applyFill="1" applyBorder="1" applyAlignment="1">
      <alignment horizontal="center" vertical="center" wrapText="1"/>
    </xf>
    <xf numFmtId="10" fontId="27" fillId="4" borderId="34" xfId="1" applyNumberFormat="1" applyFont="1" applyFill="1" applyBorder="1" applyAlignment="1">
      <alignment horizontal="center" vertical="center" wrapText="1"/>
    </xf>
    <xf numFmtId="2" fontId="26" fillId="0" borderId="40" xfId="0" applyNumberFormat="1" applyFont="1" applyBorder="1" applyAlignment="1">
      <alignment horizontal="center" vertical="center" wrapText="1"/>
    </xf>
    <xf numFmtId="2" fontId="26" fillId="0" borderId="25" xfId="0" applyNumberFormat="1" applyFont="1" applyBorder="1" applyAlignment="1">
      <alignment horizontal="center" vertical="center" wrapText="1"/>
    </xf>
    <xf numFmtId="10" fontId="27" fillId="4" borderId="40" xfId="1" applyNumberFormat="1" applyFont="1" applyFill="1" applyBorder="1" applyAlignment="1">
      <alignment horizontal="center" vertical="center" wrapText="1"/>
    </xf>
    <xf numFmtId="10" fontId="27" fillId="4" borderId="25" xfId="1" applyNumberFormat="1" applyFont="1" applyFill="1" applyBorder="1" applyAlignment="1">
      <alignment horizontal="center" vertical="center" wrapText="1"/>
    </xf>
    <xf numFmtId="2" fontId="26" fillId="0" borderId="26" xfId="1" applyNumberFormat="1" applyFont="1" applyBorder="1" applyAlignment="1">
      <alignment horizontal="center" vertical="center"/>
    </xf>
    <xf numFmtId="2" fontId="26" fillId="0" borderId="27" xfId="1" applyNumberFormat="1" applyFont="1" applyBorder="1" applyAlignment="1">
      <alignment horizontal="center" vertical="center"/>
    </xf>
    <xf numFmtId="2" fontId="26" fillId="0" borderId="28" xfId="1" applyNumberFormat="1" applyFont="1" applyBorder="1" applyAlignment="1">
      <alignment horizontal="center" vertical="center"/>
    </xf>
    <xf numFmtId="0" fontId="20" fillId="10" borderId="25" xfId="0" applyFont="1" applyFill="1" applyBorder="1" applyAlignment="1">
      <alignment horizontal="center" vertical="center"/>
    </xf>
    <xf numFmtId="0" fontId="20" fillId="10" borderId="25" xfId="0" applyFont="1" applyFill="1" applyBorder="1" applyAlignment="1">
      <alignment horizontal="center" vertical="center" wrapText="1"/>
    </xf>
    <xf numFmtId="10" fontId="26" fillId="3" borderId="38" xfId="1" applyNumberFormat="1" applyFont="1" applyFill="1" applyBorder="1" applyAlignment="1">
      <alignment horizontal="center" vertical="center"/>
    </xf>
    <xf numFmtId="10" fontId="26" fillId="3" borderId="40" xfId="1" applyNumberFormat="1" applyFont="1" applyFill="1" applyBorder="1" applyAlignment="1">
      <alignment horizontal="center" vertical="center"/>
    </xf>
    <xf numFmtId="10" fontId="30" fillId="2" borderId="26" xfId="0" applyNumberFormat="1" applyFont="1" applyFill="1" applyBorder="1" applyAlignment="1">
      <alignment horizontal="center" vertical="center"/>
    </xf>
    <xf numFmtId="10" fontId="30" fillId="2" borderId="27" xfId="0" applyNumberFormat="1" applyFont="1" applyFill="1" applyBorder="1" applyAlignment="1">
      <alignment horizontal="center" vertical="center"/>
    </xf>
    <xf numFmtId="10" fontId="30" fillId="2" borderId="28" xfId="0" applyNumberFormat="1" applyFont="1" applyFill="1" applyBorder="1" applyAlignment="1">
      <alignment horizontal="center" vertical="center"/>
    </xf>
    <xf numFmtId="164" fontId="27" fillId="4" borderId="32" xfId="1" applyNumberFormat="1" applyFont="1" applyFill="1" applyBorder="1" applyAlignment="1">
      <alignment horizontal="center" vertical="center"/>
    </xf>
    <xf numFmtId="164" fontId="27" fillId="4" borderId="33" xfId="1" applyNumberFormat="1" applyFont="1" applyFill="1" applyBorder="1" applyAlignment="1">
      <alignment horizontal="center" vertical="center"/>
    </xf>
    <xf numFmtId="164" fontId="27" fillId="4" borderId="34" xfId="1" applyNumberFormat="1" applyFont="1" applyFill="1" applyBorder="1" applyAlignment="1">
      <alignment horizontal="center" vertical="center"/>
    </xf>
    <xf numFmtId="2" fontId="26" fillId="0" borderId="38" xfId="1" applyNumberFormat="1" applyFont="1" applyFill="1" applyBorder="1" applyAlignment="1">
      <alignment horizontal="center" vertical="center"/>
    </xf>
    <xf numFmtId="2" fontId="26" fillId="0" borderId="39" xfId="1" applyNumberFormat="1" applyFont="1" applyFill="1" applyBorder="1" applyAlignment="1">
      <alignment horizontal="center" vertical="center"/>
    </xf>
    <xf numFmtId="2" fontId="26" fillId="0" borderId="40" xfId="1" applyNumberFormat="1" applyFont="1" applyFill="1" applyBorder="1" applyAlignment="1">
      <alignment horizontal="center" vertical="center"/>
    </xf>
    <xf numFmtId="10" fontId="26" fillId="3" borderId="66" xfId="1" applyNumberFormat="1" applyFont="1" applyFill="1" applyBorder="1" applyAlignment="1">
      <alignment horizontal="center" vertical="center" wrapText="1"/>
    </xf>
    <xf numFmtId="10" fontId="26" fillId="3" borderId="33" xfId="1" applyNumberFormat="1" applyFont="1" applyFill="1" applyBorder="1" applyAlignment="1">
      <alignment horizontal="center" vertical="center" wrapText="1"/>
    </xf>
    <xf numFmtId="10" fontId="26" fillId="3" borderId="34" xfId="1" applyNumberFormat="1" applyFont="1" applyFill="1" applyBorder="1" applyAlignment="1">
      <alignment horizontal="center" vertical="center" wrapText="1"/>
    </xf>
    <xf numFmtId="2" fontId="30" fillId="0" borderId="52" xfId="0" applyNumberFormat="1" applyFont="1" applyBorder="1" applyAlignment="1">
      <alignment horizontal="center" vertical="center" wrapText="1"/>
    </xf>
    <xf numFmtId="2" fontId="30" fillId="0" borderId="27" xfId="0" applyNumberFormat="1" applyFont="1" applyBorder="1" applyAlignment="1">
      <alignment horizontal="center" vertical="center" wrapText="1"/>
    </xf>
    <xf numFmtId="2" fontId="30" fillId="0" borderId="28" xfId="0" applyNumberFormat="1" applyFont="1" applyBorder="1" applyAlignment="1">
      <alignment horizontal="center" vertical="center" wrapText="1"/>
    </xf>
    <xf numFmtId="164" fontId="27" fillId="4" borderId="38" xfId="1" applyNumberFormat="1" applyFont="1" applyFill="1" applyBorder="1" applyAlignment="1">
      <alignment horizontal="center" vertical="center"/>
    </xf>
    <xf numFmtId="164" fontId="27" fillId="4" borderId="39" xfId="1" applyNumberFormat="1" applyFont="1" applyFill="1" applyBorder="1" applyAlignment="1">
      <alignment horizontal="center" vertical="center"/>
    </xf>
    <xf numFmtId="164" fontId="27" fillId="4" borderId="40" xfId="1" applyNumberFormat="1" applyFont="1" applyFill="1" applyBorder="1" applyAlignment="1">
      <alignment horizontal="center" vertical="center"/>
    </xf>
    <xf numFmtId="2" fontId="30" fillId="0" borderId="37" xfId="0" applyNumberFormat="1" applyFont="1" applyBorder="1" applyAlignment="1">
      <alignment horizontal="center" vertical="center"/>
    </xf>
    <xf numFmtId="2" fontId="30" fillId="0" borderId="63" xfId="0" applyNumberFormat="1" applyFont="1" applyBorder="1" applyAlignment="1">
      <alignment horizontal="center" vertical="center"/>
    </xf>
    <xf numFmtId="164" fontId="26" fillId="3" borderId="38" xfId="1" applyNumberFormat="1" applyFont="1" applyFill="1" applyBorder="1" applyAlignment="1">
      <alignment horizontal="center" vertical="center"/>
    </xf>
    <xf numFmtId="164" fontId="26" fillId="3" borderId="39" xfId="1" applyNumberFormat="1" applyFont="1" applyFill="1" applyBorder="1" applyAlignment="1">
      <alignment horizontal="center" vertical="center"/>
    </xf>
    <xf numFmtId="164" fontId="26" fillId="3" borderId="52" xfId="1" applyNumberFormat="1" applyFont="1" applyFill="1" applyBorder="1" applyAlignment="1">
      <alignment horizontal="center" vertical="center"/>
    </xf>
    <xf numFmtId="164" fontId="26" fillId="3" borderId="60" xfId="1" applyNumberFormat="1" applyFont="1" applyFill="1" applyBorder="1" applyAlignment="1">
      <alignment horizontal="center" vertical="center"/>
    </xf>
    <xf numFmtId="164" fontId="26" fillId="3" borderId="40" xfId="1" applyNumberFormat="1" applyFont="1" applyFill="1" applyBorder="1" applyAlignment="1">
      <alignment horizontal="center" vertical="center"/>
    </xf>
    <xf numFmtId="9" fontId="27" fillId="4" borderId="26" xfId="1" applyNumberFormat="1" applyFont="1" applyFill="1" applyBorder="1" applyAlignment="1">
      <alignment horizontal="center" vertical="center"/>
    </xf>
    <xf numFmtId="9" fontId="27" fillId="4" borderId="28" xfId="1" applyNumberFormat="1" applyFont="1" applyFill="1" applyBorder="1" applyAlignment="1">
      <alignment horizontal="center" vertical="center"/>
    </xf>
    <xf numFmtId="2" fontId="26" fillId="0" borderId="26" xfId="1" applyNumberFormat="1" applyFont="1" applyFill="1" applyBorder="1" applyAlignment="1">
      <alignment horizontal="center" vertical="center"/>
    </xf>
    <xf numFmtId="2" fontId="26" fillId="0" borderId="28" xfId="1" applyNumberFormat="1" applyFont="1" applyFill="1" applyBorder="1" applyAlignment="1">
      <alignment horizontal="center" vertical="center"/>
    </xf>
    <xf numFmtId="2" fontId="26" fillId="0" borderId="27" xfId="1" applyNumberFormat="1" applyFont="1" applyFill="1" applyBorder="1" applyAlignment="1">
      <alignment horizontal="center" vertical="center"/>
    </xf>
    <xf numFmtId="10" fontId="27" fillId="4" borderId="59" xfId="1" applyNumberFormat="1" applyFont="1" applyFill="1" applyBorder="1" applyAlignment="1">
      <alignment horizontal="center" vertical="center"/>
    </xf>
    <xf numFmtId="10" fontId="27" fillId="5" borderId="26" xfId="1" applyNumberFormat="1" applyFont="1" applyFill="1" applyBorder="1" applyAlignment="1">
      <alignment horizontal="center" vertical="center"/>
    </xf>
    <xf numFmtId="10" fontId="27" fillId="5" borderId="27" xfId="1" applyNumberFormat="1" applyFont="1" applyFill="1" applyBorder="1" applyAlignment="1">
      <alignment horizontal="center" vertical="center"/>
    </xf>
    <xf numFmtId="10" fontId="27" fillId="5" borderId="28" xfId="1" applyNumberFormat="1" applyFont="1" applyFill="1" applyBorder="1" applyAlignment="1">
      <alignment horizontal="center" vertical="center"/>
    </xf>
    <xf numFmtId="1" fontId="26" fillId="2" borderId="26" xfId="1" applyNumberFormat="1" applyFont="1" applyFill="1" applyBorder="1" applyAlignment="1">
      <alignment horizontal="center" vertical="center"/>
    </xf>
    <xf numFmtId="1" fontId="26" fillId="2" borderId="27" xfId="1" applyNumberFormat="1" applyFont="1" applyFill="1" applyBorder="1" applyAlignment="1">
      <alignment horizontal="center" vertical="center"/>
    </xf>
    <xf numFmtId="1" fontId="26" fillId="2" borderId="28" xfId="1" applyNumberFormat="1" applyFont="1" applyFill="1" applyBorder="1" applyAlignment="1">
      <alignment horizontal="center" vertical="center"/>
    </xf>
    <xf numFmtId="0" fontId="38" fillId="10" borderId="25" xfId="0" applyFont="1" applyFill="1" applyBorder="1" applyAlignment="1">
      <alignment horizontal="center" vertical="center"/>
    </xf>
    <xf numFmtId="2" fontId="26" fillId="2" borderId="38" xfId="1" applyNumberFormat="1" applyFont="1" applyFill="1" applyBorder="1" applyAlignment="1">
      <alignment horizontal="center" vertical="center"/>
    </xf>
    <xf numFmtId="2" fontId="26" fillId="2" borderId="39" xfId="1" applyNumberFormat="1" applyFont="1" applyFill="1" applyBorder="1" applyAlignment="1">
      <alignment horizontal="center" vertical="center"/>
    </xf>
    <xf numFmtId="2" fontId="26" fillId="2" borderId="40" xfId="1" applyNumberFormat="1" applyFont="1" applyFill="1" applyBorder="1" applyAlignment="1">
      <alignment horizontal="center" vertical="center"/>
    </xf>
    <xf numFmtId="0" fontId="26" fillId="2" borderId="38" xfId="1" applyNumberFormat="1" applyFont="1" applyFill="1" applyBorder="1" applyAlignment="1">
      <alignment horizontal="center" vertical="center"/>
    </xf>
    <xf numFmtId="0" fontId="26" fillId="2" borderId="39" xfId="1" applyNumberFormat="1" applyFont="1" applyFill="1" applyBorder="1" applyAlignment="1">
      <alignment horizontal="center" vertical="center"/>
    </xf>
    <xf numFmtId="0" fontId="26" fillId="2" borderId="40" xfId="1" applyNumberFormat="1" applyFont="1" applyFill="1" applyBorder="1" applyAlignment="1">
      <alignment horizontal="center" vertical="center"/>
    </xf>
    <xf numFmtId="10" fontId="26" fillId="3" borderId="32" xfId="1" applyNumberFormat="1" applyFont="1" applyFill="1" applyBorder="1" applyAlignment="1">
      <alignment horizontal="center" vertical="center"/>
    </xf>
    <xf numFmtId="10" fontId="26" fillId="3" borderId="33" xfId="1" applyNumberFormat="1" applyFont="1" applyFill="1" applyBorder="1" applyAlignment="1">
      <alignment horizontal="center" vertical="center"/>
    </xf>
    <xf numFmtId="10" fontId="26" fillId="3" borderId="34" xfId="1" applyNumberFormat="1" applyFont="1" applyFill="1" applyBorder="1" applyAlignment="1">
      <alignment horizontal="center" vertical="center"/>
    </xf>
    <xf numFmtId="10" fontId="27" fillId="4" borderId="52" xfId="1" applyNumberFormat="1" applyFont="1" applyFill="1" applyBorder="1" applyAlignment="1">
      <alignment horizontal="center" vertical="center"/>
    </xf>
    <xf numFmtId="10" fontId="26" fillId="2" borderId="60" xfId="1" applyNumberFormat="1" applyFont="1" applyFill="1" applyBorder="1" applyAlignment="1">
      <alignment horizontal="center" vertical="center"/>
    </xf>
    <xf numFmtId="164" fontId="30" fillId="3" borderId="26" xfId="1" applyNumberFormat="1" applyFont="1" applyFill="1" applyBorder="1" applyAlignment="1">
      <alignment horizontal="center" vertical="center"/>
    </xf>
    <xf numFmtId="164" fontId="30" fillId="3" borderId="27" xfId="1" applyNumberFormat="1" applyFont="1" applyFill="1" applyBorder="1" applyAlignment="1">
      <alignment horizontal="center" vertical="center"/>
    </xf>
    <xf numFmtId="164" fontId="30" fillId="3" borderId="28" xfId="1" applyNumberFormat="1" applyFont="1" applyFill="1" applyBorder="1" applyAlignment="1">
      <alignment horizontal="center" vertical="center"/>
    </xf>
    <xf numFmtId="164" fontId="26" fillId="3" borderId="26" xfId="1" applyNumberFormat="1" applyFont="1" applyFill="1" applyBorder="1" applyAlignment="1">
      <alignment horizontal="center" vertical="center"/>
    </xf>
    <xf numFmtId="164" fontId="26" fillId="3" borderId="27" xfId="1" applyNumberFormat="1" applyFont="1" applyFill="1" applyBorder="1" applyAlignment="1">
      <alignment horizontal="center" vertical="center"/>
    </xf>
    <xf numFmtId="164" fontId="26" fillId="3" borderId="28" xfId="1" applyNumberFormat="1" applyFont="1" applyFill="1" applyBorder="1" applyAlignment="1">
      <alignment horizontal="center" vertical="center"/>
    </xf>
    <xf numFmtId="10" fontId="27" fillId="4" borderId="66" xfId="1" applyNumberFormat="1" applyFont="1" applyFill="1" applyBorder="1" applyAlignment="1">
      <alignment horizontal="center" vertical="center"/>
    </xf>
    <xf numFmtId="2" fontId="26" fillId="0" borderId="52" xfId="1" applyNumberFormat="1" applyFont="1" applyFill="1" applyBorder="1" applyAlignment="1">
      <alignment horizontal="center" vertical="center"/>
    </xf>
    <xf numFmtId="0" fontId="38" fillId="10" borderId="25" xfId="0" applyFont="1" applyFill="1" applyBorder="1" applyAlignment="1">
      <alignment horizontal="center" vertical="center" wrapText="1"/>
    </xf>
    <xf numFmtId="164" fontId="26" fillId="3" borderId="66" xfId="1" applyNumberFormat="1" applyFont="1" applyFill="1" applyBorder="1" applyAlignment="1">
      <alignment horizontal="center" vertical="center"/>
    </xf>
    <xf numFmtId="164" fontId="26" fillId="3" borderId="33" xfId="1" applyNumberFormat="1" applyFont="1" applyFill="1" applyBorder="1" applyAlignment="1">
      <alignment horizontal="center" vertical="center"/>
    </xf>
    <xf numFmtId="164" fontId="26" fillId="3" borderId="34" xfId="1" applyNumberFormat="1" applyFont="1" applyFill="1" applyBorder="1" applyAlignment="1">
      <alignment horizontal="center" vertical="center"/>
    </xf>
    <xf numFmtId="2" fontId="26" fillId="0" borderId="61" xfId="1" applyNumberFormat="1" applyFont="1" applyFill="1" applyBorder="1" applyAlignment="1">
      <alignment horizontal="center" vertical="center"/>
    </xf>
    <xf numFmtId="2" fontId="26" fillId="0" borderId="37" xfId="1" applyNumberFormat="1" applyFont="1" applyFill="1" applyBorder="1" applyAlignment="1">
      <alignment horizontal="center" vertical="center"/>
    </xf>
    <xf numFmtId="2" fontId="26" fillId="0" borderId="62" xfId="1" applyNumberFormat="1" applyFont="1" applyFill="1" applyBorder="1" applyAlignment="1">
      <alignment horizontal="center" vertical="center"/>
    </xf>
    <xf numFmtId="2" fontId="26" fillId="0" borderId="63" xfId="1" applyNumberFormat="1" applyFont="1" applyFill="1" applyBorder="1" applyAlignment="1">
      <alignment horizontal="center" vertical="center"/>
    </xf>
    <xf numFmtId="164" fontId="26" fillId="2" borderId="26" xfId="1" applyNumberFormat="1" applyFont="1" applyFill="1" applyBorder="1" applyAlignment="1">
      <alignment horizontal="center" vertical="center"/>
    </xf>
    <xf numFmtId="164" fontId="26" fillId="2" borderId="28" xfId="1" applyNumberFormat="1" applyFont="1" applyFill="1" applyBorder="1" applyAlignment="1">
      <alignment horizontal="center" vertical="center"/>
    </xf>
    <xf numFmtId="9" fontId="27" fillId="4" borderId="32" xfId="1" applyFont="1" applyFill="1" applyBorder="1" applyAlignment="1">
      <alignment horizontal="center" vertical="center"/>
    </xf>
    <xf numFmtId="9" fontId="27" fillId="4" borderId="33" xfId="1" applyFont="1" applyFill="1" applyBorder="1" applyAlignment="1">
      <alignment horizontal="center" vertical="center"/>
    </xf>
    <xf numFmtId="9" fontId="27" fillId="4" borderId="34" xfId="1" applyFont="1" applyFill="1" applyBorder="1" applyAlignment="1">
      <alignment horizontal="center" vertical="center"/>
    </xf>
    <xf numFmtId="9" fontId="27" fillId="4" borderId="32" xfId="1" applyNumberFormat="1" applyFont="1" applyFill="1" applyBorder="1" applyAlignment="1">
      <alignment horizontal="center" vertical="center"/>
    </xf>
    <xf numFmtId="9" fontId="27" fillId="4" borderId="33" xfId="1" applyNumberFormat="1" applyFont="1" applyFill="1" applyBorder="1" applyAlignment="1">
      <alignment horizontal="center" vertical="center"/>
    </xf>
    <xf numFmtId="9" fontId="27" fillId="4" borderId="34" xfId="1" applyNumberFormat="1" applyFont="1" applyFill="1" applyBorder="1" applyAlignment="1">
      <alignment horizontal="center" vertical="center"/>
    </xf>
    <xf numFmtId="0" fontId="0" fillId="0" borderId="0" xfId="0" applyAlignment="1">
      <alignment horizontal="center"/>
    </xf>
    <xf numFmtId="0" fontId="37" fillId="10" borderId="25" xfId="0" applyFont="1" applyFill="1" applyBorder="1" applyAlignment="1">
      <alignment horizontal="center" vertical="center"/>
    </xf>
    <xf numFmtId="0" fontId="37" fillId="10" borderId="25" xfId="0" applyNumberFormat="1" applyFont="1" applyFill="1" applyBorder="1" applyAlignment="1">
      <alignment horizontal="center" vertical="center"/>
    </xf>
    <xf numFmtId="0" fontId="36" fillId="10" borderId="25" xfId="0" applyFont="1" applyFill="1" applyBorder="1" applyAlignment="1">
      <alignment horizontal="center" vertical="center" wrapText="1"/>
    </xf>
    <xf numFmtId="0" fontId="22" fillId="5" borderId="26" xfId="0" applyFont="1" applyFill="1" applyBorder="1" applyAlignment="1">
      <alignment horizontal="center" vertical="center" wrapText="1" shrinkToFit="1"/>
    </xf>
    <xf numFmtId="0" fontId="22" fillId="5" borderId="27" xfId="0" applyFont="1" applyFill="1" applyBorder="1" applyAlignment="1">
      <alignment horizontal="center" vertical="center" wrapText="1" shrinkToFit="1"/>
    </xf>
    <xf numFmtId="0" fontId="22" fillId="5" borderId="28" xfId="0" applyFont="1" applyFill="1" applyBorder="1" applyAlignment="1">
      <alignment horizontal="center" vertical="center" wrapText="1" shrinkToFit="1"/>
    </xf>
    <xf numFmtId="0" fontId="34" fillId="5" borderId="26" xfId="0" applyFont="1" applyFill="1" applyBorder="1" applyAlignment="1">
      <alignment horizontal="center" vertical="center" wrapText="1" shrinkToFit="1"/>
    </xf>
    <xf numFmtId="0" fontId="34" fillId="5" borderId="27" xfId="0" applyFont="1" applyFill="1" applyBorder="1" applyAlignment="1">
      <alignment horizontal="center" vertical="center" wrapText="1" shrinkToFit="1"/>
    </xf>
    <xf numFmtId="0" fontId="34" fillId="5" borderId="28" xfId="0" applyFont="1" applyFill="1" applyBorder="1" applyAlignment="1">
      <alignment horizontal="center" vertical="center" wrapText="1" shrinkToFit="1"/>
    </xf>
    <xf numFmtId="0" fontId="22" fillId="5" borderId="52" xfId="0" applyFont="1" applyFill="1" applyBorder="1" applyAlignment="1">
      <alignment horizontal="center" vertical="center" wrapText="1" shrinkToFit="1"/>
    </xf>
    <xf numFmtId="164" fontId="27" fillId="4" borderId="66" xfId="1" applyNumberFormat="1" applyFont="1" applyFill="1" applyBorder="1" applyAlignment="1">
      <alignment horizontal="center" vertical="center"/>
    </xf>
    <xf numFmtId="0" fontId="22" fillId="7" borderId="26" xfId="0" applyFont="1" applyFill="1" applyBorder="1" applyAlignment="1">
      <alignment horizontal="center" vertical="center" wrapText="1" shrinkToFit="1"/>
    </xf>
    <xf numFmtId="0" fontId="22" fillId="7" borderId="27" xfId="0" applyFont="1" applyFill="1" applyBorder="1" applyAlignment="1">
      <alignment horizontal="center" vertical="center" wrapText="1" shrinkToFit="1"/>
    </xf>
    <xf numFmtId="0" fontId="22" fillId="7" borderId="28" xfId="0" applyFont="1" applyFill="1" applyBorder="1" applyAlignment="1">
      <alignment horizontal="center" vertical="center" wrapText="1" shrinkToFit="1"/>
    </xf>
    <xf numFmtId="0" fontId="22" fillId="8" borderId="26" xfId="0" applyFont="1" applyFill="1" applyBorder="1" applyAlignment="1">
      <alignment horizontal="center" vertical="center" wrapText="1" shrinkToFit="1"/>
    </xf>
    <xf numFmtId="0" fontId="22" fillId="8" borderId="28" xfId="0" applyFont="1" applyFill="1" applyBorder="1" applyAlignment="1">
      <alignment horizontal="center" vertical="center" wrapText="1" shrinkToFit="1"/>
    </xf>
    <xf numFmtId="0" fontId="22" fillId="6" borderId="26" xfId="0" applyFont="1" applyFill="1" applyBorder="1" applyAlignment="1">
      <alignment horizontal="center" vertical="center" wrapText="1" shrinkToFit="1"/>
    </xf>
    <xf numFmtId="0" fontId="22" fillId="6" borderId="27" xfId="0" applyFont="1" applyFill="1" applyBorder="1" applyAlignment="1">
      <alignment horizontal="center" vertical="center" wrapText="1" shrinkToFit="1"/>
    </xf>
    <xf numFmtId="0" fontId="22" fillId="6" borderId="28" xfId="0" applyFont="1" applyFill="1" applyBorder="1" applyAlignment="1">
      <alignment horizontal="center" vertical="center" wrapText="1" shrinkToFit="1"/>
    </xf>
    <xf numFmtId="0" fontId="22" fillId="8" borderId="26" xfId="0" quotePrefix="1" applyFont="1" applyFill="1" applyBorder="1" applyAlignment="1">
      <alignment horizontal="center" vertical="center"/>
    </xf>
    <xf numFmtId="0" fontId="22" fillId="8" borderId="27" xfId="0" quotePrefix="1" applyFont="1" applyFill="1" applyBorder="1" applyAlignment="1">
      <alignment horizontal="center" vertical="center"/>
    </xf>
    <xf numFmtId="0" fontId="22" fillId="8" borderId="28" xfId="0" quotePrefix="1" applyFont="1" applyFill="1" applyBorder="1" applyAlignment="1">
      <alignment horizontal="center" vertical="center"/>
    </xf>
    <xf numFmtId="0" fontId="22" fillId="8" borderId="27" xfId="0" applyFont="1" applyFill="1" applyBorder="1" applyAlignment="1">
      <alignment horizontal="center" vertical="center" wrapText="1" shrinkToFit="1"/>
    </xf>
    <xf numFmtId="10" fontId="30" fillId="3" borderId="32" xfId="1" applyNumberFormat="1" applyFont="1" applyFill="1" applyBorder="1" applyAlignment="1">
      <alignment horizontal="center" vertical="center"/>
    </xf>
    <xf numFmtId="10" fontId="30" fillId="3" borderId="33" xfId="1" applyNumberFormat="1" applyFont="1" applyFill="1" applyBorder="1" applyAlignment="1">
      <alignment horizontal="center" vertical="center"/>
    </xf>
    <xf numFmtId="10" fontId="30" fillId="3" borderId="34" xfId="1" applyNumberFormat="1" applyFont="1" applyFill="1" applyBorder="1" applyAlignment="1">
      <alignment horizontal="center" vertical="center"/>
    </xf>
    <xf numFmtId="164" fontId="8" fillId="0" borderId="0" xfId="1" applyNumberFormat="1" applyFont="1" applyAlignment="1">
      <alignment horizontal="center" vertical="center"/>
    </xf>
    <xf numFmtId="0" fontId="20" fillId="10" borderId="1" xfId="0" applyFont="1" applyFill="1" applyBorder="1" applyAlignment="1">
      <alignment horizontal="center" vertical="center" wrapText="1"/>
    </xf>
    <xf numFmtId="0" fontId="20" fillId="10" borderId="1" xfId="0" applyFont="1" applyFill="1" applyBorder="1" applyAlignment="1">
      <alignment horizontal="center" vertical="center"/>
    </xf>
    <xf numFmtId="2" fontId="26" fillId="0" borderId="3" xfId="0" applyNumberFormat="1" applyFont="1" applyBorder="1" applyAlignment="1">
      <alignment horizontal="center" vertical="center"/>
    </xf>
    <xf numFmtId="2" fontId="26" fillId="0" borderId="2" xfId="0" applyNumberFormat="1" applyFont="1" applyBorder="1" applyAlignment="1">
      <alignment horizontal="center" vertical="center"/>
    </xf>
    <xf numFmtId="2" fontId="26" fillId="0" borderId="4" xfId="0" applyNumberFormat="1" applyFont="1" applyBorder="1" applyAlignment="1">
      <alignment horizontal="center" vertical="center"/>
    </xf>
    <xf numFmtId="2" fontId="26" fillId="11" borderId="3" xfId="0" applyNumberFormat="1" applyFont="1" applyFill="1" applyBorder="1" applyAlignment="1">
      <alignment horizontal="center" vertical="center"/>
    </xf>
    <xf numFmtId="2" fontId="26" fillId="11" borderId="2" xfId="0" applyNumberFormat="1" applyFont="1" applyFill="1" applyBorder="1" applyAlignment="1">
      <alignment horizontal="center" vertical="center"/>
    </xf>
    <xf numFmtId="2" fontId="26" fillId="11" borderId="4" xfId="0" applyNumberFormat="1" applyFont="1" applyFill="1" applyBorder="1" applyAlignment="1">
      <alignment horizontal="center" vertical="center"/>
    </xf>
    <xf numFmtId="10" fontId="27" fillId="4" borderId="3" xfId="1" applyNumberFormat="1" applyFont="1" applyFill="1" applyBorder="1" applyAlignment="1">
      <alignment horizontal="center" vertical="center"/>
    </xf>
    <xf numFmtId="10" fontId="27" fillId="4" borderId="2" xfId="1" applyNumberFormat="1" applyFont="1" applyFill="1" applyBorder="1" applyAlignment="1">
      <alignment horizontal="center" vertical="center"/>
    </xf>
    <xf numFmtId="10" fontId="27" fillId="4" borderId="4" xfId="1"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9" fontId="27" fillId="4" borderId="1" xfId="1" applyFont="1" applyFill="1" applyBorder="1" applyAlignment="1">
      <alignment horizontal="center" vertical="center"/>
    </xf>
    <xf numFmtId="2" fontId="26" fillId="11" borderId="1" xfId="0" applyNumberFormat="1" applyFont="1" applyFill="1" applyBorder="1" applyAlignment="1">
      <alignment horizontal="center" vertical="center"/>
    </xf>
    <xf numFmtId="2" fontId="26" fillId="0" borderId="1" xfId="0" applyNumberFormat="1" applyFont="1" applyBorder="1" applyAlignment="1">
      <alignment horizontal="center" vertical="center"/>
    </xf>
    <xf numFmtId="10" fontId="27" fillId="4" borderId="1" xfId="1" applyNumberFormat="1" applyFont="1" applyFill="1" applyBorder="1" applyAlignment="1">
      <alignment horizontal="center" vertical="center"/>
    </xf>
    <xf numFmtId="0" fontId="40" fillId="7" borderId="1" xfId="0" applyFont="1" applyFill="1" applyBorder="1" applyAlignment="1">
      <alignment horizontal="center" vertical="top" wrapText="1"/>
    </xf>
    <xf numFmtId="0" fontId="40" fillId="7" borderId="5" xfId="0" applyFont="1" applyFill="1" applyBorder="1" applyAlignment="1">
      <alignment horizontal="center" vertical="top" wrapText="1"/>
    </xf>
    <xf numFmtId="0" fontId="40" fillId="7" borderId="6" xfId="0" applyFont="1" applyFill="1" applyBorder="1" applyAlignment="1">
      <alignment horizontal="center" vertical="top" wrapText="1"/>
    </xf>
    <xf numFmtId="0" fontId="40" fillId="7" borderId="7" xfId="0" applyFont="1" applyFill="1" applyBorder="1" applyAlignment="1">
      <alignment horizontal="center" vertical="top" wrapText="1"/>
    </xf>
    <xf numFmtId="0" fontId="40" fillId="7" borderId="8" xfId="0" applyFont="1" applyFill="1" applyBorder="1" applyAlignment="1">
      <alignment horizontal="center" vertical="top" wrapText="1"/>
    </xf>
    <xf numFmtId="0" fontId="40" fillId="7" borderId="9" xfId="0" applyFont="1" applyFill="1" applyBorder="1" applyAlignment="1">
      <alignment horizontal="center" vertical="top" wrapText="1"/>
    </xf>
    <xf numFmtId="0" fontId="40" fillId="7" borderId="10" xfId="0" applyFont="1" applyFill="1" applyBorder="1" applyAlignment="1">
      <alignment horizontal="center" vertical="top" wrapText="1"/>
    </xf>
    <xf numFmtId="0" fontId="40" fillId="7" borderId="3" xfId="0" applyFont="1" applyFill="1" applyBorder="1" applyAlignment="1">
      <alignment horizontal="center" vertical="top" wrapText="1"/>
    </xf>
    <xf numFmtId="0" fontId="40" fillId="7" borderId="2" xfId="0" applyFont="1" applyFill="1" applyBorder="1" applyAlignment="1">
      <alignment horizontal="center" vertical="top" wrapText="1"/>
    </xf>
    <xf numFmtId="0" fontId="40" fillId="7" borderId="4" xfId="0" applyFont="1" applyFill="1" applyBorder="1" applyAlignment="1">
      <alignment horizontal="center" vertical="top" wrapText="1"/>
    </xf>
    <xf numFmtId="10" fontId="26" fillId="3" borderId="1" xfId="1" applyNumberFormat="1" applyFont="1" applyFill="1" applyBorder="1" applyAlignment="1">
      <alignment horizontal="center" vertical="center"/>
    </xf>
    <xf numFmtId="10" fontId="27" fillId="5" borderId="1" xfId="1" applyNumberFormat="1" applyFont="1" applyFill="1" applyBorder="1" applyAlignment="1">
      <alignment horizontal="center" vertical="center"/>
    </xf>
    <xf numFmtId="49" fontId="23" fillId="6" borderId="1" xfId="0" applyNumberFormat="1" applyFont="1" applyFill="1" applyBorder="1" applyAlignment="1">
      <alignment horizontal="center" vertical="top" wrapText="1" shrinkToFit="1"/>
    </xf>
    <xf numFmtId="9" fontId="27" fillId="4" borderId="1" xfId="1" applyNumberFormat="1" applyFont="1" applyFill="1" applyBorder="1" applyAlignment="1">
      <alignment horizontal="center" vertical="center"/>
    </xf>
    <xf numFmtId="0" fontId="40" fillId="8" borderId="1" xfId="0" applyFont="1" applyFill="1" applyBorder="1" applyAlignment="1">
      <alignment horizontal="center" vertical="top" wrapText="1"/>
    </xf>
    <xf numFmtId="49" fontId="22" fillId="6" borderId="1" xfId="0" applyNumberFormat="1" applyFont="1" applyFill="1" applyBorder="1" applyAlignment="1">
      <alignment horizontal="center" vertical="center" wrapText="1" shrinkToFit="1"/>
    </xf>
    <xf numFmtId="164" fontId="27" fillId="4" borderId="3" xfId="1" applyNumberFormat="1" applyFont="1" applyFill="1" applyBorder="1" applyAlignment="1">
      <alignment horizontal="center" vertical="center"/>
    </xf>
    <xf numFmtId="164" fontId="27" fillId="4" borderId="2" xfId="1" applyNumberFormat="1" applyFont="1" applyFill="1" applyBorder="1" applyAlignment="1">
      <alignment horizontal="center" vertical="center"/>
    </xf>
    <xf numFmtId="164" fontId="27" fillId="4" borderId="4" xfId="1" applyNumberFormat="1" applyFont="1" applyFill="1" applyBorder="1" applyAlignment="1">
      <alignment horizontal="center" vertical="center"/>
    </xf>
    <xf numFmtId="49" fontId="23" fillId="5" borderId="1" xfId="0" applyNumberFormat="1" applyFont="1" applyFill="1" applyBorder="1" applyAlignment="1">
      <alignment horizontal="center" vertical="top" wrapText="1" shrinkToFit="1"/>
    </xf>
    <xf numFmtId="164" fontId="26" fillId="3" borderId="1" xfId="1" applyNumberFormat="1" applyFont="1" applyFill="1" applyBorder="1" applyAlignment="1">
      <alignment horizontal="center" vertical="center"/>
    </xf>
    <xf numFmtId="164" fontId="27" fillId="4" borderId="1" xfId="1" applyNumberFormat="1" applyFont="1" applyFill="1" applyBorder="1" applyAlignment="1">
      <alignment horizontal="center" vertical="center"/>
    </xf>
    <xf numFmtId="0" fontId="23" fillId="7" borderId="1" xfId="0" applyFont="1" applyFill="1" applyBorder="1" applyAlignment="1">
      <alignment horizontal="center" vertical="top" wrapText="1" shrinkToFit="1"/>
    </xf>
    <xf numFmtId="9" fontId="26" fillId="3" borderId="1" xfId="1" applyFont="1" applyFill="1" applyBorder="1" applyAlignment="1">
      <alignment horizontal="center" vertical="center"/>
    </xf>
    <xf numFmtId="0" fontId="26" fillId="0" borderId="0" xfId="0" applyFont="1" applyBorder="1" applyAlignment="1">
      <alignment horizontal="center" wrapText="1"/>
    </xf>
    <xf numFmtId="0" fontId="22" fillId="8" borderId="1" xfId="0" applyFont="1" applyFill="1" applyBorder="1" applyAlignment="1">
      <alignment horizontal="center" vertical="top" wrapText="1" shrinkToFit="1"/>
    </xf>
    <xf numFmtId="49" fontId="23" fillId="5" borderId="5" xfId="0" applyNumberFormat="1" applyFont="1" applyFill="1" applyBorder="1" applyAlignment="1">
      <alignment horizontal="center" vertical="top" wrapText="1" shrinkToFit="1"/>
    </xf>
    <xf numFmtId="49" fontId="23" fillId="5" borderId="6" xfId="0" applyNumberFormat="1" applyFont="1" applyFill="1" applyBorder="1" applyAlignment="1">
      <alignment horizontal="center" vertical="top" wrapText="1" shrinkToFit="1"/>
    </xf>
    <xf numFmtId="49" fontId="23" fillId="5" borderId="7" xfId="0" applyNumberFormat="1" applyFont="1" applyFill="1" applyBorder="1" applyAlignment="1">
      <alignment horizontal="center" vertical="top" wrapText="1" shrinkToFit="1"/>
    </xf>
    <xf numFmtId="49" fontId="23" fillId="5" borderId="8" xfId="0" applyNumberFormat="1" applyFont="1" applyFill="1" applyBorder="1" applyAlignment="1">
      <alignment horizontal="center" vertical="top" wrapText="1" shrinkToFit="1"/>
    </xf>
    <xf numFmtId="49" fontId="23" fillId="5" borderId="9" xfId="0" applyNumberFormat="1" applyFont="1" applyFill="1" applyBorder="1" applyAlignment="1">
      <alignment horizontal="center" vertical="top" wrapText="1" shrinkToFit="1"/>
    </xf>
    <xf numFmtId="49" fontId="23" fillId="5" borderId="10" xfId="0" applyNumberFormat="1" applyFont="1" applyFill="1" applyBorder="1" applyAlignment="1">
      <alignment horizontal="center" vertical="top" wrapText="1" shrinkToFit="1"/>
    </xf>
    <xf numFmtId="0" fontId="22" fillId="8" borderId="5" xfId="0" applyFont="1" applyFill="1" applyBorder="1" applyAlignment="1">
      <alignment horizontal="center" vertical="top" wrapText="1" shrinkToFit="1"/>
    </xf>
    <xf numFmtId="0" fontId="22" fillId="8" borderId="6" xfId="0" applyFont="1" applyFill="1" applyBorder="1" applyAlignment="1">
      <alignment horizontal="center" vertical="top" wrapText="1" shrinkToFit="1"/>
    </xf>
    <xf numFmtId="0" fontId="22" fillId="8" borderId="7" xfId="0" applyFont="1" applyFill="1" applyBorder="1" applyAlignment="1">
      <alignment horizontal="center" vertical="top" wrapText="1" shrinkToFit="1"/>
    </xf>
    <xf numFmtId="0" fontId="22" fillId="8" borderId="8" xfId="0" applyFont="1" applyFill="1" applyBorder="1" applyAlignment="1">
      <alignment horizontal="center" vertical="top" wrapText="1" shrinkToFit="1"/>
    </xf>
    <xf numFmtId="0" fontId="22" fillId="8" borderId="9" xfId="0" applyFont="1" applyFill="1" applyBorder="1" applyAlignment="1">
      <alignment horizontal="center" vertical="top" wrapText="1" shrinkToFit="1"/>
    </xf>
    <xf numFmtId="0" fontId="22" fillId="8" borderId="10" xfId="0" applyFont="1" applyFill="1" applyBorder="1" applyAlignment="1">
      <alignment horizontal="center" vertical="top" wrapText="1" shrinkToFit="1"/>
    </xf>
    <xf numFmtId="2" fontId="26" fillId="0" borderId="1" xfId="0" applyNumberFormat="1" applyFont="1" applyBorder="1" applyAlignment="1">
      <alignment horizontal="center" vertical="center" wrapText="1"/>
    </xf>
    <xf numFmtId="10" fontId="26" fillId="2" borderId="1" xfId="1" applyNumberFormat="1" applyFont="1" applyFill="1" applyBorder="1" applyAlignment="1">
      <alignment horizontal="center" vertical="center" wrapText="1"/>
    </xf>
    <xf numFmtId="49" fontId="22" fillId="5" borderId="1" xfId="0" applyNumberFormat="1" applyFont="1" applyFill="1" applyBorder="1" applyAlignment="1">
      <alignment horizontal="center" vertical="center" wrapText="1" shrinkToFit="1"/>
    </xf>
    <xf numFmtId="49" fontId="22" fillId="5" borderId="3" xfId="0" applyNumberFormat="1" applyFont="1" applyFill="1" applyBorder="1" applyAlignment="1">
      <alignment horizontal="center" vertical="center" wrapText="1" shrinkToFit="1"/>
    </xf>
    <xf numFmtId="49" fontId="22" fillId="5" borderId="2" xfId="0" applyNumberFormat="1" applyFont="1" applyFill="1" applyBorder="1" applyAlignment="1">
      <alignment horizontal="center" vertical="center" wrapText="1" shrinkToFit="1"/>
    </xf>
    <xf numFmtId="49" fontId="22" fillId="5" borderId="4" xfId="0" applyNumberFormat="1" applyFont="1" applyFill="1" applyBorder="1" applyAlignment="1">
      <alignment horizontal="center" vertical="center" wrapText="1" shrinkToFit="1"/>
    </xf>
    <xf numFmtId="0" fontId="22" fillId="8" borderId="1" xfId="0" applyFont="1" applyFill="1" applyBorder="1" applyAlignment="1">
      <alignment horizontal="center" vertical="center" wrapText="1"/>
    </xf>
    <xf numFmtId="0" fontId="22" fillId="8" borderId="3" xfId="0" applyFont="1" applyFill="1" applyBorder="1" applyAlignment="1">
      <alignment horizontal="center" vertical="center" wrapText="1" shrinkToFit="1"/>
    </xf>
    <xf numFmtId="0" fontId="22" fillId="8" borderId="2" xfId="0" applyFont="1" applyFill="1" applyBorder="1" applyAlignment="1">
      <alignment horizontal="center" vertical="center" wrapText="1" shrinkToFit="1"/>
    </xf>
    <xf numFmtId="0" fontId="22" fillId="8" borderId="4" xfId="0" applyFont="1" applyFill="1" applyBorder="1" applyAlignment="1">
      <alignment horizontal="center" vertical="center" wrapText="1" shrinkToFit="1"/>
    </xf>
    <xf numFmtId="10" fontId="30" fillId="3" borderId="1" xfId="1" applyNumberFormat="1" applyFont="1" applyFill="1" applyBorder="1" applyAlignment="1">
      <alignment horizontal="center" vertical="center"/>
    </xf>
    <xf numFmtId="0" fontId="23" fillId="7" borderId="3" xfId="0" applyFont="1" applyFill="1" applyBorder="1" applyAlignment="1">
      <alignment horizontal="center" vertical="top" wrapText="1" shrinkToFit="1"/>
    </xf>
    <xf numFmtId="0" fontId="23" fillId="7" borderId="2" xfId="0" applyFont="1" applyFill="1" applyBorder="1" applyAlignment="1">
      <alignment horizontal="center" vertical="top" wrapText="1" shrinkToFit="1"/>
    </xf>
    <xf numFmtId="0" fontId="23" fillId="7" borderId="4" xfId="0" applyFont="1" applyFill="1" applyBorder="1" applyAlignment="1">
      <alignment horizontal="center" vertical="top" wrapText="1" shrinkToFit="1"/>
    </xf>
    <xf numFmtId="0" fontId="23" fillId="7" borderId="5" xfId="0" applyFont="1" applyFill="1" applyBorder="1" applyAlignment="1">
      <alignment horizontal="center" vertical="top" wrapText="1" shrinkToFit="1"/>
    </xf>
    <xf numFmtId="0" fontId="23" fillId="7" borderId="6" xfId="0" applyFont="1" applyFill="1" applyBorder="1" applyAlignment="1">
      <alignment horizontal="center" vertical="top" wrapText="1" shrinkToFit="1"/>
    </xf>
    <xf numFmtId="0" fontId="23" fillId="7" borderId="7" xfId="0" applyFont="1" applyFill="1" applyBorder="1" applyAlignment="1">
      <alignment horizontal="center" vertical="top" wrapText="1" shrinkToFit="1"/>
    </xf>
    <xf numFmtId="0" fontId="23" fillId="7" borderId="8" xfId="0" applyFont="1" applyFill="1" applyBorder="1" applyAlignment="1">
      <alignment horizontal="center" vertical="top" wrapText="1" shrinkToFit="1"/>
    </xf>
    <xf numFmtId="0" fontId="23" fillId="7" borderId="9" xfId="0" applyFont="1" applyFill="1" applyBorder="1" applyAlignment="1">
      <alignment horizontal="center" vertical="top" wrapText="1" shrinkToFit="1"/>
    </xf>
    <xf numFmtId="0" fontId="23" fillId="7" borderId="10" xfId="0" applyFont="1" applyFill="1" applyBorder="1" applyAlignment="1">
      <alignment horizontal="center" vertical="top" wrapText="1" shrinkToFit="1"/>
    </xf>
    <xf numFmtId="2" fontId="26" fillId="0" borderId="1" xfId="0" applyNumberFormat="1" applyFont="1" applyFill="1" applyBorder="1" applyAlignment="1">
      <alignment horizontal="center" vertical="center"/>
    </xf>
    <xf numFmtId="2" fontId="26" fillId="0" borderId="1" xfId="1" applyNumberFormat="1" applyFont="1" applyFill="1" applyBorder="1" applyAlignment="1">
      <alignment horizontal="center" vertical="center"/>
    </xf>
    <xf numFmtId="0" fontId="26" fillId="0" borderId="1" xfId="0" applyFont="1" applyFill="1" applyBorder="1" applyAlignment="1">
      <alignment horizontal="center" vertical="center"/>
    </xf>
    <xf numFmtId="10" fontId="26" fillId="3" borderId="1" xfId="1" applyNumberFormat="1" applyFont="1" applyFill="1" applyBorder="1" applyAlignment="1">
      <alignment horizontal="center" vertical="center" wrapText="1"/>
    </xf>
    <xf numFmtId="0" fontId="26" fillId="0" borderId="3" xfId="0" applyFont="1" applyBorder="1" applyAlignment="1">
      <alignment horizontal="center" vertical="center"/>
    </xf>
    <xf numFmtId="0" fontId="26" fillId="0" borderId="2" xfId="0" applyFont="1" applyBorder="1" applyAlignment="1">
      <alignment horizontal="center" vertical="center"/>
    </xf>
    <xf numFmtId="0" fontId="26" fillId="0" borderId="4" xfId="0" applyFont="1" applyBorder="1" applyAlignment="1">
      <alignment horizontal="center" vertical="center"/>
    </xf>
    <xf numFmtId="0" fontId="3" fillId="0" borderId="1" xfId="0" applyFont="1" applyBorder="1" applyAlignment="1">
      <alignment horizontal="center" vertical="center" wrapText="1"/>
    </xf>
    <xf numFmtId="2" fontId="4"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xf>
    <xf numFmtId="10" fontId="5" fillId="4" borderId="1" xfId="1" applyNumberFormat="1" applyFont="1" applyFill="1" applyBorder="1" applyAlignment="1">
      <alignment horizontal="center" vertical="center"/>
    </xf>
    <xf numFmtId="0" fontId="5" fillId="8" borderId="1" xfId="0" applyFont="1" applyFill="1" applyBorder="1" applyAlignment="1">
      <alignment horizontal="center" vertical="top" wrapText="1"/>
    </xf>
    <xf numFmtId="0" fontId="3" fillId="0" borderId="1" xfId="0" applyFont="1" applyBorder="1" applyAlignment="1">
      <alignment horizontal="center" vertical="center"/>
    </xf>
    <xf numFmtId="0" fontId="16" fillId="8" borderId="1" xfId="0" applyFont="1" applyFill="1" applyBorder="1" applyAlignment="1">
      <alignment horizontal="center" vertical="center" wrapText="1"/>
    </xf>
    <xf numFmtId="0" fontId="5" fillId="8" borderId="5" xfId="0" applyFont="1" applyFill="1" applyBorder="1" applyAlignment="1">
      <alignment horizontal="center" vertical="top" wrapText="1"/>
    </xf>
    <xf numFmtId="0" fontId="5" fillId="8" borderId="6" xfId="0" applyFont="1" applyFill="1" applyBorder="1" applyAlignment="1">
      <alignment horizontal="center" vertical="top" wrapText="1"/>
    </xf>
    <xf numFmtId="0" fontId="5" fillId="8" borderId="7" xfId="0" applyFont="1" applyFill="1" applyBorder="1" applyAlignment="1">
      <alignment horizontal="center" vertical="top" wrapText="1"/>
    </xf>
    <xf numFmtId="0" fontId="5" fillId="8" borderId="8" xfId="0" applyFont="1" applyFill="1" applyBorder="1" applyAlignment="1">
      <alignment horizontal="center" vertical="top" wrapText="1"/>
    </xf>
    <xf numFmtId="0" fontId="5" fillId="8" borderId="9" xfId="0" applyFont="1" applyFill="1" applyBorder="1" applyAlignment="1">
      <alignment horizontal="center" vertical="top" wrapText="1"/>
    </xf>
    <xf numFmtId="0" fontId="5" fillId="8" borderId="10" xfId="0" applyFont="1" applyFill="1" applyBorder="1" applyAlignment="1">
      <alignment horizontal="center" vertical="top" wrapText="1"/>
    </xf>
    <xf numFmtId="0" fontId="5" fillId="5" borderId="1" xfId="0" applyFont="1" applyFill="1" applyBorder="1" applyAlignment="1">
      <alignment horizontal="center" vertical="top" wrapText="1"/>
    </xf>
    <xf numFmtId="10" fontId="4" fillId="3" borderId="1" xfId="1" applyNumberFormat="1" applyFont="1" applyFill="1" applyBorder="1" applyAlignment="1">
      <alignment horizontal="center" vertical="center"/>
    </xf>
    <xf numFmtId="0" fontId="5" fillId="5" borderId="5" xfId="0" applyFont="1" applyFill="1" applyBorder="1" applyAlignment="1">
      <alignment horizontal="center" vertical="top" wrapText="1"/>
    </xf>
    <xf numFmtId="0" fontId="5" fillId="5" borderId="6" xfId="0" applyFont="1" applyFill="1" applyBorder="1" applyAlignment="1">
      <alignment horizontal="center" vertical="top" wrapText="1"/>
    </xf>
    <xf numFmtId="0" fontId="5" fillId="5" borderId="7" xfId="0" applyFont="1" applyFill="1" applyBorder="1" applyAlignment="1">
      <alignment horizontal="center" vertical="top" wrapText="1"/>
    </xf>
    <xf numFmtId="0" fontId="5" fillId="5" borderId="8" xfId="0" applyFont="1" applyFill="1" applyBorder="1" applyAlignment="1">
      <alignment horizontal="center" vertical="top" wrapText="1"/>
    </xf>
    <xf numFmtId="0" fontId="5" fillId="5" borderId="9" xfId="0" applyFont="1" applyFill="1" applyBorder="1" applyAlignment="1">
      <alignment horizontal="center" vertical="top" wrapText="1"/>
    </xf>
    <xf numFmtId="0" fontId="5" fillId="5" borderId="10" xfId="0" applyFont="1" applyFill="1" applyBorder="1" applyAlignment="1">
      <alignment horizontal="center" vertical="top" wrapText="1"/>
    </xf>
    <xf numFmtId="0" fontId="16" fillId="5" borderId="3" xfId="0" applyFont="1" applyFill="1" applyBorder="1" applyAlignment="1">
      <alignment horizontal="center" vertical="center" wrapText="1"/>
    </xf>
    <xf numFmtId="0" fontId="16" fillId="5" borderId="2"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16" fillId="5" borderId="1" xfId="0" quotePrefix="1" applyNumberFormat="1" applyFont="1" applyFill="1" applyBorder="1" applyAlignment="1">
      <alignment horizontal="center" vertical="center" wrapText="1" shrinkToFit="1"/>
    </xf>
    <xf numFmtId="10" fontId="5" fillId="4" borderId="1" xfId="1" applyNumberFormat="1" applyFont="1" applyFill="1" applyBorder="1" applyAlignment="1">
      <alignment horizontal="center" vertical="center" wrapText="1"/>
    </xf>
    <xf numFmtId="10" fontId="4" fillId="3" borderId="1" xfId="1" applyNumberFormat="1" applyFont="1" applyFill="1" applyBorder="1" applyAlignment="1">
      <alignment horizontal="center" vertical="center" wrapText="1"/>
    </xf>
    <xf numFmtId="0" fontId="5" fillId="7" borderId="1" xfId="0" applyFont="1" applyFill="1" applyBorder="1" applyAlignment="1">
      <alignment horizontal="center" vertical="top" wrapText="1"/>
    </xf>
    <xf numFmtId="0" fontId="0" fillId="7" borderId="1" xfId="0" applyFill="1" applyBorder="1" applyAlignment="1">
      <alignment horizontal="center" vertical="top"/>
    </xf>
    <xf numFmtId="2" fontId="17" fillId="0" borderId="3" xfId="0" applyNumberFormat="1" applyFont="1" applyBorder="1" applyAlignment="1">
      <alignment horizontal="center" vertical="center"/>
    </xf>
    <xf numFmtId="2" fontId="17" fillId="0" borderId="2" xfId="0" applyNumberFormat="1" applyFont="1" applyBorder="1" applyAlignment="1">
      <alignment horizontal="center" vertical="center"/>
    </xf>
    <xf numFmtId="2" fontId="17" fillId="0" borderId="4" xfId="0" applyNumberFormat="1" applyFont="1" applyBorder="1" applyAlignment="1">
      <alignment horizontal="center" vertical="center"/>
    </xf>
    <xf numFmtId="10" fontId="5" fillId="4" borderId="3" xfId="1" applyNumberFormat="1" applyFont="1" applyFill="1" applyBorder="1" applyAlignment="1">
      <alignment horizontal="center" vertical="center"/>
    </xf>
    <xf numFmtId="10" fontId="5" fillId="4" borderId="2" xfId="1" applyNumberFormat="1" applyFont="1" applyFill="1" applyBorder="1" applyAlignment="1">
      <alignment horizontal="center" vertical="center"/>
    </xf>
    <xf numFmtId="10" fontId="5" fillId="4" borderId="4" xfId="1" applyNumberFormat="1" applyFont="1" applyFill="1" applyBorder="1" applyAlignment="1">
      <alignment horizontal="center" vertical="center"/>
    </xf>
    <xf numFmtId="0" fontId="16" fillId="7" borderId="1" xfId="0" applyFont="1" applyFill="1" applyBorder="1" applyAlignment="1">
      <alignment horizontal="center" vertical="center"/>
    </xf>
    <xf numFmtId="2" fontId="17" fillId="0" borderId="1" xfId="0" applyNumberFormat="1" applyFont="1" applyBorder="1" applyAlignment="1">
      <alignment horizontal="center" vertical="center"/>
    </xf>
    <xf numFmtId="0" fontId="16" fillId="5" borderId="1" xfId="0" applyFont="1" applyFill="1" applyBorder="1" applyAlignment="1">
      <alignment horizontal="center" vertical="center" wrapText="1" shrinkToFit="1"/>
    </xf>
    <xf numFmtId="0" fontId="0" fillId="5" borderId="1" xfId="0" applyFill="1" applyBorder="1" applyAlignment="1">
      <alignment horizontal="center" vertical="top"/>
    </xf>
    <xf numFmtId="2" fontId="17" fillId="0" borderId="1" xfId="0" applyNumberFormat="1" applyFont="1" applyBorder="1" applyAlignment="1">
      <alignment horizontal="center" vertical="center" wrapText="1"/>
    </xf>
    <xf numFmtId="9" fontId="17" fillId="2" borderId="1" xfId="1" applyFont="1" applyFill="1" applyBorder="1" applyAlignment="1">
      <alignment horizontal="center" vertical="center"/>
    </xf>
    <xf numFmtId="0" fontId="5" fillId="6" borderId="1" xfId="0" applyFont="1" applyFill="1" applyBorder="1" applyAlignment="1">
      <alignment horizontal="center" vertical="top" wrapText="1"/>
    </xf>
    <xf numFmtId="0" fontId="16" fillId="6" borderId="1" xfId="0" applyFont="1" applyFill="1" applyBorder="1" applyAlignment="1">
      <alignment horizontal="center" vertical="center" wrapText="1" shrinkToFit="1"/>
    </xf>
    <xf numFmtId="0" fontId="5" fillId="6" borderId="1" xfId="0" applyFont="1" applyFill="1" applyBorder="1" applyAlignment="1">
      <alignment horizontal="center" vertical="top"/>
    </xf>
    <xf numFmtId="10" fontId="17" fillId="3" borderId="1" xfId="1" applyNumberFormat="1" applyFont="1" applyFill="1" applyBorder="1" applyAlignment="1">
      <alignment horizontal="center" vertical="center"/>
    </xf>
    <xf numFmtId="0" fontId="5" fillId="7" borderId="1" xfId="0" applyFont="1" applyFill="1" applyBorder="1" applyAlignment="1">
      <alignment horizontal="center" vertical="top"/>
    </xf>
    <xf numFmtId="0" fontId="16" fillId="7" borderId="1" xfId="0" applyFont="1" applyFill="1" applyBorder="1" applyAlignment="1">
      <alignment horizontal="center" vertical="center" wrapText="1" shrinkToFit="1"/>
    </xf>
    <xf numFmtId="0" fontId="3" fillId="10"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15" fillId="5" borderId="1" xfId="0" applyFont="1" applyFill="1" applyBorder="1" applyAlignment="1">
      <alignment horizontal="center" vertical="center" wrapText="1" shrinkToFit="1"/>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8" xfId="0" applyFont="1" applyFill="1" applyBorder="1" applyAlignment="1">
      <alignment horizontal="center" vertical="center"/>
    </xf>
    <xf numFmtId="0" fontId="2" fillId="10" borderId="9" xfId="0" applyFont="1" applyFill="1" applyBorder="1" applyAlignment="1">
      <alignment horizontal="center" vertical="center"/>
    </xf>
    <xf numFmtId="0" fontId="2" fillId="10" borderId="10" xfId="0" applyFont="1" applyFill="1" applyBorder="1" applyAlignment="1">
      <alignment horizontal="center" vertical="center"/>
    </xf>
    <xf numFmtId="0" fontId="5" fillId="8" borderId="1" xfId="0" applyFont="1" applyFill="1" applyBorder="1" applyAlignment="1">
      <alignment horizontal="center" vertical="top"/>
    </xf>
    <xf numFmtId="0" fontId="16" fillId="8" borderId="1" xfId="0" applyFont="1" applyFill="1" applyBorder="1" applyAlignment="1">
      <alignment horizontal="center" vertical="center" wrapText="1" shrinkToFit="1"/>
    </xf>
    <xf numFmtId="0" fontId="16" fillId="8" borderId="1" xfId="0" quotePrefix="1" applyFont="1" applyFill="1" applyBorder="1" applyAlignment="1">
      <alignment horizontal="center" vertical="center"/>
    </xf>
    <xf numFmtId="10" fontId="5" fillId="4" borderId="1" xfId="0" applyNumberFormat="1" applyFont="1" applyFill="1" applyBorder="1" applyAlignment="1">
      <alignment horizontal="center" vertical="center"/>
    </xf>
    <xf numFmtId="0" fontId="0" fillId="10" borderId="5" xfId="0" applyFill="1" applyBorder="1" applyAlignment="1">
      <alignment horizontal="center"/>
    </xf>
    <xf numFmtId="0" fontId="0" fillId="10" borderId="6" xfId="0" applyFill="1" applyBorder="1" applyAlignment="1">
      <alignment horizontal="center"/>
    </xf>
    <xf numFmtId="0" fontId="0" fillId="10" borderId="7" xfId="0" applyFill="1" applyBorder="1" applyAlignment="1">
      <alignment horizontal="center"/>
    </xf>
    <xf numFmtId="0" fontId="0" fillId="10" borderId="8" xfId="0" applyFill="1" applyBorder="1" applyAlignment="1">
      <alignment horizontal="center"/>
    </xf>
    <xf numFmtId="0" fontId="0" fillId="10" borderId="9" xfId="0" applyFill="1" applyBorder="1" applyAlignment="1">
      <alignment horizontal="center"/>
    </xf>
    <xf numFmtId="0" fontId="0" fillId="10" borderId="10" xfId="0" applyFill="1" applyBorder="1" applyAlignment="1">
      <alignment horizontal="center"/>
    </xf>
    <xf numFmtId="0" fontId="2" fillId="10" borderId="1" xfId="0" applyFont="1" applyFill="1" applyBorder="1" applyAlignment="1">
      <alignment horizontal="center" vertical="center"/>
    </xf>
    <xf numFmtId="10" fontId="5" fillId="4" borderId="3" xfId="0" applyNumberFormat="1" applyFont="1" applyFill="1" applyBorder="1" applyAlignment="1">
      <alignment horizontal="center" vertical="center"/>
    </xf>
    <xf numFmtId="10" fontId="5" fillId="4" borderId="2" xfId="0" applyNumberFormat="1" applyFont="1" applyFill="1" applyBorder="1" applyAlignment="1">
      <alignment horizontal="center" vertical="center"/>
    </xf>
    <xf numFmtId="10" fontId="5" fillId="4" borderId="4" xfId="0" applyNumberFormat="1" applyFont="1" applyFill="1" applyBorder="1" applyAlignment="1">
      <alignment horizontal="center" vertical="center"/>
    </xf>
    <xf numFmtId="0" fontId="16" fillId="6" borderId="3" xfId="0" applyFont="1" applyFill="1" applyBorder="1" applyAlignment="1">
      <alignment horizontal="center" vertical="center" wrapText="1" shrinkToFit="1"/>
    </xf>
    <xf numFmtId="0" fontId="16" fillId="6" borderId="2" xfId="0" applyFont="1" applyFill="1" applyBorder="1" applyAlignment="1">
      <alignment horizontal="center" vertical="center" wrapText="1" shrinkToFit="1"/>
    </xf>
    <xf numFmtId="0" fontId="16" fillId="6" borderId="4" xfId="0" applyFont="1" applyFill="1" applyBorder="1" applyAlignment="1">
      <alignment horizontal="center" vertical="center" wrapText="1" shrinkToFit="1"/>
    </xf>
    <xf numFmtId="164" fontId="5" fillId="4" borderId="1" xfId="1" applyNumberFormat="1" applyFont="1" applyFill="1" applyBorder="1" applyAlignment="1">
      <alignment horizontal="center" vertical="center"/>
    </xf>
    <xf numFmtId="0" fontId="16" fillId="7" borderId="3" xfId="0" applyFont="1" applyFill="1" applyBorder="1" applyAlignment="1">
      <alignment horizontal="center" vertical="center" wrapText="1" shrinkToFit="1"/>
    </xf>
    <xf numFmtId="0" fontId="16" fillId="7" borderId="2" xfId="0" applyFont="1" applyFill="1" applyBorder="1" applyAlignment="1">
      <alignment horizontal="center" vertical="center" wrapText="1" shrinkToFit="1"/>
    </xf>
    <xf numFmtId="0" fontId="16" fillId="7" borderId="4" xfId="0" applyFont="1" applyFill="1" applyBorder="1" applyAlignment="1">
      <alignment horizontal="center" vertical="center" wrapText="1" shrinkToFit="1"/>
    </xf>
    <xf numFmtId="0" fontId="28" fillId="2" borderId="36" xfId="0" applyFont="1" applyFill="1" applyBorder="1" applyAlignment="1">
      <alignment horizontal="center" vertical="center"/>
    </xf>
    <xf numFmtId="0" fontId="28" fillId="2" borderId="68" xfId="0" applyFont="1" applyFill="1" applyBorder="1" applyAlignment="1">
      <alignment horizontal="center" vertical="center"/>
    </xf>
    <xf numFmtId="10" fontId="25" fillId="2" borderId="60" xfId="1" applyNumberFormat="1" applyFont="1" applyFill="1" applyBorder="1" applyAlignment="1">
      <alignment horizontal="center" vertical="center"/>
    </xf>
    <xf numFmtId="2" fontId="26" fillId="0" borderId="60" xfId="1" applyNumberFormat="1" applyFont="1" applyFill="1" applyBorder="1" applyAlignment="1">
      <alignment horizontal="center" vertical="center"/>
    </xf>
    <xf numFmtId="10" fontId="27" fillId="4" borderId="60" xfId="1" applyNumberFormat="1" applyFont="1" applyFill="1" applyBorder="1" applyAlignment="1">
      <alignment horizontal="center" vertical="center"/>
    </xf>
    <xf numFmtId="10" fontId="27" fillId="4" borderId="77" xfId="1" applyNumberFormat="1" applyFont="1" applyFill="1" applyBorder="1" applyAlignment="1">
      <alignment horizontal="center" vertical="center"/>
    </xf>
    <xf numFmtId="1" fontId="28" fillId="0" borderId="36" xfId="1" applyNumberFormat="1" applyFont="1" applyFill="1" applyBorder="1" applyAlignment="1">
      <alignment horizontal="center" vertical="center"/>
    </xf>
    <xf numFmtId="2" fontId="26" fillId="0" borderId="60" xfId="0" applyNumberFormat="1" applyFont="1" applyBorder="1" applyAlignment="1">
      <alignment horizontal="center" vertical="center"/>
    </xf>
    <xf numFmtId="164" fontId="27" fillId="4" borderId="60" xfId="1" applyNumberFormat="1" applyFont="1" applyFill="1" applyBorder="1" applyAlignment="1">
      <alignment horizontal="center" vertical="center"/>
    </xf>
    <xf numFmtId="2" fontId="30" fillId="0" borderId="60" xfId="1" applyNumberFormat="1" applyFont="1" applyFill="1" applyBorder="1" applyAlignment="1">
      <alignment horizontal="center" vertical="center" wrapText="1"/>
    </xf>
    <xf numFmtId="10" fontId="27" fillId="4" borderId="60" xfId="1" applyNumberFormat="1" applyFont="1" applyFill="1" applyBorder="1" applyAlignment="1">
      <alignment horizontal="center" vertical="center" wrapText="1"/>
    </xf>
    <xf numFmtId="165" fontId="26" fillId="0" borderId="77" xfId="0" applyNumberFormat="1" applyFont="1" applyBorder="1" applyAlignment="1">
      <alignment horizontal="center" vertical="center"/>
    </xf>
    <xf numFmtId="165" fontId="26" fillId="0" borderId="60" xfId="0" applyNumberFormat="1" applyFont="1" applyBorder="1" applyAlignment="1">
      <alignment horizontal="center" vertical="center"/>
    </xf>
    <xf numFmtId="2" fontId="26" fillId="0" borderId="60" xfId="0" applyNumberFormat="1" applyFont="1" applyBorder="1" applyAlignment="1">
      <alignment horizontal="center" vertical="center" wrapText="1"/>
    </xf>
    <xf numFmtId="10" fontId="26" fillId="0" borderId="60" xfId="1" applyNumberFormat="1" applyFont="1" applyBorder="1" applyAlignment="1">
      <alignment horizontal="center" vertical="center"/>
    </xf>
    <xf numFmtId="10" fontId="25" fillId="2" borderId="0" xfId="1" applyNumberFormat="1" applyFont="1" applyFill="1" applyBorder="1" applyAlignment="1">
      <alignment horizontal="center" vertical="center"/>
    </xf>
    <xf numFmtId="10" fontId="27" fillId="4" borderId="0" xfId="1" applyNumberFormat="1" applyFont="1" applyFill="1" applyBorder="1" applyAlignment="1">
      <alignment horizontal="center" vertical="center"/>
    </xf>
    <xf numFmtId="2" fontId="26" fillId="0" borderId="0" xfId="0" applyNumberFormat="1" applyFont="1" applyBorder="1" applyAlignment="1">
      <alignment horizontal="center" vertical="center"/>
    </xf>
    <xf numFmtId="2" fontId="30" fillId="0" borderId="0" xfId="1" applyNumberFormat="1" applyFont="1" applyFill="1" applyBorder="1" applyAlignment="1">
      <alignment horizontal="center" vertical="center" wrapText="1"/>
    </xf>
    <xf numFmtId="10" fontId="27" fillId="4" borderId="0" xfId="1" applyNumberFormat="1" applyFont="1" applyFill="1" applyBorder="1" applyAlignment="1">
      <alignment horizontal="center" vertical="center" wrapText="1"/>
    </xf>
    <xf numFmtId="10" fontId="28" fillId="2" borderId="0" xfId="1" applyNumberFormat="1" applyFont="1" applyFill="1" applyBorder="1" applyAlignment="1">
      <alignment horizontal="center" vertical="center"/>
    </xf>
    <xf numFmtId="165" fontId="26" fillId="0" borderId="0" xfId="0" applyNumberFormat="1" applyFont="1" applyBorder="1" applyAlignment="1">
      <alignment horizontal="center" vertical="center"/>
    </xf>
    <xf numFmtId="2" fontId="26" fillId="0" borderId="0" xfId="0" applyNumberFormat="1" applyFont="1" applyBorder="1" applyAlignment="1">
      <alignment horizontal="center" vertical="center" wrapText="1"/>
    </xf>
    <xf numFmtId="10" fontId="26" fillId="0" borderId="0" xfId="1" applyNumberFormat="1" applyFont="1" applyBorder="1" applyAlignment="1">
      <alignment horizontal="center" vertical="center"/>
    </xf>
    <xf numFmtId="10" fontId="26" fillId="0" borderId="0" xfId="1" applyNumberFormat="1" applyFont="1" applyBorder="1" applyAlignment="1">
      <alignment horizontal="center" vertical="center" wrapText="1"/>
    </xf>
    <xf numFmtId="0" fontId="23" fillId="7" borderId="25" xfId="0" applyNumberFormat="1" applyFont="1" applyFill="1" applyBorder="1" applyAlignment="1">
      <alignment horizontal="center" vertical="center" wrapText="1" shrinkToFit="1"/>
    </xf>
    <xf numFmtId="0" fontId="24" fillId="7" borderId="25" xfId="0" applyFont="1" applyFill="1" applyBorder="1" applyAlignment="1">
      <alignment horizontal="left" vertical="center" wrapText="1" shrinkToFit="1"/>
    </xf>
    <xf numFmtId="10" fontId="28" fillId="3" borderId="26" xfId="1" applyNumberFormat="1" applyFont="1" applyFill="1" applyBorder="1" applyAlignment="1">
      <alignment horizontal="center" vertical="center"/>
    </xf>
    <xf numFmtId="0" fontId="22" fillId="7" borderId="38" xfId="0" applyFont="1" applyFill="1" applyBorder="1" applyAlignment="1">
      <alignment horizontal="center" vertical="center" wrapText="1" shrinkToFit="1"/>
    </xf>
    <xf numFmtId="0" fontId="22" fillId="7" borderId="39" xfId="0" applyFont="1" applyFill="1" applyBorder="1" applyAlignment="1">
      <alignment horizontal="center" vertical="center" wrapText="1" shrinkToFit="1"/>
    </xf>
    <xf numFmtId="0" fontId="22" fillId="7" borderId="40" xfId="0" applyFont="1" applyFill="1" applyBorder="1" applyAlignment="1">
      <alignment horizontal="center" vertical="center" wrapText="1" shrinkToFit="1"/>
    </xf>
    <xf numFmtId="0" fontId="28" fillId="0" borderId="10" xfId="0" applyFont="1" applyBorder="1" applyAlignment="1">
      <alignment horizontal="center" vertical="center"/>
    </xf>
    <xf numFmtId="0" fontId="33" fillId="2" borderId="35" xfId="0" applyFont="1" applyFill="1" applyBorder="1" applyAlignment="1">
      <alignment vertical="center"/>
    </xf>
    <xf numFmtId="0" fontId="33" fillId="2" borderId="10" xfId="0" applyFont="1" applyFill="1" applyBorder="1" applyAlignment="1">
      <alignment vertical="center"/>
    </xf>
    <xf numFmtId="0" fontId="28" fillId="2" borderId="10" xfId="0" applyFont="1" applyFill="1" applyBorder="1" applyAlignment="1">
      <alignment horizontal="center" vertical="center"/>
    </xf>
    <xf numFmtId="0" fontId="28" fillId="2" borderId="54" xfId="0" applyFont="1" applyFill="1" applyBorder="1" applyAlignment="1">
      <alignment horizontal="center" vertical="center"/>
    </xf>
    <xf numFmtId="0" fontId="0" fillId="0" borderId="41" xfId="0" applyBorder="1"/>
    <xf numFmtId="10" fontId="27" fillId="4" borderId="41" xfId="1" applyNumberFormat="1" applyFont="1" applyFill="1" applyBorder="1" applyAlignment="1">
      <alignment horizontal="center" vertical="center"/>
    </xf>
    <xf numFmtId="10" fontId="27" fillId="4" borderId="0" xfId="1" applyNumberFormat="1" applyFont="1" applyFill="1" applyBorder="1" applyAlignment="1">
      <alignment horizontal="center" vertical="center"/>
    </xf>
    <xf numFmtId="1" fontId="26" fillId="2" borderId="38" xfId="1" applyNumberFormat="1" applyFont="1" applyFill="1" applyBorder="1" applyAlignment="1">
      <alignment horizontal="center" vertical="center"/>
    </xf>
    <xf numFmtId="1" fontId="26" fillId="2" borderId="40" xfId="1" applyNumberFormat="1" applyFont="1" applyFill="1" applyBorder="1" applyAlignment="1">
      <alignment horizontal="center" vertical="center"/>
    </xf>
    <xf numFmtId="2" fontId="26" fillId="0" borderId="41" xfId="1" applyNumberFormat="1" applyFont="1" applyFill="1" applyBorder="1" applyAlignment="1">
      <alignment horizontal="center" vertical="center"/>
    </xf>
    <xf numFmtId="2" fontId="26" fillId="0" borderId="0" xfId="1" applyNumberFormat="1" applyFont="1" applyFill="1" applyBorder="1" applyAlignment="1">
      <alignment horizontal="center" vertical="center"/>
    </xf>
    <xf numFmtId="0" fontId="32" fillId="2" borderId="57" xfId="0" applyFont="1" applyFill="1" applyBorder="1"/>
    <xf numFmtId="0" fontId="32" fillId="2" borderId="35" xfId="0" applyFont="1" applyFill="1" applyBorder="1"/>
    <xf numFmtId="0" fontId="25" fillId="0" borderId="9" xfId="0" applyFont="1" applyBorder="1" applyAlignment="1">
      <alignment horizontal="center" vertical="center"/>
    </xf>
    <xf numFmtId="10" fontId="28" fillId="2" borderId="59" xfId="1" applyNumberFormat="1" applyFont="1" applyFill="1" applyBorder="1" applyAlignment="1">
      <alignment horizontal="center" vertical="center"/>
    </xf>
    <xf numFmtId="2" fontId="26" fillId="0" borderId="38" xfId="0" applyNumberFormat="1" applyFont="1" applyBorder="1" applyAlignment="1">
      <alignment horizontal="center" vertical="center" wrapText="1"/>
    </xf>
    <xf numFmtId="10" fontId="27" fillId="4" borderId="38" xfId="1" applyNumberFormat="1" applyFont="1" applyFill="1" applyBorder="1" applyAlignment="1">
      <alignment horizontal="center" vertical="center" wrapText="1"/>
    </xf>
    <xf numFmtId="0" fontId="28" fillId="0" borderId="37" xfId="0" applyFont="1" applyFill="1" applyBorder="1" applyAlignment="1">
      <alignment horizontal="center" vertical="center"/>
    </xf>
    <xf numFmtId="0" fontId="25" fillId="0" borderId="37" xfId="0" applyFont="1" applyBorder="1" applyAlignment="1">
      <alignment horizontal="center" vertical="center"/>
    </xf>
    <xf numFmtId="0" fontId="25" fillId="0" borderId="67" xfId="0" applyFont="1" applyBorder="1" applyAlignment="1">
      <alignment horizontal="center" vertical="center"/>
    </xf>
    <xf numFmtId="0" fontId="26" fillId="2" borderId="1" xfId="1" applyNumberFormat="1" applyFont="1" applyFill="1" applyBorder="1" applyAlignment="1">
      <alignment horizontal="center" vertical="center"/>
    </xf>
    <xf numFmtId="2" fontId="30" fillId="0" borderId="1" xfId="1" applyNumberFormat="1" applyFont="1" applyFill="1" applyBorder="1" applyAlignment="1">
      <alignment horizontal="center" vertical="center" wrapText="1"/>
    </xf>
    <xf numFmtId="10" fontId="27" fillId="4" borderId="1" xfId="1" applyNumberFormat="1" applyFont="1" applyFill="1" applyBorder="1" applyAlignment="1">
      <alignment horizontal="center" vertical="center" wrapText="1"/>
    </xf>
    <xf numFmtId="10" fontId="28" fillId="2" borderId="1" xfId="1" applyNumberFormat="1" applyFont="1" applyFill="1" applyBorder="1" applyAlignment="1">
      <alignment horizontal="center" vertical="center"/>
    </xf>
    <xf numFmtId="165" fontId="26" fillId="0" borderId="1" xfId="0" applyNumberFormat="1" applyFont="1" applyBorder="1" applyAlignment="1">
      <alignment horizontal="center" vertical="center"/>
    </xf>
    <xf numFmtId="165" fontId="25" fillId="0" borderId="1" xfId="0" applyNumberFormat="1" applyFont="1" applyBorder="1" applyAlignment="1">
      <alignment horizontal="center" vertical="center"/>
    </xf>
    <xf numFmtId="0" fontId="25" fillId="2" borderId="19" xfId="0" applyFont="1" applyFill="1" applyBorder="1" applyAlignment="1">
      <alignment horizontal="center" vertical="center"/>
    </xf>
    <xf numFmtId="1" fontId="28" fillId="0" borderId="15" xfId="1" applyNumberFormat="1" applyFont="1" applyFill="1" applyBorder="1" applyAlignment="1">
      <alignment horizontal="center" vertical="center"/>
    </xf>
    <xf numFmtId="2" fontId="26" fillId="0" borderId="15" xfId="1" applyNumberFormat="1" applyFont="1" applyFill="1" applyBorder="1" applyAlignment="1">
      <alignment horizontal="center" vertical="center"/>
    </xf>
    <xf numFmtId="0" fontId="26" fillId="2" borderId="15" xfId="1" applyNumberFormat="1" applyFont="1" applyFill="1" applyBorder="1" applyAlignment="1">
      <alignment horizontal="center" vertical="center"/>
    </xf>
    <xf numFmtId="10" fontId="27" fillId="4" borderId="15" xfId="1" applyNumberFormat="1" applyFont="1" applyFill="1" applyBorder="1" applyAlignment="1">
      <alignment horizontal="center" vertical="center"/>
    </xf>
    <xf numFmtId="0" fontId="25" fillId="0" borderId="15" xfId="0" applyFont="1" applyFill="1" applyBorder="1" applyAlignment="1">
      <alignment horizontal="center" vertical="center"/>
    </xf>
    <xf numFmtId="10" fontId="25" fillId="2" borderId="15" xfId="1" applyNumberFormat="1" applyFont="1" applyFill="1" applyBorder="1" applyAlignment="1">
      <alignment horizontal="center" vertical="center"/>
    </xf>
    <xf numFmtId="2" fontId="26" fillId="0" borderId="15" xfId="0" applyNumberFormat="1" applyFont="1" applyBorder="1" applyAlignment="1">
      <alignment horizontal="center" vertical="center"/>
    </xf>
    <xf numFmtId="164" fontId="27" fillId="4" borderId="15" xfId="1" applyNumberFormat="1" applyFont="1" applyFill="1" applyBorder="1" applyAlignment="1">
      <alignment horizontal="center" vertical="center"/>
    </xf>
    <xf numFmtId="2" fontId="30" fillId="0" borderId="15" xfId="1" applyNumberFormat="1" applyFont="1" applyFill="1" applyBorder="1" applyAlignment="1">
      <alignment horizontal="center" vertical="center" wrapText="1"/>
    </xf>
    <xf numFmtId="10" fontId="27" fillId="4" borderId="15" xfId="1" applyNumberFormat="1" applyFont="1" applyFill="1" applyBorder="1" applyAlignment="1">
      <alignment horizontal="center" vertical="center" wrapText="1"/>
    </xf>
    <xf numFmtId="10" fontId="28" fillId="2" borderId="15" xfId="1" applyNumberFormat="1" applyFont="1" applyFill="1" applyBorder="1" applyAlignment="1">
      <alignment horizontal="center" vertical="center"/>
    </xf>
    <xf numFmtId="10" fontId="31" fillId="4" borderId="15" xfId="1" applyNumberFormat="1" applyFont="1" applyFill="1" applyBorder="1" applyAlignment="1">
      <alignment horizontal="center" vertical="center"/>
    </xf>
    <xf numFmtId="165" fontId="26" fillId="0" borderId="15" xfId="0" applyNumberFormat="1" applyFont="1" applyBorder="1" applyAlignment="1">
      <alignment horizontal="center" vertical="center"/>
    </xf>
    <xf numFmtId="2" fontId="26" fillId="0" borderId="15" xfId="0" applyNumberFormat="1" applyFont="1" applyBorder="1" applyAlignment="1">
      <alignment horizontal="center" vertical="center" wrapText="1"/>
    </xf>
    <xf numFmtId="165" fontId="25" fillId="0" borderId="15" xfId="0" applyNumberFormat="1" applyFont="1" applyBorder="1" applyAlignment="1">
      <alignment horizontal="center" vertical="center"/>
    </xf>
    <xf numFmtId="10" fontId="25" fillId="2" borderId="54" xfId="1" applyNumberFormat="1" applyFont="1" applyFill="1" applyBorder="1" applyAlignment="1">
      <alignment horizontal="center" vertical="center"/>
    </xf>
    <xf numFmtId="10" fontId="27" fillId="4" borderId="19" xfId="1" applyNumberFormat="1" applyFont="1" applyFill="1" applyBorder="1" applyAlignment="1">
      <alignment horizontal="center" vertical="center" wrapText="1"/>
    </xf>
    <xf numFmtId="10" fontId="27" fillId="4" borderId="20" xfId="1" applyNumberFormat="1" applyFont="1" applyFill="1" applyBorder="1" applyAlignment="1">
      <alignment horizontal="center" vertical="center" wrapText="1"/>
    </xf>
    <xf numFmtId="2" fontId="26" fillId="0" borderId="51" xfId="1" applyNumberFormat="1" applyFont="1" applyFill="1" applyBorder="1" applyAlignment="1">
      <alignment horizontal="center" vertical="center"/>
    </xf>
    <xf numFmtId="2" fontId="26" fillId="0" borderId="54" xfId="1" applyNumberFormat="1" applyFont="1" applyFill="1" applyBorder="1" applyAlignment="1">
      <alignment horizontal="center" vertical="center"/>
    </xf>
    <xf numFmtId="1" fontId="28" fillId="0" borderId="17" xfId="1" applyNumberFormat="1" applyFont="1" applyFill="1" applyBorder="1" applyAlignment="1">
      <alignment horizontal="center" vertical="center"/>
    </xf>
    <xf numFmtId="9" fontId="28" fillId="2" borderId="48" xfId="1" applyFont="1" applyFill="1" applyBorder="1" applyAlignment="1">
      <alignment horizontal="center" vertical="center"/>
    </xf>
    <xf numFmtId="0" fontId="25" fillId="0" borderId="4" xfId="0" applyFont="1" applyFill="1" applyBorder="1" applyAlignment="1">
      <alignment horizontal="center" vertical="center"/>
    </xf>
    <xf numFmtId="10" fontId="25" fillId="2" borderId="30" xfId="1" applyNumberFormat="1" applyFont="1" applyFill="1" applyBorder="1" applyAlignment="1">
      <alignment horizontal="center" vertical="center"/>
    </xf>
    <xf numFmtId="10" fontId="25" fillId="2" borderId="39" xfId="1" applyNumberFormat="1" applyFont="1" applyFill="1" applyBorder="1" applyAlignment="1">
      <alignment horizontal="center" vertical="center"/>
    </xf>
    <xf numFmtId="10" fontId="31" fillId="2" borderId="0" xfId="1" applyNumberFormat="1" applyFont="1" applyFill="1" applyBorder="1" applyAlignment="1">
      <alignment horizontal="center" vertical="center"/>
    </xf>
    <xf numFmtId="2" fontId="26" fillId="12" borderId="62" xfId="0" applyNumberFormat="1" applyFont="1" applyFill="1" applyBorder="1" applyAlignment="1">
      <alignment horizontal="center" vertical="center"/>
    </xf>
    <xf numFmtId="2" fontId="26" fillId="12" borderId="38" xfId="0" applyNumberFormat="1" applyFont="1" applyFill="1" applyBorder="1" applyAlignment="1">
      <alignment horizontal="center" vertical="center"/>
    </xf>
    <xf numFmtId="2" fontId="26" fillId="12" borderId="63" xfId="0" applyNumberFormat="1" applyFont="1" applyFill="1" applyBorder="1" applyAlignment="1">
      <alignment horizontal="center" vertical="center"/>
    </xf>
    <xf numFmtId="2" fontId="26" fillId="12" borderId="40" xfId="0" applyNumberFormat="1" applyFont="1" applyFill="1" applyBorder="1" applyAlignment="1">
      <alignment horizontal="center" vertical="center"/>
    </xf>
    <xf numFmtId="2" fontId="26" fillId="0" borderId="25" xfId="0" applyNumberFormat="1" applyFont="1" applyBorder="1" applyAlignment="1">
      <alignment horizontal="center" vertical="center"/>
    </xf>
    <xf numFmtId="164" fontId="27" fillId="4" borderId="62" xfId="1" applyNumberFormat="1" applyFont="1" applyFill="1" applyBorder="1" applyAlignment="1">
      <alignment horizontal="center" vertical="center"/>
    </xf>
    <xf numFmtId="164" fontId="27" fillId="4" borderId="63" xfId="1" applyNumberFormat="1" applyFont="1" applyFill="1" applyBorder="1" applyAlignment="1">
      <alignment horizontal="center" vertical="center"/>
    </xf>
    <xf numFmtId="164" fontId="27" fillId="4" borderId="43" xfId="1" applyNumberFormat="1" applyFont="1" applyFill="1" applyBorder="1" applyAlignment="1">
      <alignment horizontal="center" vertical="center"/>
    </xf>
    <xf numFmtId="164" fontId="27" fillId="4" borderId="74" xfId="1" applyNumberFormat="1" applyFont="1" applyFill="1" applyBorder="1" applyAlignment="1">
      <alignment horizontal="center" vertical="center"/>
    </xf>
    <xf numFmtId="2" fontId="30" fillId="0" borderId="25" xfId="1" applyNumberFormat="1" applyFont="1" applyFill="1" applyBorder="1" applyAlignment="1">
      <alignment horizontal="center" vertical="center" wrapText="1"/>
    </xf>
    <xf numFmtId="0" fontId="22" fillId="8" borderId="39" xfId="0" applyFont="1" applyFill="1" applyBorder="1" applyAlignment="1">
      <alignment horizontal="center" vertical="center" wrapText="1" shrinkToFit="1"/>
    </xf>
    <xf numFmtId="0" fontId="23" fillId="8" borderId="39" xfId="0" applyNumberFormat="1" applyFont="1" applyFill="1" applyBorder="1" applyAlignment="1">
      <alignment horizontal="center" vertical="center" wrapText="1" shrinkToFit="1"/>
    </xf>
    <xf numFmtId="0" fontId="24" fillId="8" borderId="39" xfId="0" applyFont="1" applyFill="1" applyBorder="1" applyAlignment="1">
      <alignment vertical="center" wrapText="1" shrinkToFit="1"/>
    </xf>
    <xf numFmtId="0" fontId="32" fillId="2" borderId="37" xfId="0" applyFont="1" applyFill="1" applyBorder="1"/>
    <xf numFmtId="0" fontId="32" fillId="2" borderId="67" xfId="0" applyFont="1" applyFill="1" applyBorder="1"/>
    <xf numFmtId="0" fontId="25" fillId="0" borderId="37" xfId="0" applyFont="1" applyFill="1" applyBorder="1" applyAlignment="1">
      <alignment horizontal="center" vertical="center"/>
    </xf>
    <xf numFmtId="0" fontId="25" fillId="0" borderId="67" xfId="0" applyFont="1" applyFill="1" applyBorder="1" applyAlignment="1">
      <alignment horizontal="center" vertical="center"/>
    </xf>
    <xf numFmtId="0" fontId="25" fillId="2" borderId="37" xfId="0" applyFont="1" applyFill="1" applyBorder="1" applyAlignment="1">
      <alignment horizontal="center" vertical="center"/>
    </xf>
    <xf numFmtId="0" fontId="25" fillId="2" borderId="67" xfId="0" applyFont="1" applyFill="1" applyBorder="1" applyAlignment="1">
      <alignment horizontal="center" vertical="center"/>
    </xf>
    <xf numFmtId="0" fontId="28" fillId="0" borderId="67" xfId="0" applyFont="1" applyBorder="1" applyAlignment="1">
      <alignment horizontal="center" vertical="center"/>
    </xf>
    <xf numFmtId="10" fontId="31" fillId="4" borderId="39" xfId="1" applyNumberFormat="1" applyFont="1" applyFill="1" applyBorder="1" applyAlignment="1">
      <alignment horizontal="center" vertical="center"/>
    </xf>
    <xf numFmtId="1" fontId="28" fillId="0" borderId="37" xfId="1" applyNumberFormat="1" applyFont="1" applyFill="1" applyBorder="1" applyAlignment="1">
      <alignment horizontal="center" vertical="center"/>
    </xf>
    <xf numFmtId="1" fontId="28" fillId="0" borderId="67" xfId="1" applyNumberFormat="1" applyFont="1" applyFill="1" applyBorder="1" applyAlignment="1">
      <alignment horizontal="center" vertical="center"/>
    </xf>
    <xf numFmtId="9" fontId="31" fillId="4" borderId="39" xfId="1" applyFont="1" applyFill="1" applyBorder="1" applyAlignment="1">
      <alignment horizontal="center" vertical="center"/>
    </xf>
    <xf numFmtId="0" fontId="28" fillId="0" borderId="8" xfId="0" applyFont="1" applyBorder="1" applyAlignment="1">
      <alignment horizontal="center" vertical="center"/>
    </xf>
    <xf numFmtId="0" fontId="28" fillId="0" borderId="37" xfId="0" applyFont="1" applyBorder="1" applyAlignment="1">
      <alignment horizontal="center" vertical="center"/>
    </xf>
    <xf numFmtId="10" fontId="31" fillId="4" borderId="78" xfId="1" applyNumberFormat="1" applyFont="1" applyFill="1" applyBorder="1" applyAlignment="1">
      <alignment horizontal="center" vertical="center"/>
    </xf>
    <xf numFmtId="0" fontId="25" fillId="0" borderId="8" xfId="0" applyFont="1" applyBorder="1" applyAlignment="1">
      <alignment horizontal="center" vertical="center"/>
    </xf>
    <xf numFmtId="0" fontId="25" fillId="0" borderId="2" xfId="0" applyFont="1" applyBorder="1" applyAlignment="1">
      <alignment horizontal="center" vertical="center"/>
    </xf>
    <xf numFmtId="10" fontId="28" fillId="3" borderId="67" xfId="1" applyNumberFormat="1" applyFont="1" applyFill="1" applyBorder="1" applyAlignment="1">
      <alignment horizontal="center" vertical="center"/>
    </xf>
    <xf numFmtId="10" fontId="31" fillId="4" borderId="67" xfId="1" applyNumberFormat="1" applyFont="1" applyFill="1" applyBorder="1" applyAlignment="1">
      <alignment horizontal="center" vertical="center"/>
    </xf>
    <xf numFmtId="1" fontId="25" fillId="0" borderId="37" xfId="0" applyNumberFormat="1" applyFont="1" applyBorder="1" applyAlignment="1">
      <alignment horizontal="center" vertical="center"/>
    </xf>
    <xf numFmtId="10" fontId="25" fillId="0" borderId="39" xfId="1" applyNumberFormat="1" applyFont="1" applyBorder="1" applyAlignment="1">
      <alignment horizontal="center" vertical="center"/>
    </xf>
    <xf numFmtId="10" fontId="30" fillId="0" borderId="39" xfId="1" applyNumberFormat="1" applyFont="1" applyBorder="1" applyAlignment="1">
      <alignment horizontal="center" vertical="center"/>
    </xf>
    <xf numFmtId="10" fontId="31" fillId="2" borderId="78" xfId="1" applyNumberFormat="1" applyFont="1" applyFill="1" applyBorder="1" applyAlignment="1">
      <alignment horizontal="center" vertical="center"/>
    </xf>
    <xf numFmtId="10" fontId="31" fillId="2" borderId="39" xfId="1" applyNumberFormat="1" applyFont="1" applyFill="1" applyBorder="1" applyAlignment="1">
      <alignment horizontal="center" vertical="center"/>
    </xf>
    <xf numFmtId="164" fontId="26" fillId="3" borderId="0" xfId="1" applyNumberFormat="1" applyFont="1" applyFill="1" applyBorder="1" applyAlignment="1">
      <alignment horizontal="center" vertical="center"/>
    </xf>
    <xf numFmtId="0" fontId="28" fillId="0" borderId="37" xfId="0" quotePrefix="1" applyFont="1" applyBorder="1" applyAlignment="1">
      <alignment horizontal="center" vertical="center"/>
    </xf>
    <xf numFmtId="2" fontId="30" fillId="0" borderId="60" xfId="0" applyNumberFormat="1" applyFont="1" applyBorder="1" applyAlignment="1">
      <alignment horizontal="center" vertical="center"/>
    </xf>
    <xf numFmtId="164" fontId="27" fillId="4" borderId="77" xfId="1" applyNumberFormat="1" applyFont="1" applyFill="1" applyBorder="1" applyAlignment="1">
      <alignment horizontal="center" vertical="center"/>
    </xf>
    <xf numFmtId="0" fontId="28" fillId="0" borderId="18" xfId="0" quotePrefix="1" applyFont="1" applyBorder="1" applyAlignment="1">
      <alignment horizontal="center" vertical="center"/>
    </xf>
    <xf numFmtId="10" fontId="25" fillId="0" borderId="44" xfId="1"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mruColors>
      <color rgb="FF008080"/>
      <color rgb="FFD88762"/>
      <color rgb="FFC66FCF"/>
      <color rgb="FF3DC3AD"/>
      <color rgb="FF3E83C2"/>
      <color rgb="FF3366CC"/>
      <color rgb="FF0099CC"/>
      <color rgb="FFFF00FF"/>
      <color rgb="FFFF33CC"/>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W139"/>
  <sheetViews>
    <sheetView tabSelected="1" zoomScale="50" zoomScaleNormal="50" zoomScaleSheetLayoutView="30" zoomScalePageLayoutView="70" workbookViewId="0">
      <pane xSplit="1" ySplit="7" topLeftCell="B8" activePane="bottomRight" state="frozen"/>
      <selection pane="topRight" activeCell="B1" sqref="B1"/>
      <selection pane="bottomLeft" activeCell="A8" sqref="A8"/>
      <selection pane="bottomRight" activeCell="C53" sqref="C53"/>
    </sheetView>
  </sheetViews>
  <sheetFormatPr defaultRowHeight="15" x14ac:dyDescent="0.25"/>
  <cols>
    <col min="1" max="1" width="11.7109375" customWidth="1"/>
    <col min="2" max="2" width="12.7109375" style="312" customWidth="1"/>
    <col min="3" max="3" width="83.85546875" style="8" customWidth="1"/>
    <col min="4" max="5" width="9.7109375" hidden="1" customWidth="1"/>
    <col min="6" max="7" width="11.7109375" hidden="1" customWidth="1"/>
    <col min="8" max="9" width="9.7109375" hidden="1" customWidth="1"/>
    <col min="10" max="11" width="11.7109375" hidden="1" customWidth="1"/>
    <col min="12" max="14" width="11.7109375" customWidth="1"/>
    <col min="15" max="23" width="17.7109375" hidden="1" customWidth="1"/>
    <col min="24" max="26" width="9.7109375" style="14" hidden="1" customWidth="1"/>
    <col min="27" max="35" width="17.7109375" hidden="1" customWidth="1"/>
    <col min="36" max="43" width="11.7109375" hidden="1" customWidth="1"/>
    <col min="44" max="46" width="11.7109375" customWidth="1"/>
    <col min="47" max="49" width="11.7109375" hidden="1" customWidth="1"/>
    <col min="50" max="58" width="17.7109375" hidden="1" customWidth="1"/>
    <col min="59" max="60" width="11.7109375" hidden="1" customWidth="1"/>
    <col min="61" max="61" width="11.7109375" style="2" hidden="1" customWidth="1"/>
    <col min="62" max="70" width="17.7109375" hidden="1" customWidth="1"/>
    <col min="71" max="73" width="11.7109375" hidden="1" customWidth="1"/>
    <col min="74" max="82" width="17.7109375" hidden="1" customWidth="1"/>
    <col min="83" max="85" width="11.7109375" hidden="1" customWidth="1"/>
    <col min="86" max="94" width="17.7109375" hidden="1" customWidth="1"/>
    <col min="95" max="108" width="11.7109375" customWidth="1"/>
    <col min="109" max="117" width="17.7109375" customWidth="1"/>
    <col min="118" max="120" width="11.7109375" customWidth="1"/>
    <col min="121" max="129" width="17.7109375" customWidth="1"/>
    <col min="130" max="132" width="11.7109375" customWidth="1"/>
    <col min="133" max="141" width="17.7109375" customWidth="1"/>
    <col min="142" max="144" width="11.7109375" customWidth="1"/>
    <col min="145" max="153" width="17.7109375" customWidth="1"/>
  </cols>
  <sheetData>
    <row r="2" spans="1:153" x14ac:dyDescent="0.25">
      <c r="A2" s="724"/>
      <c r="B2" s="724"/>
      <c r="C2" s="724"/>
      <c r="D2" s="724"/>
      <c r="E2" s="724"/>
      <c r="F2" s="724"/>
      <c r="G2" s="724"/>
      <c r="H2" s="724"/>
      <c r="I2" s="724"/>
      <c r="J2" s="724"/>
      <c r="K2" s="724"/>
      <c r="L2" s="724"/>
      <c r="M2" s="724"/>
      <c r="N2" s="724"/>
      <c r="O2" s="724"/>
      <c r="P2" s="724"/>
      <c r="Q2" s="724"/>
      <c r="R2" s="724"/>
      <c r="S2" s="724"/>
      <c r="T2" s="724"/>
      <c r="U2" s="724"/>
      <c r="V2" s="724"/>
      <c r="W2" s="724"/>
      <c r="X2" s="724"/>
      <c r="Y2" s="724"/>
      <c r="Z2" s="724"/>
      <c r="AA2" s="724"/>
      <c r="AB2" s="724"/>
      <c r="AC2" s="724"/>
      <c r="AD2" s="724"/>
      <c r="AE2" s="724"/>
      <c r="AF2" s="724"/>
      <c r="AG2" s="724"/>
      <c r="AH2" s="724"/>
      <c r="AI2" s="724"/>
      <c r="AJ2" s="724"/>
      <c r="AK2" s="724"/>
      <c r="AL2" s="724"/>
      <c r="AM2" s="724"/>
      <c r="AN2" s="724"/>
      <c r="AO2" s="724"/>
      <c r="AP2" s="724"/>
      <c r="AQ2" s="724"/>
      <c r="AR2" s="724"/>
      <c r="AS2" s="724"/>
      <c r="AT2" s="724"/>
      <c r="AU2" s="724"/>
      <c r="AV2" s="724"/>
      <c r="AW2" s="724"/>
      <c r="AX2" s="724"/>
      <c r="AY2" s="724"/>
      <c r="AZ2" s="724"/>
      <c r="BA2" s="724"/>
      <c r="BB2" s="724"/>
      <c r="BC2" s="724"/>
      <c r="BD2" s="21"/>
      <c r="BE2" s="21"/>
      <c r="BF2" s="21"/>
    </row>
    <row r="3" spans="1:153" x14ac:dyDescent="0.25">
      <c r="A3" s="724"/>
      <c r="B3" s="724"/>
      <c r="C3" s="724"/>
      <c r="D3" s="724"/>
      <c r="E3" s="724"/>
      <c r="F3" s="724"/>
      <c r="G3" s="724"/>
      <c r="H3" s="724"/>
      <c r="I3" s="724"/>
      <c r="J3" s="724"/>
      <c r="K3" s="724"/>
      <c r="L3" s="724"/>
      <c r="M3" s="724"/>
      <c r="N3" s="724"/>
      <c r="O3" s="724"/>
      <c r="P3" s="724"/>
      <c r="Q3" s="724"/>
      <c r="R3" s="724"/>
      <c r="S3" s="724"/>
      <c r="T3" s="724"/>
      <c r="U3" s="724"/>
      <c r="V3" s="724"/>
      <c r="W3" s="724"/>
      <c r="X3" s="724"/>
      <c r="Y3" s="724"/>
      <c r="Z3" s="724"/>
      <c r="AA3" s="724"/>
      <c r="AB3" s="724"/>
      <c r="AC3" s="724"/>
      <c r="AD3" s="724"/>
      <c r="AE3" s="724"/>
      <c r="AF3" s="724"/>
      <c r="AG3" s="724"/>
      <c r="AH3" s="724"/>
      <c r="AI3" s="724"/>
      <c r="AJ3" s="724"/>
      <c r="AK3" s="724"/>
      <c r="AL3" s="724"/>
      <c r="AM3" s="724"/>
      <c r="AN3" s="724"/>
      <c r="AO3" s="724"/>
      <c r="AP3" s="724"/>
      <c r="AQ3" s="724"/>
      <c r="AR3" s="724"/>
      <c r="AS3" s="724"/>
      <c r="AT3" s="724"/>
      <c r="AU3" s="724"/>
      <c r="AV3" s="724"/>
      <c r="AW3" s="724"/>
      <c r="AX3" s="724"/>
      <c r="AY3" s="724"/>
      <c r="AZ3" s="724"/>
      <c r="BA3" s="724"/>
      <c r="BB3" s="724"/>
      <c r="BC3" s="724"/>
      <c r="BD3" s="21"/>
      <c r="BE3" s="21"/>
      <c r="BF3" s="21"/>
    </row>
    <row r="4" spans="1:153" ht="15.75" thickBot="1" x14ac:dyDescent="0.3">
      <c r="AJ4" s="3"/>
    </row>
    <row r="5" spans="1:153" ht="30" customHeight="1" thickBot="1" x14ac:dyDescent="0.3">
      <c r="A5" s="727" t="s">
        <v>32</v>
      </c>
      <c r="B5" s="726" t="s">
        <v>228</v>
      </c>
      <c r="C5" s="725" t="s">
        <v>227</v>
      </c>
      <c r="D5" s="688">
        <v>2016</v>
      </c>
      <c r="E5" s="688"/>
      <c r="F5" s="688"/>
      <c r="G5" s="688"/>
      <c r="H5" s="688"/>
      <c r="I5" s="688"/>
      <c r="J5" s="688"/>
      <c r="K5" s="688"/>
      <c r="L5" s="688"/>
      <c r="M5" s="688"/>
      <c r="N5" s="688"/>
      <c r="O5" s="688"/>
      <c r="P5" s="688"/>
      <c r="Q5" s="688"/>
      <c r="R5" s="688"/>
      <c r="S5" s="688"/>
      <c r="T5" s="688"/>
      <c r="U5" s="688"/>
      <c r="V5" s="688"/>
      <c r="W5" s="688"/>
      <c r="X5" s="688"/>
      <c r="Y5" s="688"/>
      <c r="Z5" s="688"/>
      <c r="AA5" s="688"/>
      <c r="AB5" s="688"/>
      <c r="AC5" s="688"/>
      <c r="AD5" s="688"/>
      <c r="AE5" s="688"/>
      <c r="AF5" s="688"/>
      <c r="AG5" s="688"/>
      <c r="AH5" s="688"/>
      <c r="AI5" s="688"/>
      <c r="AJ5" s="541">
        <v>2017</v>
      </c>
      <c r="AK5" s="542"/>
      <c r="AL5" s="542"/>
      <c r="AM5" s="542"/>
      <c r="AN5" s="542"/>
      <c r="AO5" s="542"/>
      <c r="AP5" s="542"/>
      <c r="AQ5" s="542"/>
      <c r="AR5" s="542"/>
      <c r="AS5" s="542"/>
      <c r="AT5" s="542"/>
      <c r="AU5" s="542"/>
      <c r="AV5" s="542"/>
      <c r="AW5" s="542"/>
      <c r="AX5" s="542"/>
      <c r="AY5" s="542"/>
      <c r="AZ5" s="542"/>
      <c r="BA5" s="542"/>
      <c r="BB5" s="542"/>
      <c r="BC5" s="542"/>
      <c r="BD5" s="542"/>
      <c r="BE5" s="542"/>
      <c r="BF5" s="542"/>
      <c r="BG5" s="542"/>
      <c r="BH5" s="542"/>
      <c r="BI5" s="542"/>
      <c r="BJ5" s="542"/>
      <c r="BK5" s="542"/>
      <c r="BL5" s="542"/>
      <c r="BM5" s="542"/>
      <c r="BN5" s="542"/>
      <c r="BO5" s="542"/>
      <c r="BP5" s="542"/>
      <c r="BQ5" s="542"/>
      <c r="BR5" s="542"/>
      <c r="BS5" s="542"/>
      <c r="BT5" s="542"/>
      <c r="BU5" s="542"/>
      <c r="BV5" s="542"/>
      <c r="BW5" s="542"/>
      <c r="BX5" s="542"/>
      <c r="BY5" s="542"/>
      <c r="BZ5" s="542"/>
      <c r="CA5" s="542"/>
      <c r="CB5" s="542"/>
      <c r="CC5" s="542"/>
      <c r="CD5" s="542"/>
      <c r="CE5" s="542"/>
      <c r="CF5" s="542"/>
      <c r="CG5" s="542"/>
      <c r="CH5" s="542"/>
      <c r="CI5" s="542"/>
      <c r="CJ5" s="542"/>
      <c r="CK5" s="542"/>
      <c r="CL5" s="542"/>
      <c r="CM5" s="542"/>
      <c r="CN5" s="542"/>
      <c r="CO5" s="542"/>
      <c r="CP5" s="543"/>
      <c r="CQ5" s="647">
        <v>2018</v>
      </c>
      <c r="CR5" s="647"/>
      <c r="CS5" s="647"/>
      <c r="CT5" s="647"/>
      <c r="CU5" s="647"/>
      <c r="CV5" s="647"/>
      <c r="CW5" s="647"/>
      <c r="CX5" s="647"/>
      <c r="CY5" s="647"/>
      <c r="CZ5" s="647"/>
      <c r="DA5" s="647"/>
      <c r="DB5" s="647"/>
      <c r="DC5" s="647"/>
      <c r="DD5" s="647"/>
      <c r="DE5" s="647"/>
      <c r="DF5" s="647"/>
      <c r="DG5" s="647"/>
      <c r="DH5" s="647"/>
      <c r="DI5" s="647"/>
      <c r="DJ5" s="647"/>
      <c r="DK5" s="647"/>
      <c r="DL5" s="647"/>
      <c r="DM5" s="647"/>
      <c r="DN5" s="647"/>
      <c r="DO5" s="647"/>
      <c r="DP5" s="647"/>
      <c r="DQ5" s="647"/>
      <c r="DR5" s="647"/>
      <c r="DS5" s="647"/>
      <c r="DT5" s="647"/>
      <c r="DU5" s="647"/>
      <c r="DV5" s="647"/>
      <c r="DW5" s="647"/>
      <c r="DX5" s="647"/>
      <c r="DY5" s="647"/>
      <c r="DZ5" s="647"/>
      <c r="EA5" s="647"/>
      <c r="EB5" s="647"/>
      <c r="EC5" s="647"/>
      <c r="ED5" s="647"/>
      <c r="EE5" s="647"/>
      <c r="EF5" s="647"/>
      <c r="EG5" s="647"/>
      <c r="EH5" s="647"/>
      <c r="EI5" s="647"/>
      <c r="EJ5" s="647"/>
      <c r="EK5" s="647"/>
      <c r="EL5" s="647"/>
      <c r="EM5" s="647"/>
      <c r="EN5" s="647"/>
      <c r="EO5" s="647"/>
      <c r="EP5" s="647"/>
      <c r="EQ5" s="647"/>
      <c r="ER5" s="647"/>
      <c r="ES5" s="647"/>
      <c r="ET5" s="647"/>
      <c r="EU5" s="647"/>
      <c r="EV5" s="647"/>
      <c r="EW5" s="647"/>
    </row>
    <row r="6" spans="1:153" s="5" customFormat="1" ht="30" customHeight="1" thickBot="1" x14ac:dyDescent="0.3">
      <c r="A6" s="727"/>
      <c r="B6" s="726"/>
      <c r="C6" s="725"/>
      <c r="D6" s="688" t="s">
        <v>33</v>
      </c>
      <c r="E6" s="688"/>
      <c r="F6" s="688" t="s">
        <v>34</v>
      </c>
      <c r="G6" s="688"/>
      <c r="H6" s="688" t="s">
        <v>44</v>
      </c>
      <c r="I6" s="688"/>
      <c r="J6" s="688" t="s">
        <v>35</v>
      </c>
      <c r="K6" s="688"/>
      <c r="L6" s="688" t="s">
        <v>55</v>
      </c>
      <c r="M6" s="688"/>
      <c r="N6" s="688" t="s">
        <v>220</v>
      </c>
      <c r="O6" s="688" t="s">
        <v>34</v>
      </c>
      <c r="P6" s="688"/>
      <c r="Q6" s="688"/>
      <c r="R6" s="688"/>
      <c r="S6" s="688"/>
      <c r="T6" s="688"/>
      <c r="U6" s="688"/>
      <c r="V6" s="688"/>
      <c r="W6" s="688"/>
      <c r="X6" s="688" t="s">
        <v>35</v>
      </c>
      <c r="Y6" s="688"/>
      <c r="Z6" s="688"/>
      <c r="AA6" s="688"/>
      <c r="AB6" s="688"/>
      <c r="AC6" s="688"/>
      <c r="AD6" s="688"/>
      <c r="AE6" s="688"/>
      <c r="AF6" s="688"/>
      <c r="AG6" s="688"/>
      <c r="AH6" s="688"/>
      <c r="AI6" s="688"/>
      <c r="AJ6" s="688" t="s">
        <v>33</v>
      </c>
      <c r="AK6" s="688"/>
      <c r="AL6" s="688" t="s">
        <v>34</v>
      </c>
      <c r="AM6" s="688"/>
      <c r="AN6" s="688" t="s">
        <v>44</v>
      </c>
      <c r="AO6" s="688"/>
      <c r="AP6" s="688" t="s">
        <v>35</v>
      </c>
      <c r="AQ6" s="688"/>
      <c r="AR6" s="688" t="s">
        <v>55</v>
      </c>
      <c r="AS6" s="688"/>
      <c r="AT6" s="688" t="s">
        <v>220</v>
      </c>
      <c r="AU6" s="708" t="s">
        <v>33</v>
      </c>
      <c r="AV6" s="708"/>
      <c r="AW6" s="708"/>
      <c r="AX6" s="708"/>
      <c r="AY6" s="708"/>
      <c r="AZ6" s="708"/>
      <c r="BA6" s="708"/>
      <c r="BB6" s="708"/>
      <c r="BC6" s="708"/>
      <c r="BD6" s="708"/>
      <c r="BE6" s="708"/>
      <c r="BF6" s="708"/>
      <c r="BG6" s="708" t="s">
        <v>34</v>
      </c>
      <c r="BH6" s="708"/>
      <c r="BI6" s="708"/>
      <c r="BJ6" s="708"/>
      <c r="BK6" s="708"/>
      <c r="BL6" s="708"/>
      <c r="BM6" s="708"/>
      <c r="BN6" s="708"/>
      <c r="BO6" s="708"/>
      <c r="BP6" s="708"/>
      <c r="BQ6" s="708"/>
      <c r="BR6" s="708"/>
      <c r="BS6" s="708" t="s">
        <v>44</v>
      </c>
      <c r="BT6" s="708"/>
      <c r="BU6" s="708"/>
      <c r="BV6" s="708"/>
      <c r="BW6" s="708"/>
      <c r="BX6" s="708"/>
      <c r="BY6" s="708"/>
      <c r="BZ6" s="708"/>
      <c r="CA6" s="708"/>
      <c r="CB6" s="708"/>
      <c r="CC6" s="708"/>
      <c r="CD6" s="708"/>
      <c r="CE6" s="514" t="s">
        <v>35</v>
      </c>
      <c r="CF6" s="515"/>
      <c r="CG6" s="515"/>
      <c r="CH6" s="515"/>
      <c r="CI6" s="515"/>
      <c r="CJ6" s="515"/>
      <c r="CK6" s="515"/>
      <c r="CL6" s="515"/>
      <c r="CM6" s="515"/>
      <c r="CN6" s="515"/>
      <c r="CO6" s="515"/>
      <c r="CP6" s="516"/>
      <c r="CQ6" s="647" t="s">
        <v>33</v>
      </c>
      <c r="CR6" s="647"/>
      <c r="CS6" s="647" t="s">
        <v>34</v>
      </c>
      <c r="CT6" s="647"/>
      <c r="CU6" s="647" t="s">
        <v>44</v>
      </c>
      <c r="CV6" s="647"/>
      <c r="CW6" s="647" t="s">
        <v>35</v>
      </c>
      <c r="CX6" s="647"/>
      <c r="CY6" s="647" t="s">
        <v>55</v>
      </c>
      <c r="CZ6" s="647"/>
      <c r="DA6" s="647" t="s">
        <v>220</v>
      </c>
      <c r="DB6" s="648" t="s">
        <v>33</v>
      </c>
      <c r="DC6" s="648"/>
      <c r="DD6" s="648"/>
      <c r="DE6" s="648"/>
      <c r="DF6" s="648"/>
      <c r="DG6" s="648"/>
      <c r="DH6" s="648"/>
      <c r="DI6" s="648"/>
      <c r="DJ6" s="648"/>
      <c r="DK6" s="648"/>
      <c r="DL6" s="648"/>
      <c r="DM6" s="648"/>
      <c r="DN6" s="648" t="s">
        <v>34</v>
      </c>
      <c r="DO6" s="648"/>
      <c r="DP6" s="648"/>
      <c r="DQ6" s="648"/>
      <c r="DR6" s="648"/>
      <c r="DS6" s="648"/>
      <c r="DT6" s="648"/>
      <c r="DU6" s="648"/>
      <c r="DV6" s="648"/>
      <c r="DW6" s="648"/>
      <c r="DX6" s="648"/>
      <c r="DY6" s="648"/>
      <c r="DZ6" s="648" t="s">
        <v>44</v>
      </c>
      <c r="EA6" s="648"/>
      <c r="EB6" s="648"/>
      <c r="EC6" s="648"/>
      <c r="ED6" s="648"/>
      <c r="EE6" s="648"/>
      <c r="EF6" s="648"/>
      <c r="EG6" s="648"/>
      <c r="EH6" s="648"/>
      <c r="EI6" s="648"/>
      <c r="EJ6" s="648"/>
      <c r="EK6" s="648"/>
      <c r="EL6" s="648" t="s">
        <v>35</v>
      </c>
      <c r="EM6" s="648"/>
      <c r="EN6" s="648"/>
      <c r="EO6" s="648"/>
      <c r="EP6" s="648"/>
      <c r="EQ6" s="648"/>
      <c r="ER6" s="648"/>
      <c r="ES6" s="648"/>
      <c r="ET6" s="648"/>
      <c r="EU6" s="386"/>
      <c r="EV6" s="386"/>
      <c r="EW6" s="386"/>
    </row>
    <row r="7" spans="1:153" s="4" customFormat="1" ht="30" customHeight="1" thickBot="1" x14ac:dyDescent="0.3">
      <c r="A7" s="727"/>
      <c r="B7" s="726"/>
      <c r="C7" s="725"/>
      <c r="D7" s="390" t="s">
        <v>51</v>
      </c>
      <c r="E7" s="390" t="s">
        <v>45</v>
      </c>
      <c r="F7" s="390" t="s">
        <v>51</v>
      </c>
      <c r="G7" s="390" t="s">
        <v>45</v>
      </c>
      <c r="H7" s="390" t="s">
        <v>51</v>
      </c>
      <c r="I7" s="390" t="s">
        <v>45</v>
      </c>
      <c r="J7" s="390" t="s">
        <v>51</v>
      </c>
      <c r="K7" s="390" t="s">
        <v>45</v>
      </c>
      <c r="L7" s="390" t="s">
        <v>51</v>
      </c>
      <c r="M7" s="390" t="s">
        <v>45</v>
      </c>
      <c r="N7" s="688"/>
      <c r="O7" s="391" t="s">
        <v>277</v>
      </c>
      <c r="P7" s="391" t="s">
        <v>223</v>
      </c>
      <c r="Q7" s="391" t="s">
        <v>220</v>
      </c>
      <c r="R7" s="391" t="s">
        <v>225</v>
      </c>
      <c r="S7" s="391" t="s">
        <v>226</v>
      </c>
      <c r="T7" s="391" t="s">
        <v>220</v>
      </c>
      <c r="U7" s="391" t="s">
        <v>229</v>
      </c>
      <c r="V7" s="391" t="s">
        <v>230</v>
      </c>
      <c r="W7" s="391" t="s">
        <v>220</v>
      </c>
      <c r="X7" s="391" t="s">
        <v>221</v>
      </c>
      <c r="Y7" s="391" t="s">
        <v>222</v>
      </c>
      <c r="Z7" s="392" t="s">
        <v>220</v>
      </c>
      <c r="AA7" s="391" t="s">
        <v>277</v>
      </c>
      <c r="AB7" s="391" t="s">
        <v>223</v>
      </c>
      <c r="AC7" s="391" t="s">
        <v>220</v>
      </c>
      <c r="AD7" s="391" t="s">
        <v>278</v>
      </c>
      <c r="AE7" s="391" t="s">
        <v>279</v>
      </c>
      <c r="AF7" s="391" t="s">
        <v>220</v>
      </c>
      <c r="AG7" s="391" t="s">
        <v>229</v>
      </c>
      <c r="AH7" s="391" t="s">
        <v>230</v>
      </c>
      <c r="AI7" s="391" t="s">
        <v>220</v>
      </c>
      <c r="AJ7" s="390" t="s">
        <v>51</v>
      </c>
      <c r="AK7" s="390" t="s">
        <v>45</v>
      </c>
      <c r="AL7" s="390" t="s">
        <v>51</v>
      </c>
      <c r="AM7" s="390" t="s">
        <v>45</v>
      </c>
      <c r="AN7" s="390" t="s">
        <v>51</v>
      </c>
      <c r="AO7" s="390" t="s">
        <v>45</v>
      </c>
      <c r="AP7" s="390" t="s">
        <v>51</v>
      </c>
      <c r="AQ7" s="390" t="s">
        <v>45</v>
      </c>
      <c r="AR7" s="390" t="s">
        <v>51</v>
      </c>
      <c r="AS7" s="390" t="s">
        <v>45</v>
      </c>
      <c r="AT7" s="688"/>
      <c r="AU7" s="391" t="s">
        <v>280</v>
      </c>
      <c r="AV7" s="391" t="s">
        <v>281</v>
      </c>
      <c r="AW7" s="391" t="s">
        <v>220</v>
      </c>
      <c r="AX7" s="391" t="s">
        <v>277</v>
      </c>
      <c r="AY7" s="391" t="s">
        <v>223</v>
      </c>
      <c r="AZ7" s="391" t="s">
        <v>220</v>
      </c>
      <c r="BA7" s="391" t="s">
        <v>278</v>
      </c>
      <c r="BB7" s="391" t="s">
        <v>279</v>
      </c>
      <c r="BC7" s="391" t="s">
        <v>220</v>
      </c>
      <c r="BD7" s="391" t="s">
        <v>229</v>
      </c>
      <c r="BE7" s="391" t="s">
        <v>230</v>
      </c>
      <c r="BF7" s="391" t="s">
        <v>220</v>
      </c>
      <c r="BG7" s="391" t="s">
        <v>280</v>
      </c>
      <c r="BH7" s="391" t="s">
        <v>281</v>
      </c>
      <c r="BI7" s="392" t="s">
        <v>220</v>
      </c>
      <c r="BJ7" s="391" t="s">
        <v>277</v>
      </c>
      <c r="BK7" s="391" t="s">
        <v>223</v>
      </c>
      <c r="BL7" s="391" t="s">
        <v>220</v>
      </c>
      <c r="BM7" s="391" t="s">
        <v>278</v>
      </c>
      <c r="BN7" s="391" t="s">
        <v>279</v>
      </c>
      <c r="BO7" s="391" t="s">
        <v>220</v>
      </c>
      <c r="BP7" s="391" t="s">
        <v>229</v>
      </c>
      <c r="BQ7" s="391" t="s">
        <v>230</v>
      </c>
      <c r="BR7" s="391" t="s">
        <v>220</v>
      </c>
      <c r="BS7" s="391" t="s">
        <v>280</v>
      </c>
      <c r="BT7" s="391" t="s">
        <v>281</v>
      </c>
      <c r="BU7" s="391" t="s">
        <v>220</v>
      </c>
      <c r="BV7" s="391" t="s">
        <v>277</v>
      </c>
      <c r="BW7" s="391" t="s">
        <v>223</v>
      </c>
      <c r="BX7" s="391" t="s">
        <v>220</v>
      </c>
      <c r="BY7" s="391" t="s">
        <v>278</v>
      </c>
      <c r="BZ7" s="391" t="s">
        <v>279</v>
      </c>
      <c r="CA7" s="391" t="s">
        <v>220</v>
      </c>
      <c r="CB7" s="391" t="s">
        <v>229</v>
      </c>
      <c r="CC7" s="391" t="s">
        <v>230</v>
      </c>
      <c r="CD7" s="391" t="s">
        <v>220</v>
      </c>
      <c r="CE7" s="388" t="s">
        <v>280</v>
      </c>
      <c r="CF7" s="388" t="s">
        <v>281</v>
      </c>
      <c r="CG7" s="389" t="s">
        <v>220</v>
      </c>
      <c r="CH7" s="388" t="s">
        <v>277</v>
      </c>
      <c r="CI7" s="388" t="s">
        <v>223</v>
      </c>
      <c r="CJ7" s="388" t="s">
        <v>220</v>
      </c>
      <c r="CK7" s="388" t="s">
        <v>278</v>
      </c>
      <c r="CL7" s="388" t="s">
        <v>279</v>
      </c>
      <c r="CM7" s="388" t="s">
        <v>220</v>
      </c>
      <c r="CN7" s="388" t="s">
        <v>229</v>
      </c>
      <c r="CO7" s="388" t="s">
        <v>230</v>
      </c>
      <c r="CP7" s="388" t="s">
        <v>220</v>
      </c>
      <c r="CQ7" s="387" t="s">
        <v>51</v>
      </c>
      <c r="CR7" s="387" t="s">
        <v>45</v>
      </c>
      <c r="CS7" s="387" t="s">
        <v>51</v>
      </c>
      <c r="CT7" s="387" t="s">
        <v>45</v>
      </c>
      <c r="CU7" s="387" t="s">
        <v>51</v>
      </c>
      <c r="CV7" s="387" t="s">
        <v>45</v>
      </c>
      <c r="CW7" s="387" t="s">
        <v>51</v>
      </c>
      <c r="CX7" s="387" t="s">
        <v>45</v>
      </c>
      <c r="CY7" s="387" t="s">
        <v>51</v>
      </c>
      <c r="CZ7" s="387" t="s">
        <v>45</v>
      </c>
      <c r="DA7" s="647"/>
      <c r="DB7" s="388" t="s">
        <v>280</v>
      </c>
      <c r="DC7" s="388" t="s">
        <v>281</v>
      </c>
      <c r="DD7" s="388" t="s">
        <v>220</v>
      </c>
      <c r="DE7" s="388" t="s">
        <v>277</v>
      </c>
      <c r="DF7" s="388" t="s">
        <v>223</v>
      </c>
      <c r="DG7" s="388" t="s">
        <v>220</v>
      </c>
      <c r="DH7" s="388" t="s">
        <v>278</v>
      </c>
      <c r="DI7" s="388" t="s">
        <v>279</v>
      </c>
      <c r="DJ7" s="388" t="s">
        <v>220</v>
      </c>
      <c r="DK7" s="388" t="s">
        <v>229</v>
      </c>
      <c r="DL7" s="388" t="s">
        <v>230</v>
      </c>
      <c r="DM7" s="388" t="s">
        <v>220</v>
      </c>
      <c r="DN7" s="388" t="s">
        <v>280</v>
      </c>
      <c r="DO7" s="388" t="s">
        <v>281</v>
      </c>
      <c r="DP7" s="389" t="s">
        <v>220</v>
      </c>
      <c r="DQ7" s="388" t="s">
        <v>277</v>
      </c>
      <c r="DR7" s="388" t="s">
        <v>223</v>
      </c>
      <c r="DS7" s="388" t="s">
        <v>220</v>
      </c>
      <c r="DT7" s="388" t="s">
        <v>278</v>
      </c>
      <c r="DU7" s="388" t="s">
        <v>279</v>
      </c>
      <c r="DV7" s="388" t="s">
        <v>220</v>
      </c>
      <c r="DW7" s="388" t="s">
        <v>229</v>
      </c>
      <c r="DX7" s="388" t="s">
        <v>230</v>
      </c>
      <c r="DY7" s="388" t="s">
        <v>220</v>
      </c>
      <c r="DZ7" s="388" t="s">
        <v>280</v>
      </c>
      <c r="EA7" s="388" t="s">
        <v>281</v>
      </c>
      <c r="EB7" s="388" t="s">
        <v>220</v>
      </c>
      <c r="EC7" s="388" t="s">
        <v>277</v>
      </c>
      <c r="ED7" s="388" t="s">
        <v>223</v>
      </c>
      <c r="EE7" s="388" t="s">
        <v>220</v>
      </c>
      <c r="EF7" s="388" t="s">
        <v>278</v>
      </c>
      <c r="EG7" s="388" t="s">
        <v>279</v>
      </c>
      <c r="EH7" s="388" t="s">
        <v>220</v>
      </c>
      <c r="EI7" s="388" t="s">
        <v>229</v>
      </c>
      <c r="EJ7" s="388" t="s">
        <v>230</v>
      </c>
      <c r="EK7" s="388" t="s">
        <v>220</v>
      </c>
      <c r="EL7" s="388" t="s">
        <v>280</v>
      </c>
      <c r="EM7" s="388" t="s">
        <v>281</v>
      </c>
      <c r="EN7" s="389" t="s">
        <v>220</v>
      </c>
      <c r="EO7" s="388" t="s">
        <v>277</v>
      </c>
      <c r="EP7" s="388" t="s">
        <v>223</v>
      </c>
      <c r="EQ7" s="388" t="s">
        <v>220</v>
      </c>
      <c r="ER7" s="388" t="s">
        <v>278</v>
      </c>
      <c r="ES7" s="388" t="s">
        <v>279</v>
      </c>
      <c r="ET7" s="388" t="s">
        <v>220</v>
      </c>
      <c r="EU7" s="388" t="s">
        <v>229</v>
      </c>
      <c r="EV7" s="388" t="s">
        <v>230</v>
      </c>
      <c r="EW7" s="388" t="s">
        <v>220</v>
      </c>
    </row>
    <row r="8" spans="1:153" ht="39.950000000000003" customHeight="1" thickBot="1" x14ac:dyDescent="0.3">
      <c r="A8" s="734" t="s">
        <v>33</v>
      </c>
      <c r="B8" s="373" t="s">
        <v>56</v>
      </c>
      <c r="C8" s="374" t="s">
        <v>183</v>
      </c>
      <c r="D8" s="375"/>
      <c r="E8" s="376"/>
      <c r="F8" s="302">
        <v>10</v>
      </c>
      <c r="G8" s="98">
        <v>12</v>
      </c>
      <c r="H8" s="375"/>
      <c r="I8" s="376"/>
      <c r="J8" s="462">
        <v>7</v>
      </c>
      <c r="K8" s="98">
        <v>5</v>
      </c>
      <c r="L8" s="325">
        <f>F8+J8</f>
        <v>17</v>
      </c>
      <c r="M8" s="381">
        <f>E8+G8+I8+K8</f>
        <v>17</v>
      </c>
      <c r="N8" s="133">
        <f t="shared" ref="N8:N58" si="0">M8/L8</f>
        <v>1</v>
      </c>
      <c r="O8" s="707">
        <f>AVERAGE(F8:F13)</f>
        <v>3.3333333333333335</v>
      </c>
      <c r="P8" s="707">
        <f>AVERAGE(G8:G13)</f>
        <v>3.8333333333333335</v>
      </c>
      <c r="Q8" s="698">
        <f>P8/O8</f>
        <v>1.1499999999999999</v>
      </c>
      <c r="R8" s="707">
        <f>AVERAGE(F8:F39)</f>
        <v>10.078125</v>
      </c>
      <c r="S8" s="707">
        <f>AVERAGE(G8:G39)</f>
        <v>12.71875</v>
      </c>
      <c r="T8" s="706">
        <f>S8/R8</f>
        <v>1.2620155038759691</v>
      </c>
      <c r="U8" s="952">
        <f>AVERAGE(F8:F120)</f>
        <v>10.195454545454545</v>
      </c>
      <c r="V8" s="952">
        <f>AVERAGE(G8:G120)</f>
        <v>11.027272727272727</v>
      </c>
      <c r="W8" s="948">
        <f>V8/U8</f>
        <v>1.0815871600534999</v>
      </c>
      <c r="X8" s="377">
        <f>J8+F8</f>
        <v>17</v>
      </c>
      <c r="Y8" s="378">
        <f>K8+G8</f>
        <v>17</v>
      </c>
      <c r="Z8" s="379">
        <f>Y8/X8</f>
        <v>1</v>
      </c>
      <c r="AA8" s="707">
        <f>AVERAGE(X8:X13)</f>
        <v>5.833333333333333</v>
      </c>
      <c r="AB8" s="707">
        <f>AVERAGE(Y8:Y13)</f>
        <v>5.833333333333333</v>
      </c>
      <c r="AC8" s="709">
        <f>AB8/AA8</f>
        <v>1</v>
      </c>
      <c r="AD8" s="707">
        <f>AVERAGE(X8:X39)</f>
        <v>18.149999999999999</v>
      </c>
      <c r="AE8" s="707">
        <f>AVERAGE(Y8:Y39)</f>
        <v>18.087499999999999</v>
      </c>
      <c r="AF8" s="735">
        <f>AE8/AD8</f>
        <v>0.99655647382920109</v>
      </c>
      <c r="AG8" s="707">
        <f>AVERAGE(X8:X120)</f>
        <v>19.020909090909093</v>
      </c>
      <c r="AH8" s="707">
        <f>AVERAGE(Y8:Y120)</f>
        <v>18.784545454545455</v>
      </c>
      <c r="AI8" s="698">
        <f>AH8/AG8</f>
        <v>0.98757348372604303</v>
      </c>
      <c r="AJ8" s="380">
        <v>7</v>
      </c>
      <c r="AK8" s="381">
        <v>7</v>
      </c>
      <c r="AL8" s="325">
        <v>0</v>
      </c>
      <c r="AM8" s="382">
        <v>1</v>
      </c>
      <c r="AN8" s="325">
        <v>13</v>
      </c>
      <c r="AO8" s="382">
        <v>12</v>
      </c>
      <c r="AP8" s="462">
        <v>23</v>
      </c>
      <c r="AQ8" s="382">
        <v>23</v>
      </c>
      <c r="AR8" s="325">
        <f>L8+AJ8+AL8+AN8+AP8</f>
        <v>60</v>
      </c>
      <c r="AS8" s="381">
        <f t="shared" ref="AR8:AS10" si="1">M8+AK8+AM8+AO8+AQ8</f>
        <v>60</v>
      </c>
      <c r="AT8" s="118">
        <f>AS8/AR8</f>
        <v>1</v>
      </c>
      <c r="AU8" s="302">
        <f>L8+AJ8</f>
        <v>24</v>
      </c>
      <c r="AV8" s="98">
        <f>M8+AK8</f>
        <v>24</v>
      </c>
      <c r="AW8" s="118">
        <f>AV8/AU8</f>
        <v>1</v>
      </c>
      <c r="AX8" s="624">
        <f>AVERAGE(AU8:AU13)</f>
        <v>11.5</v>
      </c>
      <c r="AY8" s="624">
        <f>AVERAGE(AV8:AV13)</f>
        <v>10.333333333333334</v>
      </c>
      <c r="AZ8" s="660">
        <f>AY8/AX8</f>
        <v>0.89855072463768126</v>
      </c>
      <c r="BA8" s="663">
        <f>AVERAGE(AU8:AU39)</f>
        <v>23.712499999999999</v>
      </c>
      <c r="BB8" s="663">
        <f>AVERAGE(AV8:AV39)</f>
        <v>23.475000000000001</v>
      </c>
      <c r="BC8" s="637">
        <f>BB8/BA8</f>
        <v>0.98998418555614143</v>
      </c>
      <c r="BD8" s="581">
        <f>AVERAGE(AU8:AU120)</f>
        <v>24.53227272727273</v>
      </c>
      <c r="BE8" s="581">
        <f>AVERAGE(AV8:AV120)</f>
        <v>24.649545454545454</v>
      </c>
      <c r="BF8" s="584">
        <f>BE8/BD8</f>
        <v>1.0047803450000925</v>
      </c>
      <c r="BG8" s="190">
        <f>AU8+AL8</f>
        <v>24</v>
      </c>
      <c r="BH8" s="98">
        <f>M8+AK8+AM8</f>
        <v>25</v>
      </c>
      <c r="BI8" s="118">
        <f>BH8/BG8</f>
        <v>1.0416666666666667</v>
      </c>
      <c r="BJ8" s="624">
        <f>AVERAGE(BG8:BG13)</f>
        <v>11.833333333333334</v>
      </c>
      <c r="BK8" s="624">
        <f>AVERAGE(BH8:BH13)</f>
        <v>11.75</v>
      </c>
      <c r="BL8" s="584">
        <f>BK8/BJ8</f>
        <v>0.99295774647887314</v>
      </c>
      <c r="BM8" s="624">
        <f>AVERAGE(BG8:BG39)</f>
        <v>27.462499999999999</v>
      </c>
      <c r="BN8" s="624">
        <f>AVERAGE(BH8:BH39)</f>
        <v>28.256250000000001</v>
      </c>
      <c r="BO8" s="584">
        <f>BN8/BM8</f>
        <v>1.0289030496131089</v>
      </c>
      <c r="BP8" s="581">
        <f>AVERAGE(BG8:BG120)</f>
        <v>29.232272727272729</v>
      </c>
      <c r="BQ8" s="581">
        <f>AVERAGE(BH8:BH120)</f>
        <v>29.517727272727271</v>
      </c>
      <c r="BR8" s="584">
        <f>BQ8/BP8</f>
        <v>1.0097650479700206</v>
      </c>
      <c r="BS8" s="190">
        <f>BG8+AN8</f>
        <v>37</v>
      </c>
      <c r="BT8" s="98">
        <f>BH8+AO8</f>
        <v>37</v>
      </c>
      <c r="BU8" s="118">
        <f>BT8/BS8</f>
        <v>1</v>
      </c>
      <c r="BV8" s="633">
        <f>AVERAGE(BS8:BS13)</f>
        <v>24.666666666666668</v>
      </c>
      <c r="BW8" s="634">
        <f>AVERAGE(BT8:BT13)</f>
        <v>23</v>
      </c>
      <c r="BX8" s="637">
        <f>BW8/BV8</f>
        <v>0.93243243243243235</v>
      </c>
      <c r="BY8" s="624">
        <f>AVERAGE(BS8:BS39)</f>
        <v>34.196874999999999</v>
      </c>
      <c r="BZ8" s="624">
        <f>AVERAGE(BT8:BT39)</f>
        <v>34.25</v>
      </c>
      <c r="CA8" s="584">
        <f>BZ8/BY8</f>
        <v>1.0015535045234396</v>
      </c>
      <c r="CB8" s="640">
        <f>AVERAGE(BS8:BS120)</f>
        <v>34.932272727272732</v>
      </c>
      <c r="CC8" s="640">
        <f>AVERAGE(BT8:BT120)</f>
        <v>35.152727272727276</v>
      </c>
      <c r="CD8" s="642">
        <f>CC8/CB8</f>
        <v>1.0063109133257861</v>
      </c>
      <c r="CE8" s="385">
        <f>BS8+AP8</f>
        <v>60</v>
      </c>
      <c r="CF8" s="98">
        <f>BT8+AQ8</f>
        <v>60</v>
      </c>
      <c r="CG8" s="118">
        <f>CF8/CE8</f>
        <v>1</v>
      </c>
      <c r="CH8" s="624">
        <f>AVERAGE(CE8:CE13)</f>
        <v>40</v>
      </c>
      <c r="CI8" s="624">
        <f>AVERAGE(CF8:CF13)</f>
        <v>38</v>
      </c>
      <c r="CJ8" s="637">
        <f>CI8/CH8</f>
        <v>0.95</v>
      </c>
      <c r="CK8" s="624">
        <f>AVERAGE(CE8:CE39)</f>
        <v>42.96875</v>
      </c>
      <c r="CL8" s="624">
        <f>AVERAGE(CF8:CF39)</f>
        <v>42.28125</v>
      </c>
      <c r="CM8" s="584">
        <f>CL8/CK8</f>
        <v>0.98399999999999999</v>
      </c>
      <c r="CN8" s="624">
        <f>AVERAGE(CE8:CE120)</f>
        <v>42.85</v>
      </c>
      <c r="CO8" s="624">
        <f>AVERAGE(CF8:CF120)</f>
        <v>42.272727272727273</v>
      </c>
      <c r="CP8" s="584">
        <f>CO8/CN8</f>
        <v>0.98652805770658747</v>
      </c>
      <c r="CQ8" s="380"/>
      <c r="CR8" s="381"/>
      <c r="CS8" s="325"/>
      <c r="CT8" s="382"/>
      <c r="CU8" s="325"/>
      <c r="CV8" s="382"/>
      <c r="CW8" s="325"/>
      <c r="CX8" s="382"/>
      <c r="CY8" s="325">
        <f>AR8+CQ8+CS8+CU8+CW8</f>
        <v>60</v>
      </c>
      <c r="CZ8" s="381">
        <f>AS8+CR8+CT8+CV8+CX8</f>
        <v>60</v>
      </c>
      <c r="DA8" s="383">
        <f>CZ8/CY8</f>
        <v>1</v>
      </c>
      <c r="DB8" s="302">
        <f t="shared" ref="DB8:DC12" si="2">AR8+CQ8</f>
        <v>60</v>
      </c>
      <c r="DC8" s="98">
        <f t="shared" si="2"/>
        <v>60</v>
      </c>
      <c r="DD8" s="384">
        <f>DC8/DB8</f>
        <v>1</v>
      </c>
      <c r="DE8" s="624">
        <f>AVERAGE(DB8:DB13)</f>
        <v>40</v>
      </c>
      <c r="DF8" s="624">
        <f>AVERAGE(DC8:DC13)</f>
        <v>38</v>
      </c>
      <c r="DG8" s="660">
        <f>DF8/DE8</f>
        <v>0.95</v>
      </c>
      <c r="DH8" s="663">
        <f>AVERAGE(DB8:DB39)</f>
        <v>42.96875</v>
      </c>
      <c r="DI8" s="663">
        <f>AVERAGE(DC8:DC39)</f>
        <v>42.28125</v>
      </c>
      <c r="DJ8" s="637">
        <f>DI8/DH8</f>
        <v>0.98399999999999999</v>
      </c>
      <c r="DK8" s="1005">
        <f>AVERAGE(DB8:DB122)</f>
        <v>42.221739130434784</v>
      </c>
      <c r="DL8" s="1005">
        <f>AVERAGE(DC8:DC122)</f>
        <v>41.569565217391307</v>
      </c>
      <c r="DM8" s="643">
        <f>DL8/DK8</f>
        <v>0.98455359901143036</v>
      </c>
      <c r="DN8" s="190">
        <f>AR8+CQ8+CS8</f>
        <v>60</v>
      </c>
      <c r="DO8" s="98">
        <f>AS8+CR8+CT8</f>
        <v>60</v>
      </c>
      <c r="DP8" s="118">
        <f>DO8/DN8</f>
        <v>1</v>
      </c>
      <c r="DQ8" s="624">
        <f>AVERAGE(DN8:DN13)</f>
        <v>40</v>
      </c>
      <c r="DR8" s="624">
        <f>AVERAGE(DO8:DO13)</f>
        <v>38</v>
      </c>
      <c r="DS8" s="584">
        <f>DR8/DQ8</f>
        <v>0.95</v>
      </c>
      <c r="DT8" s="624">
        <f>AVERAGE(DN8:DN39)</f>
        <v>42.96875</v>
      </c>
      <c r="DU8" s="624">
        <f>AVERAGE(DO8:DO39)</f>
        <v>42.28125</v>
      </c>
      <c r="DV8" s="584">
        <f>DU8/DT8</f>
        <v>0.98399999999999999</v>
      </c>
      <c r="DW8" s="581">
        <f>AVERAGE(DN8:DN120)</f>
        <v>44.963636363636361</v>
      </c>
      <c r="DX8" s="581">
        <f>AVERAGE(DO8:DO120)</f>
        <v>43.368181818181817</v>
      </c>
      <c r="DY8" s="584">
        <f>DX8/DW8</f>
        <v>0.96451678123736351</v>
      </c>
      <c r="DZ8" s="190">
        <f>AR8+CQ8+CS8+CU8</f>
        <v>60</v>
      </c>
      <c r="EA8" s="98">
        <f>AS8+CR8+CT8+CV8</f>
        <v>60</v>
      </c>
      <c r="EB8" s="118">
        <f t="shared" ref="EB8:EB14" si="3">EA8/DZ8</f>
        <v>1</v>
      </c>
      <c r="EC8" s="633">
        <f>AVERAGE(DZ8:DZ13)</f>
        <v>40</v>
      </c>
      <c r="ED8" s="634">
        <f>AVERAGE(EA8:EA13)</f>
        <v>38</v>
      </c>
      <c r="EE8" s="637">
        <f>ED8/EC8</f>
        <v>0.95</v>
      </c>
      <c r="EF8" s="624">
        <f>AVERAGE(DZ8:DZ39)</f>
        <v>42.96875</v>
      </c>
      <c r="EG8" s="624">
        <f>AVERAGE(EA8:EA39)</f>
        <v>42.28125</v>
      </c>
      <c r="EH8" s="584">
        <f>EG8/EF8</f>
        <v>0.98399999999999999</v>
      </c>
      <c r="EI8" s="640">
        <f>AVERAGE(DZ8:DZ120)</f>
        <v>46.709090909090911</v>
      </c>
      <c r="EJ8" s="640">
        <f>AVERAGE(EA8:EA120)</f>
        <v>43.368181818181817</v>
      </c>
      <c r="EK8" s="642">
        <f>EJ8/EI8</f>
        <v>0.92847411444141681</v>
      </c>
      <c r="EL8" s="385">
        <f>AR8+CQ8+CS8+CU8+CW8</f>
        <v>60</v>
      </c>
      <c r="EM8" s="98">
        <f>AS8+CR8+CT8+CV8+CX8</f>
        <v>60</v>
      </c>
      <c r="EN8" s="256">
        <f>EM8/EL8</f>
        <v>1</v>
      </c>
      <c r="EO8" s="624">
        <f>AVERAGE(EL8:EL13)</f>
        <v>40</v>
      </c>
      <c r="EP8" s="624">
        <f>AVERAGE(EM8:EM13)</f>
        <v>38</v>
      </c>
      <c r="EQ8" s="627">
        <f>EP8/EO8</f>
        <v>0.95</v>
      </c>
      <c r="ER8" s="624">
        <f>AVERAGE(EL8:EL39)</f>
        <v>42.96875</v>
      </c>
      <c r="ES8" s="624">
        <f>AVERAGE(EM8:EM39)</f>
        <v>42.28125</v>
      </c>
      <c r="ET8" s="630">
        <f>ES8/ER8</f>
        <v>0.98399999999999999</v>
      </c>
      <c r="EU8" s="624">
        <f>AVERAGE(EL8:EL120)</f>
        <v>48.895454545454548</v>
      </c>
      <c r="EV8" s="624">
        <f>AVERAGE(EM8:EM120)</f>
        <v>43.368181818181817</v>
      </c>
      <c r="EW8" s="630">
        <f>EV8/EU8</f>
        <v>0.88695733011062561</v>
      </c>
    </row>
    <row r="9" spans="1:153" ht="39.950000000000003" customHeight="1" thickBot="1" x14ac:dyDescent="0.3">
      <c r="A9" s="729"/>
      <c r="B9" s="337" t="s">
        <v>57</v>
      </c>
      <c r="C9" s="340" t="s">
        <v>182</v>
      </c>
      <c r="D9" s="149"/>
      <c r="E9" s="150"/>
      <c r="F9" s="66">
        <v>10</v>
      </c>
      <c r="G9" s="67">
        <v>11</v>
      </c>
      <c r="H9" s="149"/>
      <c r="I9" s="150"/>
      <c r="J9" s="461">
        <v>8</v>
      </c>
      <c r="K9" s="67">
        <v>7</v>
      </c>
      <c r="L9" s="80">
        <f>F9+J9</f>
        <v>18</v>
      </c>
      <c r="M9" s="81">
        <f>E9+G9+I9+K9</f>
        <v>18</v>
      </c>
      <c r="N9" s="162">
        <f t="shared" si="0"/>
        <v>1</v>
      </c>
      <c r="O9" s="680"/>
      <c r="P9" s="680"/>
      <c r="Q9" s="530"/>
      <c r="R9" s="680"/>
      <c r="S9" s="680"/>
      <c r="T9" s="512"/>
      <c r="U9" s="953"/>
      <c r="V9" s="953"/>
      <c r="W9" s="949"/>
      <c r="X9" s="215">
        <f t="shared" ref="X9:X71" si="4">J9+F9</f>
        <v>18</v>
      </c>
      <c r="Y9" s="225">
        <f t="shared" ref="Y9:Y71" si="5">K9+G9</f>
        <v>18</v>
      </c>
      <c r="Z9" s="223">
        <f t="shared" ref="Z9:Z71" si="6">Y9/X9</f>
        <v>1</v>
      </c>
      <c r="AA9" s="680"/>
      <c r="AB9" s="680"/>
      <c r="AC9" s="710"/>
      <c r="AD9" s="680"/>
      <c r="AE9" s="680"/>
      <c r="AF9" s="655"/>
      <c r="AG9" s="680"/>
      <c r="AH9" s="680"/>
      <c r="AI9" s="530"/>
      <c r="AJ9" s="105">
        <v>7</v>
      </c>
      <c r="AK9" s="81">
        <v>5</v>
      </c>
      <c r="AL9" s="80">
        <v>0</v>
      </c>
      <c r="AM9" s="81">
        <v>2</v>
      </c>
      <c r="AN9" s="80">
        <v>11</v>
      </c>
      <c r="AO9" s="81">
        <v>9.5</v>
      </c>
      <c r="AP9" s="461">
        <v>14</v>
      </c>
      <c r="AQ9" s="81">
        <v>8.5</v>
      </c>
      <c r="AR9" s="80">
        <f t="shared" si="1"/>
        <v>50</v>
      </c>
      <c r="AS9" s="81">
        <f t="shared" si="1"/>
        <v>43</v>
      </c>
      <c r="AT9" s="128">
        <f>AS9/AR9</f>
        <v>0.86</v>
      </c>
      <c r="AU9" s="66">
        <f>L9+AJ9</f>
        <v>25</v>
      </c>
      <c r="AV9" s="67">
        <f>M9+AK9</f>
        <v>23</v>
      </c>
      <c r="AW9" s="109">
        <f>AV9/AU9</f>
        <v>0.92</v>
      </c>
      <c r="AX9" s="625"/>
      <c r="AY9" s="625"/>
      <c r="AZ9" s="661"/>
      <c r="BA9" s="664"/>
      <c r="BB9" s="664"/>
      <c r="BC9" s="638"/>
      <c r="BD9" s="582"/>
      <c r="BE9" s="582"/>
      <c r="BF9" s="585"/>
      <c r="BG9" s="63">
        <f>AU9+AL9</f>
        <v>25</v>
      </c>
      <c r="BH9" s="67">
        <f>M9+AK9+AM9</f>
        <v>25</v>
      </c>
      <c r="BI9" s="109">
        <f>BH9/BG9</f>
        <v>1</v>
      </c>
      <c r="BJ9" s="625"/>
      <c r="BK9" s="625"/>
      <c r="BL9" s="585"/>
      <c r="BM9" s="625"/>
      <c r="BN9" s="625"/>
      <c r="BO9" s="585"/>
      <c r="BP9" s="582"/>
      <c r="BQ9" s="582"/>
      <c r="BR9" s="585"/>
      <c r="BS9" s="63">
        <f>BG9+AN9</f>
        <v>36</v>
      </c>
      <c r="BT9" s="67">
        <f>BH9+AO9</f>
        <v>34.5</v>
      </c>
      <c r="BU9" s="109">
        <f>BT9/BS9</f>
        <v>0.95833333333333337</v>
      </c>
      <c r="BV9" s="633"/>
      <c r="BW9" s="635"/>
      <c r="BX9" s="638"/>
      <c r="BY9" s="625"/>
      <c r="BZ9" s="625"/>
      <c r="CA9" s="585"/>
      <c r="CB9" s="641"/>
      <c r="CC9" s="641"/>
      <c r="CD9" s="643"/>
      <c r="CE9" s="367">
        <f>BS9+AP9</f>
        <v>50</v>
      </c>
      <c r="CF9" s="67">
        <f>BT9+AQ9</f>
        <v>43</v>
      </c>
      <c r="CG9" s="246">
        <f t="shared" ref="CG9:CG71" si="7">CF9/CE9</f>
        <v>0.86</v>
      </c>
      <c r="CH9" s="625"/>
      <c r="CI9" s="625"/>
      <c r="CJ9" s="638"/>
      <c r="CK9" s="625"/>
      <c r="CL9" s="625"/>
      <c r="CM9" s="585"/>
      <c r="CN9" s="625"/>
      <c r="CO9" s="625"/>
      <c r="CP9" s="585"/>
      <c r="CQ9" s="105"/>
      <c r="CR9" s="81"/>
      <c r="CS9" s="80"/>
      <c r="CT9" s="81"/>
      <c r="CU9" s="80"/>
      <c r="CV9" s="81"/>
      <c r="CW9" s="80"/>
      <c r="CX9" s="81"/>
      <c r="CY9" s="325">
        <f t="shared" ref="CY9:CY71" si="8">AR9+CQ9+CS9+CU9+CW9</f>
        <v>50</v>
      </c>
      <c r="CZ9" s="381">
        <f t="shared" ref="CZ9:CZ71" si="9">AS9+CR9+CT9+CV9+CX9</f>
        <v>43</v>
      </c>
      <c r="DA9" s="126">
        <f t="shared" ref="DA9:DA36" si="10">CZ9/CY9</f>
        <v>0.86</v>
      </c>
      <c r="DB9" s="302">
        <f t="shared" si="2"/>
        <v>50</v>
      </c>
      <c r="DC9" s="98">
        <f t="shared" si="2"/>
        <v>43</v>
      </c>
      <c r="DD9" s="246">
        <f>DC9/DB9</f>
        <v>0.86</v>
      </c>
      <c r="DE9" s="625"/>
      <c r="DF9" s="625"/>
      <c r="DG9" s="661"/>
      <c r="DH9" s="664"/>
      <c r="DI9" s="664"/>
      <c r="DJ9" s="638"/>
      <c r="DK9" s="1005"/>
      <c r="DL9" s="1005"/>
      <c r="DM9" s="643"/>
      <c r="DN9" s="190">
        <f t="shared" ref="DN9:DN71" si="11">AR9+CQ9+CS9</f>
        <v>50</v>
      </c>
      <c r="DO9" s="98">
        <f t="shared" ref="DO9:DO71" si="12">AS9+CR9+CT9</f>
        <v>43</v>
      </c>
      <c r="DP9" s="109">
        <f>DO9/DN9</f>
        <v>0.86</v>
      </c>
      <c r="DQ9" s="625"/>
      <c r="DR9" s="625"/>
      <c r="DS9" s="585"/>
      <c r="DT9" s="625"/>
      <c r="DU9" s="625"/>
      <c r="DV9" s="585"/>
      <c r="DW9" s="582"/>
      <c r="DX9" s="582"/>
      <c r="DY9" s="585"/>
      <c r="DZ9" s="190">
        <f t="shared" ref="DZ9:DZ71" si="13">AR9+CQ9+CS9+CU9</f>
        <v>50</v>
      </c>
      <c r="EA9" s="98">
        <f t="shared" ref="EA9:EA71" si="14">AS9+CR9+CT9+CV9</f>
        <v>43</v>
      </c>
      <c r="EB9" s="109">
        <f t="shared" si="3"/>
        <v>0.86</v>
      </c>
      <c r="EC9" s="633"/>
      <c r="ED9" s="635"/>
      <c r="EE9" s="638"/>
      <c r="EF9" s="625"/>
      <c r="EG9" s="625"/>
      <c r="EH9" s="585"/>
      <c r="EI9" s="641"/>
      <c r="EJ9" s="641"/>
      <c r="EK9" s="643"/>
      <c r="EL9" s="385">
        <f t="shared" ref="EL9:EL71" si="15">AR9+CQ9+CS9+CU9+CW9</f>
        <v>50</v>
      </c>
      <c r="EM9" s="98">
        <f t="shared" ref="EM9:EM71" si="16">AS9+CR9+CT9+CV9+CX9</f>
        <v>43</v>
      </c>
      <c r="EN9" s="108">
        <f t="shared" ref="EN9:EN43" si="17">EM9/EL9</f>
        <v>0.86</v>
      </c>
      <c r="EO9" s="625"/>
      <c r="EP9" s="625"/>
      <c r="EQ9" s="628"/>
      <c r="ER9" s="625"/>
      <c r="ES9" s="625"/>
      <c r="ET9" s="631"/>
      <c r="EU9" s="625"/>
      <c r="EV9" s="625"/>
      <c r="EW9" s="631"/>
    </row>
    <row r="10" spans="1:153" ht="39.950000000000003" customHeight="1" thickBot="1" x14ac:dyDescent="0.3">
      <c r="A10" s="729"/>
      <c r="B10" s="337" t="s">
        <v>58</v>
      </c>
      <c r="C10" s="340" t="s">
        <v>59</v>
      </c>
      <c r="D10" s="155"/>
      <c r="E10" s="156"/>
      <c r="F10" s="99">
        <v>0</v>
      </c>
      <c r="G10" s="70">
        <v>0</v>
      </c>
      <c r="H10" s="151"/>
      <c r="I10" s="152"/>
      <c r="J10" s="80">
        <v>0</v>
      </c>
      <c r="K10" s="81">
        <v>0</v>
      </c>
      <c r="L10" s="66">
        <f t="shared" ref="L10:L38" si="18">F10+J10</f>
        <v>0</v>
      </c>
      <c r="M10" s="67">
        <f t="shared" ref="M10:M38" si="19">E10+G10+I10+K10</f>
        <v>0</v>
      </c>
      <c r="N10" s="161"/>
      <c r="O10" s="680"/>
      <c r="P10" s="680"/>
      <c r="Q10" s="530"/>
      <c r="R10" s="680"/>
      <c r="S10" s="680"/>
      <c r="T10" s="512"/>
      <c r="U10" s="953"/>
      <c r="V10" s="953"/>
      <c r="W10" s="949"/>
      <c r="X10" s="215">
        <f t="shared" si="4"/>
        <v>0</v>
      </c>
      <c r="Y10" s="225">
        <f t="shared" si="5"/>
        <v>0</v>
      </c>
      <c r="Z10" s="224"/>
      <c r="AA10" s="680"/>
      <c r="AB10" s="680"/>
      <c r="AC10" s="710"/>
      <c r="AD10" s="680"/>
      <c r="AE10" s="680"/>
      <c r="AF10" s="655"/>
      <c r="AG10" s="680"/>
      <c r="AH10" s="680"/>
      <c r="AI10" s="530"/>
      <c r="AJ10" s="105">
        <v>7</v>
      </c>
      <c r="AK10" s="81">
        <v>5</v>
      </c>
      <c r="AL10" s="80">
        <v>2</v>
      </c>
      <c r="AM10" s="81">
        <v>4</v>
      </c>
      <c r="AN10" s="80">
        <v>10</v>
      </c>
      <c r="AO10" s="81">
        <v>10</v>
      </c>
      <c r="AP10" s="80">
        <v>11</v>
      </c>
      <c r="AQ10" s="81">
        <v>11</v>
      </c>
      <c r="AR10" s="80">
        <f t="shared" si="1"/>
        <v>30</v>
      </c>
      <c r="AS10" s="81">
        <f t="shared" si="1"/>
        <v>30</v>
      </c>
      <c r="AT10" s="109">
        <f t="shared" ref="AT10:AT71" si="20">AS10/AR10</f>
        <v>1</v>
      </c>
      <c r="AU10" s="66">
        <f t="shared" ref="AU10:AU39" si="21">L10+AJ10</f>
        <v>7</v>
      </c>
      <c r="AV10" s="67">
        <f t="shared" ref="AV10:AV39" si="22">M10+AK10</f>
        <v>5</v>
      </c>
      <c r="AW10" s="246">
        <f t="shared" ref="AW10:AW71" si="23">AV10/AU10</f>
        <v>0.7142857142857143</v>
      </c>
      <c r="AX10" s="625"/>
      <c r="AY10" s="625"/>
      <c r="AZ10" s="661"/>
      <c r="BA10" s="664"/>
      <c r="BB10" s="664"/>
      <c r="BC10" s="638"/>
      <c r="BD10" s="582"/>
      <c r="BE10" s="582"/>
      <c r="BF10" s="585"/>
      <c r="BG10" s="63">
        <f t="shared" ref="BG10:BG39" si="24">AU10+AL10</f>
        <v>9</v>
      </c>
      <c r="BH10" s="67">
        <f t="shared" ref="BH10:BH39" si="25">M10+AK10+AM10</f>
        <v>9</v>
      </c>
      <c r="BI10" s="109">
        <f t="shared" ref="BI10:BI38" si="26">BH10/BG10</f>
        <v>1</v>
      </c>
      <c r="BJ10" s="625"/>
      <c r="BK10" s="625"/>
      <c r="BL10" s="585"/>
      <c r="BM10" s="625"/>
      <c r="BN10" s="625"/>
      <c r="BO10" s="585"/>
      <c r="BP10" s="582"/>
      <c r="BQ10" s="582"/>
      <c r="BR10" s="585"/>
      <c r="BS10" s="63">
        <f t="shared" ref="BS10:BS39" si="27">BG10+AN10</f>
        <v>19</v>
      </c>
      <c r="BT10" s="67">
        <f t="shared" ref="BT10:BT39" si="28">BH10+AO10</f>
        <v>19</v>
      </c>
      <c r="BU10" s="109">
        <f>BT10/BS10</f>
        <v>1</v>
      </c>
      <c r="BV10" s="633"/>
      <c r="BW10" s="635"/>
      <c r="BX10" s="638"/>
      <c r="BY10" s="625"/>
      <c r="BZ10" s="625"/>
      <c r="CA10" s="585"/>
      <c r="CB10" s="641"/>
      <c r="CC10" s="641"/>
      <c r="CD10" s="643"/>
      <c r="CE10" s="367">
        <f t="shared" ref="CE10:CE72" si="29">BS10+AP10</f>
        <v>30</v>
      </c>
      <c r="CF10" s="67">
        <f t="shared" ref="CF10:CF72" si="30">BT10+AQ10</f>
        <v>30</v>
      </c>
      <c r="CG10" s="109">
        <f t="shared" si="7"/>
        <v>1</v>
      </c>
      <c r="CH10" s="625"/>
      <c r="CI10" s="625"/>
      <c r="CJ10" s="638"/>
      <c r="CK10" s="625"/>
      <c r="CL10" s="625"/>
      <c r="CM10" s="585"/>
      <c r="CN10" s="625"/>
      <c r="CO10" s="625"/>
      <c r="CP10" s="585"/>
      <c r="CQ10" s="105"/>
      <c r="CR10" s="81"/>
      <c r="CS10" s="80"/>
      <c r="CT10" s="81"/>
      <c r="CU10" s="80"/>
      <c r="CV10" s="81"/>
      <c r="CW10" s="80"/>
      <c r="CX10" s="81"/>
      <c r="CY10" s="325">
        <f t="shared" si="8"/>
        <v>30</v>
      </c>
      <c r="CZ10" s="381">
        <f t="shared" si="9"/>
        <v>30</v>
      </c>
      <c r="DA10" s="126">
        <f t="shared" si="10"/>
        <v>1</v>
      </c>
      <c r="DB10" s="302">
        <f t="shared" si="2"/>
        <v>30</v>
      </c>
      <c r="DC10" s="98">
        <f t="shared" si="2"/>
        <v>30</v>
      </c>
      <c r="DD10" s="246">
        <f>DC10/DB10</f>
        <v>1</v>
      </c>
      <c r="DE10" s="625"/>
      <c r="DF10" s="625"/>
      <c r="DG10" s="661"/>
      <c r="DH10" s="664"/>
      <c r="DI10" s="664"/>
      <c r="DJ10" s="638"/>
      <c r="DK10" s="1005"/>
      <c r="DL10" s="1005"/>
      <c r="DM10" s="643"/>
      <c r="DN10" s="190">
        <f t="shared" si="11"/>
        <v>30</v>
      </c>
      <c r="DO10" s="98">
        <f t="shared" si="12"/>
        <v>30</v>
      </c>
      <c r="DP10" s="109">
        <f>DO10/DN10</f>
        <v>1</v>
      </c>
      <c r="DQ10" s="625"/>
      <c r="DR10" s="625"/>
      <c r="DS10" s="585"/>
      <c r="DT10" s="625"/>
      <c r="DU10" s="625"/>
      <c r="DV10" s="585"/>
      <c r="DW10" s="582"/>
      <c r="DX10" s="582"/>
      <c r="DY10" s="585"/>
      <c r="DZ10" s="190">
        <f t="shared" si="13"/>
        <v>30</v>
      </c>
      <c r="EA10" s="98">
        <f t="shared" si="14"/>
        <v>30</v>
      </c>
      <c r="EB10" s="109">
        <f t="shared" si="3"/>
        <v>1</v>
      </c>
      <c r="EC10" s="633"/>
      <c r="ED10" s="635"/>
      <c r="EE10" s="638"/>
      <c r="EF10" s="625"/>
      <c r="EG10" s="625"/>
      <c r="EH10" s="585"/>
      <c r="EI10" s="641"/>
      <c r="EJ10" s="641"/>
      <c r="EK10" s="643"/>
      <c r="EL10" s="385">
        <f t="shared" si="15"/>
        <v>30</v>
      </c>
      <c r="EM10" s="98">
        <f t="shared" si="16"/>
        <v>30</v>
      </c>
      <c r="EN10" s="108">
        <f t="shared" si="17"/>
        <v>1</v>
      </c>
      <c r="EO10" s="625"/>
      <c r="EP10" s="625"/>
      <c r="EQ10" s="628"/>
      <c r="ER10" s="625"/>
      <c r="ES10" s="625"/>
      <c r="ET10" s="631"/>
      <c r="EU10" s="625"/>
      <c r="EV10" s="625"/>
      <c r="EW10" s="631"/>
    </row>
    <row r="11" spans="1:153" ht="39.950000000000003" customHeight="1" thickBot="1" x14ac:dyDescent="0.3">
      <c r="A11" s="729"/>
      <c r="B11" s="337" t="s">
        <v>60</v>
      </c>
      <c r="C11" s="340" t="s">
        <v>61</v>
      </c>
      <c r="D11" s="155"/>
      <c r="E11" s="156"/>
      <c r="F11" s="99">
        <v>0</v>
      </c>
      <c r="G11" s="70">
        <v>0</v>
      </c>
      <c r="H11" s="151"/>
      <c r="I11" s="152"/>
      <c r="J11" s="80">
        <v>0</v>
      </c>
      <c r="K11" s="81">
        <v>0</v>
      </c>
      <c r="L11" s="66">
        <f>F11+J11</f>
        <v>0</v>
      </c>
      <c r="M11" s="67">
        <f t="shared" si="19"/>
        <v>0</v>
      </c>
      <c r="N11" s="161"/>
      <c r="O11" s="680"/>
      <c r="P11" s="680"/>
      <c r="Q11" s="530"/>
      <c r="R11" s="680"/>
      <c r="S11" s="680"/>
      <c r="T11" s="512"/>
      <c r="U11" s="953"/>
      <c r="V11" s="953"/>
      <c r="W11" s="949"/>
      <c r="X11" s="215">
        <f t="shared" si="4"/>
        <v>0</v>
      </c>
      <c r="Y11" s="225">
        <f t="shared" si="5"/>
        <v>0</v>
      </c>
      <c r="Z11" s="224"/>
      <c r="AA11" s="680"/>
      <c r="AB11" s="680"/>
      <c r="AC11" s="710"/>
      <c r="AD11" s="680"/>
      <c r="AE11" s="680"/>
      <c r="AF11" s="655"/>
      <c r="AG11" s="680"/>
      <c r="AH11" s="680"/>
      <c r="AI11" s="530"/>
      <c r="AJ11" s="105">
        <v>6</v>
      </c>
      <c r="AK11" s="81">
        <v>4</v>
      </c>
      <c r="AL11" s="80">
        <v>0</v>
      </c>
      <c r="AM11" s="81">
        <v>1.5</v>
      </c>
      <c r="AN11" s="80">
        <v>12</v>
      </c>
      <c r="AO11" s="81">
        <v>11</v>
      </c>
      <c r="AP11" s="80">
        <v>12</v>
      </c>
      <c r="AQ11" s="81">
        <v>13.5</v>
      </c>
      <c r="AR11" s="80">
        <f>AJ11+AL11+AN11+AP11</f>
        <v>30</v>
      </c>
      <c r="AS11" s="81">
        <f t="shared" ref="AS11:AS16" si="31">M11+AK11+AM11+AO11+AQ11</f>
        <v>30</v>
      </c>
      <c r="AT11" s="109">
        <f t="shared" si="20"/>
        <v>1</v>
      </c>
      <c r="AU11" s="66">
        <f t="shared" si="21"/>
        <v>6</v>
      </c>
      <c r="AV11" s="67">
        <f t="shared" si="22"/>
        <v>4</v>
      </c>
      <c r="AW11" s="246">
        <f t="shared" si="23"/>
        <v>0.66666666666666663</v>
      </c>
      <c r="AX11" s="625"/>
      <c r="AY11" s="625"/>
      <c r="AZ11" s="661"/>
      <c r="BA11" s="664"/>
      <c r="BB11" s="664"/>
      <c r="BC11" s="638"/>
      <c r="BD11" s="582"/>
      <c r="BE11" s="582"/>
      <c r="BF11" s="585"/>
      <c r="BG11" s="63">
        <f t="shared" si="24"/>
        <v>6</v>
      </c>
      <c r="BH11" s="67">
        <f t="shared" si="25"/>
        <v>5.5</v>
      </c>
      <c r="BI11" s="109">
        <f t="shared" si="26"/>
        <v>0.91666666666666663</v>
      </c>
      <c r="BJ11" s="625"/>
      <c r="BK11" s="625"/>
      <c r="BL11" s="585"/>
      <c r="BM11" s="625"/>
      <c r="BN11" s="625"/>
      <c r="BO11" s="585"/>
      <c r="BP11" s="582"/>
      <c r="BQ11" s="582"/>
      <c r="BR11" s="585"/>
      <c r="BS11" s="63">
        <f t="shared" si="27"/>
        <v>18</v>
      </c>
      <c r="BT11" s="67">
        <f t="shared" si="28"/>
        <v>16.5</v>
      </c>
      <c r="BU11" s="109">
        <f t="shared" ref="BU11:BU39" si="32">BT11/BS11</f>
        <v>0.91666666666666663</v>
      </c>
      <c r="BV11" s="633"/>
      <c r="BW11" s="635"/>
      <c r="BX11" s="638"/>
      <c r="BY11" s="625"/>
      <c r="BZ11" s="625"/>
      <c r="CA11" s="585"/>
      <c r="CB11" s="641"/>
      <c r="CC11" s="641"/>
      <c r="CD11" s="643"/>
      <c r="CE11" s="367">
        <f t="shared" si="29"/>
        <v>30</v>
      </c>
      <c r="CF11" s="67">
        <f t="shared" si="30"/>
        <v>30</v>
      </c>
      <c r="CG11" s="109">
        <f t="shared" si="7"/>
        <v>1</v>
      </c>
      <c r="CH11" s="625"/>
      <c r="CI11" s="625"/>
      <c r="CJ11" s="638"/>
      <c r="CK11" s="625"/>
      <c r="CL11" s="625"/>
      <c r="CM11" s="585"/>
      <c r="CN11" s="625"/>
      <c r="CO11" s="625"/>
      <c r="CP11" s="585"/>
      <c r="CQ11" s="105"/>
      <c r="CR11" s="81"/>
      <c r="CS11" s="80"/>
      <c r="CT11" s="81"/>
      <c r="CU11" s="80"/>
      <c r="CV11" s="81"/>
      <c r="CW11" s="80"/>
      <c r="CX11" s="81"/>
      <c r="CY11" s="325">
        <f t="shared" si="8"/>
        <v>30</v>
      </c>
      <c r="CZ11" s="381">
        <f t="shared" si="9"/>
        <v>30</v>
      </c>
      <c r="DA11" s="126">
        <f t="shared" si="10"/>
        <v>1</v>
      </c>
      <c r="DB11" s="302">
        <f t="shared" si="2"/>
        <v>30</v>
      </c>
      <c r="DC11" s="98">
        <f t="shared" si="2"/>
        <v>30</v>
      </c>
      <c r="DD11" s="246">
        <f>DC11/DB11</f>
        <v>1</v>
      </c>
      <c r="DE11" s="625"/>
      <c r="DF11" s="625"/>
      <c r="DG11" s="661"/>
      <c r="DH11" s="664"/>
      <c r="DI11" s="664"/>
      <c r="DJ11" s="638"/>
      <c r="DK11" s="1005"/>
      <c r="DL11" s="1005"/>
      <c r="DM11" s="643"/>
      <c r="DN11" s="190">
        <f t="shared" si="11"/>
        <v>30</v>
      </c>
      <c r="DO11" s="98">
        <f t="shared" si="12"/>
        <v>30</v>
      </c>
      <c r="DP11" s="109">
        <f>DO11/DN11</f>
        <v>1</v>
      </c>
      <c r="DQ11" s="625"/>
      <c r="DR11" s="625"/>
      <c r="DS11" s="585"/>
      <c r="DT11" s="625"/>
      <c r="DU11" s="625"/>
      <c r="DV11" s="585"/>
      <c r="DW11" s="582"/>
      <c r="DX11" s="582"/>
      <c r="DY11" s="585"/>
      <c r="DZ11" s="190">
        <f t="shared" si="13"/>
        <v>30</v>
      </c>
      <c r="EA11" s="98">
        <f t="shared" si="14"/>
        <v>30</v>
      </c>
      <c r="EB11" s="109">
        <f t="shared" si="3"/>
        <v>1</v>
      </c>
      <c r="EC11" s="633"/>
      <c r="ED11" s="635"/>
      <c r="EE11" s="638"/>
      <c r="EF11" s="625"/>
      <c r="EG11" s="625"/>
      <c r="EH11" s="585"/>
      <c r="EI11" s="641"/>
      <c r="EJ11" s="641"/>
      <c r="EK11" s="643"/>
      <c r="EL11" s="385">
        <f t="shared" si="15"/>
        <v>30</v>
      </c>
      <c r="EM11" s="98">
        <f t="shared" si="16"/>
        <v>30</v>
      </c>
      <c r="EN11" s="108">
        <f t="shared" si="17"/>
        <v>1</v>
      </c>
      <c r="EO11" s="625"/>
      <c r="EP11" s="625"/>
      <c r="EQ11" s="628"/>
      <c r="ER11" s="625"/>
      <c r="ES11" s="625"/>
      <c r="ET11" s="631"/>
      <c r="EU11" s="625"/>
      <c r="EV11" s="625"/>
      <c r="EW11" s="631"/>
    </row>
    <row r="12" spans="1:153" ht="39.950000000000003" customHeight="1" thickBot="1" x14ac:dyDescent="0.3">
      <c r="A12" s="729"/>
      <c r="B12" s="337" t="s">
        <v>62</v>
      </c>
      <c r="C12" s="340" t="s">
        <v>53</v>
      </c>
      <c r="D12" s="155"/>
      <c r="E12" s="156"/>
      <c r="F12" s="99">
        <v>0</v>
      </c>
      <c r="G12" s="70">
        <v>0</v>
      </c>
      <c r="H12" s="151"/>
      <c r="I12" s="152"/>
      <c r="J12" s="80">
        <v>0</v>
      </c>
      <c r="K12" s="81">
        <v>0</v>
      </c>
      <c r="L12" s="66">
        <f t="shared" si="18"/>
        <v>0</v>
      </c>
      <c r="M12" s="67">
        <f t="shared" si="19"/>
        <v>0</v>
      </c>
      <c r="N12" s="161"/>
      <c r="O12" s="680"/>
      <c r="P12" s="680"/>
      <c r="Q12" s="530"/>
      <c r="R12" s="680"/>
      <c r="S12" s="680"/>
      <c r="T12" s="512"/>
      <c r="U12" s="953"/>
      <c r="V12" s="953"/>
      <c r="W12" s="949"/>
      <c r="X12" s="215">
        <f t="shared" si="4"/>
        <v>0</v>
      </c>
      <c r="Y12" s="225">
        <f t="shared" si="5"/>
        <v>0</v>
      </c>
      <c r="Z12" s="224"/>
      <c r="AA12" s="680"/>
      <c r="AB12" s="680"/>
      <c r="AC12" s="710"/>
      <c r="AD12" s="680"/>
      <c r="AE12" s="680"/>
      <c r="AF12" s="655"/>
      <c r="AG12" s="680"/>
      <c r="AH12" s="680"/>
      <c r="AI12" s="530"/>
      <c r="AJ12" s="105">
        <v>7</v>
      </c>
      <c r="AK12" s="81">
        <v>6</v>
      </c>
      <c r="AL12" s="80">
        <v>0</v>
      </c>
      <c r="AM12" s="81">
        <v>0</v>
      </c>
      <c r="AN12" s="80">
        <v>11</v>
      </c>
      <c r="AO12" s="81">
        <v>5</v>
      </c>
      <c r="AP12" s="80">
        <v>12</v>
      </c>
      <c r="AQ12" s="81">
        <v>19</v>
      </c>
      <c r="AR12" s="80">
        <f>AJ12+AL12+AN12+AP12</f>
        <v>30</v>
      </c>
      <c r="AS12" s="81">
        <f t="shared" si="31"/>
        <v>30</v>
      </c>
      <c r="AT12" s="109">
        <f t="shared" si="20"/>
        <v>1</v>
      </c>
      <c r="AU12" s="66">
        <f t="shared" si="21"/>
        <v>7</v>
      </c>
      <c r="AV12" s="67">
        <f t="shared" si="22"/>
        <v>6</v>
      </c>
      <c r="AW12" s="246">
        <f t="shared" si="23"/>
        <v>0.8571428571428571</v>
      </c>
      <c r="AX12" s="625"/>
      <c r="AY12" s="625"/>
      <c r="AZ12" s="661"/>
      <c r="BA12" s="664"/>
      <c r="BB12" s="664"/>
      <c r="BC12" s="638"/>
      <c r="BD12" s="582"/>
      <c r="BE12" s="582"/>
      <c r="BF12" s="585"/>
      <c r="BG12" s="63">
        <f t="shared" si="24"/>
        <v>7</v>
      </c>
      <c r="BH12" s="67">
        <f t="shared" si="25"/>
        <v>6</v>
      </c>
      <c r="BI12" s="128">
        <f t="shared" si="26"/>
        <v>0.8571428571428571</v>
      </c>
      <c r="BJ12" s="625"/>
      <c r="BK12" s="625"/>
      <c r="BL12" s="585"/>
      <c r="BM12" s="625"/>
      <c r="BN12" s="625"/>
      <c r="BO12" s="585"/>
      <c r="BP12" s="582"/>
      <c r="BQ12" s="582"/>
      <c r="BR12" s="585"/>
      <c r="BS12" s="63">
        <f t="shared" si="27"/>
        <v>18</v>
      </c>
      <c r="BT12" s="67">
        <f t="shared" si="28"/>
        <v>11</v>
      </c>
      <c r="BU12" s="246">
        <f t="shared" si="32"/>
        <v>0.61111111111111116</v>
      </c>
      <c r="BV12" s="633"/>
      <c r="BW12" s="635"/>
      <c r="BX12" s="638"/>
      <c r="BY12" s="625"/>
      <c r="BZ12" s="625"/>
      <c r="CA12" s="585"/>
      <c r="CB12" s="641"/>
      <c r="CC12" s="641"/>
      <c r="CD12" s="643"/>
      <c r="CE12" s="367">
        <f t="shared" si="29"/>
        <v>30</v>
      </c>
      <c r="CF12" s="67">
        <f t="shared" si="30"/>
        <v>30</v>
      </c>
      <c r="CG12" s="109">
        <f t="shared" si="7"/>
        <v>1</v>
      </c>
      <c r="CH12" s="625"/>
      <c r="CI12" s="625"/>
      <c r="CJ12" s="638"/>
      <c r="CK12" s="625"/>
      <c r="CL12" s="625"/>
      <c r="CM12" s="585"/>
      <c r="CN12" s="625"/>
      <c r="CO12" s="625"/>
      <c r="CP12" s="585"/>
      <c r="CQ12" s="105"/>
      <c r="CR12" s="81"/>
      <c r="CS12" s="80"/>
      <c r="CT12" s="81"/>
      <c r="CU12" s="80"/>
      <c r="CV12" s="81"/>
      <c r="CW12" s="80"/>
      <c r="CX12" s="81"/>
      <c r="CY12" s="325">
        <f t="shared" si="8"/>
        <v>30</v>
      </c>
      <c r="CZ12" s="381">
        <f t="shared" si="9"/>
        <v>30</v>
      </c>
      <c r="DA12" s="126">
        <f t="shared" si="10"/>
        <v>1</v>
      </c>
      <c r="DB12" s="302">
        <f t="shared" si="2"/>
        <v>30</v>
      </c>
      <c r="DC12" s="98">
        <f t="shared" si="2"/>
        <v>30</v>
      </c>
      <c r="DD12" s="246">
        <f>DC12/DB12</f>
        <v>1</v>
      </c>
      <c r="DE12" s="625"/>
      <c r="DF12" s="625"/>
      <c r="DG12" s="661"/>
      <c r="DH12" s="664"/>
      <c r="DI12" s="664"/>
      <c r="DJ12" s="638"/>
      <c r="DK12" s="1005"/>
      <c r="DL12" s="1005"/>
      <c r="DM12" s="643"/>
      <c r="DN12" s="190">
        <f>AR12+CQ12+CS12</f>
        <v>30</v>
      </c>
      <c r="DO12" s="98">
        <f t="shared" si="12"/>
        <v>30</v>
      </c>
      <c r="DP12" s="128">
        <f>DO12/DN12</f>
        <v>1</v>
      </c>
      <c r="DQ12" s="625"/>
      <c r="DR12" s="625"/>
      <c r="DS12" s="585"/>
      <c r="DT12" s="625"/>
      <c r="DU12" s="625"/>
      <c r="DV12" s="585"/>
      <c r="DW12" s="582"/>
      <c r="DX12" s="582"/>
      <c r="DY12" s="585"/>
      <c r="DZ12" s="190">
        <f t="shared" si="13"/>
        <v>30</v>
      </c>
      <c r="EA12" s="98">
        <f t="shared" si="14"/>
        <v>30</v>
      </c>
      <c r="EB12" s="246">
        <f t="shared" si="3"/>
        <v>1</v>
      </c>
      <c r="EC12" s="633"/>
      <c r="ED12" s="635"/>
      <c r="EE12" s="638"/>
      <c r="EF12" s="625"/>
      <c r="EG12" s="625"/>
      <c r="EH12" s="585"/>
      <c r="EI12" s="641"/>
      <c r="EJ12" s="641"/>
      <c r="EK12" s="643"/>
      <c r="EL12" s="385">
        <f t="shared" si="15"/>
        <v>30</v>
      </c>
      <c r="EM12" s="98">
        <f t="shared" si="16"/>
        <v>30</v>
      </c>
      <c r="EN12" s="108">
        <f t="shared" si="17"/>
        <v>1</v>
      </c>
      <c r="EO12" s="625"/>
      <c r="EP12" s="625"/>
      <c r="EQ12" s="628"/>
      <c r="ER12" s="625"/>
      <c r="ES12" s="625"/>
      <c r="ET12" s="631"/>
      <c r="EU12" s="625"/>
      <c r="EV12" s="625"/>
      <c r="EW12" s="631"/>
    </row>
    <row r="13" spans="1:153" ht="39.950000000000003" customHeight="1" thickBot="1" x14ac:dyDescent="0.3">
      <c r="A13" s="730"/>
      <c r="B13" s="338" t="s">
        <v>253</v>
      </c>
      <c r="C13" s="341" t="s">
        <v>254</v>
      </c>
      <c r="D13" s="157"/>
      <c r="E13" s="158"/>
      <c r="F13" s="83">
        <v>0</v>
      </c>
      <c r="G13" s="84">
        <v>0</v>
      </c>
      <c r="H13" s="153"/>
      <c r="I13" s="154"/>
      <c r="J13" s="72">
        <v>0</v>
      </c>
      <c r="K13" s="73">
        <v>0</v>
      </c>
      <c r="L13" s="74">
        <f t="shared" si="18"/>
        <v>0</v>
      </c>
      <c r="M13" s="75">
        <f t="shared" si="19"/>
        <v>0</v>
      </c>
      <c r="N13" s="124"/>
      <c r="O13" s="679"/>
      <c r="P13" s="679"/>
      <c r="Q13" s="531"/>
      <c r="R13" s="680"/>
      <c r="S13" s="680"/>
      <c r="T13" s="512"/>
      <c r="U13" s="953"/>
      <c r="V13" s="953"/>
      <c r="W13" s="949"/>
      <c r="X13" s="216">
        <f t="shared" si="4"/>
        <v>0</v>
      </c>
      <c r="Y13" s="226">
        <f t="shared" si="5"/>
        <v>0</v>
      </c>
      <c r="Z13" s="106"/>
      <c r="AA13" s="679"/>
      <c r="AB13" s="679"/>
      <c r="AC13" s="711"/>
      <c r="AD13" s="680"/>
      <c r="AE13" s="680"/>
      <c r="AF13" s="655"/>
      <c r="AG13" s="680"/>
      <c r="AH13" s="680"/>
      <c r="AI13" s="530"/>
      <c r="AJ13" s="206">
        <v>0</v>
      </c>
      <c r="AK13" s="73">
        <v>0</v>
      </c>
      <c r="AL13" s="72">
        <v>0</v>
      </c>
      <c r="AM13" s="73">
        <v>0</v>
      </c>
      <c r="AN13" s="72">
        <v>20</v>
      </c>
      <c r="AO13" s="73">
        <v>20</v>
      </c>
      <c r="AP13" s="72">
        <v>20</v>
      </c>
      <c r="AQ13" s="73">
        <v>15</v>
      </c>
      <c r="AR13" s="72">
        <f>AJ13+AL13+AN13+AP13</f>
        <v>40</v>
      </c>
      <c r="AS13" s="73">
        <f t="shared" si="31"/>
        <v>35</v>
      </c>
      <c r="AT13" s="141">
        <f t="shared" si="20"/>
        <v>0.875</v>
      </c>
      <c r="AU13" s="74">
        <f t="shared" si="21"/>
        <v>0</v>
      </c>
      <c r="AV13" s="75">
        <f t="shared" si="22"/>
        <v>0</v>
      </c>
      <c r="AW13" s="102"/>
      <c r="AX13" s="626"/>
      <c r="AY13" s="626"/>
      <c r="AZ13" s="662"/>
      <c r="BA13" s="664"/>
      <c r="BB13" s="664"/>
      <c r="BC13" s="638"/>
      <c r="BD13" s="582"/>
      <c r="BE13" s="582"/>
      <c r="BF13" s="585"/>
      <c r="BG13" s="212">
        <f t="shared" si="24"/>
        <v>0</v>
      </c>
      <c r="BH13" s="75">
        <f t="shared" si="25"/>
        <v>0</v>
      </c>
      <c r="BI13" s="102"/>
      <c r="BJ13" s="626"/>
      <c r="BK13" s="626"/>
      <c r="BL13" s="586"/>
      <c r="BM13" s="625"/>
      <c r="BN13" s="625"/>
      <c r="BO13" s="585"/>
      <c r="BP13" s="582"/>
      <c r="BQ13" s="582"/>
      <c r="BR13" s="585"/>
      <c r="BS13" s="212">
        <f t="shared" si="27"/>
        <v>20</v>
      </c>
      <c r="BT13" s="75">
        <f t="shared" si="28"/>
        <v>20</v>
      </c>
      <c r="BU13" s="112">
        <f t="shared" si="32"/>
        <v>1</v>
      </c>
      <c r="BV13" s="633"/>
      <c r="BW13" s="636"/>
      <c r="BX13" s="639"/>
      <c r="BY13" s="625"/>
      <c r="BZ13" s="625"/>
      <c r="CA13" s="585"/>
      <c r="CB13" s="641"/>
      <c r="CC13" s="641"/>
      <c r="CD13" s="643"/>
      <c r="CE13" s="292">
        <f t="shared" si="29"/>
        <v>40</v>
      </c>
      <c r="CF13" s="75">
        <f t="shared" si="30"/>
        <v>35</v>
      </c>
      <c r="CG13" s="171">
        <f t="shared" si="7"/>
        <v>0.875</v>
      </c>
      <c r="CH13" s="626"/>
      <c r="CI13" s="626"/>
      <c r="CJ13" s="639"/>
      <c r="CK13" s="625"/>
      <c r="CL13" s="625"/>
      <c r="CM13" s="585"/>
      <c r="CN13" s="625"/>
      <c r="CO13" s="625"/>
      <c r="CP13" s="585"/>
      <c r="CQ13" s="206"/>
      <c r="CR13" s="73"/>
      <c r="CS13" s="72"/>
      <c r="CT13" s="73"/>
      <c r="CU13" s="72"/>
      <c r="CV13" s="73"/>
      <c r="CW13" s="72"/>
      <c r="CX13" s="73"/>
      <c r="CY13" s="325">
        <f t="shared" si="8"/>
        <v>40</v>
      </c>
      <c r="CZ13" s="381">
        <f t="shared" si="9"/>
        <v>35</v>
      </c>
      <c r="DA13" s="127">
        <f t="shared" si="10"/>
        <v>0.875</v>
      </c>
      <c r="DB13" s="302">
        <f t="shared" ref="DB13:DB75" si="33">AR13+CQ13</f>
        <v>40</v>
      </c>
      <c r="DC13" s="98">
        <f t="shared" ref="DC13:DC75" si="34">AS13+CR13</f>
        <v>35</v>
      </c>
      <c r="DD13" s="102"/>
      <c r="DE13" s="626"/>
      <c r="DF13" s="626"/>
      <c r="DG13" s="662"/>
      <c r="DH13" s="664"/>
      <c r="DI13" s="664"/>
      <c r="DJ13" s="638"/>
      <c r="DK13" s="1005"/>
      <c r="DL13" s="1005"/>
      <c r="DM13" s="643"/>
      <c r="DN13" s="190">
        <f t="shared" si="11"/>
        <v>40</v>
      </c>
      <c r="DO13" s="98">
        <f t="shared" si="12"/>
        <v>35</v>
      </c>
      <c r="DP13" s="102"/>
      <c r="DQ13" s="626"/>
      <c r="DR13" s="626"/>
      <c r="DS13" s="586"/>
      <c r="DT13" s="625"/>
      <c r="DU13" s="625"/>
      <c r="DV13" s="585"/>
      <c r="DW13" s="582"/>
      <c r="DX13" s="582"/>
      <c r="DY13" s="585"/>
      <c r="DZ13" s="190">
        <f t="shared" si="13"/>
        <v>40</v>
      </c>
      <c r="EA13" s="98">
        <f t="shared" si="14"/>
        <v>35</v>
      </c>
      <c r="EB13" s="112">
        <f t="shared" si="3"/>
        <v>0.875</v>
      </c>
      <c r="EC13" s="633"/>
      <c r="ED13" s="636"/>
      <c r="EE13" s="639"/>
      <c r="EF13" s="625"/>
      <c r="EG13" s="625"/>
      <c r="EH13" s="585"/>
      <c r="EI13" s="641"/>
      <c r="EJ13" s="641"/>
      <c r="EK13" s="643"/>
      <c r="EL13" s="385">
        <f t="shared" si="15"/>
        <v>40</v>
      </c>
      <c r="EM13" s="98">
        <f t="shared" si="16"/>
        <v>35</v>
      </c>
      <c r="EN13" s="111">
        <f t="shared" si="17"/>
        <v>0.875</v>
      </c>
      <c r="EO13" s="626"/>
      <c r="EP13" s="626"/>
      <c r="EQ13" s="629"/>
      <c r="ER13" s="625"/>
      <c r="ES13" s="625"/>
      <c r="ET13" s="631"/>
      <c r="EU13" s="625"/>
      <c r="EV13" s="625"/>
      <c r="EW13" s="631"/>
    </row>
    <row r="14" spans="1:153" ht="39.950000000000003" customHeight="1" thickBot="1" x14ac:dyDescent="0.3">
      <c r="A14" s="728" t="s">
        <v>255</v>
      </c>
      <c r="B14" s="336" t="s">
        <v>63</v>
      </c>
      <c r="C14" s="339" t="s">
        <v>218</v>
      </c>
      <c r="D14" s="147"/>
      <c r="E14" s="148"/>
      <c r="F14" s="61">
        <v>50</v>
      </c>
      <c r="G14" s="62">
        <v>50</v>
      </c>
      <c r="H14" s="147"/>
      <c r="I14" s="148"/>
      <c r="J14" s="61">
        <v>50</v>
      </c>
      <c r="K14" s="62">
        <v>50</v>
      </c>
      <c r="L14" s="61">
        <f t="shared" si="18"/>
        <v>100</v>
      </c>
      <c r="M14" s="132">
        <f t="shared" si="19"/>
        <v>100</v>
      </c>
      <c r="N14" s="133">
        <f t="shared" si="0"/>
        <v>1</v>
      </c>
      <c r="O14" s="678">
        <f>AVERAGE(F14:F16)</f>
        <v>28.333333333333332</v>
      </c>
      <c r="P14" s="678">
        <f>AVERAGE(G14:G16)</f>
        <v>30</v>
      </c>
      <c r="Q14" s="529">
        <f>P14/O14</f>
        <v>1.0588235294117647</v>
      </c>
      <c r="R14" s="680"/>
      <c r="S14" s="680"/>
      <c r="T14" s="512"/>
      <c r="U14" s="953"/>
      <c r="V14" s="953"/>
      <c r="W14" s="949"/>
      <c r="X14" s="214">
        <f t="shared" si="4"/>
        <v>100</v>
      </c>
      <c r="Y14" s="230">
        <f t="shared" si="5"/>
        <v>100</v>
      </c>
      <c r="Z14" s="97">
        <f t="shared" si="6"/>
        <v>1</v>
      </c>
      <c r="AA14" s="657">
        <f>AVERAGE(L14:L24)</f>
        <v>18.181818181818183</v>
      </c>
      <c r="AB14" s="657">
        <f>AVERAGE(M14:M24)</f>
        <v>18</v>
      </c>
      <c r="AC14" s="671">
        <f>AB14/AA14</f>
        <v>0.98999999999999988</v>
      </c>
      <c r="AD14" s="680"/>
      <c r="AE14" s="680"/>
      <c r="AF14" s="655"/>
      <c r="AG14" s="680"/>
      <c r="AH14" s="680"/>
      <c r="AI14" s="530"/>
      <c r="AJ14" s="207" t="s">
        <v>212</v>
      </c>
      <c r="AK14" s="135">
        <v>0</v>
      </c>
      <c r="AL14" s="142" t="s">
        <v>212</v>
      </c>
      <c r="AM14" s="135">
        <v>0</v>
      </c>
      <c r="AN14" s="142" t="s">
        <v>212</v>
      </c>
      <c r="AO14" s="140">
        <v>0</v>
      </c>
      <c r="AP14" s="142" t="s">
        <v>212</v>
      </c>
      <c r="AQ14" s="140">
        <v>0</v>
      </c>
      <c r="AR14" s="145">
        <f>L14+AJ14+AL14+AN14+AP14</f>
        <v>100</v>
      </c>
      <c r="AS14" s="140">
        <f t="shared" si="31"/>
        <v>100</v>
      </c>
      <c r="AT14" s="107">
        <f t="shared" si="20"/>
        <v>1</v>
      </c>
      <c r="AU14" s="61">
        <f t="shared" si="21"/>
        <v>100</v>
      </c>
      <c r="AV14" s="62">
        <f t="shared" si="22"/>
        <v>100</v>
      </c>
      <c r="AW14" s="107">
        <f t="shared" si="23"/>
        <v>1</v>
      </c>
      <c r="AX14" s="508">
        <f>AVERAGE(AU14:AU16)</f>
        <v>54</v>
      </c>
      <c r="AY14" s="508">
        <f>AVERAGE(AV14:AV16)</f>
        <v>55</v>
      </c>
      <c r="AZ14" s="561">
        <f>AY14/AX14</f>
        <v>1.0185185185185186</v>
      </c>
      <c r="BA14" s="664"/>
      <c r="BB14" s="664"/>
      <c r="BC14" s="638"/>
      <c r="BD14" s="582"/>
      <c r="BE14" s="582"/>
      <c r="BF14" s="585"/>
      <c r="BG14" s="211">
        <f t="shared" si="24"/>
        <v>100</v>
      </c>
      <c r="BH14" s="129">
        <f t="shared" si="25"/>
        <v>100</v>
      </c>
      <c r="BI14" s="107">
        <f t="shared" si="26"/>
        <v>1</v>
      </c>
      <c r="BJ14" s="508">
        <f>AVERAGE(BG14:BG16)</f>
        <v>54</v>
      </c>
      <c r="BK14" s="508">
        <f>AVERAGE(BH14:BH16)</f>
        <v>58.666666666666664</v>
      </c>
      <c r="BL14" s="529">
        <f>BK14/BJ14</f>
        <v>1.0864197530864197</v>
      </c>
      <c r="BM14" s="625"/>
      <c r="BN14" s="625"/>
      <c r="BO14" s="585"/>
      <c r="BP14" s="582"/>
      <c r="BQ14" s="582"/>
      <c r="BR14" s="585"/>
      <c r="BS14" s="211">
        <f t="shared" si="27"/>
        <v>100</v>
      </c>
      <c r="BT14" s="62">
        <f t="shared" si="28"/>
        <v>100</v>
      </c>
      <c r="BU14" s="107">
        <f>BT14/BS14</f>
        <v>1</v>
      </c>
      <c r="BV14" s="644">
        <f>AVERAGE(BS14:BS16)</f>
        <v>60</v>
      </c>
      <c r="BW14" s="644">
        <f>AVERAGE(BT14:BT16)</f>
        <v>63.333333333333336</v>
      </c>
      <c r="BX14" s="511">
        <f>BW14/BV14</f>
        <v>1.0555555555555556</v>
      </c>
      <c r="BY14" s="625"/>
      <c r="BZ14" s="625"/>
      <c r="CA14" s="585"/>
      <c r="CB14" s="641"/>
      <c r="CC14" s="641"/>
      <c r="CD14" s="643"/>
      <c r="CE14" s="293">
        <f t="shared" si="29"/>
        <v>100</v>
      </c>
      <c r="CF14" s="62">
        <f t="shared" si="30"/>
        <v>100</v>
      </c>
      <c r="CG14" s="107">
        <f t="shared" si="7"/>
        <v>1</v>
      </c>
      <c r="CH14" s="553">
        <f>AVERAGE(CE14:CE16)</f>
        <v>80</v>
      </c>
      <c r="CI14" s="553">
        <f>AVERAGE(CF14:CF16)</f>
        <v>79</v>
      </c>
      <c r="CJ14" s="551">
        <f>CI14/CH14</f>
        <v>0.98750000000000004</v>
      </c>
      <c r="CK14" s="625"/>
      <c r="CL14" s="625"/>
      <c r="CM14" s="585"/>
      <c r="CN14" s="625"/>
      <c r="CO14" s="625"/>
      <c r="CP14" s="585"/>
      <c r="CQ14" s="207"/>
      <c r="CR14" s="135"/>
      <c r="CS14" s="142"/>
      <c r="CT14" s="135"/>
      <c r="CU14" s="142"/>
      <c r="CV14" s="140"/>
      <c r="CW14" s="142"/>
      <c r="CX14" s="140"/>
      <c r="CY14" s="325">
        <f t="shared" si="8"/>
        <v>100</v>
      </c>
      <c r="CZ14" s="381">
        <f t="shared" si="9"/>
        <v>100</v>
      </c>
      <c r="DA14" s="96">
        <f t="shared" si="10"/>
        <v>1</v>
      </c>
      <c r="DB14" s="302">
        <f t="shared" si="33"/>
        <v>100</v>
      </c>
      <c r="DC14" s="98">
        <f t="shared" si="34"/>
        <v>100</v>
      </c>
      <c r="DD14" s="107">
        <f t="shared" ref="DD14:DD22" si="35">DC14/DB14</f>
        <v>1</v>
      </c>
      <c r="DE14" s="508">
        <f>AVERAGE(DB14:DB16)</f>
        <v>80</v>
      </c>
      <c r="DF14" s="508">
        <f>AVERAGE(DC14:DC16)</f>
        <v>79</v>
      </c>
      <c r="DG14" s="561">
        <f>DF14/DE14</f>
        <v>0.98750000000000004</v>
      </c>
      <c r="DH14" s="664"/>
      <c r="DI14" s="664"/>
      <c r="DJ14" s="638"/>
      <c r="DK14" s="1005"/>
      <c r="DL14" s="1005"/>
      <c r="DM14" s="643"/>
      <c r="DN14" s="190">
        <f t="shared" si="11"/>
        <v>100</v>
      </c>
      <c r="DO14" s="98">
        <f t="shared" si="12"/>
        <v>100</v>
      </c>
      <c r="DP14" s="107">
        <f t="shared" ref="DP14:DP36" si="36">DO14/DN14</f>
        <v>1</v>
      </c>
      <c r="DQ14" s="508">
        <f>AVERAGE(DN14:DN16)</f>
        <v>80</v>
      </c>
      <c r="DR14" s="508">
        <f>AVERAGE(DO14:DO16)</f>
        <v>79</v>
      </c>
      <c r="DS14" s="529">
        <f>DR14/DQ14</f>
        <v>0.98750000000000004</v>
      </c>
      <c r="DT14" s="625"/>
      <c r="DU14" s="625"/>
      <c r="DV14" s="585"/>
      <c r="DW14" s="582"/>
      <c r="DX14" s="582"/>
      <c r="DY14" s="585"/>
      <c r="DZ14" s="190">
        <f t="shared" si="13"/>
        <v>100</v>
      </c>
      <c r="EA14" s="98">
        <f t="shared" si="14"/>
        <v>100</v>
      </c>
      <c r="EB14" s="107">
        <f t="shared" si="3"/>
        <v>1</v>
      </c>
      <c r="EC14" s="644">
        <f>AVERAGE(DZ14:DZ16)</f>
        <v>80</v>
      </c>
      <c r="ED14" s="644">
        <f>AVERAGE(EA14:EA16)</f>
        <v>79</v>
      </c>
      <c r="EE14" s="511">
        <f>ED14/EC14</f>
        <v>0.98750000000000004</v>
      </c>
      <c r="EF14" s="625"/>
      <c r="EG14" s="625"/>
      <c r="EH14" s="585"/>
      <c r="EI14" s="641"/>
      <c r="EJ14" s="641"/>
      <c r="EK14" s="643"/>
      <c r="EL14" s="385">
        <f t="shared" si="15"/>
        <v>100</v>
      </c>
      <c r="EM14" s="98">
        <f t="shared" si="16"/>
        <v>100</v>
      </c>
      <c r="EN14" s="107">
        <f t="shared" si="17"/>
        <v>1</v>
      </c>
      <c r="EO14" s="553">
        <f>AVERAGE(EL14:EL16)</f>
        <v>80</v>
      </c>
      <c r="EP14" s="553">
        <f>AVERAGE(EM14:EM16)</f>
        <v>79</v>
      </c>
      <c r="EQ14" s="532">
        <f>EP14/EO14</f>
        <v>0.98750000000000004</v>
      </c>
      <c r="ER14" s="625"/>
      <c r="ES14" s="625"/>
      <c r="ET14" s="631"/>
      <c r="EU14" s="625"/>
      <c r="EV14" s="625"/>
      <c r="EW14" s="631"/>
    </row>
    <row r="15" spans="1:153" ht="39.950000000000003" customHeight="1" thickBot="1" x14ac:dyDescent="0.3">
      <c r="A15" s="729"/>
      <c r="B15" s="337" t="s">
        <v>64</v>
      </c>
      <c r="C15" s="340" t="s">
        <v>54</v>
      </c>
      <c r="D15" s="149"/>
      <c r="E15" s="150"/>
      <c r="F15" s="66">
        <v>20</v>
      </c>
      <c r="G15" s="67">
        <v>20</v>
      </c>
      <c r="H15" s="149"/>
      <c r="I15" s="150"/>
      <c r="J15" s="461">
        <v>0</v>
      </c>
      <c r="K15" s="67">
        <v>0</v>
      </c>
      <c r="L15" s="66">
        <f>F15+J15</f>
        <v>20</v>
      </c>
      <c r="M15" s="130">
        <f t="shared" si="19"/>
        <v>20</v>
      </c>
      <c r="N15" s="162">
        <f t="shared" si="0"/>
        <v>1</v>
      </c>
      <c r="O15" s="680"/>
      <c r="P15" s="680"/>
      <c r="Q15" s="530"/>
      <c r="R15" s="680"/>
      <c r="S15" s="680"/>
      <c r="T15" s="512"/>
      <c r="U15" s="953"/>
      <c r="V15" s="953"/>
      <c r="W15" s="949"/>
      <c r="X15" s="215">
        <f t="shared" si="4"/>
        <v>20</v>
      </c>
      <c r="Y15" s="225">
        <f t="shared" si="5"/>
        <v>20</v>
      </c>
      <c r="Z15" s="227">
        <f t="shared" si="6"/>
        <v>1</v>
      </c>
      <c r="AA15" s="658"/>
      <c r="AB15" s="658"/>
      <c r="AC15" s="672"/>
      <c r="AD15" s="680"/>
      <c r="AE15" s="680"/>
      <c r="AF15" s="655"/>
      <c r="AG15" s="680"/>
      <c r="AH15" s="680"/>
      <c r="AI15" s="530"/>
      <c r="AJ15" s="105">
        <v>7</v>
      </c>
      <c r="AK15" s="136">
        <f>5+10</f>
        <v>15</v>
      </c>
      <c r="AL15" s="143">
        <v>0</v>
      </c>
      <c r="AM15" s="138">
        <v>8</v>
      </c>
      <c r="AN15" s="461">
        <v>13</v>
      </c>
      <c r="AO15" s="463">
        <v>11</v>
      </c>
      <c r="AP15" s="461">
        <v>30</v>
      </c>
      <c r="AQ15" s="138">
        <v>13</v>
      </c>
      <c r="AR15" s="143">
        <f>L15+AJ15+AL15+AN15+AP15</f>
        <v>70</v>
      </c>
      <c r="AS15" s="138">
        <f t="shared" si="31"/>
        <v>67</v>
      </c>
      <c r="AT15" s="109">
        <f t="shared" si="20"/>
        <v>0.95714285714285718</v>
      </c>
      <c r="AU15" s="66">
        <f t="shared" si="21"/>
        <v>27</v>
      </c>
      <c r="AV15" s="67">
        <f t="shared" si="22"/>
        <v>35</v>
      </c>
      <c r="AW15" s="109">
        <f t="shared" si="23"/>
        <v>1.2962962962962963</v>
      </c>
      <c r="AX15" s="509"/>
      <c r="AY15" s="509"/>
      <c r="AZ15" s="562"/>
      <c r="BA15" s="664"/>
      <c r="BB15" s="664"/>
      <c r="BC15" s="638"/>
      <c r="BD15" s="582"/>
      <c r="BE15" s="582"/>
      <c r="BF15" s="585"/>
      <c r="BG15" s="63">
        <f t="shared" si="24"/>
        <v>27</v>
      </c>
      <c r="BH15" s="130">
        <f t="shared" si="25"/>
        <v>43</v>
      </c>
      <c r="BI15" s="109">
        <f t="shared" si="26"/>
        <v>1.5925925925925926</v>
      </c>
      <c r="BJ15" s="509"/>
      <c r="BK15" s="509"/>
      <c r="BL15" s="530"/>
      <c r="BM15" s="625"/>
      <c r="BN15" s="625"/>
      <c r="BO15" s="585"/>
      <c r="BP15" s="582"/>
      <c r="BQ15" s="582"/>
      <c r="BR15" s="585"/>
      <c r="BS15" s="63">
        <f t="shared" si="27"/>
        <v>40</v>
      </c>
      <c r="BT15" s="67">
        <f t="shared" si="28"/>
        <v>54</v>
      </c>
      <c r="BU15" s="109">
        <f t="shared" si="32"/>
        <v>1.35</v>
      </c>
      <c r="BV15" s="645"/>
      <c r="BW15" s="645"/>
      <c r="BX15" s="512"/>
      <c r="BY15" s="625"/>
      <c r="BZ15" s="625"/>
      <c r="CA15" s="585"/>
      <c r="CB15" s="641"/>
      <c r="CC15" s="641"/>
      <c r="CD15" s="643"/>
      <c r="CE15" s="367">
        <f t="shared" si="29"/>
        <v>70</v>
      </c>
      <c r="CF15" s="67">
        <f t="shared" si="30"/>
        <v>67</v>
      </c>
      <c r="CG15" s="109">
        <f t="shared" si="7"/>
        <v>0.95714285714285718</v>
      </c>
      <c r="CH15" s="560"/>
      <c r="CI15" s="560"/>
      <c r="CJ15" s="593"/>
      <c r="CK15" s="625"/>
      <c r="CL15" s="625"/>
      <c r="CM15" s="585"/>
      <c r="CN15" s="625"/>
      <c r="CO15" s="625"/>
      <c r="CP15" s="585"/>
      <c r="CQ15" s="105"/>
      <c r="CR15" s="136"/>
      <c r="CS15" s="143"/>
      <c r="CT15" s="138"/>
      <c r="CU15" s="143"/>
      <c r="CV15" s="138"/>
      <c r="CW15" s="143"/>
      <c r="CX15" s="138"/>
      <c r="CY15" s="325">
        <f t="shared" si="8"/>
        <v>70</v>
      </c>
      <c r="CZ15" s="381">
        <f t="shared" si="9"/>
        <v>67</v>
      </c>
      <c r="DA15" s="108">
        <f t="shared" si="10"/>
        <v>0.95714285714285718</v>
      </c>
      <c r="DB15" s="302">
        <f t="shared" si="33"/>
        <v>70</v>
      </c>
      <c r="DC15" s="98">
        <f t="shared" si="34"/>
        <v>67</v>
      </c>
      <c r="DD15" s="246">
        <f t="shared" si="35"/>
        <v>0.95714285714285718</v>
      </c>
      <c r="DE15" s="509"/>
      <c r="DF15" s="509"/>
      <c r="DG15" s="562"/>
      <c r="DH15" s="664"/>
      <c r="DI15" s="664"/>
      <c r="DJ15" s="638"/>
      <c r="DK15" s="1005"/>
      <c r="DL15" s="1005"/>
      <c r="DM15" s="643"/>
      <c r="DN15" s="190">
        <f t="shared" si="11"/>
        <v>70</v>
      </c>
      <c r="DO15" s="98">
        <f t="shared" si="12"/>
        <v>67</v>
      </c>
      <c r="DP15" s="109">
        <f t="shared" si="36"/>
        <v>0.95714285714285718</v>
      </c>
      <c r="DQ15" s="509"/>
      <c r="DR15" s="509"/>
      <c r="DS15" s="530"/>
      <c r="DT15" s="625"/>
      <c r="DU15" s="625"/>
      <c r="DV15" s="585"/>
      <c r="DW15" s="582"/>
      <c r="DX15" s="582"/>
      <c r="DY15" s="585"/>
      <c r="DZ15" s="190">
        <f t="shared" si="13"/>
        <v>70</v>
      </c>
      <c r="EA15" s="98">
        <f t="shared" si="14"/>
        <v>67</v>
      </c>
      <c r="EB15" s="109">
        <f t="shared" ref="EB15:EB39" si="37">EA15/DZ15</f>
        <v>0.95714285714285718</v>
      </c>
      <c r="EC15" s="645"/>
      <c r="ED15" s="645"/>
      <c r="EE15" s="512"/>
      <c r="EF15" s="625"/>
      <c r="EG15" s="625"/>
      <c r="EH15" s="585"/>
      <c r="EI15" s="641"/>
      <c r="EJ15" s="641"/>
      <c r="EK15" s="643"/>
      <c r="EL15" s="385">
        <f t="shared" si="15"/>
        <v>70</v>
      </c>
      <c r="EM15" s="98">
        <f t="shared" si="16"/>
        <v>67</v>
      </c>
      <c r="EN15" s="108">
        <f t="shared" si="17"/>
        <v>0.95714285714285718</v>
      </c>
      <c r="EO15" s="560"/>
      <c r="EP15" s="560"/>
      <c r="EQ15" s="533"/>
      <c r="ER15" s="625"/>
      <c r="ES15" s="625"/>
      <c r="ET15" s="631"/>
      <c r="EU15" s="625"/>
      <c r="EV15" s="625"/>
      <c r="EW15" s="631"/>
    </row>
    <row r="16" spans="1:153" ht="39.950000000000003" customHeight="1" thickBot="1" x14ac:dyDescent="0.3">
      <c r="A16" s="730"/>
      <c r="B16" s="338" t="s">
        <v>65</v>
      </c>
      <c r="C16" s="341" t="s">
        <v>219</v>
      </c>
      <c r="D16" s="159"/>
      <c r="E16" s="160"/>
      <c r="F16" s="74">
        <v>15</v>
      </c>
      <c r="G16" s="75">
        <v>20</v>
      </c>
      <c r="H16" s="159"/>
      <c r="I16" s="160"/>
      <c r="J16" s="475">
        <v>10</v>
      </c>
      <c r="K16" s="75">
        <v>5</v>
      </c>
      <c r="L16" s="74">
        <f>F16+J16</f>
        <v>25</v>
      </c>
      <c r="M16" s="131">
        <f t="shared" si="19"/>
        <v>25</v>
      </c>
      <c r="N16" s="163">
        <f t="shared" si="0"/>
        <v>1</v>
      </c>
      <c r="O16" s="679"/>
      <c r="P16" s="679"/>
      <c r="Q16" s="531"/>
      <c r="R16" s="680"/>
      <c r="S16" s="680"/>
      <c r="T16" s="512"/>
      <c r="U16" s="953"/>
      <c r="V16" s="953"/>
      <c r="W16" s="949"/>
      <c r="X16" s="216">
        <f t="shared" si="4"/>
        <v>25</v>
      </c>
      <c r="Y16" s="226">
        <f t="shared" si="5"/>
        <v>25</v>
      </c>
      <c r="Z16" s="228">
        <f t="shared" si="6"/>
        <v>1</v>
      </c>
      <c r="AA16" s="659"/>
      <c r="AB16" s="659"/>
      <c r="AC16" s="673"/>
      <c r="AD16" s="680"/>
      <c r="AE16" s="680"/>
      <c r="AF16" s="655"/>
      <c r="AG16" s="680"/>
      <c r="AH16" s="680"/>
      <c r="AI16" s="530"/>
      <c r="AJ16" s="206">
        <v>10</v>
      </c>
      <c r="AK16" s="137">
        <v>5</v>
      </c>
      <c r="AL16" s="144">
        <v>0</v>
      </c>
      <c r="AM16" s="139">
        <v>3</v>
      </c>
      <c r="AN16" s="144">
        <v>5</v>
      </c>
      <c r="AO16" s="139">
        <v>3</v>
      </c>
      <c r="AP16" s="475">
        <v>30</v>
      </c>
      <c r="AQ16" s="139">
        <v>34</v>
      </c>
      <c r="AR16" s="144">
        <f>L16+AJ16+AL16+AN16+AP16</f>
        <v>70</v>
      </c>
      <c r="AS16" s="139">
        <f t="shared" si="31"/>
        <v>70</v>
      </c>
      <c r="AT16" s="112">
        <f t="shared" si="20"/>
        <v>1</v>
      </c>
      <c r="AU16" s="74">
        <f t="shared" si="21"/>
        <v>35</v>
      </c>
      <c r="AV16" s="75">
        <f t="shared" si="22"/>
        <v>30</v>
      </c>
      <c r="AW16" s="171">
        <f t="shared" si="23"/>
        <v>0.8571428571428571</v>
      </c>
      <c r="AX16" s="510"/>
      <c r="AY16" s="510"/>
      <c r="AZ16" s="563"/>
      <c r="BA16" s="664"/>
      <c r="BB16" s="664"/>
      <c r="BC16" s="638"/>
      <c r="BD16" s="582"/>
      <c r="BE16" s="582"/>
      <c r="BF16" s="585"/>
      <c r="BG16" s="212">
        <f t="shared" si="24"/>
        <v>35</v>
      </c>
      <c r="BH16" s="131">
        <f t="shared" si="25"/>
        <v>33</v>
      </c>
      <c r="BI16" s="112">
        <f t="shared" si="26"/>
        <v>0.94285714285714284</v>
      </c>
      <c r="BJ16" s="510"/>
      <c r="BK16" s="510"/>
      <c r="BL16" s="531"/>
      <c r="BM16" s="625"/>
      <c r="BN16" s="625"/>
      <c r="BO16" s="585"/>
      <c r="BP16" s="582"/>
      <c r="BQ16" s="582"/>
      <c r="BR16" s="585"/>
      <c r="BS16" s="212">
        <f t="shared" si="27"/>
        <v>40</v>
      </c>
      <c r="BT16" s="75">
        <f t="shared" si="28"/>
        <v>36</v>
      </c>
      <c r="BU16" s="112">
        <f t="shared" si="32"/>
        <v>0.9</v>
      </c>
      <c r="BV16" s="646"/>
      <c r="BW16" s="646"/>
      <c r="BX16" s="513"/>
      <c r="BY16" s="625"/>
      <c r="BZ16" s="625"/>
      <c r="CA16" s="585"/>
      <c r="CB16" s="641"/>
      <c r="CC16" s="641"/>
      <c r="CD16" s="643"/>
      <c r="CE16" s="292">
        <f t="shared" si="29"/>
        <v>70</v>
      </c>
      <c r="CF16" s="75">
        <f t="shared" si="30"/>
        <v>70</v>
      </c>
      <c r="CG16" s="112">
        <f t="shared" si="7"/>
        <v>1</v>
      </c>
      <c r="CH16" s="560"/>
      <c r="CI16" s="560"/>
      <c r="CJ16" s="593"/>
      <c r="CK16" s="625"/>
      <c r="CL16" s="625"/>
      <c r="CM16" s="585"/>
      <c r="CN16" s="625"/>
      <c r="CO16" s="625"/>
      <c r="CP16" s="585"/>
      <c r="CQ16" s="206"/>
      <c r="CR16" s="137"/>
      <c r="CS16" s="144"/>
      <c r="CT16" s="139"/>
      <c r="CU16" s="144"/>
      <c r="CV16" s="139"/>
      <c r="CW16" s="144"/>
      <c r="CX16" s="139"/>
      <c r="CY16" s="325">
        <f t="shared" si="8"/>
        <v>70</v>
      </c>
      <c r="CZ16" s="381">
        <f t="shared" si="9"/>
        <v>70</v>
      </c>
      <c r="DA16" s="111">
        <f t="shared" si="10"/>
        <v>1</v>
      </c>
      <c r="DB16" s="302">
        <f t="shared" si="33"/>
        <v>70</v>
      </c>
      <c r="DC16" s="98">
        <f t="shared" si="34"/>
        <v>70</v>
      </c>
      <c r="DD16" s="171">
        <f t="shared" si="35"/>
        <v>1</v>
      </c>
      <c r="DE16" s="510"/>
      <c r="DF16" s="510"/>
      <c r="DG16" s="563"/>
      <c r="DH16" s="664"/>
      <c r="DI16" s="664"/>
      <c r="DJ16" s="638"/>
      <c r="DK16" s="1005"/>
      <c r="DL16" s="1005"/>
      <c r="DM16" s="643"/>
      <c r="DN16" s="190">
        <f t="shared" si="11"/>
        <v>70</v>
      </c>
      <c r="DO16" s="98">
        <f t="shared" si="12"/>
        <v>70</v>
      </c>
      <c r="DP16" s="141">
        <f t="shared" si="36"/>
        <v>1</v>
      </c>
      <c r="DQ16" s="510"/>
      <c r="DR16" s="510"/>
      <c r="DS16" s="531"/>
      <c r="DT16" s="625"/>
      <c r="DU16" s="625"/>
      <c r="DV16" s="585"/>
      <c r="DW16" s="582"/>
      <c r="DX16" s="582"/>
      <c r="DY16" s="585"/>
      <c r="DZ16" s="190">
        <f t="shared" si="13"/>
        <v>70</v>
      </c>
      <c r="EA16" s="98">
        <f t="shared" si="14"/>
        <v>70</v>
      </c>
      <c r="EB16" s="171">
        <f t="shared" si="37"/>
        <v>1</v>
      </c>
      <c r="EC16" s="646"/>
      <c r="ED16" s="646"/>
      <c r="EE16" s="513"/>
      <c r="EF16" s="625"/>
      <c r="EG16" s="625"/>
      <c r="EH16" s="585"/>
      <c r="EI16" s="641"/>
      <c r="EJ16" s="641"/>
      <c r="EK16" s="643"/>
      <c r="EL16" s="385">
        <f t="shared" si="15"/>
        <v>70</v>
      </c>
      <c r="EM16" s="98">
        <f t="shared" si="16"/>
        <v>70</v>
      </c>
      <c r="EN16" s="111">
        <f t="shared" si="17"/>
        <v>1</v>
      </c>
      <c r="EO16" s="560"/>
      <c r="EP16" s="560"/>
      <c r="EQ16" s="533"/>
      <c r="ER16" s="625"/>
      <c r="ES16" s="625"/>
      <c r="ET16" s="631"/>
      <c r="EU16" s="625"/>
      <c r="EV16" s="625"/>
      <c r="EW16" s="631"/>
    </row>
    <row r="17" spans="1:153" ht="39.950000000000003" customHeight="1" thickBot="1" x14ac:dyDescent="0.3">
      <c r="A17" s="728" t="s">
        <v>256</v>
      </c>
      <c r="B17" s="336" t="s">
        <v>66</v>
      </c>
      <c r="C17" s="342" t="s">
        <v>67</v>
      </c>
      <c r="D17" s="147"/>
      <c r="E17" s="148"/>
      <c r="F17" s="61">
        <v>10</v>
      </c>
      <c r="G17" s="62">
        <v>10</v>
      </c>
      <c r="H17" s="147"/>
      <c r="I17" s="148"/>
      <c r="J17" s="61">
        <v>10</v>
      </c>
      <c r="K17" s="62">
        <v>8</v>
      </c>
      <c r="L17" s="113">
        <f>F17+J17</f>
        <v>20</v>
      </c>
      <c r="M17" s="114">
        <f t="shared" si="19"/>
        <v>18</v>
      </c>
      <c r="N17" s="133">
        <f t="shared" si="0"/>
        <v>0.9</v>
      </c>
      <c r="O17" s="678">
        <f>AVERAGE(F17:F24)</f>
        <v>4.375</v>
      </c>
      <c r="P17" s="678">
        <f>AVERAGE(G17:G24)</f>
        <v>5.125</v>
      </c>
      <c r="Q17" s="529">
        <f>P17/O17</f>
        <v>1.1714285714285715</v>
      </c>
      <c r="R17" s="680"/>
      <c r="S17" s="680"/>
      <c r="T17" s="512"/>
      <c r="U17" s="953"/>
      <c r="V17" s="953"/>
      <c r="W17" s="949"/>
      <c r="X17" s="214">
        <f t="shared" si="4"/>
        <v>20</v>
      </c>
      <c r="Y17" s="230">
        <f t="shared" si="5"/>
        <v>18</v>
      </c>
      <c r="Z17" s="97">
        <f t="shared" si="6"/>
        <v>0.9</v>
      </c>
      <c r="AA17" s="658">
        <f>AVERAGE(X17:X24)</f>
        <v>6.875</v>
      </c>
      <c r="AB17" s="658">
        <f>AVERAGE(Y17:Y24)</f>
        <v>6.625</v>
      </c>
      <c r="AC17" s="674">
        <f>AB17/AA17</f>
        <v>0.96363636363636362</v>
      </c>
      <c r="AD17" s="680"/>
      <c r="AE17" s="680"/>
      <c r="AF17" s="655"/>
      <c r="AG17" s="680"/>
      <c r="AH17" s="680"/>
      <c r="AI17" s="530"/>
      <c r="AJ17" s="205">
        <v>5</v>
      </c>
      <c r="AK17" s="114">
        <v>2</v>
      </c>
      <c r="AL17" s="113">
        <v>5</v>
      </c>
      <c r="AM17" s="114">
        <v>10</v>
      </c>
      <c r="AN17" s="113">
        <v>5</v>
      </c>
      <c r="AO17" s="114">
        <v>5</v>
      </c>
      <c r="AP17" s="113">
        <v>5</v>
      </c>
      <c r="AQ17" s="114">
        <v>1</v>
      </c>
      <c r="AR17" s="113">
        <f>L17+AJ17+AL17+AN17+AP17</f>
        <v>40</v>
      </c>
      <c r="AS17" s="465">
        <f>M17+AK17+AM17+AO17+AQ17</f>
        <v>36</v>
      </c>
      <c r="AT17" s="107">
        <f t="shared" si="20"/>
        <v>0.9</v>
      </c>
      <c r="AU17" s="61">
        <f t="shared" si="21"/>
        <v>25</v>
      </c>
      <c r="AV17" s="62">
        <f t="shared" si="22"/>
        <v>20</v>
      </c>
      <c r="AW17" s="245">
        <f t="shared" si="23"/>
        <v>0.8</v>
      </c>
      <c r="AX17" s="587">
        <f>AVERAGE(AU17:AU24)</f>
        <v>15.25</v>
      </c>
      <c r="AY17" s="588">
        <f>AVERAGE(AV17:AV24)</f>
        <v>13.5</v>
      </c>
      <c r="AZ17" s="561">
        <f>AY17/AX17</f>
        <v>0.88524590163934425</v>
      </c>
      <c r="BA17" s="664"/>
      <c r="BB17" s="664"/>
      <c r="BC17" s="638"/>
      <c r="BD17" s="582"/>
      <c r="BE17" s="582"/>
      <c r="BF17" s="585"/>
      <c r="BG17" s="211">
        <f t="shared" si="24"/>
        <v>30</v>
      </c>
      <c r="BH17" s="62">
        <f t="shared" si="25"/>
        <v>30</v>
      </c>
      <c r="BI17" s="107">
        <f t="shared" si="26"/>
        <v>1</v>
      </c>
      <c r="BJ17" s="508">
        <f>AVERAGE(BG17:BG24)</f>
        <v>20.5</v>
      </c>
      <c r="BK17" s="508">
        <f>AVERAGE(BH17:BH24)</f>
        <v>21.0625</v>
      </c>
      <c r="BL17" s="529">
        <f>BK17/BJ17</f>
        <v>1.0274390243902438</v>
      </c>
      <c r="BM17" s="625"/>
      <c r="BN17" s="625"/>
      <c r="BO17" s="585"/>
      <c r="BP17" s="582"/>
      <c r="BQ17" s="582"/>
      <c r="BR17" s="585"/>
      <c r="BS17" s="211">
        <f t="shared" si="27"/>
        <v>35</v>
      </c>
      <c r="BT17" s="62">
        <f t="shared" si="28"/>
        <v>35</v>
      </c>
      <c r="BU17" s="107">
        <f t="shared" si="32"/>
        <v>1</v>
      </c>
      <c r="BV17" s="644">
        <f>AVERAGE(BS17:BS24)</f>
        <v>25.25</v>
      </c>
      <c r="BW17" s="644">
        <f>AVERAGE(BT17:BT24)</f>
        <v>25.9375</v>
      </c>
      <c r="BX17" s="529">
        <f>BW17/BV17</f>
        <v>1.0272277227722773</v>
      </c>
      <c r="BY17" s="625"/>
      <c r="BZ17" s="625"/>
      <c r="CA17" s="585"/>
      <c r="CB17" s="641"/>
      <c r="CC17" s="641"/>
      <c r="CD17" s="643"/>
      <c r="CE17" s="293">
        <f t="shared" si="29"/>
        <v>40</v>
      </c>
      <c r="CF17" s="62">
        <f t="shared" si="30"/>
        <v>36</v>
      </c>
      <c r="CG17" s="107">
        <f t="shared" si="7"/>
        <v>0.9</v>
      </c>
      <c r="CH17" s="553">
        <f>AVERAGE(CE17:CE24)</f>
        <v>34.375</v>
      </c>
      <c r="CI17" s="553">
        <f>AVERAGE(CF17:CF24)</f>
        <v>33.625</v>
      </c>
      <c r="CJ17" s="551">
        <f>CI17/CH17</f>
        <v>0.97818181818181815</v>
      </c>
      <c r="CK17" s="625"/>
      <c r="CL17" s="625"/>
      <c r="CM17" s="585"/>
      <c r="CN17" s="625"/>
      <c r="CO17" s="625"/>
      <c r="CP17" s="585"/>
      <c r="CQ17" s="205"/>
      <c r="CR17" s="114"/>
      <c r="CS17" s="113"/>
      <c r="CT17" s="114"/>
      <c r="CU17" s="113"/>
      <c r="CV17" s="114"/>
      <c r="CW17" s="113"/>
      <c r="CX17" s="114"/>
      <c r="CY17" s="325">
        <f t="shared" si="8"/>
        <v>40</v>
      </c>
      <c r="CZ17" s="381">
        <f t="shared" si="9"/>
        <v>36</v>
      </c>
      <c r="DA17" s="96">
        <f t="shared" si="10"/>
        <v>0.9</v>
      </c>
      <c r="DB17" s="302">
        <f t="shared" si="33"/>
        <v>40</v>
      </c>
      <c r="DC17" s="98">
        <f t="shared" si="34"/>
        <v>36</v>
      </c>
      <c r="DD17" s="245">
        <f t="shared" si="35"/>
        <v>0.9</v>
      </c>
      <c r="DE17" s="587">
        <f>AVERAGE(DB17:DB24)</f>
        <v>34.375</v>
      </c>
      <c r="DF17" s="588">
        <f>AVERAGE(DC17:DC24)</f>
        <v>33.625</v>
      </c>
      <c r="DG17" s="561">
        <f>DF17/DE17</f>
        <v>0.97818181818181815</v>
      </c>
      <c r="DH17" s="664"/>
      <c r="DI17" s="664"/>
      <c r="DJ17" s="638"/>
      <c r="DK17" s="1005"/>
      <c r="DL17" s="1005"/>
      <c r="DM17" s="643"/>
      <c r="DN17" s="190">
        <f t="shared" si="11"/>
        <v>40</v>
      </c>
      <c r="DO17" s="98">
        <f t="shared" si="12"/>
        <v>36</v>
      </c>
      <c r="DP17" s="107">
        <f t="shared" si="36"/>
        <v>0.9</v>
      </c>
      <c r="DQ17" s="508">
        <f>AVERAGE(DN17:DN24)</f>
        <v>34.375</v>
      </c>
      <c r="DR17" s="508">
        <f>AVERAGE(DO17:DO24)</f>
        <v>33.625</v>
      </c>
      <c r="DS17" s="529">
        <f>DR17/DQ17</f>
        <v>0.97818181818181815</v>
      </c>
      <c r="DT17" s="625"/>
      <c r="DU17" s="625"/>
      <c r="DV17" s="585"/>
      <c r="DW17" s="582"/>
      <c r="DX17" s="582"/>
      <c r="DY17" s="585"/>
      <c r="DZ17" s="190">
        <f t="shared" si="13"/>
        <v>40</v>
      </c>
      <c r="EA17" s="98">
        <f t="shared" si="14"/>
        <v>36</v>
      </c>
      <c r="EB17" s="107">
        <f t="shared" si="37"/>
        <v>0.9</v>
      </c>
      <c r="EC17" s="644">
        <f>AVERAGE(DZ17:DZ24)</f>
        <v>34.375</v>
      </c>
      <c r="ED17" s="644">
        <f>AVERAGE(EA17:EA24)</f>
        <v>33.625</v>
      </c>
      <c r="EE17" s="529">
        <f>ED17/EC17</f>
        <v>0.97818181818181815</v>
      </c>
      <c r="EF17" s="625"/>
      <c r="EG17" s="625"/>
      <c r="EH17" s="585"/>
      <c r="EI17" s="641"/>
      <c r="EJ17" s="641"/>
      <c r="EK17" s="643"/>
      <c r="EL17" s="385">
        <f t="shared" si="15"/>
        <v>40</v>
      </c>
      <c r="EM17" s="98">
        <f t="shared" si="16"/>
        <v>36</v>
      </c>
      <c r="EN17" s="96">
        <f t="shared" si="17"/>
        <v>0.9</v>
      </c>
      <c r="EO17" s="553">
        <f>AVERAGE(EL17:EL24)</f>
        <v>34.375</v>
      </c>
      <c r="EP17" s="553">
        <f>AVERAGE(EM17:EM24)</f>
        <v>33.625</v>
      </c>
      <c r="EQ17" s="532">
        <f>EP17/EO17</f>
        <v>0.97818181818181815</v>
      </c>
      <c r="ER17" s="625"/>
      <c r="ES17" s="625"/>
      <c r="ET17" s="631"/>
      <c r="EU17" s="625"/>
      <c r="EV17" s="625"/>
      <c r="EW17" s="631"/>
    </row>
    <row r="18" spans="1:153" ht="39.950000000000003" customHeight="1" thickBot="1" x14ac:dyDescent="0.3">
      <c r="A18" s="729"/>
      <c r="B18" s="337" t="s">
        <v>68</v>
      </c>
      <c r="C18" s="343" t="s">
        <v>216</v>
      </c>
      <c r="D18" s="155"/>
      <c r="E18" s="156"/>
      <c r="F18" s="80">
        <v>0</v>
      </c>
      <c r="G18" s="81">
        <v>0</v>
      </c>
      <c r="H18" s="151"/>
      <c r="I18" s="152"/>
      <c r="J18" s="80">
        <v>0</v>
      </c>
      <c r="K18" s="81">
        <v>0</v>
      </c>
      <c r="L18" s="66">
        <f>F18+J18</f>
        <v>0</v>
      </c>
      <c r="M18" s="67">
        <f t="shared" si="19"/>
        <v>0</v>
      </c>
      <c r="N18" s="161"/>
      <c r="O18" s="680"/>
      <c r="P18" s="680"/>
      <c r="Q18" s="530"/>
      <c r="R18" s="680"/>
      <c r="S18" s="680"/>
      <c r="T18" s="512"/>
      <c r="U18" s="953"/>
      <c r="V18" s="953"/>
      <c r="W18" s="949"/>
      <c r="X18" s="215">
        <f t="shared" si="4"/>
        <v>0</v>
      </c>
      <c r="Y18" s="225">
        <f t="shared" si="5"/>
        <v>0</v>
      </c>
      <c r="Z18" s="224"/>
      <c r="AA18" s="658"/>
      <c r="AB18" s="658"/>
      <c r="AC18" s="672"/>
      <c r="AD18" s="680"/>
      <c r="AE18" s="680"/>
      <c r="AF18" s="655"/>
      <c r="AG18" s="680"/>
      <c r="AH18" s="680"/>
      <c r="AI18" s="530"/>
      <c r="AJ18" s="105">
        <v>2</v>
      </c>
      <c r="AK18" s="81">
        <v>2</v>
      </c>
      <c r="AL18" s="80">
        <v>0</v>
      </c>
      <c r="AM18" s="81">
        <v>0</v>
      </c>
      <c r="AN18" s="80">
        <v>0</v>
      </c>
      <c r="AO18" s="81">
        <v>0</v>
      </c>
      <c r="AP18" s="80">
        <v>8</v>
      </c>
      <c r="AQ18" s="81">
        <v>8</v>
      </c>
      <c r="AR18" s="80">
        <f>AJ18+AL18+AN18+AP18</f>
        <v>10</v>
      </c>
      <c r="AS18" s="81">
        <f t="shared" ref="AS18:AS24" si="38">M18+AK18+AM18+AO18+AQ18</f>
        <v>10</v>
      </c>
      <c r="AT18" s="109">
        <f t="shared" si="20"/>
        <v>1</v>
      </c>
      <c r="AU18" s="66">
        <f t="shared" si="21"/>
        <v>2</v>
      </c>
      <c r="AV18" s="67">
        <f t="shared" si="22"/>
        <v>2</v>
      </c>
      <c r="AW18" s="109">
        <f t="shared" si="23"/>
        <v>1</v>
      </c>
      <c r="AX18" s="587"/>
      <c r="AY18" s="588"/>
      <c r="AZ18" s="562"/>
      <c r="BA18" s="664"/>
      <c r="BB18" s="664"/>
      <c r="BC18" s="638"/>
      <c r="BD18" s="582"/>
      <c r="BE18" s="582"/>
      <c r="BF18" s="585"/>
      <c r="BG18" s="63">
        <f t="shared" si="24"/>
        <v>2</v>
      </c>
      <c r="BH18" s="67">
        <f t="shared" si="25"/>
        <v>2</v>
      </c>
      <c r="BI18" s="109">
        <f t="shared" si="26"/>
        <v>1</v>
      </c>
      <c r="BJ18" s="509"/>
      <c r="BK18" s="509"/>
      <c r="BL18" s="530"/>
      <c r="BM18" s="625"/>
      <c r="BN18" s="625"/>
      <c r="BO18" s="585"/>
      <c r="BP18" s="582"/>
      <c r="BQ18" s="582"/>
      <c r="BR18" s="585"/>
      <c r="BS18" s="63">
        <f t="shared" si="27"/>
        <v>2</v>
      </c>
      <c r="BT18" s="67">
        <f t="shared" si="28"/>
        <v>2</v>
      </c>
      <c r="BU18" s="109">
        <f t="shared" si="32"/>
        <v>1</v>
      </c>
      <c r="BV18" s="645"/>
      <c r="BW18" s="645"/>
      <c r="BX18" s="530"/>
      <c r="BY18" s="625"/>
      <c r="BZ18" s="625"/>
      <c r="CA18" s="585"/>
      <c r="CB18" s="641"/>
      <c r="CC18" s="641"/>
      <c r="CD18" s="643"/>
      <c r="CE18" s="367">
        <f t="shared" si="29"/>
        <v>10</v>
      </c>
      <c r="CF18" s="67">
        <f t="shared" si="30"/>
        <v>10</v>
      </c>
      <c r="CG18" s="109">
        <f t="shared" si="7"/>
        <v>1</v>
      </c>
      <c r="CH18" s="560"/>
      <c r="CI18" s="560"/>
      <c r="CJ18" s="593"/>
      <c r="CK18" s="625"/>
      <c r="CL18" s="625"/>
      <c r="CM18" s="585"/>
      <c r="CN18" s="625"/>
      <c r="CO18" s="625"/>
      <c r="CP18" s="585"/>
      <c r="CQ18" s="105"/>
      <c r="CR18" s="81"/>
      <c r="CS18" s="80"/>
      <c r="CT18" s="81"/>
      <c r="CU18" s="80"/>
      <c r="CV18" s="81"/>
      <c r="CW18" s="80"/>
      <c r="CX18" s="81"/>
      <c r="CY18" s="325">
        <f t="shared" si="8"/>
        <v>10</v>
      </c>
      <c r="CZ18" s="381">
        <f t="shared" si="9"/>
        <v>10</v>
      </c>
      <c r="DA18" s="108">
        <f t="shared" si="10"/>
        <v>1</v>
      </c>
      <c r="DB18" s="302">
        <f t="shared" si="33"/>
        <v>10</v>
      </c>
      <c r="DC18" s="98">
        <f t="shared" si="34"/>
        <v>10</v>
      </c>
      <c r="DD18" s="109">
        <f t="shared" si="35"/>
        <v>1</v>
      </c>
      <c r="DE18" s="587"/>
      <c r="DF18" s="588"/>
      <c r="DG18" s="562"/>
      <c r="DH18" s="664"/>
      <c r="DI18" s="664"/>
      <c r="DJ18" s="638"/>
      <c r="DK18" s="1005"/>
      <c r="DL18" s="1005"/>
      <c r="DM18" s="643"/>
      <c r="DN18" s="190">
        <f t="shared" si="11"/>
        <v>10</v>
      </c>
      <c r="DO18" s="98">
        <f t="shared" si="12"/>
        <v>10</v>
      </c>
      <c r="DP18" s="109">
        <f t="shared" si="36"/>
        <v>1</v>
      </c>
      <c r="DQ18" s="509"/>
      <c r="DR18" s="509"/>
      <c r="DS18" s="530"/>
      <c r="DT18" s="625"/>
      <c r="DU18" s="625"/>
      <c r="DV18" s="585"/>
      <c r="DW18" s="582"/>
      <c r="DX18" s="582"/>
      <c r="DY18" s="585"/>
      <c r="DZ18" s="190">
        <f t="shared" si="13"/>
        <v>10</v>
      </c>
      <c r="EA18" s="98">
        <f t="shared" si="14"/>
        <v>10</v>
      </c>
      <c r="EB18" s="109">
        <f t="shared" si="37"/>
        <v>1</v>
      </c>
      <c r="EC18" s="645"/>
      <c r="ED18" s="645"/>
      <c r="EE18" s="530"/>
      <c r="EF18" s="625"/>
      <c r="EG18" s="625"/>
      <c r="EH18" s="585"/>
      <c r="EI18" s="641"/>
      <c r="EJ18" s="641"/>
      <c r="EK18" s="643"/>
      <c r="EL18" s="385">
        <f t="shared" si="15"/>
        <v>10</v>
      </c>
      <c r="EM18" s="98">
        <f t="shared" si="16"/>
        <v>10</v>
      </c>
      <c r="EN18" s="108">
        <f t="shared" si="17"/>
        <v>1</v>
      </c>
      <c r="EO18" s="560"/>
      <c r="EP18" s="560"/>
      <c r="EQ18" s="533"/>
      <c r="ER18" s="625"/>
      <c r="ES18" s="625"/>
      <c r="ET18" s="631"/>
      <c r="EU18" s="625"/>
      <c r="EV18" s="625"/>
      <c r="EW18" s="631"/>
    </row>
    <row r="19" spans="1:153" ht="39.950000000000003" customHeight="1" thickBot="1" x14ac:dyDescent="0.3">
      <c r="A19" s="729"/>
      <c r="B19" s="337" t="s">
        <v>69</v>
      </c>
      <c r="C19" s="343" t="s">
        <v>217</v>
      </c>
      <c r="D19" s="149"/>
      <c r="E19" s="150"/>
      <c r="F19" s="66">
        <v>15</v>
      </c>
      <c r="G19" s="67">
        <v>20</v>
      </c>
      <c r="H19" s="149"/>
      <c r="I19" s="150"/>
      <c r="J19" s="461">
        <v>5</v>
      </c>
      <c r="K19" s="67">
        <v>0</v>
      </c>
      <c r="L19" s="66">
        <f>F19+J19</f>
        <v>20</v>
      </c>
      <c r="M19" s="67">
        <f t="shared" si="19"/>
        <v>20</v>
      </c>
      <c r="N19" s="162">
        <f t="shared" si="0"/>
        <v>1</v>
      </c>
      <c r="O19" s="680"/>
      <c r="P19" s="680"/>
      <c r="Q19" s="530"/>
      <c r="R19" s="680"/>
      <c r="S19" s="680"/>
      <c r="T19" s="512"/>
      <c r="U19" s="953"/>
      <c r="V19" s="953"/>
      <c r="W19" s="949"/>
      <c r="X19" s="215">
        <f t="shared" si="4"/>
        <v>20</v>
      </c>
      <c r="Y19" s="225">
        <f t="shared" si="5"/>
        <v>20</v>
      </c>
      <c r="Z19" s="231">
        <f t="shared" si="6"/>
        <v>1</v>
      </c>
      <c r="AA19" s="658"/>
      <c r="AB19" s="658"/>
      <c r="AC19" s="672"/>
      <c r="AD19" s="680"/>
      <c r="AE19" s="680"/>
      <c r="AF19" s="655"/>
      <c r="AG19" s="680"/>
      <c r="AH19" s="680"/>
      <c r="AI19" s="530"/>
      <c r="AJ19" s="105">
        <v>12</v>
      </c>
      <c r="AK19" s="81">
        <v>10</v>
      </c>
      <c r="AL19" s="80">
        <v>10</v>
      </c>
      <c r="AM19" s="81">
        <v>17</v>
      </c>
      <c r="AN19" s="80">
        <v>13</v>
      </c>
      <c r="AO19" s="81">
        <v>17</v>
      </c>
      <c r="AP19" s="461">
        <v>25</v>
      </c>
      <c r="AQ19" s="81">
        <v>16</v>
      </c>
      <c r="AR19" s="80">
        <f>AJ19+AL19+AN19+AP19+L19</f>
        <v>80</v>
      </c>
      <c r="AS19" s="81">
        <f t="shared" si="38"/>
        <v>80</v>
      </c>
      <c r="AT19" s="109">
        <f>AS19/AR19</f>
        <v>1</v>
      </c>
      <c r="AU19" s="66">
        <f>L19+AJ19</f>
        <v>32</v>
      </c>
      <c r="AV19" s="67">
        <f t="shared" si="22"/>
        <v>30</v>
      </c>
      <c r="AW19" s="109">
        <f t="shared" si="23"/>
        <v>0.9375</v>
      </c>
      <c r="AX19" s="587"/>
      <c r="AY19" s="588"/>
      <c r="AZ19" s="562"/>
      <c r="BA19" s="664"/>
      <c r="BB19" s="664"/>
      <c r="BC19" s="638"/>
      <c r="BD19" s="582"/>
      <c r="BE19" s="582"/>
      <c r="BF19" s="585"/>
      <c r="BG19" s="63">
        <f t="shared" si="24"/>
        <v>42</v>
      </c>
      <c r="BH19" s="67">
        <f t="shared" si="25"/>
        <v>47</v>
      </c>
      <c r="BI19" s="109">
        <f t="shared" si="26"/>
        <v>1.1190476190476191</v>
      </c>
      <c r="BJ19" s="509"/>
      <c r="BK19" s="509"/>
      <c r="BL19" s="530"/>
      <c r="BM19" s="625"/>
      <c r="BN19" s="625"/>
      <c r="BO19" s="585"/>
      <c r="BP19" s="582"/>
      <c r="BQ19" s="582"/>
      <c r="BR19" s="585"/>
      <c r="BS19" s="63">
        <f t="shared" si="27"/>
        <v>55</v>
      </c>
      <c r="BT19" s="67">
        <f t="shared" si="28"/>
        <v>64</v>
      </c>
      <c r="BU19" s="109">
        <f t="shared" si="32"/>
        <v>1.1636363636363636</v>
      </c>
      <c r="BV19" s="645"/>
      <c r="BW19" s="645"/>
      <c r="BX19" s="530"/>
      <c r="BY19" s="625"/>
      <c r="BZ19" s="625"/>
      <c r="CA19" s="585"/>
      <c r="CB19" s="641"/>
      <c r="CC19" s="641"/>
      <c r="CD19" s="643"/>
      <c r="CE19" s="367">
        <f>BS19+AP19</f>
        <v>80</v>
      </c>
      <c r="CF19" s="67">
        <f>BT19+AQ19</f>
        <v>80</v>
      </c>
      <c r="CG19" s="109">
        <f>CF19/CE19</f>
        <v>1</v>
      </c>
      <c r="CH19" s="560"/>
      <c r="CI19" s="560"/>
      <c r="CJ19" s="593"/>
      <c r="CK19" s="625"/>
      <c r="CL19" s="625"/>
      <c r="CM19" s="585"/>
      <c r="CN19" s="625"/>
      <c r="CO19" s="625"/>
      <c r="CP19" s="585"/>
      <c r="CQ19" s="105"/>
      <c r="CR19" s="81"/>
      <c r="CS19" s="80"/>
      <c r="CT19" s="81"/>
      <c r="CU19" s="80"/>
      <c r="CV19" s="81"/>
      <c r="CW19" s="80"/>
      <c r="CX19" s="81"/>
      <c r="CY19" s="325">
        <f t="shared" si="8"/>
        <v>80</v>
      </c>
      <c r="CZ19" s="381">
        <f t="shared" si="9"/>
        <v>80</v>
      </c>
      <c r="DA19" s="108">
        <f t="shared" si="10"/>
        <v>1</v>
      </c>
      <c r="DB19" s="302">
        <f t="shared" si="33"/>
        <v>80</v>
      </c>
      <c r="DC19" s="98">
        <f t="shared" si="34"/>
        <v>80</v>
      </c>
      <c r="DD19" s="246">
        <f t="shared" si="35"/>
        <v>1</v>
      </c>
      <c r="DE19" s="587"/>
      <c r="DF19" s="588"/>
      <c r="DG19" s="562"/>
      <c r="DH19" s="664"/>
      <c r="DI19" s="664"/>
      <c r="DJ19" s="638"/>
      <c r="DK19" s="1005"/>
      <c r="DL19" s="1005"/>
      <c r="DM19" s="643"/>
      <c r="DN19" s="190">
        <f t="shared" si="11"/>
        <v>80</v>
      </c>
      <c r="DO19" s="98">
        <f t="shared" si="12"/>
        <v>80</v>
      </c>
      <c r="DP19" s="109">
        <f t="shared" si="36"/>
        <v>1</v>
      </c>
      <c r="DQ19" s="509"/>
      <c r="DR19" s="509"/>
      <c r="DS19" s="530"/>
      <c r="DT19" s="625"/>
      <c r="DU19" s="625"/>
      <c r="DV19" s="585"/>
      <c r="DW19" s="582"/>
      <c r="DX19" s="582"/>
      <c r="DY19" s="585"/>
      <c r="DZ19" s="190">
        <f t="shared" si="13"/>
        <v>80</v>
      </c>
      <c r="EA19" s="98">
        <f t="shared" si="14"/>
        <v>80</v>
      </c>
      <c r="EB19" s="109">
        <f t="shared" si="37"/>
        <v>1</v>
      </c>
      <c r="EC19" s="645"/>
      <c r="ED19" s="645"/>
      <c r="EE19" s="530"/>
      <c r="EF19" s="625"/>
      <c r="EG19" s="625"/>
      <c r="EH19" s="585"/>
      <c r="EI19" s="641"/>
      <c r="EJ19" s="641"/>
      <c r="EK19" s="643"/>
      <c r="EL19" s="385">
        <f t="shared" si="15"/>
        <v>80</v>
      </c>
      <c r="EM19" s="98">
        <f t="shared" si="16"/>
        <v>80</v>
      </c>
      <c r="EN19" s="108">
        <f t="shared" si="17"/>
        <v>1</v>
      </c>
      <c r="EO19" s="560"/>
      <c r="EP19" s="560"/>
      <c r="EQ19" s="533"/>
      <c r="ER19" s="625"/>
      <c r="ES19" s="625"/>
      <c r="ET19" s="631"/>
      <c r="EU19" s="625"/>
      <c r="EV19" s="625"/>
      <c r="EW19" s="631"/>
    </row>
    <row r="20" spans="1:153" ht="39.950000000000003" customHeight="1" thickBot="1" x14ac:dyDescent="0.3">
      <c r="A20" s="729"/>
      <c r="B20" s="337" t="s">
        <v>70</v>
      </c>
      <c r="C20" s="343" t="s">
        <v>184</v>
      </c>
      <c r="D20" s="149"/>
      <c r="E20" s="150"/>
      <c r="F20" s="66">
        <v>10</v>
      </c>
      <c r="G20" s="67">
        <v>11</v>
      </c>
      <c r="H20" s="149"/>
      <c r="I20" s="150"/>
      <c r="J20" s="461">
        <v>5</v>
      </c>
      <c r="K20" s="67">
        <v>4</v>
      </c>
      <c r="L20" s="66">
        <f t="shared" si="18"/>
        <v>15</v>
      </c>
      <c r="M20" s="67">
        <f t="shared" si="19"/>
        <v>15</v>
      </c>
      <c r="N20" s="162">
        <f t="shared" si="0"/>
        <v>1</v>
      </c>
      <c r="O20" s="680"/>
      <c r="P20" s="680"/>
      <c r="Q20" s="530"/>
      <c r="R20" s="680"/>
      <c r="S20" s="680"/>
      <c r="T20" s="512"/>
      <c r="U20" s="953"/>
      <c r="V20" s="953"/>
      <c r="W20" s="949"/>
      <c r="X20" s="215">
        <f t="shared" si="4"/>
        <v>15</v>
      </c>
      <c r="Y20" s="225">
        <f t="shared" si="5"/>
        <v>15</v>
      </c>
      <c r="Z20" s="231">
        <f t="shared" si="6"/>
        <v>1</v>
      </c>
      <c r="AA20" s="658"/>
      <c r="AB20" s="658"/>
      <c r="AC20" s="672"/>
      <c r="AD20" s="680"/>
      <c r="AE20" s="680"/>
      <c r="AF20" s="655"/>
      <c r="AG20" s="680"/>
      <c r="AH20" s="680"/>
      <c r="AI20" s="530"/>
      <c r="AJ20" s="105">
        <v>10</v>
      </c>
      <c r="AK20" s="81">
        <v>5</v>
      </c>
      <c r="AL20" s="80">
        <v>0</v>
      </c>
      <c r="AM20" s="81">
        <v>5</v>
      </c>
      <c r="AN20" s="80">
        <v>5</v>
      </c>
      <c r="AO20" s="81">
        <v>3</v>
      </c>
      <c r="AP20" s="461">
        <v>10</v>
      </c>
      <c r="AQ20" s="81">
        <v>12</v>
      </c>
      <c r="AR20" s="80">
        <f>AJ20+AL20+AN20+AP20+L20</f>
        <v>40</v>
      </c>
      <c r="AS20" s="466">
        <f t="shared" si="38"/>
        <v>40</v>
      </c>
      <c r="AT20" s="109">
        <f t="shared" si="20"/>
        <v>1</v>
      </c>
      <c r="AU20" s="66">
        <f t="shared" si="21"/>
        <v>25</v>
      </c>
      <c r="AV20" s="67">
        <f t="shared" si="22"/>
        <v>20</v>
      </c>
      <c r="AW20" s="246">
        <f t="shared" si="23"/>
        <v>0.8</v>
      </c>
      <c r="AX20" s="587"/>
      <c r="AY20" s="588"/>
      <c r="AZ20" s="562"/>
      <c r="BA20" s="664"/>
      <c r="BB20" s="664"/>
      <c r="BC20" s="638"/>
      <c r="BD20" s="582"/>
      <c r="BE20" s="582"/>
      <c r="BF20" s="585"/>
      <c r="BG20" s="63">
        <f t="shared" si="24"/>
        <v>25</v>
      </c>
      <c r="BH20" s="67">
        <f t="shared" si="25"/>
        <v>25</v>
      </c>
      <c r="BI20" s="109">
        <f t="shared" si="26"/>
        <v>1</v>
      </c>
      <c r="BJ20" s="509"/>
      <c r="BK20" s="509"/>
      <c r="BL20" s="530"/>
      <c r="BM20" s="625"/>
      <c r="BN20" s="625"/>
      <c r="BO20" s="585"/>
      <c r="BP20" s="582"/>
      <c r="BQ20" s="582"/>
      <c r="BR20" s="585"/>
      <c r="BS20" s="63">
        <f t="shared" si="27"/>
        <v>30</v>
      </c>
      <c r="BT20" s="67">
        <f t="shared" si="28"/>
        <v>28</v>
      </c>
      <c r="BU20" s="109">
        <f t="shared" si="32"/>
        <v>0.93333333333333335</v>
      </c>
      <c r="BV20" s="645"/>
      <c r="BW20" s="645"/>
      <c r="BX20" s="530"/>
      <c r="BY20" s="625"/>
      <c r="BZ20" s="625"/>
      <c r="CA20" s="585"/>
      <c r="CB20" s="641"/>
      <c r="CC20" s="641"/>
      <c r="CD20" s="643"/>
      <c r="CE20" s="367">
        <f t="shared" si="29"/>
        <v>40</v>
      </c>
      <c r="CF20" s="67">
        <f t="shared" si="30"/>
        <v>40</v>
      </c>
      <c r="CG20" s="109">
        <f t="shared" si="7"/>
        <v>1</v>
      </c>
      <c r="CH20" s="560"/>
      <c r="CI20" s="560"/>
      <c r="CJ20" s="593"/>
      <c r="CK20" s="625"/>
      <c r="CL20" s="625"/>
      <c r="CM20" s="585"/>
      <c r="CN20" s="625"/>
      <c r="CO20" s="625"/>
      <c r="CP20" s="585"/>
      <c r="CQ20" s="105"/>
      <c r="CR20" s="81"/>
      <c r="CS20" s="80"/>
      <c r="CT20" s="81"/>
      <c r="CU20" s="80"/>
      <c r="CV20" s="81"/>
      <c r="CW20" s="80"/>
      <c r="CX20" s="81"/>
      <c r="CY20" s="325">
        <f t="shared" si="8"/>
        <v>40</v>
      </c>
      <c r="CZ20" s="381">
        <f t="shared" si="9"/>
        <v>40</v>
      </c>
      <c r="DA20" s="108">
        <f t="shared" si="10"/>
        <v>1</v>
      </c>
      <c r="DB20" s="302">
        <f t="shared" si="33"/>
        <v>40</v>
      </c>
      <c r="DC20" s="98">
        <f t="shared" si="34"/>
        <v>40</v>
      </c>
      <c r="DD20" s="246">
        <f t="shared" si="35"/>
        <v>1</v>
      </c>
      <c r="DE20" s="587"/>
      <c r="DF20" s="588"/>
      <c r="DG20" s="562"/>
      <c r="DH20" s="664"/>
      <c r="DI20" s="664"/>
      <c r="DJ20" s="638"/>
      <c r="DK20" s="1005"/>
      <c r="DL20" s="1005"/>
      <c r="DM20" s="643"/>
      <c r="DN20" s="190">
        <f t="shared" si="11"/>
        <v>40</v>
      </c>
      <c r="DO20" s="98">
        <f t="shared" si="12"/>
        <v>40</v>
      </c>
      <c r="DP20" s="128">
        <f t="shared" si="36"/>
        <v>1</v>
      </c>
      <c r="DQ20" s="509"/>
      <c r="DR20" s="509"/>
      <c r="DS20" s="530"/>
      <c r="DT20" s="625"/>
      <c r="DU20" s="625"/>
      <c r="DV20" s="585"/>
      <c r="DW20" s="582"/>
      <c r="DX20" s="582"/>
      <c r="DY20" s="585"/>
      <c r="DZ20" s="190">
        <f t="shared" si="13"/>
        <v>40</v>
      </c>
      <c r="EA20" s="98">
        <f t="shared" si="14"/>
        <v>40</v>
      </c>
      <c r="EB20" s="246">
        <f t="shared" si="37"/>
        <v>1</v>
      </c>
      <c r="EC20" s="645"/>
      <c r="ED20" s="645"/>
      <c r="EE20" s="530"/>
      <c r="EF20" s="625"/>
      <c r="EG20" s="625"/>
      <c r="EH20" s="585"/>
      <c r="EI20" s="641"/>
      <c r="EJ20" s="641"/>
      <c r="EK20" s="643"/>
      <c r="EL20" s="385">
        <f t="shared" si="15"/>
        <v>40</v>
      </c>
      <c r="EM20" s="98">
        <f t="shared" si="16"/>
        <v>40</v>
      </c>
      <c r="EN20" s="108">
        <f t="shared" si="17"/>
        <v>1</v>
      </c>
      <c r="EO20" s="560"/>
      <c r="EP20" s="560"/>
      <c r="EQ20" s="533"/>
      <c r="ER20" s="625"/>
      <c r="ES20" s="625"/>
      <c r="ET20" s="631"/>
      <c r="EU20" s="625"/>
      <c r="EV20" s="625"/>
      <c r="EW20" s="631"/>
    </row>
    <row r="21" spans="1:153" ht="39.950000000000003" customHeight="1" thickBot="1" x14ac:dyDescent="0.3">
      <c r="A21" s="729"/>
      <c r="B21" s="337" t="s">
        <v>71</v>
      </c>
      <c r="C21" s="343" t="s">
        <v>72</v>
      </c>
      <c r="D21" s="155"/>
      <c r="E21" s="156"/>
      <c r="F21" s="80">
        <v>0</v>
      </c>
      <c r="G21" s="81">
        <v>0</v>
      </c>
      <c r="H21" s="151"/>
      <c r="I21" s="152"/>
      <c r="J21" s="80">
        <v>0</v>
      </c>
      <c r="K21" s="81">
        <v>0</v>
      </c>
      <c r="L21" s="66">
        <f t="shared" si="18"/>
        <v>0</v>
      </c>
      <c r="M21" s="67">
        <f t="shared" si="19"/>
        <v>0</v>
      </c>
      <c r="N21" s="161"/>
      <c r="O21" s="680"/>
      <c r="P21" s="680"/>
      <c r="Q21" s="530"/>
      <c r="R21" s="680"/>
      <c r="S21" s="680"/>
      <c r="T21" s="512"/>
      <c r="U21" s="953"/>
      <c r="V21" s="953"/>
      <c r="W21" s="949"/>
      <c r="X21" s="215">
        <f t="shared" si="4"/>
        <v>0</v>
      </c>
      <c r="Y21" s="225">
        <f t="shared" si="5"/>
        <v>0</v>
      </c>
      <c r="Z21" s="224"/>
      <c r="AA21" s="658"/>
      <c r="AB21" s="658"/>
      <c r="AC21" s="672"/>
      <c r="AD21" s="680"/>
      <c r="AE21" s="680"/>
      <c r="AF21" s="655"/>
      <c r="AG21" s="680"/>
      <c r="AH21" s="680"/>
      <c r="AI21" s="530"/>
      <c r="AJ21" s="105">
        <v>5</v>
      </c>
      <c r="AK21" s="81">
        <v>4</v>
      </c>
      <c r="AL21" s="80">
        <v>0</v>
      </c>
      <c r="AM21" s="81">
        <v>1</v>
      </c>
      <c r="AN21" s="80">
        <v>5</v>
      </c>
      <c r="AO21" s="81">
        <v>4.5</v>
      </c>
      <c r="AP21" s="80">
        <v>10</v>
      </c>
      <c r="AQ21" s="81">
        <v>8.5</v>
      </c>
      <c r="AR21" s="80">
        <f>AJ21+AL21+AN21+AP21</f>
        <v>20</v>
      </c>
      <c r="AS21" s="81">
        <f t="shared" si="38"/>
        <v>18</v>
      </c>
      <c r="AT21" s="109">
        <f t="shared" si="20"/>
        <v>0.9</v>
      </c>
      <c r="AU21" s="66">
        <f t="shared" si="21"/>
        <v>5</v>
      </c>
      <c r="AV21" s="67">
        <f t="shared" si="22"/>
        <v>4</v>
      </c>
      <c r="AW21" s="246">
        <f t="shared" si="23"/>
        <v>0.8</v>
      </c>
      <c r="AX21" s="587"/>
      <c r="AY21" s="588"/>
      <c r="AZ21" s="562"/>
      <c r="BA21" s="664"/>
      <c r="BB21" s="664"/>
      <c r="BC21" s="638"/>
      <c r="BD21" s="582"/>
      <c r="BE21" s="582"/>
      <c r="BF21" s="585"/>
      <c r="BG21" s="63">
        <f t="shared" si="24"/>
        <v>5</v>
      </c>
      <c r="BH21" s="67">
        <f t="shared" si="25"/>
        <v>5</v>
      </c>
      <c r="BI21" s="109">
        <f t="shared" si="26"/>
        <v>1</v>
      </c>
      <c r="BJ21" s="509"/>
      <c r="BK21" s="509"/>
      <c r="BL21" s="530"/>
      <c r="BM21" s="625"/>
      <c r="BN21" s="625"/>
      <c r="BO21" s="585"/>
      <c r="BP21" s="582"/>
      <c r="BQ21" s="582"/>
      <c r="BR21" s="585"/>
      <c r="BS21" s="63">
        <f t="shared" si="27"/>
        <v>10</v>
      </c>
      <c r="BT21" s="67">
        <f t="shared" si="28"/>
        <v>9.5</v>
      </c>
      <c r="BU21" s="109">
        <f t="shared" si="32"/>
        <v>0.95</v>
      </c>
      <c r="BV21" s="645"/>
      <c r="BW21" s="645"/>
      <c r="BX21" s="530"/>
      <c r="BY21" s="625"/>
      <c r="BZ21" s="625"/>
      <c r="CA21" s="585"/>
      <c r="CB21" s="641"/>
      <c r="CC21" s="641"/>
      <c r="CD21" s="643"/>
      <c r="CE21" s="367">
        <f t="shared" si="29"/>
        <v>20</v>
      </c>
      <c r="CF21" s="67">
        <f t="shared" si="30"/>
        <v>18</v>
      </c>
      <c r="CG21" s="109">
        <f t="shared" si="7"/>
        <v>0.9</v>
      </c>
      <c r="CH21" s="560"/>
      <c r="CI21" s="560"/>
      <c r="CJ21" s="593"/>
      <c r="CK21" s="625"/>
      <c r="CL21" s="625"/>
      <c r="CM21" s="585"/>
      <c r="CN21" s="625"/>
      <c r="CO21" s="625"/>
      <c r="CP21" s="585"/>
      <c r="CQ21" s="105"/>
      <c r="CR21" s="81"/>
      <c r="CS21" s="80"/>
      <c r="CT21" s="81"/>
      <c r="CU21" s="80"/>
      <c r="CV21" s="81"/>
      <c r="CW21" s="80"/>
      <c r="CX21" s="81"/>
      <c r="CY21" s="325">
        <f t="shared" si="8"/>
        <v>20</v>
      </c>
      <c r="CZ21" s="381">
        <f t="shared" si="9"/>
        <v>18</v>
      </c>
      <c r="DA21" s="108">
        <f t="shared" si="10"/>
        <v>0.9</v>
      </c>
      <c r="DB21" s="302">
        <f t="shared" si="33"/>
        <v>20</v>
      </c>
      <c r="DC21" s="98">
        <f t="shared" si="34"/>
        <v>18</v>
      </c>
      <c r="DD21" s="246">
        <f t="shared" si="35"/>
        <v>0.9</v>
      </c>
      <c r="DE21" s="587"/>
      <c r="DF21" s="588"/>
      <c r="DG21" s="562"/>
      <c r="DH21" s="664"/>
      <c r="DI21" s="664"/>
      <c r="DJ21" s="638"/>
      <c r="DK21" s="1005"/>
      <c r="DL21" s="1005"/>
      <c r="DM21" s="643"/>
      <c r="DN21" s="190">
        <f t="shared" si="11"/>
        <v>20</v>
      </c>
      <c r="DO21" s="98">
        <f t="shared" si="12"/>
        <v>18</v>
      </c>
      <c r="DP21" s="109">
        <f t="shared" si="36"/>
        <v>0.9</v>
      </c>
      <c r="DQ21" s="509"/>
      <c r="DR21" s="509"/>
      <c r="DS21" s="530"/>
      <c r="DT21" s="625"/>
      <c r="DU21" s="625"/>
      <c r="DV21" s="585"/>
      <c r="DW21" s="582"/>
      <c r="DX21" s="582"/>
      <c r="DY21" s="585"/>
      <c r="DZ21" s="190">
        <f t="shared" si="13"/>
        <v>20</v>
      </c>
      <c r="EA21" s="98">
        <f t="shared" si="14"/>
        <v>18</v>
      </c>
      <c r="EB21" s="109">
        <f t="shared" si="37"/>
        <v>0.9</v>
      </c>
      <c r="EC21" s="645"/>
      <c r="ED21" s="645"/>
      <c r="EE21" s="530"/>
      <c r="EF21" s="625"/>
      <c r="EG21" s="625"/>
      <c r="EH21" s="585"/>
      <c r="EI21" s="641"/>
      <c r="EJ21" s="641"/>
      <c r="EK21" s="643"/>
      <c r="EL21" s="385">
        <f t="shared" si="15"/>
        <v>20</v>
      </c>
      <c r="EM21" s="98">
        <f t="shared" si="16"/>
        <v>18</v>
      </c>
      <c r="EN21" s="108">
        <f t="shared" si="17"/>
        <v>0.9</v>
      </c>
      <c r="EO21" s="560"/>
      <c r="EP21" s="560"/>
      <c r="EQ21" s="533"/>
      <c r="ER21" s="625"/>
      <c r="ES21" s="625"/>
      <c r="ET21" s="631"/>
      <c r="EU21" s="625"/>
      <c r="EV21" s="625"/>
      <c r="EW21" s="631"/>
    </row>
    <row r="22" spans="1:153" ht="39.950000000000003" customHeight="1" thickBot="1" x14ac:dyDescent="0.3">
      <c r="A22" s="729"/>
      <c r="B22" s="337" t="s">
        <v>73</v>
      </c>
      <c r="C22" s="343" t="s">
        <v>74</v>
      </c>
      <c r="D22" s="155"/>
      <c r="E22" s="156"/>
      <c r="F22" s="80">
        <v>0</v>
      </c>
      <c r="G22" s="81">
        <v>0</v>
      </c>
      <c r="H22" s="151"/>
      <c r="I22" s="152"/>
      <c r="J22" s="80">
        <v>0</v>
      </c>
      <c r="K22" s="81">
        <v>0</v>
      </c>
      <c r="L22" s="66">
        <f t="shared" si="18"/>
        <v>0</v>
      </c>
      <c r="M22" s="67">
        <f t="shared" si="19"/>
        <v>0</v>
      </c>
      <c r="N22" s="161"/>
      <c r="O22" s="680"/>
      <c r="P22" s="680"/>
      <c r="Q22" s="530"/>
      <c r="R22" s="680"/>
      <c r="S22" s="680"/>
      <c r="T22" s="512"/>
      <c r="U22" s="953"/>
      <c r="V22" s="953"/>
      <c r="W22" s="949"/>
      <c r="X22" s="215">
        <f t="shared" si="4"/>
        <v>0</v>
      </c>
      <c r="Y22" s="225">
        <f t="shared" si="5"/>
        <v>0</v>
      </c>
      <c r="Z22" s="224"/>
      <c r="AA22" s="658"/>
      <c r="AB22" s="658"/>
      <c r="AC22" s="672"/>
      <c r="AD22" s="680"/>
      <c r="AE22" s="680"/>
      <c r="AF22" s="655"/>
      <c r="AG22" s="680"/>
      <c r="AH22" s="680"/>
      <c r="AI22" s="530"/>
      <c r="AJ22" s="208">
        <v>30</v>
      </c>
      <c r="AK22" s="81">
        <v>30</v>
      </c>
      <c r="AL22" s="80">
        <v>0</v>
      </c>
      <c r="AM22" s="81">
        <v>0</v>
      </c>
      <c r="AN22" s="80">
        <v>1</v>
      </c>
      <c r="AO22" s="81">
        <v>1</v>
      </c>
      <c r="AP22" s="80">
        <v>9</v>
      </c>
      <c r="AQ22" s="81">
        <v>9</v>
      </c>
      <c r="AR22" s="80">
        <f>AJ22+AL22+AN22+AP22</f>
        <v>40</v>
      </c>
      <c r="AS22" s="81">
        <f t="shared" si="38"/>
        <v>40</v>
      </c>
      <c r="AT22" s="109">
        <f t="shared" si="20"/>
        <v>1</v>
      </c>
      <c r="AU22" s="66">
        <f t="shared" si="21"/>
        <v>30</v>
      </c>
      <c r="AV22" s="67">
        <f t="shared" si="22"/>
        <v>30</v>
      </c>
      <c r="AW22" s="109">
        <f t="shared" si="23"/>
        <v>1</v>
      </c>
      <c r="AX22" s="587"/>
      <c r="AY22" s="588"/>
      <c r="AZ22" s="562"/>
      <c r="BA22" s="664"/>
      <c r="BB22" s="664"/>
      <c r="BC22" s="638"/>
      <c r="BD22" s="582"/>
      <c r="BE22" s="582"/>
      <c r="BF22" s="585"/>
      <c r="BG22" s="63">
        <f t="shared" si="24"/>
        <v>30</v>
      </c>
      <c r="BH22" s="67">
        <f t="shared" si="25"/>
        <v>30</v>
      </c>
      <c r="BI22" s="109">
        <f t="shared" si="26"/>
        <v>1</v>
      </c>
      <c r="BJ22" s="509"/>
      <c r="BK22" s="509"/>
      <c r="BL22" s="530"/>
      <c r="BM22" s="625"/>
      <c r="BN22" s="625"/>
      <c r="BO22" s="585"/>
      <c r="BP22" s="582"/>
      <c r="BQ22" s="582"/>
      <c r="BR22" s="585"/>
      <c r="BS22" s="63">
        <f t="shared" si="27"/>
        <v>31</v>
      </c>
      <c r="BT22" s="67">
        <f t="shared" si="28"/>
        <v>31</v>
      </c>
      <c r="BU22" s="109">
        <f t="shared" si="32"/>
        <v>1</v>
      </c>
      <c r="BV22" s="645"/>
      <c r="BW22" s="645"/>
      <c r="BX22" s="530"/>
      <c r="BY22" s="625"/>
      <c r="BZ22" s="625"/>
      <c r="CA22" s="585"/>
      <c r="CB22" s="641"/>
      <c r="CC22" s="641"/>
      <c r="CD22" s="643"/>
      <c r="CE22" s="367">
        <f t="shared" si="29"/>
        <v>40</v>
      </c>
      <c r="CF22" s="67">
        <f t="shared" si="30"/>
        <v>40</v>
      </c>
      <c r="CG22" s="109">
        <f t="shared" si="7"/>
        <v>1</v>
      </c>
      <c r="CH22" s="560"/>
      <c r="CI22" s="560"/>
      <c r="CJ22" s="593"/>
      <c r="CK22" s="625"/>
      <c r="CL22" s="625"/>
      <c r="CM22" s="585"/>
      <c r="CN22" s="625"/>
      <c r="CO22" s="625"/>
      <c r="CP22" s="585"/>
      <c r="CQ22" s="208"/>
      <c r="CR22" s="81"/>
      <c r="CS22" s="80"/>
      <c r="CT22" s="81"/>
      <c r="CU22" s="80"/>
      <c r="CV22" s="81"/>
      <c r="CW22" s="80"/>
      <c r="CX22" s="81"/>
      <c r="CY22" s="325">
        <f t="shared" si="8"/>
        <v>40</v>
      </c>
      <c r="CZ22" s="381">
        <f t="shared" si="9"/>
        <v>40</v>
      </c>
      <c r="DA22" s="108">
        <f t="shared" si="10"/>
        <v>1</v>
      </c>
      <c r="DB22" s="302">
        <f t="shared" si="33"/>
        <v>40</v>
      </c>
      <c r="DC22" s="98">
        <f t="shared" si="34"/>
        <v>40</v>
      </c>
      <c r="DD22" s="109">
        <f t="shared" si="35"/>
        <v>1</v>
      </c>
      <c r="DE22" s="587"/>
      <c r="DF22" s="588"/>
      <c r="DG22" s="562"/>
      <c r="DH22" s="664"/>
      <c r="DI22" s="664"/>
      <c r="DJ22" s="638"/>
      <c r="DK22" s="1005"/>
      <c r="DL22" s="1005"/>
      <c r="DM22" s="643"/>
      <c r="DN22" s="190">
        <f t="shared" si="11"/>
        <v>40</v>
      </c>
      <c r="DO22" s="98">
        <f t="shared" si="12"/>
        <v>40</v>
      </c>
      <c r="DP22" s="109">
        <f t="shared" si="36"/>
        <v>1</v>
      </c>
      <c r="DQ22" s="509"/>
      <c r="DR22" s="509"/>
      <c r="DS22" s="530"/>
      <c r="DT22" s="625"/>
      <c r="DU22" s="625"/>
      <c r="DV22" s="585"/>
      <c r="DW22" s="582"/>
      <c r="DX22" s="582"/>
      <c r="DY22" s="585"/>
      <c r="DZ22" s="190">
        <f t="shared" si="13"/>
        <v>40</v>
      </c>
      <c r="EA22" s="98">
        <f t="shared" si="14"/>
        <v>40</v>
      </c>
      <c r="EB22" s="109">
        <f t="shared" si="37"/>
        <v>1</v>
      </c>
      <c r="EC22" s="645"/>
      <c r="ED22" s="645"/>
      <c r="EE22" s="530"/>
      <c r="EF22" s="625"/>
      <c r="EG22" s="625"/>
      <c r="EH22" s="585"/>
      <c r="EI22" s="641"/>
      <c r="EJ22" s="641"/>
      <c r="EK22" s="643"/>
      <c r="EL22" s="385">
        <f t="shared" si="15"/>
        <v>40</v>
      </c>
      <c r="EM22" s="98">
        <f t="shared" si="16"/>
        <v>40</v>
      </c>
      <c r="EN22" s="108">
        <f t="shared" si="17"/>
        <v>1</v>
      </c>
      <c r="EO22" s="560"/>
      <c r="EP22" s="560"/>
      <c r="EQ22" s="533"/>
      <c r="ER22" s="625"/>
      <c r="ES22" s="625"/>
      <c r="ET22" s="631"/>
      <c r="EU22" s="625"/>
      <c r="EV22" s="625"/>
      <c r="EW22" s="631"/>
    </row>
    <row r="23" spans="1:153" ht="39.950000000000003" customHeight="1" thickBot="1" x14ac:dyDescent="0.3">
      <c r="A23" s="729"/>
      <c r="B23" s="337" t="s">
        <v>75</v>
      </c>
      <c r="C23" s="343" t="s">
        <v>76</v>
      </c>
      <c r="D23" s="155"/>
      <c r="E23" s="156"/>
      <c r="F23" s="80">
        <v>0</v>
      </c>
      <c r="G23" s="81">
        <v>0</v>
      </c>
      <c r="H23" s="151"/>
      <c r="I23" s="152"/>
      <c r="J23" s="80">
        <v>0</v>
      </c>
      <c r="K23" s="81">
        <v>0</v>
      </c>
      <c r="L23" s="66">
        <f t="shared" si="18"/>
        <v>0</v>
      </c>
      <c r="M23" s="67">
        <f t="shared" si="19"/>
        <v>0</v>
      </c>
      <c r="N23" s="161"/>
      <c r="O23" s="680"/>
      <c r="P23" s="680"/>
      <c r="Q23" s="530"/>
      <c r="R23" s="680"/>
      <c r="S23" s="680"/>
      <c r="T23" s="512"/>
      <c r="U23" s="953"/>
      <c r="V23" s="953"/>
      <c r="W23" s="949"/>
      <c r="X23" s="215">
        <f t="shared" si="4"/>
        <v>0</v>
      </c>
      <c r="Y23" s="225">
        <f t="shared" si="5"/>
        <v>0</v>
      </c>
      <c r="Z23" s="224"/>
      <c r="AA23" s="658"/>
      <c r="AB23" s="658"/>
      <c r="AC23" s="672"/>
      <c r="AD23" s="680"/>
      <c r="AE23" s="680"/>
      <c r="AF23" s="655"/>
      <c r="AG23" s="680"/>
      <c r="AH23" s="680"/>
      <c r="AI23" s="530"/>
      <c r="AJ23" s="105">
        <v>0</v>
      </c>
      <c r="AK23" s="81">
        <v>0</v>
      </c>
      <c r="AL23" s="80">
        <v>25</v>
      </c>
      <c r="AM23" s="81">
        <v>25</v>
      </c>
      <c r="AN23" s="80">
        <v>2</v>
      </c>
      <c r="AO23" s="81">
        <v>2</v>
      </c>
      <c r="AP23" s="80">
        <v>3</v>
      </c>
      <c r="AQ23" s="81">
        <v>3</v>
      </c>
      <c r="AR23" s="80">
        <f>AJ23+AL23+AN23+AP23</f>
        <v>30</v>
      </c>
      <c r="AS23" s="466">
        <f t="shared" si="38"/>
        <v>30</v>
      </c>
      <c r="AT23" s="109">
        <f t="shared" si="20"/>
        <v>1</v>
      </c>
      <c r="AU23" s="66">
        <f t="shared" si="21"/>
        <v>0</v>
      </c>
      <c r="AV23" s="67">
        <f t="shared" si="22"/>
        <v>0</v>
      </c>
      <c r="AW23" s="100"/>
      <c r="AX23" s="587"/>
      <c r="AY23" s="588"/>
      <c r="AZ23" s="562"/>
      <c r="BA23" s="664"/>
      <c r="BB23" s="664"/>
      <c r="BC23" s="638"/>
      <c r="BD23" s="582"/>
      <c r="BE23" s="582"/>
      <c r="BF23" s="585"/>
      <c r="BG23" s="63">
        <f t="shared" si="24"/>
        <v>25</v>
      </c>
      <c r="BH23" s="67">
        <f t="shared" si="25"/>
        <v>25</v>
      </c>
      <c r="BI23" s="109">
        <f t="shared" si="26"/>
        <v>1</v>
      </c>
      <c r="BJ23" s="509"/>
      <c r="BK23" s="509"/>
      <c r="BL23" s="530"/>
      <c r="BM23" s="625"/>
      <c r="BN23" s="625"/>
      <c r="BO23" s="585"/>
      <c r="BP23" s="582"/>
      <c r="BQ23" s="582"/>
      <c r="BR23" s="585"/>
      <c r="BS23" s="63">
        <f t="shared" si="27"/>
        <v>27</v>
      </c>
      <c r="BT23" s="67">
        <f t="shared" si="28"/>
        <v>27</v>
      </c>
      <c r="BU23" s="109">
        <f t="shared" si="32"/>
        <v>1</v>
      </c>
      <c r="BV23" s="645"/>
      <c r="BW23" s="645"/>
      <c r="BX23" s="530"/>
      <c r="BY23" s="625"/>
      <c r="BZ23" s="625"/>
      <c r="CA23" s="585"/>
      <c r="CB23" s="641"/>
      <c r="CC23" s="641"/>
      <c r="CD23" s="643"/>
      <c r="CE23" s="367">
        <f t="shared" si="29"/>
        <v>30</v>
      </c>
      <c r="CF23" s="67">
        <f t="shared" si="30"/>
        <v>30</v>
      </c>
      <c r="CG23" s="109">
        <f t="shared" si="7"/>
        <v>1</v>
      </c>
      <c r="CH23" s="560"/>
      <c r="CI23" s="560"/>
      <c r="CJ23" s="593"/>
      <c r="CK23" s="625"/>
      <c r="CL23" s="625"/>
      <c r="CM23" s="585"/>
      <c r="CN23" s="625"/>
      <c r="CO23" s="625"/>
      <c r="CP23" s="585"/>
      <c r="CQ23" s="105"/>
      <c r="CR23" s="81"/>
      <c r="CS23" s="80"/>
      <c r="CT23" s="81"/>
      <c r="CU23" s="80"/>
      <c r="CV23" s="81"/>
      <c r="CW23" s="80"/>
      <c r="CX23" s="81"/>
      <c r="CY23" s="325">
        <f t="shared" si="8"/>
        <v>30</v>
      </c>
      <c r="CZ23" s="381">
        <f t="shared" si="9"/>
        <v>30</v>
      </c>
      <c r="DA23" s="108">
        <f t="shared" si="10"/>
        <v>1</v>
      </c>
      <c r="DB23" s="302">
        <f t="shared" si="33"/>
        <v>30</v>
      </c>
      <c r="DC23" s="98">
        <f t="shared" si="34"/>
        <v>30</v>
      </c>
      <c r="DD23" s="100"/>
      <c r="DE23" s="587"/>
      <c r="DF23" s="588"/>
      <c r="DG23" s="562"/>
      <c r="DH23" s="664"/>
      <c r="DI23" s="664"/>
      <c r="DJ23" s="638"/>
      <c r="DK23" s="1005"/>
      <c r="DL23" s="1005"/>
      <c r="DM23" s="643"/>
      <c r="DN23" s="190">
        <f t="shared" si="11"/>
        <v>30</v>
      </c>
      <c r="DO23" s="98">
        <f t="shared" si="12"/>
        <v>30</v>
      </c>
      <c r="DP23" s="109">
        <f t="shared" si="36"/>
        <v>1</v>
      </c>
      <c r="DQ23" s="509"/>
      <c r="DR23" s="509"/>
      <c r="DS23" s="530"/>
      <c r="DT23" s="625"/>
      <c r="DU23" s="625"/>
      <c r="DV23" s="585"/>
      <c r="DW23" s="582"/>
      <c r="DX23" s="582"/>
      <c r="DY23" s="585"/>
      <c r="DZ23" s="190">
        <f t="shared" si="13"/>
        <v>30</v>
      </c>
      <c r="EA23" s="98">
        <f t="shared" si="14"/>
        <v>30</v>
      </c>
      <c r="EB23" s="109">
        <f t="shared" si="37"/>
        <v>1</v>
      </c>
      <c r="EC23" s="645"/>
      <c r="ED23" s="645"/>
      <c r="EE23" s="530"/>
      <c r="EF23" s="625"/>
      <c r="EG23" s="625"/>
      <c r="EH23" s="585"/>
      <c r="EI23" s="641"/>
      <c r="EJ23" s="641"/>
      <c r="EK23" s="643"/>
      <c r="EL23" s="385">
        <f t="shared" si="15"/>
        <v>30</v>
      </c>
      <c r="EM23" s="98">
        <f t="shared" si="16"/>
        <v>30</v>
      </c>
      <c r="EN23" s="108">
        <f t="shared" si="17"/>
        <v>1</v>
      </c>
      <c r="EO23" s="560"/>
      <c r="EP23" s="560"/>
      <c r="EQ23" s="533"/>
      <c r="ER23" s="625"/>
      <c r="ES23" s="625"/>
      <c r="ET23" s="631"/>
      <c r="EU23" s="625"/>
      <c r="EV23" s="625"/>
      <c r="EW23" s="631"/>
    </row>
    <row r="24" spans="1:153" ht="39.950000000000003" customHeight="1" thickBot="1" x14ac:dyDescent="0.3">
      <c r="A24" s="730"/>
      <c r="B24" s="338" t="s">
        <v>77</v>
      </c>
      <c r="C24" s="344" t="s">
        <v>78</v>
      </c>
      <c r="D24" s="157"/>
      <c r="E24" s="158"/>
      <c r="F24" s="72">
        <v>0</v>
      </c>
      <c r="G24" s="73">
        <v>0</v>
      </c>
      <c r="H24" s="153"/>
      <c r="I24" s="154"/>
      <c r="J24" s="72">
        <v>0</v>
      </c>
      <c r="K24" s="73">
        <v>0</v>
      </c>
      <c r="L24" s="74">
        <f t="shared" si="18"/>
        <v>0</v>
      </c>
      <c r="M24" s="75">
        <f t="shared" si="19"/>
        <v>0</v>
      </c>
      <c r="N24" s="124"/>
      <c r="O24" s="679"/>
      <c r="P24" s="679"/>
      <c r="Q24" s="531"/>
      <c r="R24" s="680"/>
      <c r="S24" s="680"/>
      <c r="T24" s="512"/>
      <c r="U24" s="953"/>
      <c r="V24" s="953"/>
      <c r="W24" s="949"/>
      <c r="X24" s="216">
        <f t="shared" si="4"/>
        <v>0</v>
      </c>
      <c r="Y24" s="226">
        <f t="shared" si="5"/>
        <v>0</v>
      </c>
      <c r="Z24" s="106"/>
      <c r="AA24" s="659"/>
      <c r="AB24" s="659"/>
      <c r="AC24" s="675"/>
      <c r="AD24" s="680"/>
      <c r="AE24" s="680"/>
      <c r="AF24" s="655"/>
      <c r="AG24" s="680"/>
      <c r="AH24" s="680"/>
      <c r="AI24" s="530"/>
      <c r="AJ24" s="206">
        <v>3</v>
      </c>
      <c r="AK24" s="73">
        <v>2</v>
      </c>
      <c r="AL24" s="72">
        <v>2</v>
      </c>
      <c r="AM24" s="73">
        <v>2.5</v>
      </c>
      <c r="AN24" s="72">
        <v>7</v>
      </c>
      <c r="AO24" s="73">
        <v>6.5</v>
      </c>
      <c r="AP24" s="72">
        <v>3</v>
      </c>
      <c r="AQ24" s="73">
        <v>4</v>
      </c>
      <c r="AR24" s="72">
        <f>AJ24+AL24+AN24+AP24</f>
        <v>15</v>
      </c>
      <c r="AS24" s="73">
        <f t="shared" si="38"/>
        <v>15</v>
      </c>
      <c r="AT24" s="112">
        <f t="shared" si="20"/>
        <v>1</v>
      </c>
      <c r="AU24" s="74">
        <f t="shared" si="21"/>
        <v>3</v>
      </c>
      <c r="AV24" s="75">
        <f t="shared" si="22"/>
        <v>2</v>
      </c>
      <c r="AW24" s="171">
        <f t="shared" si="23"/>
        <v>0.66666666666666663</v>
      </c>
      <c r="AX24" s="587"/>
      <c r="AY24" s="588"/>
      <c r="AZ24" s="563"/>
      <c r="BA24" s="664"/>
      <c r="BB24" s="664"/>
      <c r="BC24" s="638"/>
      <c r="BD24" s="582"/>
      <c r="BE24" s="582"/>
      <c r="BF24" s="585"/>
      <c r="BG24" s="212">
        <f t="shared" si="24"/>
        <v>5</v>
      </c>
      <c r="BH24" s="75">
        <f t="shared" si="25"/>
        <v>4.5</v>
      </c>
      <c r="BI24" s="112">
        <f t="shared" si="26"/>
        <v>0.9</v>
      </c>
      <c r="BJ24" s="510"/>
      <c r="BK24" s="510"/>
      <c r="BL24" s="531"/>
      <c r="BM24" s="625"/>
      <c r="BN24" s="625"/>
      <c r="BO24" s="585"/>
      <c r="BP24" s="582"/>
      <c r="BQ24" s="582"/>
      <c r="BR24" s="585"/>
      <c r="BS24" s="212">
        <f t="shared" si="27"/>
        <v>12</v>
      </c>
      <c r="BT24" s="75">
        <f t="shared" si="28"/>
        <v>11</v>
      </c>
      <c r="BU24" s="112">
        <f t="shared" si="32"/>
        <v>0.91666666666666663</v>
      </c>
      <c r="BV24" s="646"/>
      <c r="BW24" s="646"/>
      <c r="BX24" s="531"/>
      <c r="BY24" s="625"/>
      <c r="BZ24" s="625"/>
      <c r="CA24" s="585"/>
      <c r="CB24" s="641"/>
      <c r="CC24" s="641"/>
      <c r="CD24" s="643"/>
      <c r="CE24" s="292">
        <f t="shared" si="29"/>
        <v>15</v>
      </c>
      <c r="CF24" s="75">
        <f t="shared" si="30"/>
        <v>15</v>
      </c>
      <c r="CG24" s="112">
        <f t="shared" si="7"/>
        <v>1</v>
      </c>
      <c r="CH24" s="554"/>
      <c r="CI24" s="554"/>
      <c r="CJ24" s="552"/>
      <c r="CK24" s="625"/>
      <c r="CL24" s="625"/>
      <c r="CM24" s="585"/>
      <c r="CN24" s="625"/>
      <c r="CO24" s="625"/>
      <c r="CP24" s="585"/>
      <c r="CQ24" s="206"/>
      <c r="CR24" s="73"/>
      <c r="CS24" s="72"/>
      <c r="CT24" s="73"/>
      <c r="CU24" s="72"/>
      <c r="CV24" s="73"/>
      <c r="CW24" s="72"/>
      <c r="CX24" s="73"/>
      <c r="CY24" s="325">
        <f t="shared" si="8"/>
        <v>15</v>
      </c>
      <c r="CZ24" s="381">
        <f t="shared" si="9"/>
        <v>15</v>
      </c>
      <c r="DA24" s="111">
        <f t="shared" si="10"/>
        <v>1</v>
      </c>
      <c r="DB24" s="302">
        <f t="shared" si="33"/>
        <v>15</v>
      </c>
      <c r="DC24" s="98">
        <f t="shared" si="34"/>
        <v>15</v>
      </c>
      <c r="DD24" s="171">
        <f t="shared" ref="DD24:DD36" si="39">DC24/DB24</f>
        <v>1</v>
      </c>
      <c r="DE24" s="587"/>
      <c r="DF24" s="588"/>
      <c r="DG24" s="563"/>
      <c r="DH24" s="664"/>
      <c r="DI24" s="664"/>
      <c r="DJ24" s="638"/>
      <c r="DK24" s="1005"/>
      <c r="DL24" s="1005"/>
      <c r="DM24" s="643"/>
      <c r="DN24" s="190">
        <f t="shared" si="11"/>
        <v>15</v>
      </c>
      <c r="DO24" s="98">
        <f t="shared" si="12"/>
        <v>15</v>
      </c>
      <c r="DP24" s="112">
        <f t="shared" si="36"/>
        <v>1</v>
      </c>
      <c r="DQ24" s="510"/>
      <c r="DR24" s="510"/>
      <c r="DS24" s="531"/>
      <c r="DT24" s="625"/>
      <c r="DU24" s="625"/>
      <c r="DV24" s="585"/>
      <c r="DW24" s="582"/>
      <c r="DX24" s="582"/>
      <c r="DY24" s="585"/>
      <c r="DZ24" s="190">
        <f t="shared" si="13"/>
        <v>15</v>
      </c>
      <c r="EA24" s="98">
        <f t="shared" si="14"/>
        <v>15</v>
      </c>
      <c r="EB24" s="112">
        <f t="shared" si="37"/>
        <v>1</v>
      </c>
      <c r="EC24" s="646"/>
      <c r="ED24" s="646"/>
      <c r="EE24" s="531"/>
      <c r="EF24" s="625"/>
      <c r="EG24" s="625"/>
      <c r="EH24" s="585"/>
      <c r="EI24" s="641"/>
      <c r="EJ24" s="641"/>
      <c r="EK24" s="643"/>
      <c r="EL24" s="385">
        <f t="shared" si="15"/>
        <v>15</v>
      </c>
      <c r="EM24" s="98">
        <f t="shared" si="16"/>
        <v>15</v>
      </c>
      <c r="EN24" s="111">
        <f t="shared" si="17"/>
        <v>1</v>
      </c>
      <c r="EO24" s="554"/>
      <c r="EP24" s="554"/>
      <c r="EQ24" s="534"/>
      <c r="ER24" s="625"/>
      <c r="ES24" s="625"/>
      <c r="ET24" s="631"/>
      <c r="EU24" s="625"/>
      <c r="EV24" s="625"/>
      <c r="EW24" s="631"/>
    </row>
    <row r="25" spans="1:153" ht="39.950000000000003" customHeight="1" thickBot="1" x14ac:dyDescent="0.3">
      <c r="A25" s="731" t="s">
        <v>46</v>
      </c>
      <c r="B25" s="361" t="s">
        <v>79</v>
      </c>
      <c r="C25" s="339" t="s">
        <v>185</v>
      </c>
      <c r="D25" s="147"/>
      <c r="E25" s="148"/>
      <c r="F25" s="61">
        <v>5</v>
      </c>
      <c r="G25" s="62">
        <v>5</v>
      </c>
      <c r="H25" s="147"/>
      <c r="I25" s="148"/>
      <c r="J25" s="61">
        <v>5</v>
      </c>
      <c r="K25" s="62">
        <v>5</v>
      </c>
      <c r="L25" s="61">
        <f t="shared" si="18"/>
        <v>10</v>
      </c>
      <c r="M25" s="62">
        <f t="shared" si="19"/>
        <v>10</v>
      </c>
      <c r="N25" s="107">
        <f t="shared" si="0"/>
        <v>1</v>
      </c>
      <c r="O25" s="678">
        <f>AVERAGE(F25:F27)</f>
        <v>28.333333333333332</v>
      </c>
      <c r="P25" s="678">
        <f>AVERAGE(G25:G27)</f>
        <v>43.333333333333336</v>
      </c>
      <c r="Q25" s="529">
        <f>P25/O25</f>
        <v>1.5294117647058825</v>
      </c>
      <c r="R25" s="680"/>
      <c r="S25" s="680"/>
      <c r="T25" s="512"/>
      <c r="U25" s="953"/>
      <c r="V25" s="953"/>
      <c r="W25" s="949"/>
      <c r="X25" s="214">
        <f t="shared" si="4"/>
        <v>10</v>
      </c>
      <c r="Y25" s="230">
        <f t="shared" si="5"/>
        <v>10</v>
      </c>
      <c r="Z25" s="97">
        <f t="shared" si="6"/>
        <v>1</v>
      </c>
      <c r="AA25" s="657">
        <f>AVERAGE(L25:L27)</f>
        <v>55</v>
      </c>
      <c r="AB25" s="657">
        <f>AVERAGE(M25:M27)</f>
        <v>55</v>
      </c>
      <c r="AC25" s="666">
        <f>AB25/AA25</f>
        <v>1</v>
      </c>
      <c r="AD25" s="680"/>
      <c r="AE25" s="680"/>
      <c r="AF25" s="655"/>
      <c r="AG25" s="680"/>
      <c r="AH25" s="680"/>
      <c r="AI25" s="530"/>
      <c r="AJ25" s="205">
        <v>10</v>
      </c>
      <c r="AK25" s="114">
        <v>10</v>
      </c>
      <c r="AL25" s="113">
        <v>20</v>
      </c>
      <c r="AM25" s="114">
        <v>18</v>
      </c>
      <c r="AN25" s="113">
        <v>10</v>
      </c>
      <c r="AO25" s="114">
        <v>11</v>
      </c>
      <c r="AP25" s="146">
        <v>10</v>
      </c>
      <c r="AQ25" s="87">
        <v>11</v>
      </c>
      <c r="AR25" s="61">
        <f>L25+AJ25+AL25+AN25+AP25</f>
        <v>60</v>
      </c>
      <c r="AS25" s="62">
        <f>M25+AK25+AM25+AO25+AQ25</f>
        <v>60</v>
      </c>
      <c r="AT25" s="107">
        <f t="shared" si="20"/>
        <v>1</v>
      </c>
      <c r="AU25" s="61">
        <f t="shared" si="21"/>
        <v>20</v>
      </c>
      <c r="AV25" s="62">
        <f t="shared" si="22"/>
        <v>20</v>
      </c>
      <c r="AW25" s="107">
        <f t="shared" si="23"/>
        <v>1</v>
      </c>
      <c r="AX25" s="508">
        <f>AVERAGE(AU25:AU27)</f>
        <v>59</v>
      </c>
      <c r="AY25" s="508">
        <f>AVERAGE(AV25:AV27)</f>
        <v>59</v>
      </c>
      <c r="AZ25" s="529">
        <f>AY25/AX25</f>
        <v>1</v>
      </c>
      <c r="BA25" s="664"/>
      <c r="BB25" s="664"/>
      <c r="BC25" s="638"/>
      <c r="BD25" s="582"/>
      <c r="BE25" s="582"/>
      <c r="BF25" s="585"/>
      <c r="BG25" s="211">
        <f t="shared" si="24"/>
        <v>40</v>
      </c>
      <c r="BH25" s="62">
        <f t="shared" si="25"/>
        <v>38</v>
      </c>
      <c r="BI25" s="107">
        <f t="shared" si="26"/>
        <v>0.95</v>
      </c>
      <c r="BJ25" s="508">
        <f>AVERAGE(BG25:BG27)</f>
        <v>68</v>
      </c>
      <c r="BK25" s="508">
        <f>AVERAGE(BH25:BH27)</f>
        <v>67.333333333333329</v>
      </c>
      <c r="BL25" s="529">
        <f>BK25/BJ25</f>
        <v>0.99019607843137247</v>
      </c>
      <c r="BM25" s="625"/>
      <c r="BN25" s="625"/>
      <c r="BO25" s="585"/>
      <c r="BP25" s="582"/>
      <c r="BQ25" s="582"/>
      <c r="BR25" s="585"/>
      <c r="BS25" s="211">
        <f t="shared" si="27"/>
        <v>50</v>
      </c>
      <c r="BT25" s="62">
        <f>BH25+AO25</f>
        <v>49</v>
      </c>
      <c r="BU25" s="107">
        <f t="shared" si="32"/>
        <v>0.98</v>
      </c>
      <c r="BV25" s="644">
        <f>AVERAGE(BS25:BS27)</f>
        <v>72.166666666666671</v>
      </c>
      <c r="BW25" s="644">
        <f>AVERAGE(BT25:BT27)</f>
        <v>71.833333333333329</v>
      </c>
      <c r="BX25" s="529">
        <f>BW25/BV25</f>
        <v>0.99538106235565804</v>
      </c>
      <c r="BY25" s="625"/>
      <c r="BZ25" s="625"/>
      <c r="CA25" s="585"/>
      <c r="CB25" s="641"/>
      <c r="CC25" s="641"/>
      <c r="CD25" s="643"/>
      <c r="CE25" s="293">
        <f t="shared" si="29"/>
        <v>60</v>
      </c>
      <c r="CF25" s="62">
        <f t="shared" si="30"/>
        <v>60</v>
      </c>
      <c r="CG25" s="251">
        <f t="shared" si="7"/>
        <v>1</v>
      </c>
      <c r="CH25" s="508">
        <f>AVERAGE(CE25:CE27)</f>
        <v>76.666666666666671</v>
      </c>
      <c r="CI25" s="508">
        <f>AVERAGE(CF25:CF27)</f>
        <v>76.666666666666671</v>
      </c>
      <c r="CJ25" s="529">
        <f>CI25/CH25</f>
        <v>1</v>
      </c>
      <c r="CK25" s="625"/>
      <c r="CL25" s="625"/>
      <c r="CM25" s="585"/>
      <c r="CN25" s="625"/>
      <c r="CO25" s="625"/>
      <c r="CP25" s="585"/>
      <c r="CQ25" s="205"/>
      <c r="CR25" s="114"/>
      <c r="CS25" s="113"/>
      <c r="CT25" s="114"/>
      <c r="CU25" s="113"/>
      <c r="CV25" s="114"/>
      <c r="CW25" s="113"/>
      <c r="CX25" s="114"/>
      <c r="CY25" s="325">
        <f t="shared" si="8"/>
        <v>60</v>
      </c>
      <c r="CZ25" s="381">
        <f t="shared" si="9"/>
        <v>60</v>
      </c>
      <c r="DA25" s="96">
        <f t="shared" si="10"/>
        <v>1</v>
      </c>
      <c r="DB25" s="302">
        <f t="shared" si="33"/>
        <v>60</v>
      </c>
      <c r="DC25" s="98">
        <f t="shared" si="34"/>
        <v>60</v>
      </c>
      <c r="DD25" s="107">
        <f t="shared" si="39"/>
        <v>1</v>
      </c>
      <c r="DE25" s="508">
        <f>AVERAGE(DB25:DB27)</f>
        <v>76.666666666666671</v>
      </c>
      <c r="DF25" s="508">
        <f>AVERAGE(DC25:DC27)</f>
        <v>76.666666666666671</v>
      </c>
      <c r="DG25" s="529">
        <f>DF25/DE25</f>
        <v>1</v>
      </c>
      <c r="DH25" s="664"/>
      <c r="DI25" s="664"/>
      <c r="DJ25" s="638"/>
      <c r="DK25" s="1005"/>
      <c r="DL25" s="1005"/>
      <c r="DM25" s="643"/>
      <c r="DN25" s="190">
        <f t="shared" si="11"/>
        <v>60</v>
      </c>
      <c r="DO25" s="98">
        <f t="shared" si="12"/>
        <v>60</v>
      </c>
      <c r="DP25" s="107">
        <f t="shared" si="36"/>
        <v>1</v>
      </c>
      <c r="DQ25" s="508">
        <f>AVERAGE(DN25:DN27)</f>
        <v>76.666666666666671</v>
      </c>
      <c r="DR25" s="508">
        <f>AVERAGE(DO25:DO27)</f>
        <v>76.666666666666671</v>
      </c>
      <c r="DS25" s="529">
        <f>DR25/DQ25</f>
        <v>1</v>
      </c>
      <c r="DT25" s="625"/>
      <c r="DU25" s="625"/>
      <c r="DV25" s="585"/>
      <c r="DW25" s="582"/>
      <c r="DX25" s="582"/>
      <c r="DY25" s="585"/>
      <c r="DZ25" s="190">
        <f t="shared" si="13"/>
        <v>60</v>
      </c>
      <c r="EA25" s="98">
        <f t="shared" si="14"/>
        <v>60</v>
      </c>
      <c r="EB25" s="107">
        <f t="shared" si="37"/>
        <v>1</v>
      </c>
      <c r="EC25" s="644">
        <f>AVERAGE(DZ25:DZ27)</f>
        <v>76.666666666666671</v>
      </c>
      <c r="ED25" s="644">
        <f>AVERAGE(EA25:EA27)</f>
        <v>76.666666666666671</v>
      </c>
      <c r="EE25" s="529">
        <f>ED25/EC25</f>
        <v>1</v>
      </c>
      <c r="EF25" s="625"/>
      <c r="EG25" s="625"/>
      <c r="EH25" s="585"/>
      <c r="EI25" s="641"/>
      <c r="EJ25" s="641"/>
      <c r="EK25" s="643"/>
      <c r="EL25" s="385">
        <f t="shared" si="15"/>
        <v>60</v>
      </c>
      <c r="EM25" s="98">
        <f t="shared" si="16"/>
        <v>60</v>
      </c>
      <c r="EN25" s="320">
        <f t="shared" si="17"/>
        <v>1</v>
      </c>
      <c r="EO25" s="508">
        <f>AVERAGE(EL25:EL27)</f>
        <v>76.666666666666671</v>
      </c>
      <c r="EP25" s="508">
        <f>AVERAGE(EM25:EM27)</f>
        <v>76.666666666666671</v>
      </c>
      <c r="EQ25" s="529">
        <f>EP25/EO25</f>
        <v>1</v>
      </c>
      <c r="ER25" s="625"/>
      <c r="ES25" s="625"/>
      <c r="ET25" s="631"/>
      <c r="EU25" s="625"/>
      <c r="EV25" s="625"/>
      <c r="EW25" s="631"/>
    </row>
    <row r="26" spans="1:153" ht="39.950000000000003" customHeight="1" thickBot="1" x14ac:dyDescent="0.3">
      <c r="A26" s="732"/>
      <c r="B26" s="337" t="s">
        <v>80</v>
      </c>
      <c r="C26" s="340" t="s">
        <v>5</v>
      </c>
      <c r="D26" s="149"/>
      <c r="E26" s="150"/>
      <c r="F26" s="66">
        <v>50</v>
      </c>
      <c r="G26" s="67">
        <v>65</v>
      </c>
      <c r="H26" s="149"/>
      <c r="I26" s="150"/>
      <c r="J26" s="66">
        <v>45</v>
      </c>
      <c r="K26" s="67">
        <v>30</v>
      </c>
      <c r="L26" s="99">
        <f>F26+J26</f>
        <v>95</v>
      </c>
      <c r="M26" s="67">
        <f t="shared" si="19"/>
        <v>95</v>
      </c>
      <c r="N26" s="109">
        <f t="shared" si="0"/>
        <v>1</v>
      </c>
      <c r="O26" s="680"/>
      <c r="P26" s="680"/>
      <c r="Q26" s="530"/>
      <c r="R26" s="680"/>
      <c r="S26" s="680"/>
      <c r="T26" s="512"/>
      <c r="U26" s="953"/>
      <c r="V26" s="953"/>
      <c r="W26" s="949"/>
      <c r="X26" s="215">
        <f t="shared" si="4"/>
        <v>95</v>
      </c>
      <c r="Y26" s="225">
        <f t="shared" si="5"/>
        <v>95</v>
      </c>
      <c r="Z26" s="223">
        <f t="shared" si="6"/>
        <v>1</v>
      </c>
      <c r="AA26" s="658"/>
      <c r="AB26" s="658"/>
      <c r="AC26" s="667"/>
      <c r="AD26" s="680"/>
      <c r="AE26" s="680"/>
      <c r="AF26" s="655"/>
      <c r="AG26" s="680"/>
      <c r="AH26" s="680"/>
      <c r="AI26" s="530"/>
      <c r="AJ26" s="105">
        <v>0</v>
      </c>
      <c r="AK26" s="81">
        <v>0</v>
      </c>
      <c r="AL26" s="80">
        <v>5</v>
      </c>
      <c r="AM26" s="81">
        <v>5</v>
      </c>
      <c r="AN26" s="80">
        <v>0</v>
      </c>
      <c r="AO26" s="81">
        <v>0</v>
      </c>
      <c r="AP26" s="99">
        <v>0</v>
      </c>
      <c r="AQ26" s="70">
        <v>0</v>
      </c>
      <c r="AR26" s="66">
        <f>AJ26+AL26+AN26+AP26+L26</f>
        <v>100</v>
      </c>
      <c r="AS26" s="67">
        <f t="shared" ref="AS26:AS39" si="40">M26+AK26+AM26+AO26+AQ26</f>
        <v>100</v>
      </c>
      <c r="AT26" s="109">
        <f t="shared" si="20"/>
        <v>1</v>
      </c>
      <c r="AU26" s="66">
        <f t="shared" si="21"/>
        <v>95</v>
      </c>
      <c r="AV26" s="67">
        <f t="shared" si="22"/>
        <v>95</v>
      </c>
      <c r="AW26" s="109">
        <f t="shared" si="23"/>
        <v>1</v>
      </c>
      <c r="AX26" s="509"/>
      <c r="AY26" s="509"/>
      <c r="AZ26" s="530"/>
      <c r="BA26" s="664"/>
      <c r="BB26" s="664"/>
      <c r="BC26" s="638"/>
      <c r="BD26" s="582"/>
      <c r="BE26" s="582"/>
      <c r="BF26" s="585"/>
      <c r="BG26" s="63">
        <f t="shared" si="24"/>
        <v>100</v>
      </c>
      <c r="BH26" s="67">
        <f t="shared" si="25"/>
        <v>100</v>
      </c>
      <c r="BI26" s="109">
        <f t="shared" si="26"/>
        <v>1</v>
      </c>
      <c r="BJ26" s="509"/>
      <c r="BK26" s="509"/>
      <c r="BL26" s="530"/>
      <c r="BM26" s="625"/>
      <c r="BN26" s="625"/>
      <c r="BO26" s="585"/>
      <c r="BP26" s="582"/>
      <c r="BQ26" s="582"/>
      <c r="BR26" s="585"/>
      <c r="BS26" s="63">
        <f t="shared" si="27"/>
        <v>100</v>
      </c>
      <c r="BT26" s="67">
        <f t="shared" si="28"/>
        <v>100</v>
      </c>
      <c r="BU26" s="109">
        <f t="shared" si="32"/>
        <v>1</v>
      </c>
      <c r="BV26" s="645"/>
      <c r="BW26" s="645"/>
      <c r="BX26" s="530"/>
      <c r="BY26" s="625"/>
      <c r="BZ26" s="625"/>
      <c r="CA26" s="585"/>
      <c r="CB26" s="641"/>
      <c r="CC26" s="641"/>
      <c r="CD26" s="643"/>
      <c r="CE26" s="367">
        <f t="shared" si="29"/>
        <v>100</v>
      </c>
      <c r="CF26" s="67">
        <f t="shared" si="30"/>
        <v>100</v>
      </c>
      <c r="CG26" s="254">
        <f t="shared" si="7"/>
        <v>1</v>
      </c>
      <c r="CH26" s="509"/>
      <c r="CI26" s="509"/>
      <c r="CJ26" s="530"/>
      <c r="CK26" s="625"/>
      <c r="CL26" s="625"/>
      <c r="CM26" s="585"/>
      <c r="CN26" s="625"/>
      <c r="CO26" s="625"/>
      <c r="CP26" s="585"/>
      <c r="CQ26" s="105"/>
      <c r="CR26" s="81"/>
      <c r="CS26" s="80"/>
      <c r="CT26" s="81"/>
      <c r="CU26" s="80"/>
      <c r="CV26" s="81"/>
      <c r="CW26" s="80"/>
      <c r="CX26" s="81"/>
      <c r="CY26" s="325">
        <f t="shared" si="8"/>
        <v>100</v>
      </c>
      <c r="CZ26" s="381">
        <f t="shared" si="9"/>
        <v>100</v>
      </c>
      <c r="DA26" s="108">
        <f t="shared" si="10"/>
        <v>1</v>
      </c>
      <c r="DB26" s="302">
        <f t="shared" si="33"/>
        <v>100</v>
      </c>
      <c r="DC26" s="98">
        <f t="shared" si="34"/>
        <v>100</v>
      </c>
      <c r="DD26" s="109">
        <f t="shared" si="39"/>
        <v>1</v>
      </c>
      <c r="DE26" s="509"/>
      <c r="DF26" s="509"/>
      <c r="DG26" s="530"/>
      <c r="DH26" s="664"/>
      <c r="DI26" s="664"/>
      <c r="DJ26" s="638"/>
      <c r="DK26" s="1005"/>
      <c r="DL26" s="1005"/>
      <c r="DM26" s="643"/>
      <c r="DN26" s="190">
        <f t="shared" si="11"/>
        <v>100</v>
      </c>
      <c r="DO26" s="98">
        <f t="shared" si="12"/>
        <v>100</v>
      </c>
      <c r="DP26" s="109">
        <f t="shared" si="36"/>
        <v>1</v>
      </c>
      <c r="DQ26" s="509"/>
      <c r="DR26" s="509"/>
      <c r="DS26" s="530"/>
      <c r="DT26" s="625"/>
      <c r="DU26" s="625"/>
      <c r="DV26" s="585"/>
      <c r="DW26" s="582"/>
      <c r="DX26" s="582"/>
      <c r="DY26" s="585"/>
      <c r="DZ26" s="190">
        <f t="shared" si="13"/>
        <v>100</v>
      </c>
      <c r="EA26" s="98">
        <f t="shared" si="14"/>
        <v>100</v>
      </c>
      <c r="EB26" s="109">
        <f t="shared" si="37"/>
        <v>1</v>
      </c>
      <c r="EC26" s="645"/>
      <c r="ED26" s="645"/>
      <c r="EE26" s="530"/>
      <c r="EF26" s="625"/>
      <c r="EG26" s="625"/>
      <c r="EH26" s="585"/>
      <c r="EI26" s="641"/>
      <c r="EJ26" s="641"/>
      <c r="EK26" s="643"/>
      <c r="EL26" s="385">
        <f t="shared" si="15"/>
        <v>100</v>
      </c>
      <c r="EM26" s="98">
        <f t="shared" si="16"/>
        <v>100</v>
      </c>
      <c r="EN26" s="254">
        <f t="shared" si="17"/>
        <v>1</v>
      </c>
      <c r="EO26" s="509"/>
      <c r="EP26" s="509"/>
      <c r="EQ26" s="530"/>
      <c r="ER26" s="625"/>
      <c r="ES26" s="625"/>
      <c r="ET26" s="631"/>
      <c r="EU26" s="625"/>
      <c r="EV26" s="625"/>
      <c r="EW26" s="631"/>
    </row>
    <row r="27" spans="1:153" ht="39.950000000000003" customHeight="1" thickBot="1" x14ac:dyDescent="0.3">
      <c r="A27" s="733"/>
      <c r="B27" s="338" t="s">
        <v>81</v>
      </c>
      <c r="C27" s="341" t="s">
        <v>82</v>
      </c>
      <c r="D27" s="159"/>
      <c r="E27" s="160"/>
      <c r="F27" s="74">
        <v>30</v>
      </c>
      <c r="G27" s="75">
        <v>60</v>
      </c>
      <c r="H27" s="159"/>
      <c r="I27" s="160"/>
      <c r="J27" s="74">
        <v>30</v>
      </c>
      <c r="K27" s="75">
        <v>0</v>
      </c>
      <c r="L27" s="74">
        <f t="shared" si="18"/>
        <v>60</v>
      </c>
      <c r="M27" s="75">
        <f t="shared" si="19"/>
        <v>60</v>
      </c>
      <c r="N27" s="112">
        <f t="shared" si="0"/>
        <v>1</v>
      </c>
      <c r="O27" s="679"/>
      <c r="P27" s="679"/>
      <c r="Q27" s="531"/>
      <c r="R27" s="680"/>
      <c r="S27" s="680"/>
      <c r="T27" s="512"/>
      <c r="U27" s="953"/>
      <c r="V27" s="953"/>
      <c r="W27" s="949"/>
      <c r="X27" s="216">
        <f t="shared" si="4"/>
        <v>60</v>
      </c>
      <c r="Y27" s="226">
        <f t="shared" si="5"/>
        <v>60</v>
      </c>
      <c r="Z27" s="232">
        <f t="shared" si="6"/>
        <v>1</v>
      </c>
      <c r="AA27" s="659"/>
      <c r="AB27" s="659"/>
      <c r="AC27" s="668"/>
      <c r="AD27" s="680"/>
      <c r="AE27" s="680"/>
      <c r="AF27" s="655"/>
      <c r="AG27" s="680"/>
      <c r="AH27" s="680"/>
      <c r="AI27" s="530"/>
      <c r="AJ27" s="206">
        <v>2</v>
      </c>
      <c r="AK27" s="73">
        <v>2</v>
      </c>
      <c r="AL27" s="72">
        <v>2</v>
      </c>
      <c r="AM27" s="73">
        <v>2</v>
      </c>
      <c r="AN27" s="72">
        <v>2.5</v>
      </c>
      <c r="AO27" s="73">
        <v>2.5</v>
      </c>
      <c r="AP27" s="83">
        <v>3.5</v>
      </c>
      <c r="AQ27" s="84">
        <v>3.5</v>
      </c>
      <c r="AR27" s="74">
        <f t="shared" ref="AR27:AR35" si="41">L27+AJ27+AL27+AN27+AP27</f>
        <v>70</v>
      </c>
      <c r="AS27" s="75">
        <f t="shared" si="40"/>
        <v>70</v>
      </c>
      <c r="AT27" s="112">
        <f t="shared" si="20"/>
        <v>1</v>
      </c>
      <c r="AU27" s="74">
        <f t="shared" si="21"/>
        <v>62</v>
      </c>
      <c r="AV27" s="75">
        <f t="shared" si="22"/>
        <v>62</v>
      </c>
      <c r="AW27" s="112">
        <f t="shared" si="23"/>
        <v>1</v>
      </c>
      <c r="AX27" s="510"/>
      <c r="AY27" s="510"/>
      <c r="AZ27" s="531"/>
      <c r="BA27" s="664"/>
      <c r="BB27" s="664"/>
      <c r="BC27" s="638"/>
      <c r="BD27" s="582"/>
      <c r="BE27" s="582"/>
      <c r="BF27" s="585"/>
      <c r="BG27" s="212">
        <f t="shared" si="24"/>
        <v>64</v>
      </c>
      <c r="BH27" s="75">
        <f t="shared" si="25"/>
        <v>64</v>
      </c>
      <c r="BI27" s="112">
        <f t="shared" si="26"/>
        <v>1</v>
      </c>
      <c r="BJ27" s="510"/>
      <c r="BK27" s="510"/>
      <c r="BL27" s="531"/>
      <c r="BM27" s="625"/>
      <c r="BN27" s="625"/>
      <c r="BO27" s="585"/>
      <c r="BP27" s="582"/>
      <c r="BQ27" s="582"/>
      <c r="BR27" s="585"/>
      <c r="BS27" s="212">
        <f t="shared" si="27"/>
        <v>66.5</v>
      </c>
      <c r="BT27" s="75">
        <f t="shared" si="28"/>
        <v>66.5</v>
      </c>
      <c r="BU27" s="112">
        <f t="shared" si="32"/>
        <v>1</v>
      </c>
      <c r="BV27" s="646"/>
      <c r="BW27" s="646"/>
      <c r="BX27" s="531"/>
      <c r="BY27" s="625"/>
      <c r="BZ27" s="625"/>
      <c r="CA27" s="585"/>
      <c r="CB27" s="641"/>
      <c r="CC27" s="641"/>
      <c r="CD27" s="643"/>
      <c r="CE27" s="292">
        <f t="shared" si="29"/>
        <v>70</v>
      </c>
      <c r="CF27" s="75">
        <f t="shared" si="30"/>
        <v>70</v>
      </c>
      <c r="CG27" s="467">
        <f t="shared" si="7"/>
        <v>1</v>
      </c>
      <c r="CH27" s="510"/>
      <c r="CI27" s="510"/>
      <c r="CJ27" s="531"/>
      <c r="CK27" s="625"/>
      <c r="CL27" s="625"/>
      <c r="CM27" s="585"/>
      <c r="CN27" s="625"/>
      <c r="CO27" s="625"/>
      <c r="CP27" s="585"/>
      <c r="CQ27" s="206"/>
      <c r="CR27" s="73"/>
      <c r="CS27" s="72"/>
      <c r="CT27" s="73"/>
      <c r="CU27" s="72"/>
      <c r="CV27" s="73"/>
      <c r="CW27" s="72"/>
      <c r="CX27" s="73"/>
      <c r="CY27" s="325">
        <f t="shared" si="8"/>
        <v>70</v>
      </c>
      <c r="CZ27" s="381">
        <f t="shared" si="9"/>
        <v>70</v>
      </c>
      <c r="DA27" s="111">
        <f t="shared" si="10"/>
        <v>1</v>
      </c>
      <c r="DB27" s="302">
        <f t="shared" si="33"/>
        <v>70</v>
      </c>
      <c r="DC27" s="98">
        <f t="shared" si="34"/>
        <v>70</v>
      </c>
      <c r="DD27" s="112">
        <f t="shared" si="39"/>
        <v>1</v>
      </c>
      <c r="DE27" s="510"/>
      <c r="DF27" s="510"/>
      <c r="DG27" s="531"/>
      <c r="DH27" s="664"/>
      <c r="DI27" s="664"/>
      <c r="DJ27" s="638"/>
      <c r="DK27" s="1005"/>
      <c r="DL27" s="1005"/>
      <c r="DM27" s="643"/>
      <c r="DN27" s="190">
        <f t="shared" si="11"/>
        <v>70</v>
      </c>
      <c r="DO27" s="98">
        <f t="shared" si="12"/>
        <v>70</v>
      </c>
      <c r="DP27" s="112">
        <f t="shared" si="36"/>
        <v>1</v>
      </c>
      <c r="DQ27" s="510"/>
      <c r="DR27" s="510"/>
      <c r="DS27" s="531"/>
      <c r="DT27" s="625"/>
      <c r="DU27" s="625"/>
      <c r="DV27" s="585"/>
      <c r="DW27" s="582"/>
      <c r="DX27" s="582"/>
      <c r="DY27" s="585"/>
      <c r="DZ27" s="190">
        <f t="shared" si="13"/>
        <v>70</v>
      </c>
      <c r="EA27" s="98">
        <f t="shared" si="14"/>
        <v>70</v>
      </c>
      <c r="EB27" s="112">
        <f t="shared" si="37"/>
        <v>1</v>
      </c>
      <c r="EC27" s="646"/>
      <c r="ED27" s="646"/>
      <c r="EE27" s="531"/>
      <c r="EF27" s="625"/>
      <c r="EG27" s="625"/>
      <c r="EH27" s="585"/>
      <c r="EI27" s="641"/>
      <c r="EJ27" s="641"/>
      <c r="EK27" s="643"/>
      <c r="EL27" s="385">
        <f t="shared" si="15"/>
        <v>70</v>
      </c>
      <c r="EM27" s="98">
        <f t="shared" si="16"/>
        <v>70</v>
      </c>
      <c r="EN27" s="330">
        <f t="shared" si="17"/>
        <v>1</v>
      </c>
      <c r="EO27" s="510"/>
      <c r="EP27" s="510"/>
      <c r="EQ27" s="531"/>
      <c r="ER27" s="625"/>
      <c r="ES27" s="625"/>
      <c r="ET27" s="631"/>
      <c r="EU27" s="625"/>
      <c r="EV27" s="625"/>
      <c r="EW27" s="631"/>
    </row>
    <row r="28" spans="1:153" ht="39.950000000000003" customHeight="1" thickBot="1" x14ac:dyDescent="0.3">
      <c r="A28" s="731" t="s">
        <v>282</v>
      </c>
      <c r="B28" s="336" t="s">
        <v>83</v>
      </c>
      <c r="C28" s="342" t="s">
        <v>84</v>
      </c>
      <c r="D28" s="164"/>
      <c r="E28" s="165"/>
      <c r="F28" s="61">
        <v>2.5</v>
      </c>
      <c r="G28" s="62">
        <v>0</v>
      </c>
      <c r="H28" s="147"/>
      <c r="I28" s="148"/>
      <c r="J28" s="464">
        <v>1.7</v>
      </c>
      <c r="K28" s="62">
        <v>4.2</v>
      </c>
      <c r="L28" s="61">
        <f t="shared" si="18"/>
        <v>4.2</v>
      </c>
      <c r="M28" s="62">
        <f t="shared" si="19"/>
        <v>4.2</v>
      </c>
      <c r="N28" s="107">
        <f t="shared" si="0"/>
        <v>1</v>
      </c>
      <c r="O28" s="678">
        <f>AVERAGE(J28:J30)</f>
        <v>2.7666666666666671</v>
      </c>
      <c r="P28" s="678">
        <f>AVERAGE(K28:K30)</f>
        <v>6.9333333333333336</v>
      </c>
      <c r="Q28" s="529">
        <f>P28/O28</f>
        <v>2.5060240963855418</v>
      </c>
      <c r="R28" s="680"/>
      <c r="S28" s="680"/>
      <c r="T28" s="512"/>
      <c r="U28" s="953"/>
      <c r="V28" s="953"/>
      <c r="W28" s="949"/>
      <c r="X28" s="214">
        <f t="shared" si="4"/>
        <v>4.2</v>
      </c>
      <c r="Y28" s="230">
        <f t="shared" si="5"/>
        <v>4.2</v>
      </c>
      <c r="Z28" s="222">
        <f t="shared" si="6"/>
        <v>1</v>
      </c>
      <c r="AA28" s="657">
        <f>AVERAGE(L28:L30)</f>
        <v>6.9333333333333336</v>
      </c>
      <c r="AB28" s="657">
        <f>AVERAGE(M28:M30)</f>
        <v>6.9333333333333336</v>
      </c>
      <c r="AC28" s="671">
        <f>AB28/AA28</f>
        <v>1</v>
      </c>
      <c r="AD28" s="680"/>
      <c r="AE28" s="680"/>
      <c r="AF28" s="655"/>
      <c r="AG28" s="680"/>
      <c r="AH28" s="680"/>
      <c r="AI28" s="530"/>
      <c r="AJ28" s="205">
        <v>3</v>
      </c>
      <c r="AK28" s="114">
        <v>4</v>
      </c>
      <c r="AL28" s="113">
        <v>0</v>
      </c>
      <c r="AM28" s="114">
        <v>0</v>
      </c>
      <c r="AN28" s="113">
        <v>1</v>
      </c>
      <c r="AO28" s="114">
        <v>0.8</v>
      </c>
      <c r="AP28" s="464">
        <v>1.8</v>
      </c>
      <c r="AQ28" s="87">
        <v>0</v>
      </c>
      <c r="AR28" s="61">
        <f>L28+AJ28+AL28+AN28+AP28</f>
        <v>10</v>
      </c>
      <c r="AS28" s="62">
        <f t="shared" si="40"/>
        <v>9</v>
      </c>
      <c r="AT28" s="107">
        <f t="shared" si="20"/>
        <v>0.9</v>
      </c>
      <c r="AU28" s="61">
        <f t="shared" si="21"/>
        <v>7.2</v>
      </c>
      <c r="AV28" s="62">
        <f t="shared" si="22"/>
        <v>8.1999999999999993</v>
      </c>
      <c r="AW28" s="107">
        <f t="shared" si="23"/>
        <v>1.1388888888888888</v>
      </c>
      <c r="AX28" s="553">
        <f>AVERAGE(AU28:AU29)</f>
        <v>9.25</v>
      </c>
      <c r="AY28" s="553">
        <f>AVERAGE(AV28:AV29)</f>
        <v>11.1</v>
      </c>
      <c r="AZ28" s="551">
        <f>AY28/AX28</f>
        <v>1.2</v>
      </c>
      <c r="BA28" s="664"/>
      <c r="BB28" s="664"/>
      <c r="BC28" s="638"/>
      <c r="BD28" s="582"/>
      <c r="BE28" s="582"/>
      <c r="BF28" s="585"/>
      <c r="BG28" s="211">
        <f t="shared" si="24"/>
        <v>7.2</v>
      </c>
      <c r="BH28" s="62">
        <f t="shared" si="25"/>
        <v>8.1999999999999993</v>
      </c>
      <c r="BI28" s="107">
        <f t="shared" si="26"/>
        <v>1.1388888888888888</v>
      </c>
      <c r="BJ28" s="508">
        <f>AVERAGE(BG28:BG29)</f>
        <v>10.25</v>
      </c>
      <c r="BK28" s="508">
        <f>AVERAGE(BH28:BH29)</f>
        <v>11.1</v>
      </c>
      <c r="BL28" s="529">
        <f>BK28/BJ28</f>
        <v>1.0829268292682928</v>
      </c>
      <c r="BM28" s="625"/>
      <c r="BN28" s="625"/>
      <c r="BO28" s="585"/>
      <c r="BP28" s="582"/>
      <c r="BQ28" s="582"/>
      <c r="BR28" s="585"/>
      <c r="BS28" s="211">
        <f t="shared" si="27"/>
        <v>8.1999999999999993</v>
      </c>
      <c r="BT28" s="62">
        <f t="shared" si="28"/>
        <v>9</v>
      </c>
      <c r="BU28" s="107">
        <f t="shared" si="32"/>
        <v>1.0975609756097562</v>
      </c>
      <c r="BV28" s="644">
        <f>AVERAGE(BS28:BS30)</f>
        <v>14.933333333333332</v>
      </c>
      <c r="BW28" s="644">
        <f>AVERAGE(BT28:BT30)</f>
        <v>13.666666666666666</v>
      </c>
      <c r="BX28" s="561">
        <f>BW28/BV28</f>
        <v>0.91517857142857151</v>
      </c>
      <c r="BY28" s="625"/>
      <c r="BZ28" s="625"/>
      <c r="CA28" s="585"/>
      <c r="CB28" s="641"/>
      <c r="CC28" s="641"/>
      <c r="CD28" s="643"/>
      <c r="CE28" s="293">
        <f t="shared" si="29"/>
        <v>10</v>
      </c>
      <c r="CF28" s="62">
        <f t="shared" si="30"/>
        <v>9</v>
      </c>
      <c r="CG28" s="107">
        <f t="shared" si="7"/>
        <v>0.9</v>
      </c>
      <c r="CH28" s="553">
        <f>AVERAGE(CE28:CE29)</f>
        <v>17.5</v>
      </c>
      <c r="CI28" s="553">
        <f>AVERAGE(CF28:CF29)</f>
        <v>17</v>
      </c>
      <c r="CJ28" s="551">
        <f>CI28/CH28</f>
        <v>0.97142857142857142</v>
      </c>
      <c r="CK28" s="625"/>
      <c r="CL28" s="625"/>
      <c r="CM28" s="585"/>
      <c r="CN28" s="625"/>
      <c r="CO28" s="625"/>
      <c r="CP28" s="585"/>
      <c r="CQ28" s="205"/>
      <c r="CR28" s="114"/>
      <c r="CS28" s="113"/>
      <c r="CT28" s="114"/>
      <c r="CU28" s="113"/>
      <c r="CV28" s="114"/>
      <c r="CW28" s="113"/>
      <c r="CX28" s="114"/>
      <c r="CY28" s="325">
        <f t="shared" si="8"/>
        <v>10</v>
      </c>
      <c r="CZ28" s="381">
        <f t="shared" si="9"/>
        <v>9</v>
      </c>
      <c r="DA28" s="96">
        <f t="shared" si="10"/>
        <v>0.9</v>
      </c>
      <c r="DB28" s="302">
        <f t="shared" si="33"/>
        <v>10</v>
      </c>
      <c r="DC28" s="98">
        <f t="shared" si="34"/>
        <v>9</v>
      </c>
      <c r="DD28" s="107">
        <f t="shared" si="39"/>
        <v>0.9</v>
      </c>
      <c r="DE28" s="553">
        <f>AVERAGE(DB28:DB29)</f>
        <v>17.5</v>
      </c>
      <c r="DF28" s="553">
        <f>AVERAGE(DC28:DC29)</f>
        <v>17</v>
      </c>
      <c r="DG28" s="551">
        <f>DF28/DE28</f>
        <v>0.97142857142857142</v>
      </c>
      <c r="DH28" s="664"/>
      <c r="DI28" s="664"/>
      <c r="DJ28" s="638"/>
      <c r="DK28" s="1005"/>
      <c r="DL28" s="1005"/>
      <c r="DM28" s="643"/>
      <c r="DN28" s="190">
        <f t="shared" si="11"/>
        <v>10</v>
      </c>
      <c r="DO28" s="98">
        <f t="shared" si="12"/>
        <v>9</v>
      </c>
      <c r="DP28" s="107">
        <f t="shared" si="36"/>
        <v>0.9</v>
      </c>
      <c r="DQ28" s="508">
        <f>AVERAGE(DN28:DN29)</f>
        <v>17.5</v>
      </c>
      <c r="DR28" s="508">
        <f>AVERAGE(DO28:DO29)</f>
        <v>17</v>
      </c>
      <c r="DS28" s="529">
        <f>DR28/DQ28</f>
        <v>0.97142857142857142</v>
      </c>
      <c r="DT28" s="625"/>
      <c r="DU28" s="625"/>
      <c r="DV28" s="585"/>
      <c r="DW28" s="582"/>
      <c r="DX28" s="582"/>
      <c r="DY28" s="585"/>
      <c r="DZ28" s="190">
        <f t="shared" si="13"/>
        <v>10</v>
      </c>
      <c r="EA28" s="98">
        <f t="shared" si="14"/>
        <v>9</v>
      </c>
      <c r="EB28" s="245">
        <f t="shared" si="37"/>
        <v>0.9</v>
      </c>
      <c r="EC28" s="644">
        <f>AVERAGE(DZ28:DZ30)</f>
        <v>18.333333333333332</v>
      </c>
      <c r="ED28" s="644">
        <f>AVERAGE(EA28:EA30)</f>
        <v>18</v>
      </c>
      <c r="EE28" s="561">
        <f>ED28/EC28</f>
        <v>0.98181818181818192</v>
      </c>
      <c r="EF28" s="625"/>
      <c r="EG28" s="625"/>
      <c r="EH28" s="585"/>
      <c r="EI28" s="641"/>
      <c r="EJ28" s="641"/>
      <c r="EK28" s="643"/>
      <c r="EL28" s="385">
        <f t="shared" si="15"/>
        <v>10</v>
      </c>
      <c r="EM28" s="98">
        <f t="shared" si="16"/>
        <v>9</v>
      </c>
      <c r="EN28" s="96">
        <f t="shared" si="17"/>
        <v>0.9</v>
      </c>
      <c r="EO28" s="553">
        <f>AVERAGE(EL28:EL29)</f>
        <v>17.5</v>
      </c>
      <c r="EP28" s="553">
        <f>AVERAGE(EM28:EM29)</f>
        <v>17</v>
      </c>
      <c r="EQ28" s="532">
        <f>EP28/EO28</f>
        <v>0.97142857142857142</v>
      </c>
      <c r="ER28" s="625"/>
      <c r="ES28" s="625"/>
      <c r="ET28" s="631"/>
      <c r="EU28" s="625"/>
      <c r="EV28" s="625"/>
      <c r="EW28" s="631"/>
    </row>
    <row r="29" spans="1:153" ht="39.950000000000003" customHeight="1" thickBot="1" x14ac:dyDescent="0.3">
      <c r="A29" s="733"/>
      <c r="B29" s="338" t="s">
        <v>85</v>
      </c>
      <c r="C29" s="344" t="s">
        <v>186</v>
      </c>
      <c r="D29" s="166"/>
      <c r="E29" s="167"/>
      <c r="F29" s="66">
        <v>5</v>
      </c>
      <c r="G29" s="67">
        <v>0</v>
      </c>
      <c r="H29" s="149"/>
      <c r="I29" s="150"/>
      <c r="J29" s="461">
        <v>3.3</v>
      </c>
      <c r="K29" s="67">
        <v>8.3000000000000007</v>
      </c>
      <c r="L29" s="66">
        <f t="shared" si="18"/>
        <v>8.3000000000000007</v>
      </c>
      <c r="M29" s="67">
        <f t="shared" si="19"/>
        <v>8.3000000000000007</v>
      </c>
      <c r="N29" s="109">
        <f t="shared" si="0"/>
        <v>1</v>
      </c>
      <c r="O29" s="680"/>
      <c r="P29" s="680"/>
      <c r="Q29" s="530"/>
      <c r="R29" s="680"/>
      <c r="S29" s="680"/>
      <c r="T29" s="512"/>
      <c r="U29" s="953"/>
      <c r="V29" s="953"/>
      <c r="W29" s="949"/>
      <c r="X29" s="215">
        <f t="shared" si="4"/>
        <v>8.3000000000000007</v>
      </c>
      <c r="Y29" s="225">
        <f t="shared" si="5"/>
        <v>8.3000000000000007</v>
      </c>
      <c r="Z29" s="231">
        <f t="shared" si="6"/>
        <v>1</v>
      </c>
      <c r="AA29" s="658"/>
      <c r="AB29" s="658"/>
      <c r="AC29" s="672"/>
      <c r="AD29" s="680"/>
      <c r="AE29" s="680"/>
      <c r="AF29" s="655"/>
      <c r="AG29" s="680"/>
      <c r="AH29" s="680"/>
      <c r="AI29" s="530"/>
      <c r="AJ29" s="294">
        <v>3</v>
      </c>
      <c r="AK29" s="295">
        <f>14-8.3</f>
        <v>5.6999999999999993</v>
      </c>
      <c r="AL29" s="297">
        <v>2</v>
      </c>
      <c r="AM29" s="295">
        <v>0</v>
      </c>
      <c r="AN29" s="487">
        <v>5</v>
      </c>
      <c r="AO29" s="295">
        <v>0</v>
      </c>
      <c r="AP29" s="486">
        <v>6.7</v>
      </c>
      <c r="AQ29" s="299">
        <v>11</v>
      </c>
      <c r="AR29" s="280">
        <f t="shared" si="41"/>
        <v>25</v>
      </c>
      <c r="AS29" s="281">
        <f t="shared" si="40"/>
        <v>25</v>
      </c>
      <c r="AT29" s="301">
        <f t="shared" si="20"/>
        <v>1</v>
      </c>
      <c r="AU29" s="280">
        <f t="shared" si="21"/>
        <v>11.3</v>
      </c>
      <c r="AV29" s="281">
        <f t="shared" si="22"/>
        <v>14</v>
      </c>
      <c r="AW29" s="301">
        <f t="shared" si="23"/>
        <v>1.2389380530973451</v>
      </c>
      <c r="AX29" s="554"/>
      <c r="AY29" s="554"/>
      <c r="AZ29" s="552"/>
      <c r="BA29" s="664"/>
      <c r="BB29" s="664"/>
      <c r="BC29" s="638"/>
      <c r="BD29" s="582"/>
      <c r="BE29" s="582"/>
      <c r="BF29" s="585"/>
      <c r="BG29" s="267">
        <f t="shared" si="24"/>
        <v>13.3</v>
      </c>
      <c r="BH29" s="281">
        <f t="shared" si="25"/>
        <v>14</v>
      </c>
      <c r="BI29" s="301">
        <f t="shared" si="26"/>
        <v>1.0526315789473684</v>
      </c>
      <c r="BJ29" s="510"/>
      <c r="BK29" s="510"/>
      <c r="BL29" s="531"/>
      <c r="BM29" s="625"/>
      <c r="BN29" s="625"/>
      <c r="BO29" s="585"/>
      <c r="BP29" s="582"/>
      <c r="BQ29" s="582"/>
      <c r="BR29" s="585"/>
      <c r="BS29" s="63">
        <f t="shared" si="27"/>
        <v>18.3</v>
      </c>
      <c r="BT29" s="67">
        <f t="shared" si="28"/>
        <v>14</v>
      </c>
      <c r="BU29" s="246">
        <f t="shared" si="32"/>
        <v>0.76502732240437155</v>
      </c>
      <c r="BV29" s="645"/>
      <c r="BW29" s="645"/>
      <c r="BX29" s="562"/>
      <c r="BY29" s="625"/>
      <c r="BZ29" s="625"/>
      <c r="CA29" s="585"/>
      <c r="CB29" s="641"/>
      <c r="CC29" s="641"/>
      <c r="CD29" s="643"/>
      <c r="CE29" s="370">
        <f t="shared" si="29"/>
        <v>25</v>
      </c>
      <c r="CF29" s="281">
        <f t="shared" si="30"/>
        <v>25</v>
      </c>
      <c r="CG29" s="301">
        <f t="shared" si="7"/>
        <v>1</v>
      </c>
      <c r="CH29" s="554"/>
      <c r="CI29" s="554"/>
      <c r="CJ29" s="552"/>
      <c r="CK29" s="625"/>
      <c r="CL29" s="625"/>
      <c r="CM29" s="585"/>
      <c r="CN29" s="625"/>
      <c r="CO29" s="625"/>
      <c r="CP29" s="585"/>
      <c r="CQ29" s="294"/>
      <c r="CR29" s="295"/>
      <c r="CS29" s="487"/>
      <c r="CT29" s="295"/>
      <c r="CU29" s="487"/>
      <c r="CV29" s="295"/>
      <c r="CW29" s="487"/>
      <c r="CX29" s="295"/>
      <c r="CY29" s="325">
        <f t="shared" si="8"/>
        <v>25</v>
      </c>
      <c r="CZ29" s="381">
        <f t="shared" si="9"/>
        <v>25</v>
      </c>
      <c r="DA29" s="300">
        <f t="shared" si="10"/>
        <v>1</v>
      </c>
      <c r="DB29" s="302">
        <f t="shared" si="33"/>
        <v>25</v>
      </c>
      <c r="DC29" s="98">
        <f t="shared" si="34"/>
        <v>25</v>
      </c>
      <c r="DD29" s="301">
        <f t="shared" si="39"/>
        <v>1</v>
      </c>
      <c r="DE29" s="554"/>
      <c r="DF29" s="554"/>
      <c r="DG29" s="552"/>
      <c r="DH29" s="664"/>
      <c r="DI29" s="664"/>
      <c r="DJ29" s="638"/>
      <c r="DK29" s="1005"/>
      <c r="DL29" s="1005"/>
      <c r="DM29" s="643"/>
      <c r="DN29" s="190">
        <f t="shared" si="11"/>
        <v>25</v>
      </c>
      <c r="DO29" s="98">
        <f t="shared" si="12"/>
        <v>25</v>
      </c>
      <c r="DP29" s="301">
        <f t="shared" si="36"/>
        <v>1</v>
      </c>
      <c r="DQ29" s="510"/>
      <c r="DR29" s="510"/>
      <c r="DS29" s="531"/>
      <c r="DT29" s="625"/>
      <c r="DU29" s="625"/>
      <c r="DV29" s="585"/>
      <c r="DW29" s="582"/>
      <c r="DX29" s="582"/>
      <c r="DY29" s="585"/>
      <c r="DZ29" s="190">
        <f t="shared" si="13"/>
        <v>25</v>
      </c>
      <c r="EA29" s="98">
        <f t="shared" si="14"/>
        <v>25</v>
      </c>
      <c r="EB29" s="246">
        <f t="shared" si="37"/>
        <v>1</v>
      </c>
      <c r="EC29" s="645"/>
      <c r="ED29" s="645"/>
      <c r="EE29" s="562"/>
      <c r="EF29" s="625"/>
      <c r="EG29" s="625"/>
      <c r="EH29" s="585"/>
      <c r="EI29" s="641"/>
      <c r="EJ29" s="641"/>
      <c r="EK29" s="643"/>
      <c r="EL29" s="385">
        <f t="shared" si="15"/>
        <v>25</v>
      </c>
      <c r="EM29" s="98">
        <f t="shared" si="16"/>
        <v>25</v>
      </c>
      <c r="EN29" s="300">
        <f t="shared" si="17"/>
        <v>1</v>
      </c>
      <c r="EO29" s="554"/>
      <c r="EP29" s="554"/>
      <c r="EQ29" s="534"/>
      <c r="ER29" s="625"/>
      <c r="ES29" s="625"/>
      <c r="ET29" s="631"/>
      <c r="EU29" s="625"/>
      <c r="EV29" s="625"/>
      <c r="EW29" s="631"/>
    </row>
    <row r="30" spans="1:153" ht="39.950000000000003" customHeight="1" thickBot="1" x14ac:dyDescent="0.3">
      <c r="A30" s="362" t="s">
        <v>283</v>
      </c>
      <c r="B30" s="363" t="s">
        <v>86</v>
      </c>
      <c r="C30" s="364" t="s">
        <v>87</v>
      </c>
      <c r="D30" s="168"/>
      <c r="E30" s="169"/>
      <c r="F30" s="74">
        <v>5</v>
      </c>
      <c r="G30" s="75">
        <v>0</v>
      </c>
      <c r="H30" s="159"/>
      <c r="I30" s="160"/>
      <c r="J30" s="475">
        <v>3.3</v>
      </c>
      <c r="K30" s="75">
        <v>8.3000000000000007</v>
      </c>
      <c r="L30" s="74">
        <f t="shared" si="18"/>
        <v>8.3000000000000007</v>
      </c>
      <c r="M30" s="75">
        <f t="shared" si="19"/>
        <v>8.3000000000000007</v>
      </c>
      <c r="N30" s="112">
        <f t="shared" si="0"/>
        <v>1</v>
      </c>
      <c r="O30" s="679"/>
      <c r="P30" s="679"/>
      <c r="Q30" s="531"/>
      <c r="R30" s="680"/>
      <c r="S30" s="680"/>
      <c r="T30" s="512"/>
      <c r="U30" s="953"/>
      <c r="V30" s="953"/>
      <c r="W30" s="949"/>
      <c r="X30" s="216">
        <f t="shared" si="4"/>
        <v>8.3000000000000007</v>
      </c>
      <c r="Y30" s="226">
        <f t="shared" si="5"/>
        <v>8.3000000000000007</v>
      </c>
      <c r="Z30" s="228">
        <f t="shared" si="6"/>
        <v>1</v>
      </c>
      <c r="AA30" s="659"/>
      <c r="AB30" s="659"/>
      <c r="AC30" s="675"/>
      <c r="AD30" s="680"/>
      <c r="AE30" s="680"/>
      <c r="AF30" s="655"/>
      <c r="AG30" s="680"/>
      <c r="AH30" s="680"/>
      <c r="AI30" s="530"/>
      <c r="AJ30" s="296">
        <v>5</v>
      </c>
      <c r="AK30" s="175">
        <f>13-8.3</f>
        <v>4.6999999999999993</v>
      </c>
      <c r="AL30" s="298">
        <v>5</v>
      </c>
      <c r="AM30" s="175">
        <v>5</v>
      </c>
      <c r="AN30" s="296">
        <v>0</v>
      </c>
      <c r="AO30" s="175">
        <v>0</v>
      </c>
      <c r="AP30" s="483">
        <v>1.7</v>
      </c>
      <c r="AQ30" s="90">
        <v>2</v>
      </c>
      <c r="AR30" s="89">
        <f t="shared" si="41"/>
        <v>20</v>
      </c>
      <c r="AS30" s="91">
        <f t="shared" si="40"/>
        <v>20</v>
      </c>
      <c r="AT30" s="179">
        <f t="shared" si="20"/>
        <v>1</v>
      </c>
      <c r="AU30" s="89">
        <f t="shared" si="21"/>
        <v>13.3</v>
      </c>
      <c r="AV30" s="91">
        <f t="shared" si="22"/>
        <v>13</v>
      </c>
      <c r="AW30" s="179">
        <f t="shared" si="23"/>
        <v>0.97744360902255634</v>
      </c>
      <c r="AX30" s="262">
        <f>AVERAGE(AU30)</f>
        <v>13.3</v>
      </c>
      <c r="AY30" s="262">
        <f>AVERAGE(AV30)</f>
        <v>13</v>
      </c>
      <c r="AZ30" s="263">
        <f>AY30/AX30</f>
        <v>0.97744360902255634</v>
      </c>
      <c r="BA30" s="664"/>
      <c r="BB30" s="664"/>
      <c r="BC30" s="638"/>
      <c r="BD30" s="582"/>
      <c r="BE30" s="582"/>
      <c r="BF30" s="585"/>
      <c r="BG30" s="89">
        <f t="shared" si="24"/>
        <v>18.3</v>
      </c>
      <c r="BH30" s="91">
        <f t="shared" si="25"/>
        <v>18</v>
      </c>
      <c r="BI30" s="179">
        <f t="shared" si="26"/>
        <v>0.98360655737704916</v>
      </c>
      <c r="BJ30" s="262">
        <f>AVERAGE(BG30)</f>
        <v>18.3</v>
      </c>
      <c r="BK30" s="262">
        <f>AVERAGE(BH30)</f>
        <v>18</v>
      </c>
      <c r="BL30" s="263">
        <f>BK30/BJ30</f>
        <v>0.98360655737704916</v>
      </c>
      <c r="BM30" s="625"/>
      <c r="BN30" s="625"/>
      <c r="BO30" s="585"/>
      <c r="BP30" s="582"/>
      <c r="BQ30" s="582"/>
      <c r="BR30" s="585"/>
      <c r="BS30" s="212">
        <f t="shared" si="27"/>
        <v>18.3</v>
      </c>
      <c r="BT30" s="75">
        <f t="shared" si="28"/>
        <v>18</v>
      </c>
      <c r="BU30" s="112">
        <f t="shared" si="32"/>
        <v>0.98360655737704916</v>
      </c>
      <c r="BV30" s="646"/>
      <c r="BW30" s="646"/>
      <c r="BX30" s="563"/>
      <c r="BY30" s="625"/>
      <c r="BZ30" s="625"/>
      <c r="CA30" s="585"/>
      <c r="CB30" s="641"/>
      <c r="CC30" s="641"/>
      <c r="CD30" s="643"/>
      <c r="CE30" s="368">
        <f t="shared" si="29"/>
        <v>20</v>
      </c>
      <c r="CF30" s="91">
        <f t="shared" si="30"/>
        <v>20</v>
      </c>
      <c r="CG30" s="179">
        <f t="shared" si="7"/>
        <v>1</v>
      </c>
      <c r="CH30" s="265">
        <f>AVERAGE(CE30)</f>
        <v>20</v>
      </c>
      <c r="CI30" s="265">
        <f>AVERAGE(CF30)</f>
        <v>20</v>
      </c>
      <c r="CJ30" s="460">
        <f>CI30/CH30</f>
        <v>1</v>
      </c>
      <c r="CK30" s="625"/>
      <c r="CL30" s="625"/>
      <c r="CM30" s="585"/>
      <c r="CN30" s="625"/>
      <c r="CO30" s="625"/>
      <c r="CP30" s="585"/>
      <c r="CQ30" s="296"/>
      <c r="CR30" s="175"/>
      <c r="CS30" s="296"/>
      <c r="CT30" s="175"/>
      <c r="CU30" s="296"/>
      <c r="CV30" s="175"/>
      <c r="CW30" s="296"/>
      <c r="CX30" s="175"/>
      <c r="CY30" s="325">
        <f t="shared" si="8"/>
        <v>20</v>
      </c>
      <c r="CZ30" s="381">
        <f t="shared" si="9"/>
        <v>20</v>
      </c>
      <c r="DA30" s="178">
        <f t="shared" si="10"/>
        <v>1</v>
      </c>
      <c r="DB30" s="302">
        <f t="shared" si="33"/>
        <v>20</v>
      </c>
      <c r="DC30" s="98">
        <f t="shared" si="34"/>
        <v>20</v>
      </c>
      <c r="DD30" s="268">
        <f t="shared" si="39"/>
        <v>1</v>
      </c>
      <c r="DE30" s="262">
        <f>AVERAGE(DB30)</f>
        <v>20</v>
      </c>
      <c r="DF30" s="262">
        <f>AVERAGE(DC30)</f>
        <v>20</v>
      </c>
      <c r="DG30" s="263">
        <f>DF30/DE30</f>
        <v>1</v>
      </c>
      <c r="DH30" s="664"/>
      <c r="DI30" s="664"/>
      <c r="DJ30" s="638"/>
      <c r="DK30" s="1005"/>
      <c r="DL30" s="1005"/>
      <c r="DM30" s="643"/>
      <c r="DN30" s="190">
        <f t="shared" si="11"/>
        <v>20</v>
      </c>
      <c r="DO30" s="98">
        <f t="shared" si="12"/>
        <v>20</v>
      </c>
      <c r="DP30" s="268">
        <f t="shared" si="36"/>
        <v>1</v>
      </c>
      <c r="DQ30" s="262">
        <f>AVERAGE(DN30)</f>
        <v>20</v>
      </c>
      <c r="DR30" s="262">
        <f>AVERAGE(DO30)</f>
        <v>20</v>
      </c>
      <c r="DS30" s="263">
        <f>DR30/DQ30</f>
        <v>1</v>
      </c>
      <c r="DT30" s="625"/>
      <c r="DU30" s="625"/>
      <c r="DV30" s="585"/>
      <c r="DW30" s="582"/>
      <c r="DX30" s="582"/>
      <c r="DY30" s="585"/>
      <c r="DZ30" s="190">
        <f t="shared" si="13"/>
        <v>20</v>
      </c>
      <c r="EA30" s="98">
        <f t="shared" si="14"/>
        <v>20</v>
      </c>
      <c r="EB30" s="171">
        <f t="shared" si="37"/>
        <v>1</v>
      </c>
      <c r="EC30" s="646"/>
      <c r="ED30" s="646"/>
      <c r="EE30" s="563"/>
      <c r="EF30" s="625"/>
      <c r="EG30" s="625"/>
      <c r="EH30" s="585"/>
      <c r="EI30" s="641"/>
      <c r="EJ30" s="641"/>
      <c r="EK30" s="643"/>
      <c r="EL30" s="385">
        <f t="shared" si="15"/>
        <v>20</v>
      </c>
      <c r="EM30" s="98">
        <f t="shared" si="16"/>
        <v>20</v>
      </c>
      <c r="EN30" s="178">
        <f t="shared" si="17"/>
        <v>1</v>
      </c>
      <c r="EO30" s="265">
        <f>AVERAGE(EL30)</f>
        <v>20</v>
      </c>
      <c r="EP30" s="265">
        <f>AVERAGE(EM30)</f>
        <v>20</v>
      </c>
      <c r="EQ30" s="371">
        <f>EP30/EO30</f>
        <v>1</v>
      </c>
      <c r="ER30" s="625"/>
      <c r="ES30" s="625"/>
      <c r="ET30" s="631"/>
      <c r="EU30" s="625"/>
      <c r="EV30" s="625"/>
      <c r="EW30" s="631"/>
    </row>
    <row r="31" spans="1:153" ht="39.950000000000003" customHeight="1" thickBot="1" x14ac:dyDescent="0.3">
      <c r="A31" s="365" t="s">
        <v>47</v>
      </c>
      <c r="B31" s="363" t="s">
        <v>88</v>
      </c>
      <c r="C31" s="364" t="s">
        <v>187</v>
      </c>
      <c r="D31" s="172"/>
      <c r="E31" s="173"/>
      <c r="F31" s="89">
        <v>10</v>
      </c>
      <c r="G31" s="91">
        <v>20</v>
      </c>
      <c r="H31" s="172"/>
      <c r="I31" s="173"/>
      <c r="J31" s="89">
        <v>10</v>
      </c>
      <c r="K31" s="91">
        <v>0</v>
      </c>
      <c r="L31" s="89">
        <f t="shared" si="18"/>
        <v>20</v>
      </c>
      <c r="M31" s="91">
        <f t="shared" si="19"/>
        <v>20</v>
      </c>
      <c r="N31" s="179">
        <f t="shared" si="0"/>
        <v>1</v>
      </c>
      <c r="O31" s="188">
        <f>AVERAGE(F31)</f>
        <v>10</v>
      </c>
      <c r="P31" s="188">
        <f>AVERAGE(G31)</f>
        <v>20</v>
      </c>
      <c r="Q31" s="189">
        <f>P31/O31</f>
        <v>2</v>
      </c>
      <c r="R31" s="680"/>
      <c r="S31" s="680"/>
      <c r="T31" s="512"/>
      <c r="U31" s="953"/>
      <c r="V31" s="953"/>
      <c r="W31" s="949"/>
      <c r="X31" s="241">
        <f t="shared" si="4"/>
        <v>20</v>
      </c>
      <c r="Y31" s="242">
        <f t="shared" si="5"/>
        <v>20</v>
      </c>
      <c r="Z31" s="233">
        <f t="shared" si="6"/>
        <v>1</v>
      </c>
      <c r="AA31" s="188">
        <f>L31</f>
        <v>20</v>
      </c>
      <c r="AB31" s="188">
        <f>M31</f>
        <v>20</v>
      </c>
      <c r="AC31" s="221">
        <f>AB31/AA31</f>
        <v>1</v>
      </c>
      <c r="AD31" s="680"/>
      <c r="AE31" s="680"/>
      <c r="AF31" s="655"/>
      <c r="AG31" s="680"/>
      <c r="AH31" s="680"/>
      <c r="AI31" s="530"/>
      <c r="AJ31" s="468">
        <v>5</v>
      </c>
      <c r="AK31" s="175">
        <v>5</v>
      </c>
      <c r="AL31" s="469">
        <v>5</v>
      </c>
      <c r="AM31" s="177">
        <v>5</v>
      </c>
      <c r="AN31" s="469">
        <v>5</v>
      </c>
      <c r="AO31" s="177">
        <v>2</v>
      </c>
      <c r="AP31" s="89">
        <v>5</v>
      </c>
      <c r="AQ31" s="91">
        <v>8</v>
      </c>
      <c r="AR31" s="89">
        <f t="shared" si="41"/>
        <v>40</v>
      </c>
      <c r="AS31" s="91">
        <f t="shared" si="40"/>
        <v>40</v>
      </c>
      <c r="AT31" s="179">
        <f t="shared" si="20"/>
        <v>1</v>
      </c>
      <c r="AU31" s="89">
        <f t="shared" si="21"/>
        <v>25</v>
      </c>
      <c r="AV31" s="91">
        <f t="shared" si="22"/>
        <v>25</v>
      </c>
      <c r="AW31" s="179">
        <f t="shared" si="23"/>
        <v>1</v>
      </c>
      <c r="AX31" s="262">
        <f>AU31</f>
        <v>25</v>
      </c>
      <c r="AY31" s="262">
        <f>AV31</f>
        <v>25</v>
      </c>
      <c r="AZ31" s="189">
        <f>AY31/AX31</f>
        <v>1</v>
      </c>
      <c r="BA31" s="664"/>
      <c r="BB31" s="664"/>
      <c r="BC31" s="638"/>
      <c r="BD31" s="582"/>
      <c r="BE31" s="582"/>
      <c r="BF31" s="585"/>
      <c r="BG31" s="213">
        <f t="shared" si="24"/>
        <v>30</v>
      </c>
      <c r="BH31" s="91">
        <f t="shared" si="25"/>
        <v>30</v>
      </c>
      <c r="BI31" s="179">
        <f t="shared" si="26"/>
        <v>1</v>
      </c>
      <c r="BJ31" s="262">
        <f>AVERAGE(BG31)</f>
        <v>30</v>
      </c>
      <c r="BK31" s="262">
        <f>BH31</f>
        <v>30</v>
      </c>
      <c r="BL31" s="189">
        <f>BK31/BJ31</f>
        <v>1</v>
      </c>
      <c r="BM31" s="625"/>
      <c r="BN31" s="625"/>
      <c r="BO31" s="585"/>
      <c r="BP31" s="582"/>
      <c r="BQ31" s="582"/>
      <c r="BR31" s="585"/>
      <c r="BS31" s="213">
        <f t="shared" si="27"/>
        <v>35</v>
      </c>
      <c r="BT31" s="91">
        <f t="shared" si="28"/>
        <v>32</v>
      </c>
      <c r="BU31" s="179">
        <f t="shared" si="32"/>
        <v>0.91428571428571426</v>
      </c>
      <c r="BV31" s="257">
        <f>AVERAGE(BS31)</f>
        <v>35</v>
      </c>
      <c r="BW31" s="257">
        <f>AVERAGE(BT31)</f>
        <v>32</v>
      </c>
      <c r="BX31" s="189">
        <f>BW31/BV31</f>
        <v>0.91428571428571426</v>
      </c>
      <c r="BY31" s="625"/>
      <c r="BZ31" s="625"/>
      <c r="CA31" s="585"/>
      <c r="CB31" s="641"/>
      <c r="CC31" s="641"/>
      <c r="CD31" s="643"/>
      <c r="CE31" s="368">
        <f t="shared" si="29"/>
        <v>40</v>
      </c>
      <c r="CF31" s="91">
        <f t="shared" si="30"/>
        <v>40</v>
      </c>
      <c r="CG31" s="179">
        <f t="shared" si="7"/>
        <v>1</v>
      </c>
      <c r="CH31" s="262">
        <f>AVERAGE(CE31)</f>
        <v>40</v>
      </c>
      <c r="CI31" s="262">
        <f>AVERAGE(CF31)</f>
        <v>40</v>
      </c>
      <c r="CJ31" s="189">
        <f>CI31/CH31</f>
        <v>1</v>
      </c>
      <c r="CK31" s="625"/>
      <c r="CL31" s="625"/>
      <c r="CM31" s="585"/>
      <c r="CN31" s="625"/>
      <c r="CO31" s="625"/>
      <c r="CP31" s="585"/>
      <c r="CQ31" s="209"/>
      <c r="CR31" s="175"/>
      <c r="CS31" s="176"/>
      <c r="CT31" s="177"/>
      <c r="CU31" s="469"/>
      <c r="CV31" s="177"/>
      <c r="CW31" s="469"/>
      <c r="CX31" s="177"/>
      <c r="CY31" s="325">
        <f t="shared" si="8"/>
        <v>40</v>
      </c>
      <c r="CZ31" s="381">
        <f t="shared" si="9"/>
        <v>40</v>
      </c>
      <c r="DA31" s="178">
        <f t="shared" si="10"/>
        <v>1</v>
      </c>
      <c r="DB31" s="302">
        <f t="shared" si="33"/>
        <v>40</v>
      </c>
      <c r="DC31" s="98">
        <f t="shared" si="34"/>
        <v>40</v>
      </c>
      <c r="DD31" s="179">
        <f t="shared" si="39"/>
        <v>1</v>
      </c>
      <c r="DE31" s="262">
        <f>DB31</f>
        <v>40</v>
      </c>
      <c r="DF31" s="262">
        <f>DC31</f>
        <v>40</v>
      </c>
      <c r="DG31" s="189">
        <f>DF31/DE31</f>
        <v>1</v>
      </c>
      <c r="DH31" s="664"/>
      <c r="DI31" s="664"/>
      <c r="DJ31" s="638"/>
      <c r="DK31" s="1005"/>
      <c r="DL31" s="1005"/>
      <c r="DM31" s="643"/>
      <c r="DN31" s="190">
        <f t="shared" si="11"/>
        <v>40</v>
      </c>
      <c r="DO31" s="98">
        <f t="shared" si="12"/>
        <v>40</v>
      </c>
      <c r="DP31" s="179">
        <f t="shared" si="36"/>
        <v>1</v>
      </c>
      <c r="DQ31" s="262">
        <f>AVERAGE(DN31)</f>
        <v>40</v>
      </c>
      <c r="DR31" s="262">
        <f>DO31</f>
        <v>40</v>
      </c>
      <c r="DS31" s="189">
        <f>DR31/DQ31</f>
        <v>1</v>
      </c>
      <c r="DT31" s="625"/>
      <c r="DU31" s="625"/>
      <c r="DV31" s="585"/>
      <c r="DW31" s="582"/>
      <c r="DX31" s="582"/>
      <c r="DY31" s="585"/>
      <c r="DZ31" s="190">
        <f t="shared" si="13"/>
        <v>40</v>
      </c>
      <c r="EA31" s="98">
        <f t="shared" si="14"/>
        <v>40</v>
      </c>
      <c r="EB31" s="179">
        <f t="shared" si="37"/>
        <v>1</v>
      </c>
      <c r="EC31" s="257">
        <f>AVERAGE(DZ31)</f>
        <v>40</v>
      </c>
      <c r="ED31" s="257">
        <f>AVERAGE(EA31)</f>
        <v>40</v>
      </c>
      <c r="EE31" s="189">
        <f>ED31/EC31</f>
        <v>1</v>
      </c>
      <c r="EF31" s="625"/>
      <c r="EG31" s="625"/>
      <c r="EH31" s="585"/>
      <c r="EI31" s="641"/>
      <c r="EJ31" s="641"/>
      <c r="EK31" s="643"/>
      <c r="EL31" s="385">
        <f t="shared" si="15"/>
        <v>40</v>
      </c>
      <c r="EM31" s="98">
        <f t="shared" si="16"/>
        <v>40</v>
      </c>
      <c r="EN31" s="178">
        <f t="shared" si="17"/>
        <v>1</v>
      </c>
      <c r="EO31" s="262">
        <f>AVERAGE(EL31)</f>
        <v>40</v>
      </c>
      <c r="EP31" s="262">
        <f>AVERAGE(EM31)</f>
        <v>40</v>
      </c>
      <c r="EQ31" s="372">
        <f>EP31/EO31</f>
        <v>1</v>
      </c>
      <c r="ER31" s="625"/>
      <c r="ES31" s="625"/>
      <c r="ET31" s="631"/>
      <c r="EU31" s="625"/>
      <c r="EV31" s="625"/>
      <c r="EW31" s="631"/>
    </row>
    <row r="32" spans="1:153" ht="39.950000000000003" customHeight="1" thickBot="1" x14ac:dyDescent="0.3">
      <c r="A32" s="728" t="s">
        <v>35</v>
      </c>
      <c r="B32" s="336" t="s">
        <v>89</v>
      </c>
      <c r="C32" s="339" t="s">
        <v>188</v>
      </c>
      <c r="D32" s="147"/>
      <c r="E32" s="148"/>
      <c r="F32" s="61">
        <v>20</v>
      </c>
      <c r="G32" s="62">
        <v>35</v>
      </c>
      <c r="H32" s="147"/>
      <c r="I32" s="148"/>
      <c r="J32" s="464">
        <v>18</v>
      </c>
      <c r="K32" s="62">
        <v>3</v>
      </c>
      <c r="L32" s="61">
        <f t="shared" si="18"/>
        <v>38</v>
      </c>
      <c r="M32" s="62">
        <f t="shared" si="19"/>
        <v>38</v>
      </c>
      <c r="N32" s="107">
        <f t="shared" si="0"/>
        <v>1</v>
      </c>
      <c r="O32" s="678">
        <f>AVERAGE(F32:F36)</f>
        <v>15</v>
      </c>
      <c r="P32" s="678">
        <f>AVERAGE(G32:G36)</f>
        <v>20.6</v>
      </c>
      <c r="Q32" s="529">
        <f>P32/O32</f>
        <v>1.3733333333333335</v>
      </c>
      <c r="R32" s="680"/>
      <c r="S32" s="680"/>
      <c r="T32" s="512"/>
      <c r="U32" s="953"/>
      <c r="V32" s="953"/>
      <c r="W32" s="949"/>
      <c r="X32" s="214">
        <f t="shared" si="4"/>
        <v>38</v>
      </c>
      <c r="Y32" s="230">
        <f t="shared" si="5"/>
        <v>38</v>
      </c>
      <c r="Z32" s="97">
        <f t="shared" si="6"/>
        <v>1</v>
      </c>
      <c r="AA32" s="657">
        <f>AVERAGE(L32:L36)</f>
        <v>28</v>
      </c>
      <c r="AB32" s="657">
        <f>AVERAGE(M32:M36)</f>
        <v>28</v>
      </c>
      <c r="AC32" s="666">
        <f>AB32/AA32</f>
        <v>1</v>
      </c>
      <c r="AD32" s="680"/>
      <c r="AE32" s="680"/>
      <c r="AF32" s="655"/>
      <c r="AG32" s="680"/>
      <c r="AH32" s="680"/>
      <c r="AI32" s="530"/>
      <c r="AJ32" s="210">
        <v>3</v>
      </c>
      <c r="AK32" s="180">
        <v>5</v>
      </c>
      <c r="AL32" s="181">
        <v>4</v>
      </c>
      <c r="AM32" s="182">
        <v>4</v>
      </c>
      <c r="AN32" s="488">
        <v>4</v>
      </c>
      <c r="AO32" s="182">
        <v>4</v>
      </c>
      <c r="AP32" s="484">
        <v>6</v>
      </c>
      <c r="AQ32" s="62">
        <v>4</v>
      </c>
      <c r="AR32" s="61">
        <f t="shared" si="41"/>
        <v>55</v>
      </c>
      <c r="AS32" s="485">
        <f t="shared" si="40"/>
        <v>55</v>
      </c>
      <c r="AT32" s="107">
        <f t="shared" si="20"/>
        <v>1</v>
      </c>
      <c r="AU32" s="61">
        <f t="shared" si="21"/>
        <v>41</v>
      </c>
      <c r="AV32" s="62">
        <f t="shared" si="22"/>
        <v>43</v>
      </c>
      <c r="AW32" s="107">
        <f t="shared" si="23"/>
        <v>1.0487804878048781</v>
      </c>
      <c r="AX32" s="508">
        <f>AVERAGE(AU32:AU36)</f>
        <v>34.4</v>
      </c>
      <c r="AY32" s="508">
        <f>AVERAGE(AV32:AV36)</f>
        <v>35.799999999999997</v>
      </c>
      <c r="AZ32" s="529">
        <f>AY32/AX32</f>
        <v>1.0406976744186045</v>
      </c>
      <c r="BA32" s="664"/>
      <c r="BB32" s="664"/>
      <c r="BC32" s="638"/>
      <c r="BD32" s="582"/>
      <c r="BE32" s="582"/>
      <c r="BF32" s="585"/>
      <c r="BG32" s="211">
        <f t="shared" si="24"/>
        <v>45</v>
      </c>
      <c r="BH32" s="62">
        <f t="shared" si="25"/>
        <v>47</v>
      </c>
      <c r="BI32" s="107">
        <f t="shared" si="26"/>
        <v>1.0444444444444445</v>
      </c>
      <c r="BJ32" s="508">
        <f>AVERAGE(BG32:BG36)</f>
        <v>40.799999999999997</v>
      </c>
      <c r="BK32" s="508">
        <f>AVERAGE(BH32:BH36)</f>
        <v>42.4</v>
      </c>
      <c r="BL32" s="529">
        <f>BK32/BJ32</f>
        <v>1.0392156862745099</v>
      </c>
      <c r="BM32" s="625"/>
      <c r="BN32" s="625"/>
      <c r="BO32" s="585"/>
      <c r="BP32" s="582"/>
      <c r="BQ32" s="582"/>
      <c r="BR32" s="585"/>
      <c r="BS32" s="211">
        <f t="shared" si="27"/>
        <v>49</v>
      </c>
      <c r="BT32" s="62">
        <f t="shared" si="28"/>
        <v>51</v>
      </c>
      <c r="BU32" s="107">
        <f t="shared" si="32"/>
        <v>1.0408163265306123</v>
      </c>
      <c r="BV32" s="644">
        <f>AVERAGE(BS32:BS36)</f>
        <v>49.6</v>
      </c>
      <c r="BW32" s="644">
        <f>AVERAGE(BT32:BT36)</f>
        <v>50.4</v>
      </c>
      <c r="BX32" s="529">
        <f>BW32/BV32</f>
        <v>1.0161290322580645</v>
      </c>
      <c r="BY32" s="625"/>
      <c r="BZ32" s="625"/>
      <c r="CA32" s="585"/>
      <c r="CB32" s="641"/>
      <c r="CC32" s="641"/>
      <c r="CD32" s="643"/>
      <c r="CE32" s="293">
        <f t="shared" si="29"/>
        <v>55</v>
      </c>
      <c r="CF32" s="62">
        <f t="shared" si="30"/>
        <v>55</v>
      </c>
      <c r="CG32" s="107">
        <f t="shared" si="7"/>
        <v>1</v>
      </c>
      <c r="CH32" s="508">
        <f>AVERAGE(CE32:CE36)</f>
        <v>53</v>
      </c>
      <c r="CI32" s="508">
        <f>AVERAGE(CF32:CF36)</f>
        <v>53</v>
      </c>
      <c r="CJ32" s="529">
        <f>CI32/CH32</f>
        <v>1</v>
      </c>
      <c r="CK32" s="625"/>
      <c r="CL32" s="625"/>
      <c r="CM32" s="585"/>
      <c r="CN32" s="625"/>
      <c r="CO32" s="625"/>
      <c r="CP32" s="585"/>
      <c r="CQ32" s="210"/>
      <c r="CR32" s="180"/>
      <c r="CS32" s="488"/>
      <c r="CT32" s="182"/>
      <c r="CU32" s="488"/>
      <c r="CV32" s="182"/>
      <c r="CW32" s="488"/>
      <c r="CX32" s="182"/>
      <c r="CY32" s="325">
        <f t="shared" si="8"/>
        <v>55</v>
      </c>
      <c r="CZ32" s="381">
        <f t="shared" si="9"/>
        <v>55</v>
      </c>
      <c r="DA32" s="96">
        <f t="shared" si="10"/>
        <v>1</v>
      </c>
      <c r="DB32" s="302">
        <f t="shared" si="33"/>
        <v>55</v>
      </c>
      <c r="DC32" s="98">
        <f t="shared" si="34"/>
        <v>55</v>
      </c>
      <c r="DD32" s="107">
        <f t="shared" si="39"/>
        <v>1</v>
      </c>
      <c r="DE32" s="508">
        <f>AVERAGE(DB32:DB36)</f>
        <v>53</v>
      </c>
      <c r="DF32" s="508">
        <f>AVERAGE(DC32:DC36)</f>
        <v>53</v>
      </c>
      <c r="DG32" s="529">
        <f>DF32/DE32</f>
        <v>1</v>
      </c>
      <c r="DH32" s="664"/>
      <c r="DI32" s="664"/>
      <c r="DJ32" s="638"/>
      <c r="DK32" s="1005"/>
      <c r="DL32" s="1005"/>
      <c r="DM32" s="643"/>
      <c r="DN32" s="190">
        <f t="shared" si="11"/>
        <v>55</v>
      </c>
      <c r="DO32" s="98">
        <f t="shared" si="12"/>
        <v>55</v>
      </c>
      <c r="DP32" s="107">
        <f t="shared" si="36"/>
        <v>1</v>
      </c>
      <c r="DQ32" s="508">
        <f>AVERAGE(DN32:DN36)</f>
        <v>53</v>
      </c>
      <c r="DR32" s="508">
        <f>AVERAGE(DO32:DO36)</f>
        <v>53</v>
      </c>
      <c r="DS32" s="529">
        <f>DR32/DQ32</f>
        <v>1</v>
      </c>
      <c r="DT32" s="625"/>
      <c r="DU32" s="625"/>
      <c r="DV32" s="585"/>
      <c r="DW32" s="582"/>
      <c r="DX32" s="582"/>
      <c r="DY32" s="585"/>
      <c r="DZ32" s="190">
        <f t="shared" si="13"/>
        <v>55</v>
      </c>
      <c r="EA32" s="98">
        <f t="shared" si="14"/>
        <v>55</v>
      </c>
      <c r="EB32" s="107">
        <f t="shared" si="37"/>
        <v>1</v>
      </c>
      <c r="EC32" s="644">
        <f>AVERAGE(DZ32:DZ36)</f>
        <v>53</v>
      </c>
      <c r="ED32" s="644">
        <f>AVERAGE(EA32:EA36)</f>
        <v>53</v>
      </c>
      <c r="EE32" s="529">
        <f>ED32/EC32</f>
        <v>1</v>
      </c>
      <c r="EF32" s="625"/>
      <c r="EG32" s="625"/>
      <c r="EH32" s="585"/>
      <c r="EI32" s="641"/>
      <c r="EJ32" s="641"/>
      <c r="EK32" s="643"/>
      <c r="EL32" s="385">
        <f t="shared" si="15"/>
        <v>55</v>
      </c>
      <c r="EM32" s="98">
        <f t="shared" si="16"/>
        <v>55</v>
      </c>
      <c r="EN32" s="96">
        <f t="shared" si="17"/>
        <v>1</v>
      </c>
      <c r="EO32" s="508">
        <f>AVERAGE(EL32:EL36)</f>
        <v>53</v>
      </c>
      <c r="EP32" s="508">
        <f>AVERAGE(EM32:EM36)</f>
        <v>53</v>
      </c>
      <c r="EQ32" s="544">
        <f>EP32/EO32</f>
        <v>1</v>
      </c>
      <c r="ER32" s="625"/>
      <c r="ES32" s="625"/>
      <c r="ET32" s="631"/>
      <c r="EU32" s="625"/>
      <c r="EV32" s="625"/>
      <c r="EW32" s="631"/>
    </row>
    <row r="33" spans="1:153" ht="39.950000000000003" customHeight="1" thickBot="1" x14ac:dyDescent="0.3">
      <c r="A33" s="729"/>
      <c r="B33" s="337" t="s">
        <v>90</v>
      </c>
      <c r="C33" s="366" t="s">
        <v>189</v>
      </c>
      <c r="D33" s="149"/>
      <c r="E33" s="150"/>
      <c r="F33" s="66">
        <v>10</v>
      </c>
      <c r="G33" s="67">
        <v>10</v>
      </c>
      <c r="H33" s="149"/>
      <c r="I33" s="150"/>
      <c r="J33" s="66">
        <v>8</v>
      </c>
      <c r="K33" s="67">
        <v>8</v>
      </c>
      <c r="L33" s="66">
        <f t="shared" si="18"/>
        <v>18</v>
      </c>
      <c r="M33" s="67">
        <f t="shared" si="19"/>
        <v>18</v>
      </c>
      <c r="N33" s="109">
        <f t="shared" si="0"/>
        <v>1</v>
      </c>
      <c r="O33" s="680"/>
      <c r="P33" s="680"/>
      <c r="Q33" s="530"/>
      <c r="R33" s="680"/>
      <c r="S33" s="680"/>
      <c r="T33" s="512"/>
      <c r="U33" s="953"/>
      <c r="V33" s="953"/>
      <c r="W33" s="949"/>
      <c r="X33" s="215">
        <f t="shared" si="4"/>
        <v>18</v>
      </c>
      <c r="Y33" s="225">
        <f t="shared" si="5"/>
        <v>18</v>
      </c>
      <c r="Z33" s="223">
        <f t="shared" si="6"/>
        <v>1</v>
      </c>
      <c r="AA33" s="658"/>
      <c r="AB33" s="658"/>
      <c r="AC33" s="667"/>
      <c r="AD33" s="680"/>
      <c r="AE33" s="680"/>
      <c r="AF33" s="655"/>
      <c r="AG33" s="680"/>
      <c r="AH33" s="680"/>
      <c r="AI33" s="530"/>
      <c r="AJ33" s="105">
        <v>5</v>
      </c>
      <c r="AK33" s="81">
        <v>6</v>
      </c>
      <c r="AL33" s="66">
        <v>13</v>
      </c>
      <c r="AM33" s="121">
        <v>14</v>
      </c>
      <c r="AN33" s="143">
        <v>2</v>
      </c>
      <c r="AO33" s="121">
        <v>0</v>
      </c>
      <c r="AP33" s="66">
        <v>2</v>
      </c>
      <c r="AQ33" s="67">
        <v>2</v>
      </c>
      <c r="AR33" s="66">
        <f t="shared" si="41"/>
        <v>40</v>
      </c>
      <c r="AS33" s="67">
        <f t="shared" si="40"/>
        <v>40</v>
      </c>
      <c r="AT33" s="109">
        <f t="shared" si="20"/>
        <v>1</v>
      </c>
      <c r="AU33" s="66">
        <f t="shared" si="21"/>
        <v>23</v>
      </c>
      <c r="AV33" s="67">
        <f t="shared" si="22"/>
        <v>24</v>
      </c>
      <c r="AW33" s="109">
        <f t="shared" si="23"/>
        <v>1.0434782608695652</v>
      </c>
      <c r="AX33" s="509"/>
      <c r="AY33" s="509"/>
      <c r="AZ33" s="530"/>
      <c r="BA33" s="664"/>
      <c r="BB33" s="664"/>
      <c r="BC33" s="638"/>
      <c r="BD33" s="582"/>
      <c r="BE33" s="582"/>
      <c r="BF33" s="585"/>
      <c r="BG33" s="63">
        <f t="shared" si="24"/>
        <v>36</v>
      </c>
      <c r="BH33" s="67">
        <f t="shared" si="25"/>
        <v>38</v>
      </c>
      <c r="BI33" s="109">
        <f t="shared" si="26"/>
        <v>1.0555555555555556</v>
      </c>
      <c r="BJ33" s="509"/>
      <c r="BK33" s="509"/>
      <c r="BL33" s="530"/>
      <c r="BM33" s="625"/>
      <c r="BN33" s="625"/>
      <c r="BO33" s="585"/>
      <c r="BP33" s="582"/>
      <c r="BQ33" s="582"/>
      <c r="BR33" s="585"/>
      <c r="BS33" s="63">
        <f t="shared" si="27"/>
        <v>38</v>
      </c>
      <c r="BT33" s="67">
        <f t="shared" si="28"/>
        <v>38</v>
      </c>
      <c r="BU33" s="109">
        <f t="shared" si="32"/>
        <v>1</v>
      </c>
      <c r="BV33" s="645"/>
      <c r="BW33" s="645"/>
      <c r="BX33" s="530"/>
      <c r="BY33" s="625"/>
      <c r="BZ33" s="625"/>
      <c r="CA33" s="585"/>
      <c r="CB33" s="641"/>
      <c r="CC33" s="641"/>
      <c r="CD33" s="643"/>
      <c r="CE33" s="367">
        <f t="shared" si="29"/>
        <v>40</v>
      </c>
      <c r="CF33" s="67">
        <f t="shared" si="30"/>
        <v>40</v>
      </c>
      <c r="CG33" s="109">
        <f t="shared" si="7"/>
        <v>1</v>
      </c>
      <c r="CH33" s="509"/>
      <c r="CI33" s="509"/>
      <c r="CJ33" s="530"/>
      <c r="CK33" s="625"/>
      <c r="CL33" s="625"/>
      <c r="CM33" s="585"/>
      <c r="CN33" s="625"/>
      <c r="CO33" s="625"/>
      <c r="CP33" s="585"/>
      <c r="CQ33" s="105"/>
      <c r="CR33" s="81"/>
      <c r="CS33" s="143"/>
      <c r="CT33" s="121"/>
      <c r="CU33" s="143"/>
      <c r="CV33" s="121"/>
      <c r="CW33" s="143"/>
      <c r="CX33" s="121"/>
      <c r="CY33" s="325">
        <f t="shared" si="8"/>
        <v>40</v>
      </c>
      <c r="CZ33" s="381">
        <f t="shared" si="9"/>
        <v>40</v>
      </c>
      <c r="DA33" s="108">
        <f t="shared" si="10"/>
        <v>1</v>
      </c>
      <c r="DB33" s="302">
        <f t="shared" si="33"/>
        <v>40</v>
      </c>
      <c r="DC33" s="98">
        <f t="shared" si="34"/>
        <v>40</v>
      </c>
      <c r="DD33" s="109">
        <f t="shared" si="39"/>
        <v>1</v>
      </c>
      <c r="DE33" s="509"/>
      <c r="DF33" s="509"/>
      <c r="DG33" s="530"/>
      <c r="DH33" s="664"/>
      <c r="DI33" s="664"/>
      <c r="DJ33" s="638"/>
      <c r="DK33" s="1005"/>
      <c r="DL33" s="1005"/>
      <c r="DM33" s="643"/>
      <c r="DN33" s="190">
        <f t="shared" si="11"/>
        <v>40</v>
      </c>
      <c r="DO33" s="98">
        <f t="shared" si="12"/>
        <v>40</v>
      </c>
      <c r="DP33" s="109">
        <f t="shared" si="36"/>
        <v>1</v>
      </c>
      <c r="DQ33" s="509"/>
      <c r="DR33" s="509"/>
      <c r="DS33" s="530"/>
      <c r="DT33" s="625"/>
      <c r="DU33" s="625"/>
      <c r="DV33" s="585"/>
      <c r="DW33" s="582"/>
      <c r="DX33" s="582"/>
      <c r="DY33" s="585"/>
      <c r="DZ33" s="190">
        <f t="shared" si="13"/>
        <v>40</v>
      </c>
      <c r="EA33" s="98">
        <f t="shared" si="14"/>
        <v>40</v>
      </c>
      <c r="EB33" s="109">
        <f t="shared" si="37"/>
        <v>1</v>
      </c>
      <c r="EC33" s="645"/>
      <c r="ED33" s="645"/>
      <c r="EE33" s="530"/>
      <c r="EF33" s="625"/>
      <c r="EG33" s="625"/>
      <c r="EH33" s="585"/>
      <c r="EI33" s="641"/>
      <c r="EJ33" s="641"/>
      <c r="EK33" s="643"/>
      <c r="EL33" s="385">
        <f t="shared" si="15"/>
        <v>40</v>
      </c>
      <c r="EM33" s="98">
        <f t="shared" si="16"/>
        <v>40</v>
      </c>
      <c r="EN33" s="108">
        <f t="shared" si="17"/>
        <v>1</v>
      </c>
      <c r="EO33" s="509"/>
      <c r="EP33" s="509"/>
      <c r="EQ33" s="545"/>
      <c r="ER33" s="625"/>
      <c r="ES33" s="625"/>
      <c r="ET33" s="631"/>
      <c r="EU33" s="625"/>
      <c r="EV33" s="625"/>
      <c r="EW33" s="631"/>
    </row>
    <row r="34" spans="1:153" ht="39.950000000000003" customHeight="1" thickBot="1" x14ac:dyDescent="0.3">
      <c r="A34" s="729"/>
      <c r="B34" s="337" t="s">
        <v>91</v>
      </c>
      <c r="C34" s="340" t="s">
        <v>190</v>
      </c>
      <c r="D34" s="149"/>
      <c r="E34" s="150"/>
      <c r="F34" s="66">
        <v>25</v>
      </c>
      <c r="G34" s="67">
        <v>30</v>
      </c>
      <c r="H34" s="149"/>
      <c r="I34" s="150"/>
      <c r="J34" s="461">
        <v>23</v>
      </c>
      <c r="K34" s="67">
        <v>18</v>
      </c>
      <c r="L34" s="66">
        <f t="shared" si="18"/>
        <v>48</v>
      </c>
      <c r="M34" s="67">
        <f t="shared" si="19"/>
        <v>48</v>
      </c>
      <c r="N34" s="109">
        <f t="shared" si="0"/>
        <v>1</v>
      </c>
      <c r="O34" s="680"/>
      <c r="P34" s="680"/>
      <c r="Q34" s="530"/>
      <c r="R34" s="680"/>
      <c r="S34" s="680"/>
      <c r="T34" s="512"/>
      <c r="U34" s="953"/>
      <c r="V34" s="953"/>
      <c r="W34" s="949"/>
      <c r="X34" s="215">
        <f t="shared" si="4"/>
        <v>48</v>
      </c>
      <c r="Y34" s="225">
        <f t="shared" si="5"/>
        <v>48</v>
      </c>
      <c r="Z34" s="223">
        <f t="shared" si="6"/>
        <v>1</v>
      </c>
      <c r="AA34" s="658"/>
      <c r="AB34" s="658"/>
      <c r="AC34" s="667"/>
      <c r="AD34" s="680"/>
      <c r="AE34" s="680"/>
      <c r="AF34" s="655"/>
      <c r="AG34" s="680"/>
      <c r="AH34" s="680"/>
      <c r="AI34" s="530"/>
      <c r="AJ34" s="105">
        <v>12</v>
      </c>
      <c r="AK34" s="81">
        <v>14</v>
      </c>
      <c r="AL34" s="66">
        <v>0</v>
      </c>
      <c r="AM34" s="121">
        <v>0</v>
      </c>
      <c r="AN34" s="461">
        <v>30</v>
      </c>
      <c r="AO34" s="121">
        <v>28</v>
      </c>
      <c r="AP34" s="66">
        <v>0</v>
      </c>
      <c r="AQ34" s="67">
        <v>0</v>
      </c>
      <c r="AR34" s="66">
        <f t="shared" si="41"/>
        <v>90</v>
      </c>
      <c r="AS34" s="67">
        <f t="shared" si="40"/>
        <v>90</v>
      </c>
      <c r="AT34" s="109">
        <f t="shared" si="20"/>
        <v>1</v>
      </c>
      <c r="AU34" s="66">
        <f t="shared" si="21"/>
        <v>60</v>
      </c>
      <c r="AV34" s="67">
        <f t="shared" si="22"/>
        <v>62</v>
      </c>
      <c r="AW34" s="109">
        <f t="shared" si="23"/>
        <v>1.0333333333333334</v>
      </c>
      <c r="AX34" s="509"/>
      <c r="AY34" s="509"/>
      <c r="AZ34" s="530"/>
      <c r="BA34" s="664"/>
      <c r="BB34" s="664"/>
      <c r="BC34" s="638"/>
      <c r="BD34" s="582"/>
      <c r="BE34" s="582"/>
      <c r="BF34" s="585"/>
      <c r="BG34" s="63">
        <f t="shared" si="24"/>
        <v>60</v>
      </c>
      <c r="BH34" s="67">
        <f t="shared" si="25"/>
        <v>62</v>
      </c>
      <c r="BI34" s="109">
        <f t="shared" si="26"/>
        <v>1.0333333333333334</v>
      </c>
      <c r="BJ34" s="509"/>
      <c r="BK34" s="509"/>
      <c r="BL34" s="530"/>
      <c r="BM34" s="625"/>
      <c r="BN34" s="625"/>
      <c r="BO34" s="585"/>
      <c r="BP34" s="582"/>
      <c r="BQ34" s="582"/>
      <c r="BR34" s="585"/>
      <c r="BS34" s="63">
        <f t="shared" si="27"/>
        <v>90</v>
      </c>
      <c r="BT34" s="67">
        <f t="shared" si="28"/>
        <v>90</v>
      </c>
      <c r="BU34" s="109">
        <f t="shared" si="32"/>
        <v>1</v>
      </c>
      <c r="BV34" s="645"/>
      <c r="BW34" s="645"/>
      <c r="BX34" s="530"/>
      <c r="BY34" s="625"/>
      <c r="BZ34" s="625"/>
      <c r="CA34" s="585"/>
      <c r="CB34" s="641"/>
      <c r="CC34" s="641"/>
      <c r="CD34" s="643"/>
      <c r="CE34" s="367">
        <f t="shared" si="29"/>
        <v>90</v>
      </c>
      <c r="CF34" s="67">
        <f t="shared" si="30"/>
        <v>90</v>
      </c>
      <c r="CG34" s="109">
        <f t="shared" si="7"/>
        <v>1</v>
      </c>
      <c r="CH34" s="509"/>
      <c r="CI34" s="509"/>
      <c r="CJ34" s="530"/>
      <c r="CK34" s="625"/>
      <c r="CL34" s="625"/>
      <c r="CM34" s="585"/>
      <c r="CN34" s="625"/>
      <c r="CO34" s="625"/>
      <c r="CP34" s="585"/>
      <c r="CQ34" s="105"/>
      <c r="CR34" s="81"/>
      <c r="CS34" s="143"/>
      <c r="CT34" s="121"/>
      <c r="CU34" s="143"/>
      <c r="CV34" s="121"/>
      <c r="CW34" s="143"/>
      <c r="CX34" s="121"/>
      <c r="CY34" s="325">
        <f t="shared" si="8"/>
        <v>90</v>
      </c>
      <c r="CZ34" s="381">
        <f t="shared" si="9"/>
        <v>90</v>
      </c>
      <c r="DA34" s="108">
        <f t="shared" si="10"/>
        <v>1</v>
      </c>
      <c r="DB34" s="302">
        <f t="shared" si="33"/>
        <v>90</v>
      </c>
      <c r="DC34" s="98">
        <f t="shared" si="34"/>
        <v>90</v>
      </c>
      <c r="DD34" s="109">
        <f t="shared" si="39"/>
        <v>1</v>
      </c>
      <c r="DE34" s="509"/>
      <c r="DF34" s="509"/>
      <c r="DG34" s="530"/>
      <c r="DH34" s="664"/>
      <c r="DI34" s="664"/>
      <c r="DJ34" s="638"/>
      <c r="DK34" s="1005"/>
      <c r="DL34" s="1005"/>
      <c r="DM34" s="643"/>
      <c r="DN34" s="190">
        <f t="shared" si="11"/>
        <v>90</v>
      </c>
      <c r="DO34" s="98">
        <f t="shared" si="12"/>
        <v>90</v>
      </c>
      <c r="DP34" s="109">
        <f t="shared" si="36"/>
        <v>1</v>
      </c>
      <c r="DQ34" s="509"/>
      <c r="DR34" s="509"/>
      <c r="DS34" s="530"/>
      <c r="DT34" s="625"/>
      <c r="DU34" s="625"/>
      <c r="DV34" s="585"/>
      <c r="DW34" s="582"/>
      <c r="DX34" s="582"/>
      <c r="DY34" s="585"/>
      <c r="DZ34" s="190">
        <f t="shared" si="13"/>
        <v>90</v>
      </c>
      <c r="EA34" s="98">
        <f t="shared" si="14"/>
        <v>90</v>
      </c>
      <c r="EB34" s="109">
        <f t="shared" si="37"/>
        <v>1</v>
      </c>
      <c r="EC34" s="645"/>
      <c r="ED34" s="645"/>
      <c r="EE34" s="530"/>
      <c r="EF34" s="625"/>
      <c r="EG34" s="625"/>
      <c r="EH34" s="585"/>
      <c r="EI34" s="641"/>
      <c r="EJ34" s="641"/>
      <c r="EK34" s="643"/>
      <c r="EL34" s="385">
        <f t="shared" si="15"/>
        <v>90</v>
      </c>
      <c r="EM34" s="98">
        <f t="shared" si="16"/>
        <v>90</v>
      </c>
      <c r="EN34" s="108">
        <f t="shared" si="17"/>
        <v>1</v>
      </c>
      <c r="EO34" s="509"/>
      <c r="EP34" s="509"/>
      <c r="EQ34" s="545"/>
      <c r="ER34" s="625"/>
      <c r="ES34" s="625"/>
      <c r="ET34" s="631"/>
      <c r="EU34" s="625"/>
      <c r="EV34" s="625"/>
      <c r="EW34" s="631"/>
    </row>
    <row r="35" spans="1:153" ht="39.950000000000003" customHeight="1" thickBot="1" x14ac:dyDescent="0.3">
      <c r="A35" s="729"/>
      <c r="B35" s="337" t="s">
        <v>92</v>
      </c>
      <c r="C35" s="340" t="s">
        <v>191</v>
      </c>
      <c r="D35" s="149"/>
      <c r="E35" s="150"/>
      <c r="F35" s="66">
        <v>10</v>
      </c>
      <c r="G35" s="67">
        <v>18</v>
      </c>
      <c r="H35" s="149"/>
      <c r="I35" s="150"/>
      <c r="J35" s="461">
        <v>8</v>
      </c>
      <c r="K35" s="67">
        <v>0</v>
      </c>
      <c r="L35" s="66">
        <f t="shared" si="18"/>
        <v>18</v>
      </c>
      <c r="M35" s="67">
        <f t="shared" si="19"/>
        <v>18</v>
      </c>
      <c r="N35" s="109">
        <f t="shared" si="0"/>
        <v>1</v>
      </c>
      <c r="O35" s="680"/>
      <c r="P35" s="680"/>
      <c r="Q35" s="530"/>
      <c r="R35" s="680"/>
      <c r="S35" s="680"/>
      <c r="T35" s="512"/>
      <c r="U35" s="953"/>
      <c r="V35" s="953"/>
      <c r="W35" s="949"/>
      <c r="X35" s="215">
        <f t="shared" si="4"/>
        <v>18</v>
      </c>
      <c r="Y35" s="225">
        <f t="shared" si="5"/>
        <v>18</v>
      </c>
      <c r="Z35" s="223">
        <f t="shared" si="6"/>
        <v>1</v>
      </c>
      <c r="AA35" s="658"/>
      <c r="AB35" s="658"/>
      <c r="AC35" s="667"/>
      <c r="AD35" s="680"/>
      <c r="AE35" s="680"/>
      <c r="AF35" s="655"/>
      <c r="AG35" s="680"/>
      <c r="AH35" s="680"/>
      <c r="AI35" s="530"/>
      <c r="AJ35" s="471">
        <v>7</v>
      </c>
      <c r="AK35" s="81">
        <v>7</v>
      </c>
      <c r="AL35" s="66">
        <v>10</v>
      </c>
      <c r="AM35" s="121">
        <v>10</v>
      </c>
      <c r="AN35" s="66">
        <v>3</v>
      </c>
      <c r="AO35" s="121">
        <v>3</v>
      </c>
      <c r="AP35" s="80">
        <v>2</v>
      </c>
      <c r="AQ35" s="67">
        <v>2</v>
      </c>
      <c r="AR35" s="66">
        <f t="shared" si="41"/>
        <v>40</v>
      </c>
      <c r="AS35" s="67">
        <f t="shared" si="40"/>
        <v>40</v>
      </c>
      <c r="AT35" s="109">
        <f t="shared" si="20"/>
        <v>1</v>
      </c>
      <c r="AU35" s="66">
        <f t="shared" si="21"/>
        <v>25</v>
      </c>
      <c r="AV35" s="67">
        <f t="shared" si="22"/>
        <v>25</v>
      </c>
      <c r="AW35" s="109">
        <f t="shared" si="23"/>
        <v>1</v>
      </c>
      <c r="AX35" s="509"/>
      <c r="AY35" s="509"/>
      <c r="AZ35" s="530"/>
      <c r="BA35" s="664"/>
      <c r="BB35" s="664"/>
      <c r="BC35" s="638"/>
      <c r="BD35" s="582"/>
      <c r="BE35" s="582"/>
      <c r="BF35" s="585"/>
      <c r="BG35" s="63">
        <f t="shared" si="24"/>
        <v>35</v>
      </c>
      <c r="BH35" s="67">
        <f t="shared" si="25"/>
        <v>35</v>
      </c>
      <c r="BI35" s="109">
        <f t="shared" si="26"/>
        <v>1</v>
      </c>
      <c r="BJ35" s="509"/>
      <c r="BK35" s="509"/>
      <c r="BL35" s="530"/>
      <c r="BM35" s="625"/>
      <c r="BN35" s="625"/>
      <c r="BO35" s="585"/>
      <c r="BP35" s="582"/>
      <c r="BQ35" s="582"/>
      <c r="BR35" s="585"/>
      <c r="BS35" s="63">
        <f t="shared" si="27"/>
        <v>38</v>
      </c>
      <c r="BT35" s="67">
        <f t="shared" si="28"/>
        <v>38</v>
      </c>
      <c r="BU35" s="109">
        <f t="shared" si="32"/>
        <v>1</v>
      </c>
      <c r="BV35" s="645"/>
      <c r="BW35" s="645"/>
      <c r="BX35" s="530"/>
      <c r="BY35" s="625"/>
      <c r="BZ35" s="625"/>
      <c r="CA35" s="585"/>
      <c r="CB35" s="641"/>
      <c r="CC35" s="641"/>
      <c r="CD35" s="643"/>
      <c r="CE35" s="367">
        <f t="shared" si="29"/>
        <v>40</v>
      </c>
      <c r="CF35" s="67">
        <f t="shared" si="30"/>
        <v>40</v>
      </c>
      <c r="CG35" s="109">
        <f t="shared" si="7"/>
        <v>1</v>
      </c>
      <c r="CH35" s="509"/>
      <c r="CI35" s="509"/>
      <c r="CJ35" s="530"/>
      <c r="CK35" s="625"/>
      <c r="CL35" s="625"/>
      <c r="CM35" s="585"/>
      <c r="CN35" s="625"/>
      <c r="CO35" s="625"/>
      <c r="CP35" s="585"/>
      <c r="CQ35" s="105"/>
      <c r="CR35" s="81"/>
      <c r="CS35" s="143"/>
      <c r="CT35" s="121"/>
      <c r="CU35" s="143"/>
      <c r="CV35" s="121"/>
      <c r="CW35" s="143"/>
      <c r="CX35" s="121"/>
      <c r="CY35" s="325">
        <f t="shared" si="8"/>
        <v>40</v>
      </c>
      <c r="CZ35" s="381">
        <f t="shared" si="9"/>
        <v>40</v>
      </c>
      <c r="DA35" s="108">
        <f t="shared" si="10"/>
        <v>1</v>
      </c>
      <c r="DB35" s="302">
        <f t="shared" si="33"/>
        <v>40</v>
      </c>
      <c r="DC35" s="98">
        <f t="shared" si="34"/>
        <v>40</v>
      </c>
      <c r="DD35" s="109">
        <f t="shared" si="39"/>
        <v>1</v>
      </c>
      <c r="DE35" s="509"/>
      <c r="DF35" s="509"/>
      <c r="DG35" s="530"/>
      <c r="DH35" s="664"/>
      <c r="DI35" s="664"/>
      <c r="DJ35" s="638"/>
      <c r="DK35" s="1005"/>
      <c r="DL35" s="1005"/>
      <c r="DM35" s="643"/>
      <c r="DN35" s="190">
        <f t="shared" si="11"/>
        <v>40</v>
      </c>
      <c r="DO35" s="98">
        <f t="shared" si="12"/>
        <v>40</v>
      </c>
      <c r="DP35" s="109">
        <f t="shared" si="36"/>
        <v>1</v>
      </c>
      <c r="DQ35" s="509"/>
      <c r="DR35" s="509"/>
      <c r="DS35" s="530"/>
      <c r="DT35" s="625"/>
      <c r="DU35" s="625"/>
      <c r="DV35" s="585"/>
      <c r="DW35" s="582"/>
      <c r="DX35" s="582"/>
      <c r="DY35" s="585"/>
      <c r="DZ35" s="190">
        <f t="shared" si="13"/>
        <v>40</v>
      </c>
      <c r="EA35" s="98">
        <f t="shared" si="14"/>
        <v>40</v>
      </c>
      <c r="EB35" s="109">
        <f t="shared" si="37"/>
        <v>1</v>
      </c>
      <c r="EC35" s="645"/>
      <c r="ED35" s="645"/>
      <c r="EE35" s="530"/>
      <c r="EF35" s="625"/>
      <c r="EG35" s="625"/>
      <c r="EH35" s="585"/>
      <c r="EI35" s="641"/>
      <c r="EJ35" s="641"/>
      <c r="EK35" s="643"/>
      <c r="EL35" s="385">
        <f t="shared" si="15"/>
        <v>40</v>
      </c>
      <c r="EM35" s="98">
        <f t="shared" si="16"/>
        <v>40</v>
      </c>
      <c r="EN35" s="108">
        <f t="shared" si="17"/>
        <v>1</v>
      </c>
      <c r="EO35" s="509"/>
      <c r="EP35" s="509"/>
      <c r="EQ35" s="545"/>
      <c r="ER35" s="625"/>
      <c r="ES35" s="625"/>
      <c r="ET35" s="631"/>
      <c r="EU35" s="625"/>
      <c r="EV35" s="625"/>
      <c r="EW35" s="631"/>
    </row>
    <row r="36" spans="1:153" ht="39.950000000000003" customHeight="1" thickBot="1" x14ac:dyDescent="0.3">
      <c r="A36" s="730"/>
      <c r="B36" s="338" t="s">
        <v>93</v>
      </c>
      <c r="C36" s="341" t="s">
        <v>192</v>
      </c>
      <c r="D36" s="159"/>
      <c r="E36" s="160"/>
      <c r="F36" s="74">
        <v>10</v>
      </c>
      <c r="G36" s="75">
        <v>10</v>
      </c>
      <c r="H36" s="159"/>
      <c r="I36" s="160"/>
      <c r="J36" s="475">
        <v>8</v>
      </c>
      <c r="K36" s="75">
        <v>8</v>
      </c>
      <c r="L36" s="74">
        <f t="shared" si="18"/>
        <v>18</v>
      </c>
      <c r="M36" s="75">
        <f t="shared" si="19"/>
        <v>18</v>
      </c>
      <c r="N36" s="112">
        <f t="shared" si="0"/>
        <v>1</v>
      </c>
      <c r="O36" s="679"/>
      <c r="P36" s="679"/>
      <c r="Q36" s="531"/>
      <c r="R36" s="680"/>
      <c r="S36" s="680"/>
      <c r="T36" s="512"/>
      <c r="U36" s="953"/>
      <c r="V36" s="953"/>
      <c r="W36" s="949"/>
      <c r="X36" s="216">
        <f t="shared" si="4"/>
        <v>18</v>
      </c>
      <c r="Y36" s="226">
        <f t="shared" si="5"/>
        <v>18</v>
      </c>
      <c r="Z36" s="232">
        <f t="shared" si="6"/>
        <v>1</v>
      </c>
      <c r="AA36" s="659"/>
      <c r="AB36" s="659"/>
      <c r="AC36" s="668"/>
      <c r="AD36" s="680"/>
      <c r="AE36" s="680"/>
      <c r="AF36" s="655"/>
      <c r="AG36" s="680"/>
      <c r="AH36" s="680"/>
      <c r="AI36" s="530"/>
      <c r="AJ36" s="206">
        <v>5</v>
      </c>
      <c r="AK36" s="73">
        <v>7</v>
      </c>
      <c r="AL36" s="74">
        <v>5</v>
      </c>
      <c r="AM36" s="122">
        <v>5</v>
      </c>
      <c r="AN36" s="74">
        <v>5</v>
      </c>
      <c r="AO36" s="122">
        <v>5</v>
      </c>
      <c r="AP36" s="475">
        <v>7</v>
      </c>
      <c r="AQ36" s="75">
        <v>5</v>
      </c>
      <c r="AR36" s="74">
        <f>L36+AJ36+AL36+AN36+AP36</f>
        <v>40</v>
      </c>
      <c r="AS36" s="75">
        <f t="shared" si="40"/>
        <v>40</v>
      </c>
      <c r="AT36" s="112">
        <f t="shared" si="20"/>
        <v>1</v>
      </c>
      <c r="AU36" s="74">
        <f t="shared" si="21"/>
        <v>23</v>
      </c>
      <c r="AV36" s="75">
        <f t="shared" si="22"/>
        <v>25</v>
      </c>
      <c r="AW36" s="112">
        <f t="shared" si="23"/>
        <v>1.0869565217391304</v>
      </c>
      <c r="AX36" s="510"/>
      <c r="AY36" s="510"/>
      <c r="AZ36" s="531"/>
      <c r="BA36" s="664"/>
      <c r="BB36" s="664"/>
      <c r="BC36" s="638"/>
      <c r="BD36" s="582"/>
      <c r="BE36" s="582"/>
      <c r="BF36" s="585"/>
      <c r="BG36" s="212">
        <f t="shared" si="24"/>
        <v>28</v>
      </c>
      <c r="BH36" s="75">
        <f t="shared" si="25"/>
        <v>30</v>
      </c>
      <c r="BI36" s="112">
        <f t="shared" si="26"/>
        <v>1.0714285714285714</v>
      </c>
      <c r="BJ36" s="510"/>
      <c r="BK36" s="510"/>
      <c r="BL36" s="531"/>
      <c r="BM36" s="625"/>
      <c r="BN36" s="625"/>
      <c r="BO36" s="585"/>
      <c r="BP36" s="582"/>
      <c r="BQ36" s="582"/>
      <c r="BR36" s="585"/>
      <c r="BS36" s="212">
        <f t="shared" si="27"/>
        <v>33</v>
      </c>
      <c r="BT36" s="75">
        <f t="shared" si="28"/>
        <v>35</v>
      </c>
      <c r="BU36" s="112">
        <f t="shared" si="32"/>
        <v>1.0606060606060606</v>
      </c>
      <c r="BV36" s="646"/>
      <c r="BW36" s="646"/>
      <c r="BX36" s="531"/>
      <c r="BY36" s="625"/>
      <c r="BZ36" s="625"/>
      <c r="CA36" s="585"/>
      <c r="CB36" s="641"/>
      <c r="CC36" s="641"/>
      <c r="CD36" s="643"/>
      <c r="CE36" s="292">
        <f t="shared" si="29"/>
        <v>40</v>
      </c>
      <c r="CF36" s="75">
        <f t="shared" si="30"/>
        <v>40</v>
      </c>
      <c r="CG36" s="112">
        <f t="shared" si="7"/>
        <v>1</v>
      </c>
      <c r="CH36" s="510"/>
      <c r="CI36" s="510"/>
      <c r="CJ36" s="531"/>
      <c r="CK36" s="625"/>
      <c r="CL36" s="625"/>
      <c r="CM36" s="585"/>
      <c r="CN36" s="625"/>
      <c r="CO36" s="625"/>
      <c r="CP36" s="585"/>
      <c r="CQ36" s="206"/>
      <c r="CR36" s="73"/>
      <c r="CS36" s="144"/>
      <c r="CT36" s="122"/>
      <c r="CU36" s="144"/>
      <c r="CV36" s="122"/>
      <c r="CW36" s="144"/>
      <c r="CX36" s="122"/>
      <c r="CY36" s="325">
        <f t="shared" si="8"/>
        <v>40</v>
      </c>
      <c r="CZ36" s="381">
        <f t="shared" si="9"/>
        <v>40</v>
      </c>
      <c r="DA36" s="111">
        <f t="shared" si="10"/>
        <v>1</v>
      </c>
      <c r="DB36" s="302">
        <f t="shared" si="33"/>
        <v>40</v>
      </c>
      <c r="DC36" s="98">
        <f t="shared" si="34"/>
        <v>40</v>
      </c>
      <c r="DD36" s="112">
        <f t="shared" si="39"/>
        <v>1</v>
      </c>
      <c r="DE36" s="510"/>
      <c r="DF36" s="510"/>
      <c r="DG36" s="531"/>
      <c r="DH36" s="664"/>
      <c r="DI36" s="664"/>
      <c r="DJ36" s="638"/>
      <c r="DK36" s="1005"/>
      <c r="DL36" s="1005"/>
      <c r="DM36" s="643"/>
      <c r="DN36" s="190">
        <f t="shared" si="11"/>
        <v>40</v>
      </c>
      <c r="DO36" s="98">
        <f t="shared" si="12"/>
        <v>40</v>
      </c>
      <c r="DP36" s="112">
        <f t="shared" si="36"/>
        <v>1</v>
      </c>
      <c r="DQ36" s="510"/>
      <c r="DR36" s="510"/>
      <c r="DS36" s="531"/>
      <c r="DT36" s="625"/>
      <c r="DU36" s="625"/>
      <c r="DV36" s="585"/>
      <c r="DW36" s="582"/>
      <c r="DX36" s="582"/>
      <c r="DY36" s="585"/>
      <c r="DZ36" s="190">
        <f t="shared" si="13"/>
        <v>40</v>
      </c>
      <c r="EA36" s="98">
        <f t="shared" si="14"/>
        <v>40</v>
      </c>
      <c r="EB36" s="112">
        <f t="shared" si="37"/>
        <v>1</v>
      </c>
      <c r="EC36" s="646"/>
      <c r="ED36" s="646"/>
      <c r="EE36" s="531"/>
      <c r="EF36" s="625"/>
      <c r="EG36" s="625"/>
      <c r="EH36" s="585"/>
      <c r="EI36" s="641"/>
      <c r="EJ36" s="641"/>
      <c r="EK36" s="643"/>
      <c r="EL36" s="385">
        <f t="shared" si="15"/>
        <v>40</v>
      </c>
      <c r="EM36" s="98">
        <f t="shared" si="16"/>
        <v>40</v>
      </c>
      <c r="EN36" s="111">
        <f t="shared" si="17"/>
        <v>1</v>
      </c>
      <c r="EO36" s="510"/>
      <c r="EP36" s="510"/>
      <c r="EQ36" s="546"/>
      <c r="ER36" s="625"/>
      <c r="ES36" s="625"/>
      <c r="ET36" s="631"/>
      <c r="EU36" s="625"/>
      <c r="EV36" s="625"/>
      <c r="EW36" s="631"/>
    </row>
    <row r="37" spans="1:153" ht="39.950000000000003" customHeight="1" thickBot="1" x14ac:dyDescent="0.3">
      <c r="A37" s="728" t="s">
        <v>52</v>
      </c>
      <c r="B37" s="336" t="s">
        <v>250</v>
      </c>
      <c r="C37" s="339" t="s">
        <v>247</v>
      </c>
      <c r="D37" s="183"/>
      <c r="E37" s="184"/>
      <c r="F37" s="113">
        <v>0</v>
      </c>
      <c r="G37" s="114">
        <v>0</v>
      </c>
      <c r="H37" s="185"/>
      <c r="I37" s="186"/>
      <c r="J37" s="113">
        <v>0</v>
      </c>
      <c r="K37" s="114">
        <v>0</v>
      </c>
      <c r="L37" s="61">
        <f>F37+J37</f>
        <v>0</v>
      </c>
      <c r="M37" s="62">
        <f>E37+G37+I37+K37</f>
        <v>0</v>
      </c>
      <c r="N37" s="187"/>
      <c r="O37" s="685"/>
      <c r="P37" s="685"/>
      <c r="Q37" s="685"/>
      <c r="R37" s="680"/>
      <c r="S37" s="680"/>
      <c r="T37" s="512"/>
      <c r="U37" s="953"/>
      <c r="V37" s="953"/>
      <c r="W37" s="949"/>
      <c r="X37" s="214">
        <f t="shared" si="4"/>
        <v>0</v>
      </c>
      <c r="Y37" s="230">
        <f t="shared" si="5"/>
        <v>0</v>
      </c>
      <c r="Z37" s="234"/>
      <c r="AA37" s="689"/>
      <c r="AB37" s="689"/>
      <c r="AC37" s="692"/>
      <c r="AD37" s="680"/>
      <c r="AE37" s="680"/>
      <c r="AF37" s="655"/>
      <c r="AG37" s="680"/>
      <c r="AH37" s="680"/>
      <c r="AI37" s="530"/>
      <c r="AJ37" s="205">
        <v>0</v>
      </c>
      <c r="AK37" s="114">
        <v>0</v>
      </c>
      <c r="AL37" s="113">
        <v>0</v>
      </c>
      <c r="AM37" s="114">
        <v>0</v>
      </c>
      <c r="AN37" s="113">
        <v>5</v>
      </c>
      <c r="AO37" s="114">
        <v>5</v>
      </c>
      <c r="AP37" s="113">
        <v>5</v>
      </c>
      <c r="AQ37" s="114">
        <v>5</v>
      </c>
      <c r="AR37" s="61">
        <f>L37+AJ37+AL37+AN37+AP37</f>
        <v>10</v>
      </c>
      <c r="AS37" s="62">
        <f t="shared" si="40"/>
        <v>10</v>
      </c>
      <c r="AT37" s="107">
        <f>AS37/AR37</f>
        <v>1</v>
      </c>
      <c r="AU37" s="61">
        <f t="shared" si="21"/>
        <v>0</v>
      </c>
      <c r="AV37" s="62">
        <f t="shared" si="22"/>
        <v>0</v>
      </c>
      <c r="AW37" s="187"/>
      <c r="AX37" s="618">
        <f>AVERAGE(AU37:AU39)</f>
        <v>0</v>
      </c>
      <c r="AY37" s="618">
        <f>AVERAGE(AV37:AV39)</f>
        <v>0</v>
      </c>
      <c r="AZ37" s="651"/>
      <c r="BA37" s="664"/>
      <c r="BB37" s="664"/>
      <c r="BC37" s="638"/>
      <c r="BD37" s="582"/>
      <c r="BE37" s="582"/>
      <c r="BF37" s="585"/>
      <c r="BG37" s="211">
        <f t="shared" si="24"/>
        <v>0</v>
      </c>
      <c r="BH37" s="62">
        <f t="shared" si="25"/>
        <v>0</v>
      </c>
      <c r="BI37" s="187"/>
      <c r="BJ37" s="618">
        <f>AVERAGE(BG37:BG39)</f>
        <v>1.6666666666666667</v>
      </c>
      <c r="BK37" s="618">
        <f>AVERAGE(BH37:BH39)</f>
        <v>1.6666666666666667</v>
      </c>
      <c r="BL37" s="538">
        <f>BK37/BJ37</f>
        <v>1</v>
      </c>
      <c r="BM37" s="625"/>
      <c r="BN37" s="625"/>
      <c r="BO37" s="585"/>
      <c r="BP37" s="582"/>
      <c r="BQ37" s="582"/>
      <c r="BR37" s="585"/>
      <c r="BS37" s="211">
        <f t="shared" si="27"/>
        <v>5</v>
      </c>
      <c r="BT37" s="62">
        <f t="shared" si="28"/>
        <v>5</v>
      </c>
      <c r="BU37" s="118">
        <f t="shared" si="32"/>
        <v>1</v>
      </c>
      <c r="BV37" s="601">
        <f>AVERAGE(BS37:BS39)</f>
        <v>6.666666666666667</v>
      </c>
      <c r="BW37" s="601">
        <f>AVERAGE(BT37:BT39)</f>
        <v>6.666666666666667</v>
      </c>
      <c r="BX37" s="529">
        <f>BW37/BV37</f>
        <v>1</v>
      </c>
      <c r="BY37" s="625"/>
      <c r="BZ37" s="625"/>
      <c r="CA37" s="585"/>
      <c r="CB37" s="641"/>
      <c r="CC37" s="641"/>
      <c r="CD37" s="643"/>
      <c r="CE37" s="293">
        <f t="shared" si="29"/>
        <v>10</v>
      </c>
      <c r="CF37" s="62">
        <f t="shared" si="30"/>
        <v>10</v>
      </c>
      <c r="CG37" s="107">
        <f t="shared" si="7"/>
        <v>1</v>
      </c>
      <c r="CH37" s="618">
        <f>AVERAGE(CE37:CE39)</f>
        <v>10</v>
      </c>
      <c r="CI37" s="618">
        <f>AVERAGE(CF37:CF39)</f>
        <v>10</v>
      </c>
      <c r="CJ37" s="529">
        <f>CI37/CH37</f>
        <v>1</v>
      </c>
      <c r="CK37" s="625"/>
      <c r="CL37" s="625"/>
      <c r="CM37" s="585"/>
      <c r="CN37" s="625"/>
      <c r="CO37" s="625"/>
      <c r="CP37" s="585"/>
      <c r="CQ37" s="205"/>
      <c r="CR37" s="114"/>
      <c r="CS37" s="113"/>
      <c r="CT37" s="114"/>
      <c r="CU37" s="113"/>
      <c r="CV37" s="114"/>
      <c r="CW37" s="113"/>
      <c r="CX37" s="114"/>
      <c r="CY37" s="325">
        <f t="shared" si="8"/>
        <v>10</v>
      </c>
      <c r="CZ37" s="381">
        <f t="shared" si="9"/>
        <v>10</v>
      </c>
      <c r="DA37" s="96">
        <f>CZ37/CY37</f>
        <v>1</v>
      </c>
      <c r="DB37" s="302">
        <f t="shared" si="33"/>
        <v>10</v>
      </c>
      <c r="DC37" s="98">
        <f t="shared" si="34"/>
        <v>10</v>
      </c>
      <c r="DD37" s="187"/>
      <c r="DE37" s="618">
        <f>AVERAGE(DB37:DB39)</f>
        <v>10</v>
      </c>
      <c r="DF37" s="618">
        <f>AVERAGE(DC37:DC39)</f>
        <v>10</v>
      </c>
      <c r="DG37" s="651"/>
      <c r="DH37" s="664"/>
      <c r="DI37" s="664"/>
      <c r="DJ37" s="638"/>
      <c r="DK37" s="1005"/>
      <c r="DL37" s="1005"/>
      <c r="DM37" s="643"/>
      <c r="DN37" s="190">
        <f t="shared" si="11"/>
        <v>10</v>
      </c>
      <c r="DO37" s="98">
        <f t="shared" si="12"/>
        <v>10</v>
      </c>
      <c r="DP37" s="187"/>
      <c r="DQ37" s="618">
        <f>AVERAGE(DN37:DN39)</f>
        <v>10</v>
      </c>
      <c r="DR37" s="618">
        <f>AVERAGE(DO37:DO39)</f>
        <v>10</v>
      </c>
      <c r="DS37" s="538">
        <f>DR37/DQ37</f>
        <v>1</v>
      </c>
      <c r="DT37" s="625"/>
      <c r="DU37" s="625"/>
      <c r="DV37" s="585"/>
      <c r="DW37" s="582"/>
      <c r="DX37" s="582"/>
      <c r="DY37" s="585"/>
      <c r="DZ37" s="190">
        <f t="shared" si="13"/>
        <v>10</v>
      </c>
      <c r="EA37" s="98">
        <f t="shared" si="14"/>
        <v>10</v>
      </c>
      <c r="EB37" s="118">
        <f t="shared" si="37"/>
        <v>1</v>
      </c>
      <c r="EC37" s="601">
        <f>AVERAGE(DZ37:DZ39)</f>
        <v>10</v>
      </c>
      <c r="ED37" s="601">
        <f>AVERAGE(EA37:EA39)</f>
        <v>10</v>
      </c>
      <c r="EE37" s="529">
        <f>ED37/EC37</f>
        <v>1</v>
      </c>
      <c r="EF37" s="625"/>
      <c r="EG37" s="625"/>
      <c r="EH37" s="585"/>
      <c r="EI37" s="641"/>
      <c r="EJ37" s="641"/>
      <c r="EK37" s="643"/>
      <c r="EL37" s="385">
        <f t="shared" si="15"/>
        <v>10</v>
      </c>
      <c r="EM37" s="98">
        <f t="shared" si="16"/>
        <v>10</v>
      </c>
      <c r="EN37" s="96">
        <f t="shared" si="17"/>
        <v>1</v>
      </c>
      <c r="EO37" s="618">
        <f>AVERAGE(EL37:EL39)</f>
        <v>10</v>
      </c>
      <c r="EP37" s="618">
        <f>AVERAGE(EM37:EM39)</f>
        <v>10</v>
      </c>
      <c r="EQ37" s="621">
        <f>EP37/EO37</f>
        <v>1</v>
      </c>
      <c r="ER37" s="625"/>
      <c r="ES37" s="625"/>
      <c r="ET37" s="631"/>
      <c r="EU37" s="625"/>
      <c r="EV37" s="625"/>
      <c r="EW37" s="631"/>
    </row>
    <row r="38" spans="1:153" ht="39.950000000000003" customHeight="1" thickBot="1" x14ac:dyDescent="0.3">
      <c r="A38" s="729"/>
      <c r="B38" s="337" t="s">
        <v>251</v>
      </c>
      <c r="C38" s="340" t="s">
        <v>248</v>
      </c>
      <c r="D38" s="155"/>
      <c r="E38" s="156"/>
      <c r="F38" s="80">
        <v>0</v>
      </c>
      <c r="G38" s="81">
        <v>0</v>
      </c>
      <c r="H38" s="151"/>
      <c r="I38" s="152"/>
      <c r="J38" s="80">
        <v>0</v>
      </c>
      <c r="K38" s="81">
        <v>0</v>
      </c>
      <c r="L38" s="66">
        <f t="shared" si="18"/>
        <v>0</v>
      </c>
      <c r="M38" s="67">
        <f t="shared" si="19"/>
        <v>0</v>
      </c>
      <c r="N38" s="100"/>
      <c r="O38" s="686"/>
      <c r="P38" s="686"/>
      <c r="Q38" s="686"/>
      <c r="R38" s="680"/>
      <c r="S38" s="680"/>
      <c r="T38" s="512"/>
      <c r="U38" s="953"/>
      <c r="V38" s="953"/>
      <c r="W38" s="949"/>
      <c r="X38" s="215">
        <f t="shared" si="4"/>
        <v>0</v>
      </c>
      <c r="Y38" s="225">
        <f t="shared" si="5"/>
        <v>0</v>
      </c>
      <c r="Z38" s="235"/>
      <c r="AA38" s="690"/>
      <c r="AB38" s="690"/>
      <c r="AC38" s="693"/>
      <c r="AD38" s="680"/>
      <c r="AE38" s="680"/>
      <c r="AF38" s="655"/>
      <c r="AG38" s="680"/>
      <c r="AH38" s="680"/>
      <c r="AI38" s="530"/>
      <c r="AJ38" s="105">
        <v>0</v>
      </c>
      <c r="AK38" s="81">
        <v>0</v>
      </c>
      <c r="AL38" s="80">
        <v>5</v>
      </c>
      <c r="AM38" s="81">
        <v>5</v>
      </c>
      <c r="AN38" s="80">
        <v>0</v>
      </c>
      <c r="AO38" s="81">
        <v>0</v>
      </c>
      <c r="AP38" s="80">
        <v>0</v>
      </c>
      <c r="AQ38" s="81">
        <v>0</v>
      </c>
      <c r="AR38" s="66">
        <f>L38+AJ38+AL38+AN38+AP38</f>
        <v>5</v>
      </c>
      <c r="AS38" s="67">
        <f t="shared" si="40"/>
        <v>5</v>
      </c>
      <c r="AT38" s="109">
        <f t="shared" si="20"/>
        <v>1</v>
      </c>
      <c r="AU38" s="66">
        <f t="shared" si="21"/>
        <v>0</v>
      </c>
      <c r="AV38" s="67">
        <f t="shared" si="22"/>
        <v>0</v>
      </c>
      <c r="AW38" s="100"/>
      <c r="AX38" s="619"/>
      <c r="AY38" s="619"/>
      <c r="AZ38" s="652"/>
      <c r="BA38" s="664"/>
      <c r="BB38" s="664"/>
      <c r="BC38" s="638"/>
      <c r="BD38" s="582"/>
      <c r="BE38" s="582"/>
      <c r="BF38" s="585"/>
      <c r="BG38" s="63">
        <f t="shared" si="24"/>
        <v>5</v>
      </c>
      <c r="BH38" s="67">
        <f t="shared" si="25"/>
        <v>5</v>
      </c>
      <c r="BI38" s="109">
        <f t="shared" si="26"/>
        <v>1</v>
      </c>
      <c r="BJ38" s="619"/>
      <c r="BK38" s="619"/>
      <c r="BL38" s="539"/>
      <c r="BM38" s="625"/>
      <c r="BN38" s="625"/>
      <c r="BO38" s="585"/>
      <c r="BP38" s="582"/>
      <c r="BQ38" s="582"/>
      <c r="BR38" s="585"/>
      <c r="BS38" s="63">
        <f t="shared" si="27"/>
        <v>5</v>
      </c>
      <c r="BT38" s="67">
        <f t="shared" si="28"/>
        <v>5</v>
      </c>
      <c r="BU38" s="109">
        <f t="shared" si="32"/>
        <v>1</v>
      </c>
      <c r="BV38" s="602"/>
      <c r="BW38" s="602"/>
      <c r="BX38" s="530"/>
      <c r="BY38" s="625"/>
      <c r="BZ38" s="625"/>
      <c r="CA38" s="585"/>
      <c r="CB38" s="641"/>
      <c r="CC38" s="641"/>
      <c r="CD38" s="643"/>
      <c r="CE38" s="367">
        <f t="shared" si="29"/>
        <v>5</v>
      </c>
      <c r="CF38" s="67">
        <f t="shared" si="30"/>
        <v>5</v>
      </c>
      <c r="CG38" s="109">
        <f t="shared" si="7"/>
        <v>1</v>
      </c>
      <c r="CH38" s="619"/>
      <c r="CI38" s="619"/>
      <c r="CJ38" s="530"/>
      <c r="CK38" s="625"/>
      <c r="CL38" s="625"/>
      <c r="CM38" s="585"/>
      <c r="CN38" s="625"/>
      <c r="CO38" s="625"/>
      <c r="CP38" s="585"/>
      <c r="CQ38" s="105"/>
      <c r="CR38" s="81"/>
      <c r="CS38" s="80"/>
      <c r="CT38" s="81"/>
      <c r="CU38" s="80"/>
      <c r="CV38" s="81"/>
      <c r="CW38" s="80"/>
      <c r="CX38" s="81"/>
      <c r="CY38" s="325">
        <f t="shared" si="8"/>
        <v>5</v>
      </c>
      <c r="CZ38" s="381">
        <f t="shared" si="9"/>
        <v>5</v>
      </c>
      <c r="DA38" s="108">
        <f t="shared" ref="DA38:DA43" si="42">CZ38/CY38</f>
        <v>1</v>
      </c>
      <c r="DB38" s="302">
        <f t="shared" si="33"/>
        <v>5</v>
      </c>
      <c r="DC38" s="98">
        <f t="shared" si="34"/>
        <v>5</v>
      </c>
      <c r="DD38" s="100"/>
      <c r="DE38" s="619"/>
      <c r="DF38" s="619"/>
      <c r="DG38" s="652"/>
      <c r="DH38" s="664"/>
      <c r="DI38" s="664"/>
      <c r="DJ38" s="638"/>
      <c r="DK38" s="1005"/>
      <c r="DL38" s="1005"/>
      <c r="DM38" s="643"/>
      <c r="DN38" s="190">
        <f t="shared" si="11"/>
        <v>5</v>
      </c>
      <c r="DO38" s="98">
        <f t="shared" si="12"/>
        <v>5</v>
      </c>
      <c r="DP38" s="109">
        <f>DO38/DN38</f>
        <v>1</v>
      </c>
      <c r="DQ38" s="619"/>
      <c r="DR38" s="619"/>
      <c r="DS38" s="539"/>
      <c r="DT38" s="625"/>
      <c r="DU38" s="625"/>
      <c r="DV38" s="585"/>
      <c r="DW38" s="582"/>
      <c r="DX38" s="582"/>
      <c r="DY38" s="585"/>
      <c r="DZ38" s="190">
        <f t="shared" si="13"/>
        <v>5</v>
      </c>
      <c r="EA38" s="98">
        <f t="shared" si="14"/>
        <v>5</v>
      </c>
      <c r="EB38" s="109">
        <f t="shared" si="37"/>
        <v>1</v>
      </c>
      <c r="EC38" s="602"/>
      <c r="ED38" s="602"/>
      <c r="EE38" s="530"/>
      <c r="EF38" s="625"/>
      <c r="EG38" s="625"/>
      <c r="EH38" s="585"/>
      <c r="EI38" s="641"/>
      <c r="EJ38" s="641"/>
      <c r="EK38" s="643"/>
      <c r="EL38" s="385">
        <f t="shared" si="15"/>
        <v>5</v>
      </c>
      <c r="EM38" s="98">
        <f t="shared" si="16"/>
        <v>5</v>
      </c>
      <c r="EN38" s="108">
        <f t="shared" si="17"/>
        <v>1</v>
      </c>
      <c r="EO38" s="619"/>
      <c r="EP38" s="619"/>
      <c r="EQ38" s="622"/>
      <c r="ER38" s="625"/>
      <c r="ES38" s="625"/>
      <c r="ET38" s="631"/>
      <c r="EU38" s="625"/>
      <c r="EV38" s="625"/>
      <c r="EW38" s="631"/>
    </row>
    <row r="39" spans="1:153" ht="39.950000000000003" customHeight="1" thickBot="1" x14ac:dyDescent="0.3">
      <c r="A39" s="730"/>
      <c r="B39" s="338" t="s">
        <v>252</v>
      </c>
      <c r="C39" s="341" t="s">
        <v>249</v>
      </c>
      <c r="D39" s="157"/>
      <c r="E39" s="158"/>
      <c r="F39" s="72">
        <v>0</v>
      </c>
      <c r="G39" s="73">
        <v>0</v>
      </c>
      <c r="H39" s="153"/>
      <c r="I39" s="154"/>
      <c r="J39" s="72">
        <v>0</v>
      </c>
      <c r="K39" s="73">
        <v>0</v>
      </c>
      <c r="L39" s="74">
        <f>F39+J39</f>
        <v>0</v>
      </c>
      <c r="M39" s="75">
        <f>E39+G39+I39+K39</f>
        <v>0</v>
      </c>
      <c r="N39" s="102"/>
      <c r="O39" s="687"/>
      <c r="P39" s="687"/>
      <c r="Q39" s="687"/>
      <c r="R39" s="679"/>
      <c r="S39" s="679"/>
      <c r="T39" s="513"/>
      <c r="U39" s="953"/>
      <c r="V39" s="953"/>
      <c r="W39" s="949"/>
      <c r="X39" s="216">
        <f t="shared" si="4"/>
        <v>0</v>
      </c>
      <c r="Y39" s="226">
        <f t="shared" si="5"/>
        <v>0</v>
      </c>
      <c r="Z39" s="236"/>
      <c r="AA39" s="691"/>
      <c r="AB39" s="691"/>
      <c r="AC39" s="694"/>
      <c r="AD39" s="679"/>
      <c r="AE39" s="679"/>
      <c r="AF39" s="656"/>
      <c r="AG39" s="680"/>
      <c r="AH39" s="680"/>
      <c r="AI39" s="530"/>
      <c r="AJ39" s="206">
        <v>0</v>
      </c>
      <c r="AK39" s="73">
        <v>0</v>
      </c>
      <c r="AL39" s="72">
        <v>0</v>
      </c>
      <c r="AM39" s="73">
        <v>0</v>
      </c>
      <c r="AN39" s="72">
        <v>10</v>
      </c>
      <c r="AO39" s="73">
        <v>10</v>
      </c>
      <c r="AP39" s="72">
        <v>5</v>
      </c>
      <c r="AQ39" s="73">
        <v>5</v>
      </c>
      <c r="AR39" s="74">
        <f>L39+AJ39+AL39+AN39+AP39</f>
        <v>15</v>
      </c>
      <c r="AS39" s="75">
        <f t="shared" si="40"/>
        <v>15</v>
      </c>
      <c r="AT39" s="112">
        <f t="shared" si="20"/>
        <v>1</v>
      </c>
      <c r="AU39" s="74">
        <f t="shared" si="21"/>
        <v>0</v>
      </c>
      <c r="AV39" s="75">
        <f t="shared" si="22"/>
        <v>0</v>
      </c>
      <c r="AW39" s="102"/>
      <c r="AX39" s="620"/>
      <c r="AY39" s="620"/>
      <c r="AZ39" s="653"/>
      <c r="BA39" s="665"/>
      <c r="BB39" s="665"/>
      <c r="BC39" s="639"/>
      <c r="BD39" s="582"/>
      <c r="BE39" s="582"/>
      <c r="BF39" s="585"/>
      <c r="BG39" s="212">
        <f t="shared" si="24"/>
        <v>0</v>
      </c>
      <c r="BH39" s="75">
        <f t="shared" si="25"/>
        <v>0</v>
      </c>
      <c r="BI39" s="102"/>
      <c r="BJ39" s="620"/>
      <c r="BK39" s="620"/>
      <c r="BL39" s="540"/>
      <c r="BM39" s="626"/>
      <c r="BN39" s="626"/>
      <c r="BO39" s="586"/>
      <c r="BP39" s="582"/>
      <c r="BQ39" s="582"/>
      <c r="BR39" s="585"/>
      <c r="BS39" s="212">
        <f t="shared" si="27"/>
        <v>10</v>
      </c>
      <c r="BT39" s="75">
        <f t="shared" si="28"/>
        <v>10</v>
      </c>
      <c r="BU39" s="112">
        <f t="shared" si="32"/>
        <v>1</v>
      </c>
      <c r="BV39" s="603"/>
      <c r="BW39" s="603"/>
      <c r="BX39" s="531"/>
      <c r="BY39" s="626"/>
      <c r="BZ39" s="626"/>
      <c r="CA39" s="586"/>
      <c r="CB39" s="641"/>
      <c r="CC39" s="641"/>
      <c r="CD39" s="643"/>
      <c r="CE39" s="292">
        <f t="shared" si="29"/>
        <v>15</v>
      </c>
      <c r="CF39" s="75">
        <f t="shared" si="30"/>
        <v>15</v>
      </c>
      <c r="CG39" s="112">
        <f t="shared" si="7"/>
        <v>1</v>
      </c>
      <c r="CH39" s="620"/>
      <c r="CI39" s="620"/>
      <c r="CJ39" s="531"/>
      <c r="CK39" s="626"/>
      <c r="CL39" s="626"/>
      <c r="CM39" s="586"/>
      <c r="CN39" s="625"/>
      <c r="CO39" s="625"/>
      <c r="CP39" s="585"/>
      <c r="CQ39" s="206"/>
      <c r="CR39" s="73"/>
      <c r="CS39" s="72"/>
      <c r="CT39" s="73"/>
      <c r="CU39" s="72"/>
      <c r="CV39" s="73"/>
      <c r="CW39" s="72"/>
      <c r="CX39" s="73"/>
      <c r="CY39" s="325">
        <f t="shared" si="8"/>
        <v>15</v>
      </c>
      <c r="CZ39" s="381">
        <f t="shared" si="9"/>
        <v>15</v>
      </c>
      <c r="DA39" s="111">
        <f t="shared" si="42"/>
        <v>1</v>
      </c>
      <c r="DB39" s="302">
        <f t="shared" si="33"/>
        <v>15</v>
      </c>
      <c r="DC39" s="98">
        <f t="shared" si="34"/>
        <v>15</v>
      </c>
      <c r="DD39" s="102"/>
      <c r="DE39" s="620"/>
      <c r="DF39" s="620"/>
      <c r="DG39" s="653"/>
      <c r="DH39" s="665"/>
      <c r="DI39" s="665"/>
      <c r="DJ39" s="639"/>
      <c r="DK39" s="1005"/>
      <c r="DL39" s="1005"/>
      <c r="DM39" s="643"/>
      <c r="DN39" s="190">
        <f t="shared" si="11"/>
        <v>15</v>
      </c>
      <c r="DO39" s="98">
        <f t="shared" si="12"/>
        <v>15</v>
      </c>
      <c r="DP39" s="102"/>
      <c r="DQ39" s="620"/>
      <c r="DR39" s="620"/>
      <c r="DS39" s="540"/>
      <c r="DT39" s="626"/>
      <c r="DU39" s="626"/>
      <c r="DV39" s="586"/>
      <c r="DW39" s="582"/>
      <c r="DX39" s="582"/>
      <c r="DY39" s="585"/>
      <c r="DZ39" s="190">
        <f t="shared" si="13"/>
        <v>15</v>
      </c>
      <c r="EA39" s="98">
        <f t="shared" si="14"/>
        <v>15</v>
      </c>
      <c r="EB39" s="112">
        <f t="shared" si="37"/>
        <v>1</v>
      </c>
      <c r="EC39" s="603"/>
      <c r="ED39" s="603"/>
      <c r="EE39" s="531"/>
      <c r="EF39" s="626"/>
      <c r="EG39" s="626"/>
      <c r="EH39" s="586"/>
      <c r="EI39" s="641"/>
      <c r="EJ39" s="641"/>
      <c r="EK39" s="643"/>
      <c r="EL39" s="385">
        <f t="shared" si="15"/>
        <v>15</v>
      </c>
      <c r="EM39" s="98">
        <f t="shared" si="16"/>
        <v>15</v>
      </c>
      <c r="EN39" s="111">
        <f t="shared" si="17"/>
        <v>1</v>
      </c>
      <c r="EO39" s="620"/>
      <c r="EP39" s="620"/>
      <c r="EQ39" s="623"/>
      <c r="ER39" s="626"/>
      <c r="ES39" s="626"/>
      <c r="ET39" s="632"/>
      <c r="EU39" s="625"/>
      <c r="EV39" s="625"/>
      <c r="EW39" s="631"/>
    </row>
    <row r="40" spans="1:153" ht="39.950000000000003" customHeight="1" thickBot="1" x14ac:dyDescent="0.3">
      <c r="A40" s="744" t="s">
        <v>36</v>
      </c>
      <c r="B40" s="354" t="s">
        <v>94</v>
      </c>
      <c r="C40" s="357" t="s">
        <v>193</v>
      </c>
      <c r="D40" s="191"/>
      <c r="E40" s="192"/>
      <c r="F40" s="61">
        <v>40</v>
      </c>
      <c r="G40" s="62">
        <v>50</v>
      </c>
      <c r="H40" s="164"/>
      <c r="I40" s="165"/>
      <c r="J40" s="113">
        <v>35</v>
      </c>
      <c r="K40" s="87">
        <v>25</v>
      </c>
      <c r="L40" s="61">
        <f>F40+J40</f>
        <v>75</v>
      </c>
      <c r="M40" s="62">
        <f>E40+G40+I40+K40</f>
        <v>75</v>
      </c>
      <c r="N40" s="107">
        <f t="shared" si="0"/>
        <v>1</v>
      </c>
      <c r="O40" s="678">
        <f>AVERAGE(F40:F44)</f>
        <v>11</v>
      </c>
      <c r="P40" s="678">
        <f>AVERAGE(G40:G44)</f>
        <v>13</v>
      </c>
      <c r="Q40" s="511">
        <f>P40/O40</f>
        <v>1.1818181818181819</v>
      </c>
      <c r="R40" s="678">
        <f>AVERAGE(F40:F54)</f>
        <v>8.75</v>
      </c>
      <c r="S40" s="678">
        <f>AVERAGE(G40:G54)</f>
        <v>9.5833333333333339</v>
      </c>
      <c r="T40" s="529">
        <f>S40/R40</f>
        <v>1.0952380952380953</v>
      </c>
      <c r="U40" s="953"/>
      <c r="V40" s="953"/>
      <c r="W40" s="949"/>
      <c r="X40" s="214">
        <f t="shared" si="4"/>
        <v>75</v>
      </c>
      <c r="Y40" s="230">
        <f t="shared" si="5"/>
        <v>75</v>
      </c>
      <c r="Z40" s="133">
        <f t="shared" si="6"/>
        <v>1</v>
      </c>
      <c r="AA40" s="678">
        <f>AVERAGE(L40:L44)</f>
        <v>20.6</v>
      </c>
      <c r="AB40" s="678">
        <f>AVERAGE(M40:M44)</f>
        <v>20.6</v>
      </c>
      <c r="AC40" s="654">
        <f>AB40/AA40</f>
        <v>1</v>
      </c>
      <c r="AD40" s="678">
        <f>AVERAGE(L40:L54)</f>
        <v>14.666666666666666</v>
      </c>
      <c r="AE40" s="678">
        <f>AVERAGE(M40:M54)</f>
        <v>14.666666666666666</v>
      </c>
      <c r="AF40" s="529">
        <f>AE40/AD40</f>
        <v>1</v>
      </c>
      <c r="AG40" s="680"/>
      <c r="AH40" s="680"/>
      <c r="AI40" s="530"/>
      <c r="AJ40" s="479">
        <v>10</v>
      </c>
      <c r="AK40" s="182">
        <v>0</v>
      </c>
      <c r="AL40" s="145">
        <v>15</v>
      </c>
      <c r="AM40" s="182">
        <v>25</v>
      </c>
      <c r="AN40" s="145">
        <v>0</v>
      </c>
      <c r="AO40" s="182">
        <v>0</v>
      </c>
      <c r="AP40" s="61">
        <v>0</v>
      </c>
      <c r="AQ40" s="62">
        <v>0</v>
      </c>
      <c r="AR40" s="61">
        <f>AJ40+AL40+AN40+AP40+L40</f>
        <v>100</v>
      </c>
      <c r="AS40" s="62">
        <f t="shared" ref="AS40:AS45" si="43">M40+AK40+AM40+AO40+AQ40</f>
        <v>100</v>
      </c>
      <c r="AT40" s="97">
        <f t="shared" si="20"/>
        <v>1</v>
      </c>
      <c r="AU40" s="61">
        <f t="shared" ref="AU40:AU46" si="44">L40+AJ40</f>
        <v>85</v>
      </c>
      <c r="AV40" s="62">
        <f>M40+AK40</f>
        <v>75</v>
      </c>
      <c r="AW40" s="245">
        <f t="shared" si="23"/>
        <v>0.88235294117647056</v>
      </c>
      <c r="AX40" s="508">
        <f>AVERAGE(AU40:AU44)</f>
        <v>32.6</v>
      </c>
      <c r="AY40" s="508">
        <f>AVERAGE(AV40:AV44)</f>
        <v>37.6</v>
      </c>
      <c r="AZ40" s="511">
        <f>AY40/AX40</f>
        <v>1.1533742331288344</v>
      </c>
      <c r="BA40" s="508">
        <f>AVERAGE(AU40:AU54)</f>
        <v>21.583333333333332</v>
      </c>
      <c r="BB40" s="508">
        <f>AVERAGE(AV40:AV54)</f>
        <v>25.458333333333332</v>
      </c>
      <c r="BC40" s="526">
        <f>BB40/BA40</f>
        <v>1.1795366795366795</v>
      </c>
      <c r="BD40" s="582"/>
      <c r="BE40" s="582"/>
      <c r="BF40" s="585"/>
      <c r="BG40" s="211">
        <f>AU40+AL40</f>
        <v>100</v>
      </c>
      <c r="BH40" s="64">
        <f>M40+AK40+AM40</f>
        <v>100</v>
      </c>
      <c r="BI40" s="65">
        <f>BH40/BG40</f>
        <v>1</v>
      </c>
      <c r="BJ40" s="557">
        <f>AVERAGE(BG40:BG44)</f>
        <v>46.2</v>
      </c>
      <c r="BK40" s="557">
        <f>AVERAGE(BH40:BH44)</f>
        <v>46.6</v>
      </c>
      <c r="BL40" s="529">
        <f>BK40/BJ40</f>
        <v>1.0086580086580086</v>
      </c>
      <c r="BM40" s="557">
        <f>AVERAGE(BG40:BG54)</f>
        <v>31.145833333333332</v>
      </c>
      <c r="BN40" s="557">
        <f>AVERAGE(BH40:BH54)</f>
        <v>30.5625</v>
      </c>
      <c r="BO40" s="529">
        <f>BN40/BM40</f>
        <v>0.9812709030100335</v>
      </c>
      <c r="BP40" s="582"/>
      <c r="BQ40" s="582"/>
      <c r="BR40" s="585"/>
      <c r="BS40" s="211">
        <f>BG40+AN40</f>
        <v>100</v>
      </c>
      <c r="BT40" s="64">
        <f>BH40+AO40</f>
        <v>100</v>
      </c>
      <c r="BU40" s="65">
        <f>BT40/BS40</f>
        <v>1</v>
      </c>
      <c r="BV40" s="508">
        <f>AVERAGE(BS40:BS44)</f>
        <v>49.6</v>
      </c>
      <c r="BW40" s="508">
        <f>AVERAGE(BT40:BT44)</f>
        <v>50</v>
      </c>
      <c r="BX40" s="529">
        <f>BW40/BV40</f>
        <v>1.0080645161290323</v>
      </c>
      <c r="BY40" s="508">
        <f>AVERAGE(BS40:BS54)</f>
        <v>34.833333333333336</v>
      </c>
      <c r="BZ40" s="508">
        <f>AVERAGE(BT40:BT54)</f>
        <v>35</v>
      </c>
      <c r="CA40" s="511">
        <f>BZ40/BY40</f>
        <v>1.0047846889952152</v>
      </c>
      <c r="CB40" s="641"/>
      <c r="CC40" s="641"/>
      <c r="CD40" s="643"/>
      <c r="CE40" s="181">
        <f t="shared" si="29"/>
        <v>100</v>
      </c>
      <c r="CF40" s="62">
        <f t="shared" si="30"/>
        <v>100</v>
      </c>
      <c r="CG40" s="107">
        <f t="shared" si="7"/>
        <v>1</v>
      </c>
      <c r="CH40" s="557">
        <f>AVERAGE(CE40:CE44)</f>
        <v>52</v>
      </c>
      <c r="CI40" s="557">
        <f>AVERAGE(CF40:CF44)</f>
        <v>52</v>
      </c>
      <c r="CJ40" s="511">
        <f>CI40/CH40</f>
        <v>1</v>
      </c>
      <c r="CK40" s="508">
        <f>AVERAGE(CE40:CE54)</f>
        <v>39.583333333333336</v>
      </c>
      <c r="CL40" s="508">
        <f>AVERAGE(CF40:CF54)</f>
        <v>39.083333333333336</v>
      </c>
      <c r="CM40" s="529">
        <f>CL40/CK40</f>
        <v>0.98736842105263156</v>
      </c>
      <c r="CN40" s="625"/>
      <c r="CO40" s="625"/>
      <c r="CP40" s="585"/>
      <c r="CQ40" s="479">
        <v>0</v>
      </c>
      <c r="CR40" s="182">
        <v>0</v>
      </c>
      <c r="CS40" s="145">
        <v>0</v>
      </c>
      <c r="CT40" s="182">
        <v>0</v>
      </c>
      <c r="CU40" s="145">
        <v>0</v>
      </c>
      <c r="CV40" s="182">
        <v>0</v>
      </c>
      <c r="CW40" s="145">
        <v>0</v>
      </c>
      <c r="CX40" s="182">
        <v>0</v>
      </c>
      <c r="CY40" s="325">
        <f t="shared" si="8"/>
        <v>100</v>
      </c>
      <c r="CZ40" s="381">
        <f t="shared" si="9"/>
        <v>100</v>
      </c>
      <c r="DA40" s="97">
        <f t="shared" si="42"/>
        <v>1</v>
      </c>
      <c r="DB40" s="302">
        <f t="shared" si="33"/>
        <v>100</v>
      </c>
      <c r="DC40" s="98">
        <f t="shared" si="34"/>
        <v>100</v>
      </c>
      <c r="DD40" s="107">
        <f>DC40/DB40</f>
        <v>1</v>
      </c>
      <c r="DE40" s="508">
        <f>AVERAGE(DB40:DB44)</f>
        <v>53</v>
      </c>
      <c r="DF40" s="508">
        <f>AVERAGE(DC40:DC44)</f>
        <v>53</v>
      </c>
      <c r="DG40" s="511">
        <f>DF40/DE40</f>
        <v>1</v>
      </c>
      <c r="DH40" s="508">
        <f>AVERAGE(DB40:DB54)</f>
        <v>36.5</v>
      </c>
      <c r="DI40" s="508">
        <f>AVERAGE(DC40:DC54)</f>
        <v>35</v>
      </c>
      <c r="DJ40" s="654">
        <f>DI40/DH40</f>
        <v>0.95890410958904104</v>
      </c>
      <c r="DK40" s="1005"/>
      <c r="DL40" s="1005"/>
      <c r="DM40" s="643"/>
      <c r="DN40" s="190">
        <f t="shared" si="11"/>
        <v>100</v>
      </c>
      <c r="DO40" s="98">
        <f t="shared" si="12"/>
        <v>100</v>
      </c>
      <c r="DP40" s="65">
        <f>DO40/DN40</f>
        <v>1</v>
      </c>
      <c r="DQ40" s="557">
        <f>AVERAGE(DN40:DN44)</f>
        <v>54</v>
      </c>
      <c r="DR40" s="557">
        <f>AVERAGE(DO40:DO44)</f>
        <v>53</v>
      </c>
      <c r="DS40" s="529">
        <f>DR40/DQ40</f>
        <v>0.98148148148148151</v>
      </c>
      <c r="DT40" s="557">
        <f>AVERAGE(DN40:DN54)</f>
        <v>47.083333333333336</v>
      </c>
      <c r="DU40" s="557">
        <f>AVERAGE(DO40:DO54)</f>
        <v>43.75</v>
      </c>
      <c r="DV40" s="529">
        <f>DU40/DT40</f>
        <v>0.92920353982300885</v>
      </c>
      <c r="DW40" s="582"/>
      <c r="DX40" s="582"/>
      <c r="DY40" s="585"/>
      <c r="DZ40" s="190">
        <f t="shared" si="13"/>
        <v>100</v>
      </c>
      <c r="EA40" s="98">
        <f t="shared" si="14"/>
        <v>100</v>
      </c>
      <c r="EB40" s="65">
        <f>EA40/DZ40</f>
        <v>1</v>
      </c>
      <c r="EC40" s="508">
        <f>AVERAGE(DZ40:DZ44)</f>
        <v>62</v>
      </c>
      <c r="ED40" s="508">
        <f>AVERAGE(EA40:EA44)</f>
        <v>53</v>
      </c>
      <c r="EE40" s="529">
        <f>ED40/EC40</f>
        <v>0.85483870967741937</v>
      </c>
      <c r="EF40" s="508">
        <f>AVERAGE(DZ40:DZ54)</f>
        <v>53.75</v>
      </c>
      <c r="EG40" s="508">
        <f>AVERAGE(EA40:EA54)</f>
        <v>43.75</v>
      </c>
      <c r="EH40" s="511">
        <f>EG40/EF40</f>
        <v>0.81395348837209303</v>
      </c>
      <c r="EI40" s="641"/>
      <c r="EJ40" s="641"/>
      <c r="EK40" s="643"/>
      <c r="EL40" s="385">
        <f t="shared" si="15"/>
        <v>100</v>
      </c>
      <c r="EM40" s="98">
        <f t="shared" si="16"/>
        <v>100</v>
      </c>
      <c r="EN40" s="107">
        <f t="shared" si="17"/>
        <v>1</v>
      </c>
      <c r="EO40" s="557">
        <f>AVERAGE(EL40:EL44)</f>
        <v>70</v>
      </c>
      <c r="EP40" s="557">
        <f>AVERAGE(EM40:EM44)</f>
        <v>53</v>
      </c>
      <c r="EQ40" s="511">
        <f>EP40/EO40</f>
        <v>0.75714285714285712</v>
      </c>
      <c r="ER40" s="508">
        <f>AVERAGE(EL40:EL54)</f>
        <v>61.666666666666664</v>
      </c>
      <c r="ES40" s="508">
        <f>AVERAGE(EM40:EM54)</f>
        <v>43.75</v>
      </c>
      <c r="ET40" s="544">
        <f>ES40/ER40</f>
        <v>0.70945945945945954</v>
      </c>
      <c r="EU40" s="625"/>
      <c r="EV40" s="625"/>
      <c r="EW40" s="631"/>
    </row>
    <row r="41" spans="1:153" ht="39.950000000000003" customHeight="1" thickBot="1" x14ac:dyDescent="0.3">
      <c r="A41" s="745"/>
      <c r="B41" s="355" t="s">
        <v>95</v>
      </c>
      <c r="C41" s="358" t="s">
        <v>194</v>
      </c>
      <c r="D41" s="155"/>
      <c r="E41" s="156"/>
      <c r="F41" s="80">
        <v>0</v>
      </c>
      <c r="G41" s="81">
        <v>0</v>
      </c>
      <c r="H41" s="151"/>
      <c r="I41" s="152"/>
      <c r="J41" s="80">
        <v>0</v>
      </c>
      <c r="K41" s="81">
        <v>0</v>
      </c>
      <c r="L41" s="66">
        <f t="shared" ref="L41:L96" si="45">F41+J41</f>
        <v>0</v>
      </c>
      <c r="M41" s="81">
        <v>0</v>
      </c>
      <c r="N41" s="100"/>
      <c r="O41" s="680"/>
      <c r="P41" s="680"/>
      <c r="Q41" s="512"/>
      <c r="R41" s="680"/>
      <c r="S41" s="680"/>
      <c r="T41" s="530"/>
      <c r="U41" s="953"/>
      <c r="V41" s="953"/>
      <c r="W41" s="949"/>
      <c r="X41" s="215">
        <f t="shared" si="4"/>
        <v>0</v>
      </c>
      <c r="Y41" s="225">
        <f t="shared" si="5"/>
        <v>0</v>
      </c>
      <c r="Z41" s="238"/>
      <c r="AA41" s="680"/>
      <c r="AB41" s="680"/>
      <c r="AC41" s="655"/>
      <c r="AD41" s="680"/>
      <c r="AE41" s="680"/>
      <c r="AF41" s="530"/>
      <c r="AG41" s="680"/>
      <c r="AH41" s="680"/>
      <c r="AI41" s="530"/>
      <c r="AJ41" s="480">
        <v>50</v>
      </c>
      <c r="AK41" s="121">
        <v>85</v>
      </c>
      <c r="AL41" s="143">
        <v>50</v>
      </c>
      <c r="AM41" s="121">
        <v>15</v>
      </c>
      <c r="AN41" s="143">
        <v>0</v>
      </c>
      <c r="AO41" s="121">
        <v>0</v>
      </c>
      <c r="AP41" s="66">
        <v>0</v>
      </c>
      <c r="AQ41" s="67">
        <v>0</v>
      </c>
      <c r="AR41" s="66">
        <f>AJ41+AL41+AN41+AP41+L41</f>
        <v>100</v>
      </c>
      <c r="AS41" s="67">
        <f t="shared" si="43"/>
        <v>100</v>
      </c>
      <c r="AT41" s="223">
        <f t="shared" si="20"/>
        <v>1</v>
      </c>
      <c r="AU41" s="66">
        <f t="shared" si="44"/>
        <v>50</v>
      </c>
      <c r="AV41" s="67">
        <f>M41+AK41</f>
        <v>85</v>
      </c>
      <c r="AW41" s="109">
        <f t="shared" si="23"/>
        <v>1.7</v>
      </c>
      <c r="AX41" s="509"/>
      <c r="AY41" s="509"/>
      <c r="AZ41" s="512"/>
      <c r="BA41" s="509"/>
      <c r="BB41" s="509"/>
      <c r="BC41" s="527"/>
      <c r="BD41" s="582"/>
      <c r="BE41" s="582"/>
      <c r="BF41" s="585"/>
      <c r="BG41" s="63">
        <f>AU41+AL41</f>
        <v>100</v>
      </c>
      <c r="BH41" s="60">
        <f>M41+AK41+AM41</f>
        <v>100</v>
      </c>
      <c r="BI41" s="69">
        <f>BH41/BG41</f>
        <v>1</v>
      </c>
      <c r="BJ41" s="558"/>
      <c r="BK41" s="558"/>
      <c r="BL41" s="530"/>
      <c r="BM41" s="558"/>
      <c r="BN41" s="558"/>
      <c r="BO41" s="530"/>
      <c r="BP41" s="582"/>
      <c r="BQ41" s="582"/>
      <c r="BR41" s="585"/>
      <c r="BS41" s="63">
        <f t="shared" ref="BS41:BS96" si="46">BG41+AN41</f>
        <v>100</v>
      </c>
      <c r="BT41" s="60">
        <f t="shared" ref="BT41:BT95" si="47">BH41+AO41</f>
        <v>100</v>
      </c>
      <c r="BU41" s="69">
        <f t="shared" ref="BU41:BU96" si="48">BT41/BS41</f>
        <v>1</v>
      </c>
      <c r="BV41" s="509"/>
      <c r="BW41" s="509"/>
      <c r="BX41" s="530"/>
      <c r="BY41" s="509"/>
      <c r="BZ41" s="509"/>
      <c r="CA41" s="512"/>
      <c r="CB41" s="641"/>
      <c r="CC41" s="641"/>
      <c r="CD41" s="643"/>
      <c r="CE41" s="291">
        <f t="shared" si="29"/>
        <v>100</v>
      </c>
      <c r="CF41" s="67">
        <f t="shared" si="30"/>
        <v>100</v>
      </c>
      <c r="CG41" s="109">
        <f t="shared" si="7"/>
        <v>1</v>
      </c>
      <c r="CH41" s="558"/>
      <c r="CI41" s="558"/>
      <c r="CJ41" s="512"/>
      <c r="CK41" s="509"/>
      <c r="CL41" s="509"/>
      <c r="CM41" s="530"/>
      <c r="CN41" s="625"/>
      <c r="CO41" s="625"/>
      <c r="CP41" s="585"/>
      <c r="CQ41" s="479">
        <v>0</v>
      </c>
      <c r="CR41" s="182">
        <v>0</v>
      </c>
      <c r="CS41" s="145">
        <v>0</v>
      </c>
      <c r="CT41" s="182">
        <v>0</v>
      </c>
      <c r="CU41" s="145">
        <v>0</v>
      </c>
      <c r="CV41" s="182">
        <v>0</v>
      </c>
      <c r="CW41" s="145">
        <v>0</v>
      </c>
      <c r="CX41" s="182">
        <v>0</v>
      </c>
      <c r="CY41" s="325">
        <f t="shared" si="8"/>
        <v>100</v>
      </c>
      <c r="CZ41" s="381">
        <f t="shared" si="9"/>
        <v>100</v>
      </c>
      <c r="DA41" s="223">
        <f t="shared" si="42"/>
        <v>1</v>
      </c>
      <c r="DB41" s="302">
        <f t="shared" si="33"/>
        <v>100</v>
      </c>
      <c r="DC41" s="98">
        <f t="shared" si="34"/>
        <v>100</v>
      </c>
      <c r="DD41" s="109">
        <f>DC41/DB41</f>
        <v>1</v>
      </c>
      <c r="DE41" s="509"/>
      <c r="DF41" s="509"/>
      <c r="DG41" s="512"/>
      <c r="DH41" s="509"/>
      <c r="DI41" s="509"/>
      <c r="DJ41" s="655"/>
      <c r="DK41" s="1005"/>
      <c r="DL41" s="1005"/>
      <c r="DM41" s="643"/>
      <c r="DN41" s="190">
        <f t="shared" si="11"/>
        <v>100</v>
      </c>
      <c r="DO41" s="98">
        <f t="shared" si="12"/>
        <v>100</v>
      </c>
      <c r="DP41" s="69">
        <f>DO41/DN41</f>
        <v>1</v>
      </c>
      <c r="DQ41" s="558"/>
      <c r="DR41" s="558"/>
      <c r="DS41" s="530"/>
      <c r="DT41" s="558"/>
      <c r="DU41" s="558"/>
      <c r="DV41" s="530"/>
      <c r="DW41" s="582"/>
      <c r="DX41" s="582"/>
      <c r="DY41" s="585"/>
      <c r="DZ41" s="190">
        <f t="shared" si="13"/>
        <v>100</v>
      </c>
      <c r="EA41" s="98">
        <f t="shared" si="14"/>
        <v>100</v>
      </c>
      <c r="EB41" s="69">
        <f>EA41/DZ41</f>
        <v>1</v>
      </c>
      <c r="EC41" s="509"/>
      <c r="ED41" s="509"/>
      <c r="EE41" s="530"/>
      <c r="EF41" s="509"/>
      <c r="EG41" s="509"/>
      <c r="EH41" s="512"/>
      <c r="EI41" s="641"/>
      <c r="EJ41" s="641"/>
      <c r="EK41" s="643"/>
      <c r="EL41" s="385">
        <f t="shared" si="15"/>
        <v>100</v>
      </c>
      <c r="EM41" s="98">
        <f t="shared" si="16"/>
        <v>100</v>
      </c>
      <c r="EN41" s="109">
        <f t="shared" si="17"/>
        <v>1</v>
      </c>
      <c r="EO41" s="558"/>
      <c r="EP41" s="558"/>
      <c r="EQ41" s="512"/>
      <c r="ER41" s="509"/>
      <c r="ES41" s="509"/>
      <c r="ET41" s="545"/>
      <c r="EU41" s="625"/>
      <c r="EV41" s="625"/>
      <c r="EW41" s="631"/>
    </row>
    <row r="42" spans="1:153" ht="39.950000000000003" customHeight="1" thickBot="1" x14ac:dyDescent="0.3">
      <c r="A42" s="745"/>
      <c r="B42" s="355" t="s">
        <v>96</v>
      </c>
      <c r="C42" s="358" t="s">
        <v>195</v>
      </c>
      <c r="D42" s="193"/>
      <c r="E42" s="194"/>
      <c r="F42" s="99">
        <v>15</v>
      </c>
      <c r="G42" s="70">
        <v>15</v>
      </c>
      <c r="H42" s="149"/>
      <c r="I42" s="150"/>
      <c r="J42" s="80">
        <v>13</v>
      </c>
      <c r="K42" s="70">
        <v>13</v>
      </c>
      <c r="L42" s="66">
        <f>F42+J42</f>
        <v>28</v>
      </c>
      <c r="M42" s="67">
        <f>G42+K42</f>
        <v>28</v>
      </c>
      <c r="N42" s="109">
        <f t="shared" si="0"/>
        <v>1</v>
      </c>
      <c r="O42" s="680"/>
      <c r="P42" s="680"/>
      <c r="Q42" s="512"/>
      <c r="R42" s="680"/>
      <c r="S42" s="680"/>
      <c r="T42" s="530"/>
      <c r="U42" s="953"/>
      <c r="V42" s="953"/>
      <c r="W42" s="949"/>
      <c r="X42" s="215">
        <f t="shared" si="4"/>
        <v>28</v>
      </c>
      <c r="Y42" s="225">
        <f t="shared" si="5"/>
        <v>28</v>
      </c>
      <c r="Z42" s="162">
        <f t="shared" si="6"/>
        <v>1</v>
      </c>
      <c r="AA42" s="680"/>
      <c r="AB42" s="680"/>
      <c r="AC42" s="655"/>
      <c r="AD42" s="680"/>
      <c r="AE42" s="680"/>
      <c r="AF42" s="530"/>
      <c r="AG42" s="680"/>
      <c r="AH42" s="680"/>
      <c r="AI42" s="530"/>
      <c r="AJ42" s="480">
        <v>0</v>
      </c>
      <c r="AK42" s="81">
        <v>0</v>
      </c>
      <c r="AL42" s="143">
        <v>3</v>
      </c>
      <c r="AM42" s="121">
        <v>5</v>
      </c>
      <c r="AN42" s="143">
        <v>7</v>
      </c>
      <c r="AO42" s="121">
        <v>7</v>
      </c>
      <c r="AP42" s="80">
        <v>2</v>
      </c>
      <c r="AQ42" s="67">
        <v>0</v>
      </c>
      <c r="AR42" s="66">
        <f>AJ42+AL42+AN42+AP42+L42</f>
        <v>40</v>
      </c>
      <c r="AS42" s="67">
        <f t="shared" si="43"/>
        <v>40</v>
      </c>
      <c r="AT42" s="223">
        <f t="shared" si="20"/>
        <v>1</v>
      </c>
      <c r="AU42" s="66">
        <f>L42+AJ42</f>
        <v>28</v>
      </c>
      <c r="AV42" s="67">
        <f>M42+AK42</f>
        <v>28</v>
      </c>
      <c r="AW42" s="109">
        <f t="shared" si="23"/>
        <v>1</v>
      </c>
      <c r="AX42" s="509"/>
      <c r="AY42" s="509"/>
      <c r="AZ42" s="512"/>
      <c r="BA42" s="509"/>
      <c r="BB42" s="509"/>
      <c r="BC42" s="527"/>
      <c r="BD42" s="582"/>
      <c r="BE42" s="582"/>
      <c r="BF42" s="585"/>
      <c r="BG42" s="63">
        <f>AU42+AL42</f>
        <v>31</v>
      </c>
      <c r="BH42" s="60">
        <f>M42+AK42+AM42</f>
        <v>33</v>
      </c>
      <c r="BI42" s="69">
        <f>BH42/BG42</f>
        <v>1.064516129032258</v>
      </c>
      <c r="BJ42" s="558"/>
      <c r="BK42" s="558"/>
      <c r="BL42" s="530"/>
      <c r="BM42" s="558"/>
      <c r="BN42" s="558"/>
      <c r="BO42" s="530"/>
      <c r="BP42" s="582"/>
      <c r="BQ42" s="582"/>
      <c r="BR42" s="585"/>
      <c r="BS42" s="63">
        <f>BG42+AN42</f>
        <v>38</v>
      </c>
      <c r="BT42" s="60">
        <f>BH42+AO42</f>
        <v>40</v>
      </c>
      <c r="BU42" s="69">
        <f>BT42/BS42</f>
        <v>1.0526315789473684</v>
      </c>
      <c r="BV42" s="509"/>
      <c r="BW42" s="509"/>
      <c r="BX42" s="530"/>
      <c r="BY42" s="509"/>
      <c r="BZ42" s="509"/>
      <c r="CA42" s="512"/>
      <c r="CB42" s="641"/>
      <c r="CC42" s="641"/>
      <c r="CD42" s="643"/>
      <c r="CE42" s="291">
        <f t="shared" si="29"/>
        <v>40</v>
      </c>
      <c r="CF42" s="67">
        <f t="shared" si="30"/>
        <v>40</v>
      </c>
      <c r="CG42" s="109">
        <f t="shared" si="7"/>
        <v>1</v>
      </c>
      <c r="CH42" s="558"/>
      <c r="CI42" s="558"/>
      <c r="CJ42" s="512"/>
      <c r="CK42" s="509"/>
      <c r="CL42" s="509"/>
      <c r="CM42" s="530"/>
      <c r="CN42" s="625"/>
      <c r="CO42" s="625"/>
      <c r="CP42" s="585"/>
      <c r="CQ42" s="480"/>
      <c r="CR42" s="81"/>
      <c r="CS42" s="143"/>
      <c r="CT42" s="121"/>
      <c r="CU42" s="143"/>
      <c r="CV42" s="121"/>
      <c r="CW42" s="143"/>
      <c r="CX42" s="121"/>
      <c r="CY42" s="325">
        <f t="shared" si="8"/>
        <v>40</v>
      </c>
      <c r="CZ42" s="381">
        <f t="shared" si="9"/>
        <v>40</v>
      </c>
      <c r="DA42" s="68">
        <f t="shared" si="42"/>
        <v>1</v>
      </c>
      <c r="DB42" s="302">
        <f t="shared" si="33"/>
        <v>40</v>
      </c>
      <c r="DC42" s="98">
        <f t="shared" si="34"/>
        <v>40</v>
      </c>
      <c r="DD42" s="109">
        <f>DC42/DB42</f>
        <v>1</v>
      </c>
      <c r="DE42" s="509"/>
      <c r="DF42" s="509"/>
      <c r="DG42" s="512"/>
      <c r="DH42" s="509"/>
      <c r="DI42" s="509"/>
      <c r="DJ42" s="655"/>
      <c r="DK42" s="1005"/>
      <c r="DL42" s="1005"/>
      <c r="DM42" s="643"/>
      <c r="DN42" s="190">
        <f t="shared" si="11"/>
        <v>40</v>
      </c>
      <c r="DO42" s="98">
        <f t="shared" si="12"/>
        <v>40</v>
      </c>
      <c r="DP42" s="69">
        <f>DO42/DN42</f>
        <v>1</v>
      </c>
      <c r="DQ42" s="558"/>
      <c r="DR42" s="558"/>
      <c r="DS42" s="530"/>
      <c r="DT42" s="558"/>
      <c r="DU42" s="558"/>
      <c r="DV42" s="530"/>
      <c r="DW42" s="582"/>
      <c r="DX42" s="582"/>
      <c r="DY42" s="585"/>
      <c r="DZ42" s="190">
        <f t="shared" si="13"/>
        <v>40</v>
      </c>
      <c r="EA42" s="98">
        <f t="shared" si="14"/>
        <v>40</v>
      </c>
      <c r="EB42" s="69">
        <f>EA42/DZ42</f>
        <v>1</v>
      </c>
      <c r="EC42" s="509"/>
      <c r="ED42" s="509"/>
      <c r="EE42" s="530"/>
      <c r="EF42" s="509"/>
      <c r="EG42" s="509"/>
      <c r="EH42" s="512"/>
      <c r="EI42" s="641"/>
      <c r="EJ42" s="641"/>
      <c r="EK42" s="643"/>
      <c r="EL42" s="385">
        <f t="shared" si="15"/>
        <v>40</v>
      </c>
      <c r="EM42" s="98">
        <f t="shared" si="16"/>
        <v>40</v>
      </c>
      <c r="EN42" s="108">
        <f t="shared" si="17"/>
        <v>1</v>
      </c>
      <c r="EO42" s="558"/>
      <c r="EP42" s="558"/>
      <c r="EQ42" s="512"/>
      <c r="ER42" s="509"/>
      <c r="ES42" s="509"/>
      <c r="ET42" s="545"/>
      <c r="EU42" s="625"/>
      <c r="EV42" s="625"/>
      <c r="EW42" s="631"/>
    </row>
    <row r="43" spans="1:153" ht="39.950000000000003" customHeight="1" thickBot="1" x14ac:dyDescent="0.3">
      <c r="A43" s="745"/>
      <c r="B43" s="355" t="s">
        <v>97</v>
      </c>
      <c r="C43" s="359" t="s">
        <v>98</v>
      </c>
      <c r="D43" s="155"/>
      <c r="E43" s="156"/>
      <c r="F43" s="80">
        <v>0</v>
      </c>
      <c r="G43" s="81">
        <v>0</v>
      </c>
      <c r="H43" s="151"/>
      <c r="I43" s="152"/>
      <c r="J43" s="80">
        <v>0</v>
      </c>
      <c r="K43" s="81">
        <v>0</v>
      </c>
      <c r="L43" s="66">
        <f t="shared" si="45"/>
        <v>0</v>
      </c>
      <c r="M43" s="67">
        <f>G43+K43</f>
        <v>0</v>
      </c>
      <c r="N43" s="100"/>
      <c r="O43" s="680"/>
      <c r="P43" s="680"/>
      <c r="Q43" s="512"/>
      <c r="R43" s="680"/>
      <c r="S43" s="680"/>
      <c r="T43" s="530"/>
      <c r="U43" s="953"/>
      <c r="V43" s="953"/>
      <c r="W43" s="949"/>
      <c r="X43" s="215">
        <f t="shared" si="4"/>
        <v>0</v>
      </c>
      <c r="Y43" s="225">
        <f t="shared" si="5"/>
        <v>0</v>
      </c>
      <c r="Z43" s="238"/>
      <c r="AA43" s="680"/>
      <c r="AB43" s="680"/>
      <c r="AC43" s="655"/>
      <c r="AD43" s="680"/>
      <c r="AE43" s="680"/>
      <c r="AF43" s="530"/>
      <c r="AG43" s="680"/>
      <c r="AH43" s="680"/>
      <c r="AI43" s="530"/>
      <c r="AJ43" s="208">
        <v>0</v>
      </c>
      <c r="AK43" s="81">
        <v>0</v>
      </c>
      <c r="AL43" s="481">
        <v>0</v>
      </c>
      <c r="AM43" s="81">
        <v>0</v>
      </c>
      <c r="AN43" s="143">
        <v>10</v>
      </c>
      <c r="AO43" s="121">
        <v>10</v>
      </c>
      <c r="AP43" s="66">
        <v>10</v>
      </c>
      <c r="AQ43" s="67">
        <v>10</v>
      </c>
      <c r="AR43" s="66">
        <f>AJ43+AL43+AN43+AP43</f>
        <v>20</v>
      </c>
      <c r="AS43" s="67">
        <f t="shared" si="43"/>
        <v>20</v>
      </c>
      <c r="AT43" s="223">
        <f t="shared" si="20"/>
        <v>1</v>
      </c>
      <c r="AU43" s="66">
        <f t="shared" si="44"/>
        <v>0</v>
      </c>
      <c r="AV43" s="67">
        <f t="shared" ref="AV43:AV50" si="49">M43+AK43</f>
        <v>0</v>
      </c>
      <c r="AW43" s="100"/>
      <c r="AX43" s="509"/>
      <c r="AY43" s="509"/>
      <c r="AZ43" s="512"/>
      <c r="BA43" s="509"/>
      <c r="BB43" s="509"/>
      <c r="BC43" s="527"/>
      <c r="BD43" s="582"/>
      <c r="BE43" s="582"/>
      <c r="BF43" s="585"/>
      <c r="BG43" s="63">
        <f>AU43+AL43</f>
        <v>0</v>
      </c>
      <c r="BH43" s="60">
        <f>M43+AK43+AM43</f>
        <v>0</v>
      </c>
      <c r="BI43" s="71"/>
      <c r="BJ43" s="558"/>
      <c r="BK43" s="558"/>
      <c r="BL43" s="530"/>
      <c r="BM43" s="558"/>
      <c r="BN43" s="558"/>
      <c r="BO43" s="530"/>
      <c r="BP43" s="582"/>
      <c r="BQ43" s="582"/>
      <c r="BR43" s="585"/>
      <c r="BS43" s="63">
        <f t="shared" si="46"/>
        <v>10</v>
      </c>
      <c r="BT43" s="60">
        <f>BH43+AO43</f>
        <v>10</v>
      </c>
      <c r="BU43" s="69">
        <f>BT43/BS43</f>
        <v>1</v>
      </c>
      <c r="BV43" s="509"/>
      <c r="BW43" s="509"/>
      <c r="BX43" s="530"/>
      <c r="BY43" s="509"/>
      <c r="BZ43" s="509"/>
      <c r="CA43" s="512"/>
      <c r="CB43" s="641"/>
      <c r="CC43" s="641"/>
      <c r="CD43" s="643"/>
      <c r="CE43" s="291">
        <f t="shared" si="29"/>
        <v>20</v>
      </c>
      <c r="CF43" s="67">
        <f t="shared" si="30"/>
        <v>20</v>
      </c>
      <c r="CG43" s="109">
        <f t="shared" si="7"/>
        <v>1</v>
      </c>
      <c r="CH43" s="558"/>
      <c r="CI43" s="558"/>
      <c r="CJ43" s="512"/>
      <c r="CK43" s="509"/>
      <c r="CL43" s="509"/>
      <c r="CM43" s="530"/>
      <c r="CN43" s="625"/>
      <c r="CO43" s="625"/>
      <c r="CP43" s="585"/>
      <c r="CQ43" s="208">
        <v>5</v>
      </c>
      <c r="CR43" s="81">
        <v>5</v>
      </c>
      <c r="CS43" s="481">
        <v>5</v>
      </c>
      <c r="CT43" s="81">
        <v>0</v>
      </c>
      <c r="CU43" s="143">
        <v>10</v>
      </c>
      <c r="CV43" s="121">
        <v>0</v>
      </c>
      <c r="CW43" s="143">
        <v>10</v>
      </c>
      <c r="CX43" s="121">
        <v>0</v>
      </c>
      <c r="CY43" s="325">
        <f t="shared" si="8"/>
        <v>50</v>
      </c>
      <c r="CZ43" s="381">
        <f t="shared" si="9"/>
        <v>25</v>
      </c>
      <c r="DA43" s="68">
        <f t="shared" si="42"/>
        <v>0.5</v>
      </c>
      <c r="DB43" s="302">
        <f t="shared" si="33"/>
        <v>25</v>
      </c>
      <c r="DC43" s="98">
        <f t="shared" si="34"/>
        <v>25</v>
      </c>
      <c r="DD43" s="100"/>
      <c r="DE43" s="509"/>
      <c r="DF43" s="509"/>
      <c r="DG43" s="512"/>
      <c r="DH43" s="509"/>
      <c r="DI43" s="509"/>
      <c r="DJ43" s="655"/>
      <c r="DK43" s="1005"/>
      <c r="DL43" s="1005"/>
      <c r="DM43" s="643"/>
      <c r="DN43" s="190">
        <f t="shared" si="11"/>
        <v>30</v>
      </c>
      <c r="DO43" s="98">
        <f t="shared" si="12"/>
        <v>25</v>
      </c>
      <c r="DP43" s="71"/>
      <c r="DQ43" s="558"/>
      <c r="DR43" s="558"/>
      <c r="DS43" s="530"/>
      <c r="DT43" s="558"/>
      <c r="DU43" s="558"/>
      <c r="DV43" s="530"/>
      <c r="DW43" s="582"/>
      <c r="DX43" s="582"/>
      <c r="DY43" s="585"/>
      <c r="DZ43" s="190">
        <f t="shared" si="13"/>
        <v>40</v>
      </c>
      <c r="EA43" s="98">
        <f t="shared" si="14"/>
        <v>25</v>
      </c>
      <c r="EB43" s="69">
        <f>EA43/DZ43</f>
        <v>0.625</v>
      </c>
      <c r="EC43" s="509"/>
      <c r="ED43" s="509"/>
      <c r="EE43" s="530"/>
      <c r="EF43" s="509"/>
      <c r="EG43" s="509"/>
      <c r="EH43" s="512"/>
      <c r="EI43" s="641"/>
      <c r="EJ43" s="641"/>
      <c r="EK43" s="643"/>
      <c r="EL43" s="385">
        <f t="shared" si="15"/>
        <v>50</v>
      </c>
      <c r="EM43" s="98">
        <f t="shared" si="16"/>
        <v>25</v>
      </c>
      <c r="EN43" s="108">
        <f t="shared" si="17"/>
        <v>0.5</v>
      </c>
      <c r="EO43" s="558"/>
      <c r="EP43" s="558"/>
      <c r="EQ43" s="512"/>
      <c r="ER43" s="509"/>
      <c r="ES43" s="509"/>
      <c r="ET43" s="545"/>
      <c r="EU43" s="625"/>
      <c r="EV43" s="625"/>
      <c r="EW43" s="631"/>
    </row>
    <row r="44" spans="1:153" ht="39.950000000000003" customHeight="1" thickBot="1" x14ac:dyDescent="0.3">
      <c r="A44" s="746"/>
      <c r="B44" s="356" t="s">
        <v>99</v>
      </c>
      <c r="C44" s="360" t="s">
        <v>100</v>
      </c>
      <c r="D44" s="157"/>
      <c r="E44" s="158"/>
      <c r="F44" s="72">
        <v>0</v>
      </c>
      <c r="G44" s="73">
        <v>0</v>
      </c>
      <c r="H44" s="153"/>
      <c r="I44" s="154"/>
      <c r="J44" s="72">
        <v>0</v>
      </c>
      <c r="K44" s="73">
        <v>0</v>
      </c>
      <c r="L44" s="74">
        <f t="shared" si="45"/>
        <v>0</v>
      </c>
      <c r="M44" s="75">
        <f>G44+K44</f>
        <v>0</v>
      </c>
      <c r="N44" s="102"/>
      <c r="O44" s="679"/>
      <c r="P44" s="679"/>
      <c r="Q44" s="513"/>
      <c r="R44" s="680"/>
      <c r="S44" s="680"/>
      <c r="T44" s="530"/>
      <c r="U44" s="953"/>
      <c r="V44" s="953"/>
      <c r="W44" s="949"/>
      <c r="X44" s="216">
        <f t="shared" si="4"/>
        <v>0</v>
      </c>
      <c r="Y44" s="226">
        <f t="shared" si="5"/>
        <v>0</v>
      </c>
      <c r="Z44" s="239"/>
      <c r="AA44" s="679"/>
      <c r="AB44" s="679"/>
      <c r="AC44" s="656"/>
      <c r="AD44" s="680"/>
      <c r="AE44" s="680"/>
      <c r="AF44" s="530"/>
      <c r="AG44" s="680"/>
      <c r="AH44" s="680"/>
      <c r="AI44" s="530"/>
      <c r="AJ44" s="206">
        <v>0</v>
      </c>
      <c r="AK44" s="73">
        <v>0</v>
      </c>
      <c r="AL44" s="72">
        <v>0</v>
      </c>
      <c r="AM44" s="73">
        <v>0</v>
      </c>
      <c r="AN44" s="72">
        <v>0</v>
      </c>
      <c r="AO44" s="73">
        <v>0</v>
      </c>
      <c r="AP44" s="72">
        <v>0</v>
      </c>
      <c r="AQ44" s="73">
        <v>0</v>
      </c>
      <c r="AR44" s="144">
        <f>AJ44+AL44+AN44+AP44</f>
        <v>0</v>
      </c>
      <c r="AS44" s="122">
        <f t="shared" si="43"/>
        <v>0</v>
      </c>
      <c r="AT44" s="76"/>
      <c r="AU44" s="74">
        <f t="shared" si="44"/>
        <v>0</v>
      </c>
      <c r="AV44" s="75">
        <f t="shared" si="49"/>
        <v>0</v>
      </c>
      <c r="AW44" s="102"/>
      <c r="AX44" s="510"/>
      <c r="AY44" s="510"/>
      <c r="AZ44" s="513"/>
      <c r="BA44" s="509"/>
      <c r="BB44" s="509"/>
      <c r="BC44" s="527"/>
      <c r="BD44" s="582"/>
      <c r="BE44" s="582"/>
      <c r="BF44" s="585"/>
      <c r="BG44" s="212">
        <f>AU44+AL44</f>
        <v>0</v>
      </c>
      <c r="BH44" s="77">
        <f>M44+AK44+AM44</f>
        <v>0</v>
      </c>
      <c r="BI44" s="78"/>
      <c r="BJ44" s="559"/>
      <c r="BK44" s="559"/>
      <c r="BL44" s="531"/>
      <c r="BM44" s="558"/>
      <c r="BN44" s="558"/>
      <c r="BO44" s="530"/>
      <c r="BP44" s="582"/>
      <c r="BQ44" s="582"/>
      <c r="BR44" s="585"/>
      <c r="BS44" s="212">
        <f t="shared" si="46"/>
        <v>0</v>
      </c>
      <c r="BT44" s="77">
        <f t="shared" si="47"/>
        <v>0</v>
      </c>
      <c r="BU44" s="86"/>
      <c r="BV44" s="510"/>
      <c r="BW44" s="510"/>
      <c r="BX44" s="531"/>
      <c r="BY44" s="509"/>
      <c r="BZ44" s="509"/>
      <c r="CA44" s="512"/>
      <c r="CB44" s="641"/>
      <c r="CC44" s="641"/>
      <c r="CD44" s="643"/>
      <c r="CE44" s="369">
        <f t="shared" si="29"/>
        <v>0</v>
      </c>
      <c r="CF44" s="75">
        <f t="shared" si="30"/>
        <v>0</v>
      </c>
      <c r="CG44" s="102"/>
      <c r="CH44" s="559"/>
      <c r="CI44" s="559"/>
      <c r="CJ44" s="513"/>
      <c r="CK44" s="509"/>
      <c r="CL44" s="509"/>
      <c r="CM44" s="530"/>
      <c r="CN44" s="625"/>
      <c r="CO44" s="625"/>
      <c r="CP44" s="585"/>
      <c r="CQ44" s="206">
        <v>0</v>
      </c>
      <c r="CR44" s="73">
        <v>0</v>
      </c>
      <c r="CS44" s="72">
        <v>0</v>
      </c>
      <c r="CT44" s="73">
        <v>0</v>
      </c>
      <c r="CU44" s="72">
        <v>30</v>
      </c>
      <c r="CV44" s="73">
        <v>0</v>
      </c>
      <c r="CW44" s="72">
        <v>30</v>
      </c>
      <c r="CX44" s="73">
        <v>0</v>
      </c>
      <c r="CY44" s="325">
        <f t="shared" si="8"/>
        <v>60</v>
      </c>
      <c r="CZ44" s="381">
        <f t="shared" si="9"/>
        <v>0</v>
      </c>
      <c r="DA44" s="76"/>
      <c r="DB44" s="302">
        <f t="shared" si="33"/>
        <v>0</v>
      </c>
      <c r="DC44" s="98">
        <f t="shared" si="34"/>
        <v>0</v>
      </c>
      <c r="DD44" s="102"/>
      <c r="DE44" s="510"/>
      <c r="DF44" s="510"/>
      <c r="DG44" s="513"/>
      <c r="DH44" s="509"/>
      <c r="DI44" s="509"/>
      <c r="DJ44" s="655"/>
      <c r="DK44" s="1005"/>
      <c r="DL44" s="1005"/>
      <c r="DM44" s="643"/>
      <c r="DN44" s="190">
        <f t="shared" si="11"/>
        <v>0</v>
      </c>
      <c r="DO44" s="98">
        <f t="shared" si="12"/>
        <v>0</v>
      </c>
      <c r="DP44" s="78"/>
      <c r="DQ44" s="559"/>
      <c r="DR44" s="559"/>
      <c r="DS44" s="531"/>
      <c r="DT44" s="558"/>
      <c r="DU44" s="558"/>
      <c r="DV44" s="530"/>
      <c r="DW44" s="582"/>
      <c r="DX44" s="582"/>
      <c r="DY44" s="585"/>
      <c r="DZ44" s="190">
        <f t="shared" si="13"/>
        <v>30</v>
      </c>
      <c r="EA44" s="98">
        <f t="shared" si="14"/>
        <v>0</v>
      </c>
      <c r="EB44" s="86"/>
      <c r="EC44" s="510"/>
      <c r="ED44" s="510"/>
      <c r="EE44" s="531"/>
      <c r="EF44" s="509"/>
      <c r="EG44" s="509"/>
      <c r="EH44" s="512"/>
      <c r="EI44" s="641"/>
      <c r="EJ44" s="641"/>
      <c r="EK44" s="643"/>
      <c r="EL44" s="385">
        <f t="shared" si="15"/>
        <v>60</v>
      </c>
      <c r="EM44" s="98">
        <f t="shared" si="16"/>
        <v>0</v>
      </c>
      <c r="EN44" s="102"/>
      <c r="EO44" s="559"/>
      <c r="EP44" s="559"/>
      <c r="EQ44" s="513"/>
      <c r="ER44" s="509"/>
      <c r="ES44" s="509"/>
      <c r="ET44" s="545"/>
      <c r="EU44" s="625"/>
      <c r="EV44" s="625"/>
      <c r="EW44" s="631"/>
    </row>
    <row r="45" spans="1:153" ht="39.950000000000003" customHeight="1" thickBot="1" x14ac:dyDescent="0.3">
      <c r="A45" s="739" t="s">
        <v>37</v>
      </c>
      <c r="B45" s="345" t="s">
        <v>101</v>
      </c>
      <c r="C45" s="347" t="s">
        <v>196</v>
      </c>
      <c r="D45" s="195"/>
      <c r="E45" s="196"/>
      <c r="F45" s="146">
        <v>20</v>
      </c>
      <c r="G45" s="87">
        <v>20</v>
      </c>
      <c r="H45" s="195"/>
      <c r="I45" s="196"/>
      <c r="J45" s="146">
        <v>20</v>
      </c>
      <c r="K45" s="87">
        <v>5</v>
      </c>
      <c r="L45" s="61">
        <v>25</v>
      </c>
      <c r="M45" s="87">
        <f>K45+G45</f>
        <v>25</v>
      </c>
      <c r="N45" s="107">
        <f>M45/L45</f>
        <v>1</v>
      </c>
      <c r="O45" s="657">
        <f>AVERAGE(F45:F49)</f>
        <v>6</v>
      </c>
      <c r="P45" s="657">
        <f>AVERAGE(G45:G49)</f>
        <v>6</v>
      </c>
      <c r="Q45" s="529">
        <f>P45/O45</f>
        <v>1</v>
      </c>
      <c r="R45" s="680"/>
      <c r="S45" s="680"/>
      <c r="T45" s="530"/>
      <c r="U45" s="953"/>
      <c r="V45" s="953"/>
      <c r="W45" s="949"/>
      <c r="X45" s="214">
        <f t="shared" si="4"/>
        <v>40</v>
      </c>
      <c r="Y45" s="229">
        <f t="shared" si="5"/>
        <v>25</v>
      </c>
      <c r="Z45" s="220">
        <f t="shared" si="6"/>
        <v>0.625</v>
      </c>
      <c r="AA45" s="678">
        <f>AVERAGE(X45:X49)</f>
        <v>10.4</v>
      </c>
      <c r="AB45" s="678">
        <f>AVERAGE(Y45:Y49)</f>
        <v>7.4</v>
      </c>
      <c r="AC45" s="703">
        <f>AB45/AA45</f>
        <v>0.71153846153846156</v>
      </c>
      <c r="AD45" s="680"/>
      <c r="AE45" s="680"/>
      <c r="AF45" s="530"/>
      <c r="AG45" s="680"/>
      <c r="AH45" s="680"/>
      <c r="AI45" s="530"/>
      <c r="AJ45" s="479">
        <v>5</v>
      </c>
      <c r="AK45" s="182">
        <v>20</v>
      </c>
      <c r="AL45" s="145">
        <v>20</v>
      </c>
      <c r="AM45" s="182">
        <v>5</v>
      </c>
      <c r="AN45" s="145">
        <v>10</v>
      </c>
      <c r="AO45" s="182">
        <v>10</v>
      </c>
      <c r="AP45" s="145">
        <v>0</v>
      </c>
      <c r="AQ45" s="182">
        <v>0</v>
      </c>
      <c r="AR45" s="145">
        <f>AJ45+AL45+AN45+AP45+L45</f>
        <v>60</v>
      </c>
      <c r="AS45" s="182">
        <f t="shared" si="43"/>
        <v>60</v>
      </c>
      <c r="AT45" s="97">
        <f t="shared" si="20"/>
        <v>1</v>
      </c>
      <c r="AU45" s="61">
        <f>L45+AJ45</f>
        <v>30</v>
      </c>
      <c r="AV45" s="62">
        <f t="shared" si="49"/>
        <v>45</v>
      </c>
      <c r="AW45" s="107">
        <f t="shared" si="23"/>
        <v>1.5</v>
      </c>
      <c r="AX45" s="618">
        <f>AVERAGE(AU45:AU49)</f>
        <v>11.4</v>
      </c>
      <c r="AY45" s="618">
        <f>AVERAGE(AV45:AV49)</f>
        <v>15.9</v>
      </c>
      <c r="AZ45" s="529">
        <f>AY45/AX45</f>
        <v>1.3947368421052631</v>
      </c>
      <c r="BA45" s="509"/>
      <c r="BB45" s="509"/>
      <c r="BC45" s="527"/>
      <c r="BD45" s="582"/>
      <c r="BE45" s="582"/>
      <c r="BF45" s="585"/>
      <c r="BG45" s="211">
        <f t="shared" ref="BG45:BG50" si="50">AU45+AL45</f>
        <v>50</v>
      </c>
      <c r="BH45" s="64">
        <f t="shared" ref="BH45:BH50" si="51">M45+AK45+AM45</f>
        <v>50</v>
      </c>
      <c r="BI45" s="65">
        <f>BH45/BG45</f>
        <v>1</v>
      </c>
      <c r="BJ45" s="618">
        <f>AVERAGE(BG45:BG49)</f>
        <v>18.75</v>
      </c>
      <c r="BK45" s="618">
        <f>AVERAGE(BH45:BH49)</f>
        <v>18.75</v>
      </c>
      <c r="BL45" s="529">
        <f>BK45/BJ45</f>
        <v>1</v>
      </c>
      <c r="BM45" s="558"/>
      <c r="BN45" s="558"/>
      <c r="BO45" s="530"/>
      <c r="BP45" s="582"/>
      <c r="BQ45" s="582"/>
      <c r="BR45" s="585"/>
      <c r="BS45" s="211">
        <f>BG45+AN45</f>
        <v>60</v>
      </c>
      <c r="BT45" s="64">
        <f>BH45+AO45</f>
        <v>60</v>
      </c>
      <c r="BU45" s="65">
        <f>BT45/BS45</f>
        <v>1</v>
      </c>
      <c r="BV45" s="618">
        <f>AVERAGE(BS45:BS49)</f>
        <v>22</v>
      </c>
      <c r="BW45" s="618">
        <f>AVERAGE(BT45:BT49)</f>
        <v>22</v>
      </c>
      <c r="BX45" s="529">
        <f>BW45/BV45</f>
        <v>1</v>
      </c>
      <c r="BY45" s="509"/>
      <c r="BZ45" s="509"/>
      <c r="CA45" s="512"/>
      <c r="CB45" s="641"/>
      <c r="CC45" s="641"/>
      <c r="CD45" s="643"/>
      <c r="CE45" s="181">
        <f t="shared" si="29"/>
        <v>60</v>
      </c>
      <c r="CF45" s="62">
        <f t="shared" si="30"/>
        <v>60</v>
      </c>
      <c r="CG45" s="107">
        <f t="shared" si="7"/>
        <v>1</v>
      </c>
      <c r="CH45" s="618">
        <f>AVERAGE(CE45:CE49)</f>
        <v>27</v>
      </c>
      <c r="CI45" s="618">
        <f>AVERAGE(CF45:CF49)</f>
        <v>26.2</v>
      </c>
      <c r="CJ45" s="529">
        <f>CI45/CH45</f>
        <v>0.97037037037037033</v>
      </c>
      <c r="CK45" s="509"/>
      <c r="CL45" s="509"/>
      <c r="CM45" s="530"/>
      <c r="CN45" s="625"/>
      <c r="CO45" s="625"/>
      <c r="CP45" s="585"/>
      <c r="CQ45" s="479">
        <v>40</v>
      </c>
      <c r="CR45" s="182">
        <v>38</v>
      </c>
      <c r="CS45" s="145">
        <v>0</v>
      </c>
      <c r="CT45" s="182">
        <v>0</v>
      </c>
      <c r="CU45" s="145">
        <v>0</v>
      </c>
      <c r="CV45" s="182">
        <v>0</v>
      </c>
      <c r="CW45" s="145">
        <v>0</v>
      </c>
      <c r="CX45" s="182">
        <v>0</v>
      </c>
      <c r="CY45" s="325">
        <f t="shared" si="8"/>
        <v>100</v>
      </c>
      <c r="CZ45" s="381">
        <f t="shared" si="9"/>
        <v>98</v>
      </c>
      <c r="DA45" s="97">
        <f>CZ45/CY45</f>
        <v>0.98</v>
      </c>
      <c r="DB45" s="302">
        <f t="shared" si="33"/>
        <v>100</v>
      </c>
      <c r="DC45" s="98">
        <f t="shared" si="34"/>
        <v>98</v>
      </c>
      <c r="DD45" s="107">
        <f>DC45/DB45</f>
        <v>0.98</v>
      </c>
      <c r="DE45" s="618">
        <f>AVERAGE(DB45:DB49)</f>
        <v>36</v>
      </c>
      <c r="DF45" s="618">
        <f>AVERAGE(DC45:DC49)</f>
        <v>34.6</v>
      </c>
      <c r="DG45" s="529">
        <f>DF45/DE45</f>
        <v>0.96111111111111114</v>
      </c>
      <c r="DH45" s="509"/>
      <c r="DI45" s="509"/>
      <c r="DJ45" s="655"/>
      <c r="DK45" s="1005"/>
      <c r="DL45" s="1005"/>
      <c r="DM45" s="643"/>
      <c r="DN45" s="190">
        <f t="shared" si="11"/>
        <v>100</v>
      </c>
      <c r="DO45" s="98">
        <f t="shared" si="12"/>
        <v>98</v>
      </c>
      <c r="DP45" s="65">
        <f>DO45/DN45</f>
        <v>0.98</v>
      </c>
      <c r="DQ45" s="618">
        <f>AVERAGE(DN45:DN49)</f>
        <v>39</v>
      </c>
      <c r="DR45" s="618">
        <f>AVERAGE(DO45:DO49)</f>
        <v>34.6</v>
      </c>
      <c r="DS45" s="529">
        <f>DR45/DQ45</f>
        <v>0.88717948717948725</v>
      </c>
      <c r="DT45" s="558"/>
      <c r="DU45" s="558"/>
      <c r="DV45" s="530"/>
      <c r="DW45" s="582"/>
      <c r="DX45" s="582"/>
      <c r="DY45" s="585"/>
      <c r="DZ45" s="190">
        <f t="shared" si="13"/>
        <v>100</v>
      </c>
      <c r="EA45" s="98">
        <f t="shared" si="14"/>
        <v>98</v>
      </c>
      <c r="EB45" s="65">
        <f>EA45/DZ45</f>
        <v>0.98</v>
      </c>
      <c r="EC45" s="618">
        <f>AVERAGE(DZ45:DZ49)</f>
        <v>45</v>
      </c>
      <c r="ED45" s="618">
        <f>AVERAGE(EA45:EA49)</f>
        <v>34.6</v>
      </c>
      <c r="EE45" s="529">
        <f>ED45/EC45</f>
        <v>0.76888888888888896</v>
      </c>
      <c r="EF45" s="509"/>
      <c r="EG45" s="509"/>
      <c r="EH45" s="512"/>
      <c r="EI45" s="641"/>
      <c r="EJ45" s="641"/>
      <c r="EK45" s="643"/>
      <c r="EL45" s="385">
        <f t="shared" si="15"/>
        <v>100</v>
      </c>
      <c r="EM45" s="98">
        <f t="shared" si="16"/>
        <v>98</v>
      </c>
      <c r="EN45" s="96">
        <f>EM45/EL45</f>
        <v>0.98</v>
      </c>
      <c r="EO45" s="618">
        <f>AVERAGE(EL45:EL49)</f>
        <v>54</v>
      </c>
      <c r="EP45" s="618">
        <f>AVERAGE(EM45:EM49)</f>
        <v>34.6</v>
      </c>
      <c r="EQ45" s="621">
        <f>EP45/EO45</f>
        <v>0.64074074074074072</v>
      </c>
      <c r="ER45" s="509"/>
      <c r="ES45" s="509"/>
      <c r="ET45" s="545"/>
      <c r="EU45" s="625"/>
      <c r="EV45" s="625"/>
      <c r="EW45" s="631"/>
    </row>
    <row r="46" spans="1:153" ht="39.950000000000003" customHeight="1" thickBot="1" x14ac:dyDescent="0.3">
      <c r="A46" s="747"/>
      <c r="B46" s="352" t="s">
        <v>103</v>
      </c>
      <c r="C46" s="353" t="s">
        <v>329</v>
      </c>
      <c r="D46" s="155"/>
      <c r="E46" s="156"/>
      <c r="F46" s="80">
        <v>0</v>
      </c>
      <c r="G46" s="81">
        <v>0</v>
      </c>
      <c r="H46" s="151"/>
      <c r="I46" s="152"/>
      <c r="J46" s="80">
        <v>0</v>
      </c>
      <c r="K46" s="81">
        <v>0</v>
      </c>
      <c r="L46" s="66">
        <f t="shared" ref="L46:L52" si="52">F46+J46</f>
        <v>0</v>
      </c>
      <c r="M46" s="70">
        <f>K46+G46</f>
        <v>0</v>
      </c>
      <c r="N46" s="100"/>
      <c r="O46" s="658"/>
      <c r="P46" s="658"/>
      <c r="Q46" s="530"/>
      <c r="R46" s="680"/>
      <c r="S46" s="680"/>
      <c r="T46" s="530"/>
      <c r="U46" s="953"/>
      <c r="V46" s="953"/>
      <c r="W46" s="949"/>
      <c r="X46" s="215">
        <f t="shared" si="4"/>
        <v>0</v>
      </c>
      <c r="Y46" s="243">
        <f t="shared" si="5"/>
        <v>0</v>
      </c>
      <c r="Z46" s="238"/>
      <c r="AA46" s="680"/>
      <c r="AB46" s="680"/>
      <c r="AC46" s="704"/>
      <c r="AD46" s="680"/>
      <c r="AE46" s="680"/>
      <c r="AF46" s="530"/>
      <c r="AG46" s="680"/>
      <c r="AH46" s="680"/>
      <c r="AI46" s="530"/>
      <c r="AJ46" s="105">
        <v>0</v>
      </c>
      <c r="AK46" s="81">
        <v>0</v>
      </c>
      <c r="AL46" s="80">
        <v>0</v>
      </c>
      <c r="AM46" s="81">
        <v>0</v>
      </c>
      <c r="AN46" s="80">
        <v>0</v>
      </c>
      <c r="AO46" s="81">
        <v>0</v>
      </c>
      <c r="AP46" s="80">
        <v>0</v>
      </c>
      <c r="AQ46" s="81">
        <v>0</v>
      </c>
      <c r="AR46" s="143">
        <v>0</v>
      </c>
      <c r="AS46" s="121">
        <v>0</v>
      </c>
      <c r="AT46" s="79"/>
      <c r="AU46" s="66">
        <f t="shared" si="44"/>
        <v>0</v>
      </c>
      <c r="AV46" s="67">
        <f t="shared" si="49"/>
        <v>0</v>
      </c>
      <c r="AW46" s="100"/>
      <c r="AX46" s="619"/>
      <c r="AY46" s="619"/>
      <c r="AZ46" s="530"/>
      <c r="BA46" s="509"/>
      <c r="BB46" s="509"/>
      <c r="BC46" s="527"/>
      <c r="BD46" s="582"/>
      <c r="BE46" s="582"/>
      <c r="BF46" s="585"/>
      <c r="BG46" s="63">
        <f t="shared" si="50"/>
        <v>0</v>
      </c>
      <c r="BH46" s="60">
        <f t="shared" si="51"/>
        <v>0</v>
      </c>
      <c r="BI46" s="82"/>
      <c r="BJ46" s="619"/>
      <c r="BK46" s="619"/>
      <c r="BL46" s="530"/>
      <c r="BM46" s="558"/>
      <c r="BN46" s="558"/>
      <c r="BO46" s="530"/>
      <c r="BP46" s="582"/>
      <c r="BQ46" s="582"/>
      <c r="BR46" s="585"/>
      <c r="BS46" s="63">
        <f t="shared" si="46"/>
        <v>0</v>
      </c>
      <c r="BT46" s="60">
        <f t="shared" si="47"/>
        <v>0</v>
      </c>
      <c r="BU46" s="82"/>
      <c r="BV46" s="619"/>
      <c r="BW46" s="619"/>
      <c r="BX46" s="530"/>
      <c r="BY46" s="509"/>
      <c r="BZ46" s="509"/>
      <c r="CA46" s="512"/>
      <c r="CB46" s="641"/>
      <c r="CC46" s="641"/>
      <c r="CD46" s="643"/>
      <c r="CE46" s="291">
        <f t="shared" si="29"/>
        <v>0</v>
      </c>
      <c r="CF46" s="67">
        <f t="shared" si="30"/>
        <v>0</v>
      </c>
      <c r="CG46" s="100"/>
      <c r="CH46" s="619"/>
      <c r="CI46" s="619"/>
      <c r="CJ46" s="530"/>
      <c r="CK46" s="509"/>
      <c r="CL46" s="509"/>
      <c r="CM46" s="530"/>
      <c r="CN46" s="625"/>
      <c r="CO46" s="625"/>
      <c r="CP46" s="585"/>
      <c r="CQ46" s="105">
        <v>0</v>
      </c>
      <c r="CR46" s="81">
        <v>0</v>
      </c>
      <c r="CS46" s="80">
        <v>5</v>
      </c>
      <c r="CT46" s="81">
        <v>0</v>
      </c>
      <c r="CU46" s="80">
        <v>10</v>
      </c>
      <c r="CV46" s="81">
        <v>0</v>
      </c>
      <c r="CW46" s="80">
        <v>15</v>
      </c>
      <c r="CX46" s="81">
        <v>0</v>
      </c>
      <c r="CY46" s="325">
        <f>AR46+CQ46+CS46+CU46+CW46</f>
        <v>30</v>
      </c>
      <c r="CZ46" s="381">
        <f t="shared" si="9"/>
        <v>0</v>
      </c>
      <c r="DA46" s="79"/>
      <c r="DB46" s="302">
        <f t="shared" si="33"/>
        <v>0</v>
      </c>
      <c r="DC46" s="98">
        <f t="shared" si="34"/>
        <v>0</v>
      </c>
      <c r="DD46" s="100"/>
      <c r="DE46" s="619"/>
      <c r="DF46" s="619"/>
      <c r="DG46" s="530"/>
      <c r="DH46" s="509"/>
      <c r="DI46" s="509"/>
      <c r="DJ46" s="655"/>
      <c r="DK46" s="1005"/>
      <c r="DL46" s="1005"/>
      <c r="DM46" s="643"/>
      <c r="DN46" s="190">
        <f t="shared" si="11"/>
        <v>5</v>
      </c>
      <c r="DO46" s="98">
        <f t="shared" si="12"/>
        <v>0</v>
      </c>
      <c r="DP46" s="82"/>
      <c r="DQ46" s="619"/>
      <c r="DR46" s="619"/>
      <c r="DS46" s="530"/>
      <c r="DT46" s="558"/>
      <c r="DU46" s="558"/>
      <c r="DV46" s="530"/>
      <c r="DW46" s="582"/>
      <c r="DX46" s="582"/>
      <c r="DY46" s="585"/>
      <c r="DZ46" s="190">
        <f t="shared" si="13"/>
        <v>15</v>
      </c>
      <c r="EA46" s="98">
        <f t="shared" si="14"/>
        <v>0</v>
      </c>
      <c r="EB46" s="82"/>
      <c r="EC46" s="619"/>
      <c r="ED46" s="619"/>
      <c r="EE46" s="530"/>
      <c r="EF46" s="509"/>
      <c r="EG46" s="509"/>
      <c r="EH46" s="512"/>
      <c r="EI46" s="641"/>
      <c r="EJ46" s="641"/>
      <c r="EK46" s="643"/>
      <c r="EL46" s="385">
        <f t="shared" si="15"/>
        <v>30</v>
      </c>
      <c r="EM46" s="98">
        <f t="shared" si="16"/>
        <v>0</v>
      </c>
      <c r="EN46" s="100"/>
      <c r="EO46" s="619"/>
      <c r="EP46" s="619"/>
      <c r="EQ46" s="622"/>
      <c r="ER46" s="509"/>
      <c r="ES46" s="509"/>
      <c r="ET46" s="545"/>
      <c r="EU46" s="625"/>
      <c r="EV46" s="625"/>
      <c r="EW46" s="631"/>
    </row>
    <row r="47" spans="1:153" ht="39.950000000000003" customHeight="1" thickBot="1" x14ac:dyDescent="0.3">
      <c r="A47" s="747"/>
      <c r="B47" s="352" t="s">
        <v>104</v>
      </c>
      <c r="C47" s="353" t="s">
        <v>197</v>
      </c>
      <c r="D47" s="197"/>
      <c r="E47" s="198"/>
      <c r="F47" s="99">
        <v>10</v>
      </c>
      <c r="G47" s="70">
        <v>10</v>
      </c>
      <c r="H47" s="149"/>
      <c r="I47" s="150"/>
      <c r="J47" s="80">
        <v>2</v>
      </c>
      <c r="K47" s="70">
        <v>2</v>
      </c>
      <c r="L47" s="66">
        <f t="shared" si="52"/>
        <v>12</v>
      </c>
      <c r="M47" s="67">
        <f>G47+K47</f>
        <v>12</v>
      </c>
      <c r="N47" s="109">
        <f t="shared" si="0"/>
        <v>1</v>
      </c>
      <c r="O47" s="658"/>
      <c r="P47" s="658"/>
      <c r="Q47" s="530"/>
      <c r="R47" s="680"/>
      <c r="S47" s="680"/>
      <c r="T47" s="530"/>
      <c r="U47" s="953"/>
      <c r="V47" s="953"/>
      <c r="W47" s="949"/>
      <c r="X47" s="215">
        <f t="shared" si="4"/>
        <v>12</v>
      </c>
      <c r="Y47" s="243">
        <f t="shared" si="5"/>
        <v>12</v>
      </c>
      <c r="Z47" s="162">
        <f t="shared" si="6"/>
        <v>1</v>
      </c>
      <c r="AA47" s="680"/>
      <c r="AB47" s="680"/>
      <c r="AC47" s="704"/>
      <c r="AD47" s="680"/>
      <c r="AE47" s="680"/>
      <c r="AF47" s="530"/>
      <c r="AG47" s="680"/>
      <c r="AH47" s="680"/>
      <c r="AI47" s="530"/>
      <c r="AJ47" s="480">
        <v>2.5</v>
      </c>
      <c r="AK47" s="121">
        <f>8+2</f>
        <v>10</v>
      </c>
      <c r="AL47" s="143">
        <v>10.5</v>
      </c>
      <c r="AM47" s="121">
        <v>3</v>
      </c>
      <c r="AN47" s="143">
        <v>0</v>
      </c>
      <c r="AO47" s="121">
        <v>0</v>
      </c>
      <c r="AP47" s="143">
        <v>5</v>
      </c>
      <c r="AQ47" s="121">
        <v>1</v>
      </c>
      <c r="AR47" s="143">
        <f>AJ47+AL47+AN47+AP47+L47</f>
        <v>30</v>
      </c>
      <c r="AS47" s="121">
        <f>M47+AK47+AM47+AO47+AQ47</f>
        <v>26</v>
      </c>
      <c r="AT47" s="478">
        <f t="shared" si="20"/>
        <v>0.8666666666666667</v>
      </c>
      <c r="AU47" s="66">
        <f>L47+AJ47</f>
        <v>14.5</v>
      </c>
      <c r="AV47" s="67">
        <f t="shared" si="49"/>
        <v>22</v>
      </c>
      <c r="AW47" s="109">
        <f t="shared" si="23"/>
        <v>1.5172413793103448</v>
      </c>
      <c r="AX47" s="619"/>
      <c r="AY47" s="619"/>
      <c r="AZ47" s="530"/>
      <c r="BA47" s="509"/>
      <c r="BB47" s="509"/>
      <c r="BC47" s="527"/>
      <c r="BD47" s="582"/>
      <c r="BE47" s="582"/>
      <c r="BF47" s="585"/>
      <c r="BG47" s="63">
        <f t="shared" si="50"/>
        <v>25</v>
      </c>
      <c r="BH47" s="60">
        <f t="shared" si="51"/>
        <v>25</v>
      </c>
      <c r="BI47" s="69">
        <f>BH47/BG47</f>
        <v>1</v>
      </c>
      <c r="BJ47" s="619"/>
      <c r="BK47" s="619"/>
      <c r="BL47" s="530"/>
      <c r="BM47" s="558"/>
      <c r="BN47" s="558"/>
      <c r="BO47" s="530"/>
      <c r="BP47" s="582"/>
      <c r="BQ47" s="582"/>
      <c r="BR47" s="585"/>
      <c r="BS47" s="63">
        <f>BG47+AN47</f>
        <v>25</v>
      </c>
      <c r="BT47" s="60">
        <f>BH47+AO47</f>
        <v>25</v>
      </c>
      <c r="BU47" s="69">
        <f>BT47/BS47</f>
        <v>1</v>
      </c>
      <c r="BV47" s="619"/>
      <c r="BW47" s="619"/>
      <c r="BX47" s="530"/>
      <c r="BY47" s="509"/>
      <c r="BZ47" s="509"/>
      <c r="CA47" s="512"/>
      <c r="CB47" s="641"/>
      <c r="CC47" s="641"/>
      <c r="CD47" s="643"/>
      <c r="CE47" s="291">
        <f t="shared" si="29"/>
        <v>30</v>
      </c>
      <c r="CF47" s="67">
        <f t="shared" si="30"/>
        <v>26</v>
      </c>
      <c r="CG47" s="246">
        <f t="shared" si="7"/>
        <v>0.8666666666666667</v>
      </c>
      <c r="CH47" s="619"/>
      <c r="CI47" s="619"/>
      <c r="CJ47" s="530"/>
      <c r="CK47" s="509"/>
      <c r="CL47" s="509"/>
      <c r="CM47" s="530"/>
      <c r="CN47" s="625"/>
      <c r="CO47" s="625"/>
      <c r="CP47" s="585"/>
      <c r="CQ47" s="480"/>
      <c r="CR47" s="121"/>
      <c r="CS47" s="143"/>
      <c r="CT47" s="121"/>
      <c r="CU47" s="143"/>
      <c r="CV47" s="121"/>
      <c r="CW47" s="143"/>
      <c r="CX47" s="121"/>
      <c r="CY47" s="325">
        <f t="shared" si="8"/>
        <v>30</v>
      </c>
      <c r="CZ47" s="381">
        <f t="shared" si="9"/>
        <v>26</v>
      </c>
      <c r="DA47" s="68">
        <f t="shared" ref="DA47:DA54" si="53">CZ47/CY47</f>
        <v>0.8666666666666667</v>
      </c>
      <c r="DB47" s="302">
        <f t="shared" si="33"/>
        <v>30</v>
      </c>
      <c r="DC47" s="98">
        <f t="shared" si="34"/>
        <v>26</v>
      </c>
      <c r="DD47" s="128">
        <f>DC47/DB47</f>
        <v>0.8666666666666667</v>
      </c>
      <c r="DE47" s="619"/>
      <c r="DF47" s="619"/>
      <c r="DG47" s="530"/>
      <c r="DH47" s="509"/>
      <c r="DI47" s="509"/>
      <c r="DJ47" s="655"/>
      <c r="DK47" s="1005"/>
      <c r="DL47" s="1005"/>
      <c r="DM47" s="643"/>
      <c r="DN47" s="190">
        <f t="shared" si="11"/>
        <v>30</v>
      </c>
      <c r="DO47" s="98">
        <f t="shared" si="12"/>
        <v>26</v>
      </c>
      <c r="DP47" s="69">
        <f>DO47/DN47</f>
        <v>0.8666666666666667</v>
      </c>
      <c r="DQ47" s="619"/>
      <c r="DR47" s="619"/>
      <c r="DS47" s="530"/>
      <c r="DT47" s="558"/>
      <c r="DU47" s="558"/>
      <c r="DV47" s="530"/>
      <c r="DW47" s="582"/>
      <c r="DX47" s="582"/>
      <c r="DY47" s="585"/>
      <c r="DZ47" s="190">
        <f t="shared" si="13"/>
        <v>30</v>
      </c>
      <c r="EA47" s="98">
        <f t="shared" si="14"/>
        <v>26</v>
      </c>
      <c r="EB47" s="69">
        <f>EA47/DZ47</f>
        <v>0.8666666666666667</v>
      </c>
      <c r="EC47" s="619"/>
      <c r="ED47" s="619"/>
      <c r="EE47" s="530"/>
      <c r="EF47" s="509"/>
      <c r="EG47" s="509"/>
      <c r="EH47" s="512"/>
      <c r="EI47" s="641"/>
      <c r="EJ47" s="641"/>
      <c r="EK47" s="643"/>
      <c r="EL47" s="385">
        <f t="shared" si="15"/>
        <v>30</v>
      </c>
      <c r="EM47" s="98">
        <f t="shared" si="16"/>
        <v>26</v>
      </c>
      <c r="EN47" s="108">
        <f t="shared" ref="EN47:EN64" si="54">EM47/EL47</f>
        <v>0.8666666666666667</v>
      </c>
      <c r="EO47" s="619"/>
      <c r="EP47" s="619"/>
      <c r="EQ47" s="622"/>
      <c r="ER47" s="509"/>
      <c r="ES47" s="509"/>
      <c r="ET47" s="545"/>
      <c r="EU47" s="625"/>
      <c r="EV47" s="625"/>
      <c r="EW47" s="631"/>
    </row>
    <row r="48" spans="1:153" ht="39.950000000000003" customHeight="1" thickBot="1" x14ac:dyDescent="0.3">
      <c r="A48" s="747"/>
      <c r="B48" s="352" t="s">
        <v>105</v>
      </c>
      <c r="C48" s="353" t="s">
        <v>106</v>
      </c>
      <c r="D48" s="155"/>
      <c r="E48" s="156"/>
      <c r="F48" s="80">
        <v>0</v>
      </c>
      <c r="G48" s="81">
        <v>0</v>
      </c>
      <c r="H48" s="151"/>
      <c r="I48" s="152"/>
      <c r="J48" s="80">
        <v>0</v>
      </c>
      <c r="K48" s="81">
        <v>0</v>
      </c>
      <c r="L48" s="66">
        <f t="shared" si="52"/>
        <v>0</v>
      </c>
      <c r="M48" s="67">
        <f>G48+K48</f>
        <v>0</v>
      </c>
      <c r="N48" s="100"/>
      <c r="O48" s="658"/>
      <c r="P48" s="658"/>
      <c r="Q48" s="530"/>
      <c r="R48" s="680"/>
      <c r="S48" s="680"/>
      <c r="T48" s="530"/>
      <c r="U48" s="953"/>
      <c r="V48" s="953"/>
      <c r="W48" s="949"/>
      <c r="X48" s="215">
        <f t="shared" si="4"/>
        <v>0</v>
      </c>
      <c r="Y48" s="243">
        <f t="shared" si="5"/>
        <v>0</v>
      </c>
      <c r="Z48" s="238"/>
      <c r="AA48" s="680"/>
      <c r="AB48" s="680"/>
      <c r="AC48" s="704"/>
      <c r="AD48" s="680"/>
      <c r="AE48" s="680"/>
      <c r="AF48" s="530"/>
      <c r="AG48" s="680"/>
      <c r="AH48" s="680"/>
      <c r="AI48" s="530"/>
      <c r="AJ48" s="480">
        <v>12.5</v>
      </c>
      <c r="AK48" s="121">
        <v>12.5</v>
      </c>
      <c r="AL48" s="143">
        <v>6.25</v>
      </c>
      <c r="AM48" s="121">
        <v>6.25</v>
      </c>
      <c r="AN48" s="143">
        <v>6.25</v>
      </c>
      <c r="AO48" s="121">
        <v>6.25</v>
      </c>
      <c r="AP48" s="143">
        <v>0</v>
      </c>
      <c r="AQ48" s="121">
        <v>0</v>
      </c>
      <c r="AR48" s="143">
        <f>AJ48+AL48+AN48+AP48</f>
        <v>25</v>
      </c>
      <c r="AS48" s="121">
        <f>M48+AK48+AM48+AO48+AQ48</f>
        <v>25</v>
      </c>
      <c r="AT48" s="223">
        <f t="shared" si="20"/>
        <v>1</v>
      </c>
      <c r="AU48" s="66">
        <f>L48+AJ48</f>
        <v>12.5</v>
      </c>
      <c r="AV48" s="67">
        <f t="shared" si="49"/>
        <v>12.5</v>
      </c>
      <c r="AW48" s="109">
        <f t="shared" si="23"/>
        <v>1</v>
      </c>
      <c r="AX48" s="619"/>
      <c r="AY48" s="619"/>
      <c r="AZ48" s="530"/>
      <c r="BA48" s="509"/>
      <c r="BB48" s="509"/>
      <c r="BC48" s="527"/>
      <c r="BD48" s="582"/>
      <c r="BE48" s="582"/>
      <c r="BF48" s="585"/>
      <c r="BG48" s="63">
        <f t="shared" si="50"/>
        <v>18.75</v>
      </c>
      <c r="BH48" s="60">
        <f t="shared" si="51"/>
        <v>18.75</v>
      </c>
      <c r="BI48" s="69">
        <f>BH48/BG48</f>
        <v>1</v>
      </c>
      <c r="BJ48" s="619"/>
      <c r="BK48" s="619"/>
      <c r="BL48" s="530"/>
      <c r="BM48" s="558"/>
      <c r="BN48" s="558"/>
      <c r="BO48" s="530"/>
      <c r="BP48" s="582"/>
      <c r="BQ48" s="582"/>
      <c r="BR48" s="585"/>
      <c r="BS48" s="63">
        <f t="shared" si="46"/>
        <v>25</v>
      </c>
      <c r="BT48" s="60">
        <f>BH48+AO48</f>
        <v>25</v>
      </c>
      <c r="BU48" s="69">
        <f>BT48/BS48</f>
        <v>1</v>
      </c>
      <c r="BV48" s="619"/>
      <c r="BW48" s="619"/>
      <c r="BX48" s="530"/>
      <c r="BY48" s="509"/>
      <c r="BZ48" s="509"/>
      <c r="CA48" s="512"/>
      <c r="CB48" s="641"/>
      <c r="CC48" s="641"/>
      <c r="CD48" s="643"/>
      <c r="CE48" s="291">
        <f t="shared" si="29"/>
        <v>25</v>
      </c>
      <c r="CF48" s="67">
        <f t="shared" si="30"/>
        <v>25</v>
      </c>
      <c r="CG48" s="109">
        <f t="shared" si="7"/>
        <v>1</v>
      </c>
      <c r="CH48" s="619"/>
      <c r="CI48" s="619"/>
      <c r="CJ48" s="530"/>
      <c r="CK48" s="509"/>
      <c r="CL48" s="509"/>
      <c r="CM48" s="530"/>
      <c r="CN48" s="625"/>
      <c r="CO48" s="625"/>
      <c r="CP48" s="585"/>
      <c r="CQ48" s="480">
        <v>5</v>
      </c>
      <c r="CR48" s="121">
        <v>4</v>
      </c>
      <c r="CS48" s="143">
        <v>5</v>
      </c>
      <c r="CT48" s="121">
        <v>0</v>
      </c>
      <c r="CU48" s="143">
        <v>5</v>
      </c>
      <c r="CV48" s="121">
        <v>0</v>
      </c>
      <c r="CW48" s="143">
        <v>10</v>
      </c>
      <c r="CX48" s="121">
        <v>0</v>
      </c>
      <c r="CY48" s="325">
        <f t="shared" si="8"/>
        <v>50</v>
      </c>
      <c r="CZ48" s="381">
        <f t="shared" si="9"/>
        <v>29</v>
      </c>
      <c r="DA48" s="68">
        <f>CZ48/CY48</f>
        <v>0.57999999999999996</v>
      </c>
      <c r="DB48" s="302">
        <f t="shared" si="33"/>
        <v>30</v>
      </c>
      <c r="DC48" s="98">
        <f>AS48+CR48</f>
        <v>29</v>
      </c>
      <c r="DD48" s="109">
        <f>DC48/DB48</f>
        <v>0.96666666666666667</v>
      </c>
      <c r="DE48" s="619"/>
      <c r="DF48" s="619"/>
      <c r="DG48" s="530"/>
      <c r="DH48" s="509"/>
      <c r="DI48" s="509"/>
      <c r="DJ48" s="655"/>
      <c r="DK48" s="1005"/>
      <c r="DL48" s="1005"/>
      <c r="DM48" s="643"/>
      <c r="DN48" s="190">
        <f t="shared" si="11"/>
        <v>35</v>
      </c>
      <c r="DO48" s="98">
        <f t="shared" si="12"/>
        <v>29</v>
      </c>
      <c r="DP48" s="69">
        <f>DO48/DN48</f>
        <v>0.82857142857142863</v>
      </c>
      <c r="DQ48" s="619"/>
      <c r="DR48" s="619"/>
      <c r="DS48" s="530"/>
      <c r="DT48" s="558"/>
      <c r="DU48" s="558"/>
      <c r="DV48" s="530"/>
      <c r="DW48" s="582"/>
      <c r="DX48" s="582"/>
      <c r="DY48" s="585"/>
      <c r="DZ48" s="190">
        <f t="shared" si="13"/>
        <v>40</v>
      </c>
      <c r="EA48" s="98">
        <f t="shared" si="14"/>
        <v>29</v>
      </c>
      <c r="EB48" s="69">
        <f>EA48/DZ48</f>
        <v>0.72499999999999998</v>
      </c>
      <c r="EC48" s="619"/>
      <c r="ED48" s="619"/>
      <c r="EE48" s="530"/>
      <c r="EF48" s="509"/>
      <c r="EG48" s="509"/>
      <c r="EH48" s="512"/>
      <c r="EI48" s="641"/>
      <c r="EJ48" s="641"/>
      <c r="EK48" s="643"/>
      <c r="EL48" s="385">
        <f t="shared" si="15"/>
        <v>50</v>
      </c>
      <c r="EM48" s="98">
        <f t="shared" si="16"/>
        <v>29</v>
      </c>
      <c r="EN48" s="108">
        <f t="shared" si="54"/>
        <v>0.57999999999999996</v>
      </c>
      <c r="EO48" s="619"/>
      <c r="EP48" s="619"/>
      <c r="EQ48" s="622"/>
      <c r="ER48" s="509"/>
      <c r="ES48" s="509"/>
      <c r="ET48" s="545"/>
      <c r="EU48" s="625"/>
      <c r="EV48" s="625"/>
      <c r="EW48" s="631"/>
    </row>
    <row r="49" spans="1:153" ht="39.950000000000003" customHeight="1" thickBot="1" x14ac:dyDescent="0.3">
      <c r="A49" s="740"/>
      <c r="B49" s="346" t="s">
        <v>107</v>
      </c>
      <c r="C49" s="348" t="s">
        <v>108</v>
      </c>
      <c r="D49" s="157"/>
      <c r="E49" s="158"/>
      <c r="F49" s="72">
        <v>0</v>
      </c>
      <c r="G49" s="73">
        <v>0</v>
      </c>
      <c r="H49" s="153"/>
      <c r="I49" s="154"/>
      <c r="J49" s="72">
        <v>0</v>
      </c>
      <c r="K49" s="73">
        <v>0</v>
      </c>
      <c r="L49" s="74">
        <f t="shared" si="52"/>
        <v>0</v>
      </c>
      <c r="M49" s="75">
        <f>G49+K49</f>
        <v>0</v>
      </c>
      <c r="N49" s="102"/>
      <c r="O49" s="659"/>
      <c r="P49" s="659"/>
      <c r="Q49" s="531"/>
      <c r="R49" s="680"/>
      <c r="S49" s="680"/>
      <c r="T49" s="530"/>
      <c r="U49" s="953"/>
      <c r="V49" s="953"/>
      <c r="W49" s="949"/>
      <c r="X49" s="216">
        <f t="shared" si="4"/>
        <v>0</v>
      </c>
      <c r="Y49" s="244">
        <f t="shared" si="5"/>
        <v>0</v>
      </c>
      <c r="Z49" s="239"/>
      <c r="AA49" s="679"/>
      <c r="AB49" s="679"/>
      <c r="AC49" s="705"/>
      <c r="AD49" s="680"/>
      <c r="AE49" s="680"/>
      <c r="AF49" s="530"/>
      <c r="AG49" s="680"/>
      <c r="AH49" s="680"/>
      <c r="AI49" s="530"/>
      <c r="AJ49" s="206">
        <v>0</v>
      </c>
      <c r="AK49" s="73">
        <v>0</v>
      </c>
      <c r="AL49" s="72">
        <v>0</v>
      </c>
      <c r="AM49" s="73">
        <v>0</v>
      </c>
      <c r="AN49" s="144">
        <v>0</v>
      </c>
      <c r="AO49" s="122">
        <v>0</v>
      </c>
      <c r="AP49" s="144">
        <v>20</v>
      </c>
      <c r="AQ49" s="122">
        <v>20</v>
      </c>
      <c r="AR49" s="144">
        <f>AJ49+AL49+AN49+AP49</f>
        <v>20</v>
      </c>
      <c r="AS49" s="122">
        <f>M49+AK49+AM49+AO49+AQ49</f>
        <v>20</v>
      </c>
      <c r="AT49" s="232">
        <f t="shared" si="20"/>
        <v>1</v>
      </c>
      <c r="AU49" s="74">
        <f>L49+AJ49</f>
        <v>0</v>
      </c>
      <c r="AV49" s="75">
        <f t="shared" si="49"/>
        <v>0</v>
      </c>
      <c r="AW49" s="102"/>
      <c r="AX49" s="620"/>
      <c r="AY49" s="620"/>
      <c r="AZ49" s="531"/>
      <c r="BA49" s="509"/>
      <c r="BB49" s="509"/>
      <c r="BC49" s="527"/>
      <c r="BD49" s="582"/>
      <c r="BE49" s="582"/>
      <c r="BF49" s="585"/>
      <c r="BG49" s="212">
        <f t="shared" si="50"/>
        <v>0</v>
      </c>
      <c r="BH49" s="77">
        <f t="shared" si="51"/>
        <v>0</v>
      </c>
      <c r="BI49" s="86"/>
      <c r="BJ49" s="620"/>
      <c r="BK49" s="620"/>
      <c r="BL49" s="531"/>
      <c r="BM49" s="558"/>
      <c r="BN49" s="558"/>
      <c r="BO49" s="530"/>
      <c r="BP49" s="582"/>
      <c r="BQ49" s="582"/>
      <c r="BR49" s="585"/>
      <c r="BS49" s="212">
        <f t="shared" si="46"/>
        <v>0</v>
      </c>
      <c r="BT49" s="77">
        <f t="shared" si="47"/>
        <v>0</v>
      </c>
      <c r="BU49" s="86"/>
      <c r="BV49" s="620"/>
      <c r="BW49" s="620"/>
      <c r="BX49" s="531"/>
      <c r="BY49" s="509"/>
      <c r="BZ49" s="509"/>
      <c r="CA49" s="512"/>
      <c r="CB49" s="641"/>
      <c r="CC49" s="641"/>
      <c r="CD49" s="643"/>
      <c r="CE49" s="369">
        <f t="shared" si="29"/>
        <v>20</v>
      </c>
      <c r="CF49" s="75">
        <f t="shared" si="30"/>
        <v>20</v>
      </c>
      <c r="CG49" s="112">
        <f t="shared" si="7"/>
        <v>1</v>
      </c>
      <c r="CH49" s="620"/>
      <c r="CI49" s="620"/>
      <c r="CJ49" s="531"/>
      <c r="CK49" s="509"/>
      <c r="CL49" s="509"/>
      <c r="CM49" s="530"/>
      <c r="CN49" s="625"/>
      <c r="CO49" s="625"/>
      <c r="CP49" s="585"/>
      <c r="CQ49" s="206">
        <v>0</v>
      </c>
      <c r="CR49" s="73">
        <v>0</v>
      </c>
      <c r="CS49" s="72">
        <v>5</v>
      </c>
      <c r="CT49" s="73">
        <v>0</v>
      </c>
      <c r="CU49" s="144">
        <v>15</v>
      </c>
      <c r="CV49" s="122">
        <v>0</v>
      </c>
      <c r="CW49" s="144">
        <v>20</v>
      </c>
      <c r="CX49" s="122">
        <v>0</v>
      </c>
      <c r="CY49" s="325">
        <f t="shared" si="8"/>
        <v>60</v>
      </c>
      <c r="CZ49" s="381">
        <f t="shared" si="9"/>
        <v>20</v>
      </c>
      <c r="DA49" s="85">
        <f t="shared" si="53"/>
        <v>0.33333333333333331</v>
      </c>
      <c r="DB49" s="961">
        <f>AR49+CQ49</f>
        <v>20</v>
      </c>
      <c r="DC49" s="962">
        <f>AS49+CR49</f>
        <v>20</v>
      </c>
      <c r="DD49" s="109">
        <f>DC49/DB49</f>
        <v>1</v>
      </c>
      <c r="DE49" s="620"/>
      <c r="DF49" s="620"/>
      <c r="DG49" s="531"/>
      <c r="DH49" s="509"/>
      <c r="DI49" s="509"/>
      <c r="DJ49" s="655"/>
      <c r="DK49" s="1005"/>
      <c r="DL49" s="1005"/>
      <c r="DM49" s="643"/>
      <c r="DN49" s="190">
        <f t="shared" si="11"/>
        <v>25</v>
      </c>
      <c r="DO49" s="98">
        <f t="shared" si="12"/>
        <v>20</v>
      </c>
      <c r="DP49" s="86"/>
      <c r="DQ49" s="620"/>
      <c r="DR49" s="620"/>
      <c r="DS49" s="531"/>
      <c r="DT49" s="558"/>
      <c r="DU49" s="558"/>
      <c r="DV49" s="530"/>
      <c r="DW49" s="582"/>
      <c r="DX49" s="582"/>
      <c r="DY49" s="585"/>
      <c r="DZ49" s="190">
        <f t="shared" si="13"/>
        <v>40</v>
      </c>
      <c r="EA49" s="98">
        <f t="shared" si="14"/>
        <v>20</v>
      </c>
      <c r="EB49" s="86"/>
      <c r="EC49" s="620"/>
      <c r="ED49" s="620"/>
      <c r="EE49" s="531"/>
      <c r="EF49" s="509"/>
      <c r="EG49" s="509"/>
      <c r="EH49" s="512"/>
      <c r="EI49" s="641"/>
      <c r="EJ49" s="641"/>
      <c r="EK49" s="643"/>
      <c r="EL49" s="385">
        <f t="shared" si="15"/>
        <v>60</v>
      </c>
      <c r="EM49" s="98">
        <f t="shared" si="16"/>
        <v>20</v>
      </c>
      <c r="EN49" s="111">
        <f t="shared" si="54"/>
        <v>0.33333333333333331</v>
      </c>
      <c r="EO49" s="620"/>
      <c r="EP49" s="620"/>
      <c r="EQ49" s="623"/>
      <c r="ER49" s="509"/>
      <c r="ES49" s="509"/>
      <c r="ET49" s="545"/>
      <c r="EU49" s="625"/>
      <c r="EV49" s="625"/>
      <c r="EW49" s="631"/>
    </row>
    <row r="50" spans="1:153" ht="39.950000000000003" customHeight="1" thickBot="1" x14ac:dyDescent="0.3">
      <c r="A50" s="739" t="s">
        <v>38</v>
      </c>
      <c r="B50" s="345" t="s">
        <v>109</v>
      </c>
      <c r="C50" s="347" t="s">
        <v>110</v>
      </c>
      <c r="D50" s="191"/>
      <c r="E50" s="192"/>
      <c r="F50" s="146">
        <v>10</v>
      </c>
      <c r="G50" s="87">
        <v>10</v>
      </c>
      <c r="H50" s="147"/>
      <c r="I50" s="148"/>
      <c r="J50" s="113">
        <v>8</v>
      </c>
      <c r="K50" s="87">
        <v>8</v>
      </c>
      <c r="L50" s="61">
        <f t="shared" si="52"/>
        <v>18</v>
      </c>
      <c r="M50" s="182">
        <v>18</v>
      </c>
      <c r="N50" s="107">
        <f t="shared" si="0"/>
        <v>1</v>
      </c>
      <c r="O50" s="657">
        <f>AVERAGE(F50:F51)</f>
        <v>10</v>
      </c>
      <c r="P50" s="657">
        <f>AVERAGE(G50:G51)</f>
        <v>10</v>
      </c>
      <c r="Q50" s="529">
        <f>P50/O50</f>
        <v>1</v>
      </c>
      <c r="R50" s="680"/>
      <c r="S50" s="680"/>
      <c r="T50" s="530"/>
      <c r="U50" s="953"/>
      <c r="V50" s="953"/>
      <c r="W50" s="949"/>
      <c r="X50" s="214">
        <f t="shared" si="4"/>
        <v>18</v>
      </c>
      <c r="Y50" s="230">
        <f t="shared" si="5"/>
        <v>18</v>
      </c>
      <c r="Z50" s="133">
        <f t="shared" si="6"/>
        <v>1</v>
      </c>
      <c r="AA50" s="678">
        <f>AVERAGE(L50:L51)</f>
        <v>18</v>
      </c>
      <c r="AB50" s="678">
        <f>AVERAGE(M50:M51)</f>
        <v>18</v>
      </c>
      <c r="AC50" s="526">
        <f>AB50/AA50</f>
        <v>1</v>
      </c>
      <c r="AD50" s="680"/>
      <c r="AE50" s="680"/>
      <c r="AF50" s="530"/>
      <c r="AG50" s="680"/>
      <c r="AH50" s="680"/>
      <c r="AI50" s="530"/>
      <c r="AJ50" s="479">
        <v>0</v>
      </c>
      <c r="AK50" s="114">
        <v>0</v>
      </c>
      <c r="AL50" s="145">
        <v>5</v>
      </c>
      <c r="AM50" s="182">
        <v>1</v>
      </c>
      <c r="AN50" s="145">
        <v>5</v>
      </c>
      <c r="AO50" s="182">
        <v>9</v>
      </c>
      <c r="AP50" s="113">
        <v>12</v>
      </c>
      <c r="AQ50" s="182">
        <v>12</v>
      </c>
      <c r="AR50" s="61">
        <f t="shared" ref="AR50:AR57" si="55">AJ50+AL50+AN50+AP50+L50</f>
        <v>40</v>
      </c>
      <c r="AS50" s="62">
        <f>M50+AK50+AM50+AO50+AQ50</f>
        <v>40</v>
      </c>
      <c r="AT50" s="97">
        <f>AS50/AR50</f>
        <v>1</v>
      </c>
      <c r="AU50" s="61">
        <f>L50+AJ50</f>
        <v>18</v>
      </c>
      <c r="AV50" s="62">
        <f t="shared" si="49"/>
        <v>18</v>
      </c>
      <c r="AW50" s="107">
        <f t="shared" si="23"/>
        <v>1</v>
      </c>
      <c r="AX50" s="508">
        <f>AVERAGE(AU50:AU51)</f>
        <v>18</v>
      </c>
      <c r="AY50" s="508">
        <f>AVERAGE(AV50:AV51)</f>
        <v>18</v>
      </c>
      <c r="AZ50" s="529">
        <f>AY50/AX50</f>
        <v>1</v>
      </c>
      <c r="BA50" s="509"/>
      <c r="BB50" s="509"/>
      <c r="BC50" s="527"/>
      <c r="BD50" s="582"/>
      <c r="BE50" s="582"/>
      <c r="BF50" s="585"/>
      <c r="BG50" s="211">
        <f t="shared" si="50"/>
        <v>23</v>
      </c>
      <c r="BH50" s="64">
        <f t="shared" si="51"/>
        <v>19</v>
      </c>
      <c r="BI50" s="88">
        <f t="shared" ref="BI50:BI56" si="56">BH50/BG50</f>
        <v>0.82608695652173914</v>
      </c>
      <c r="BJ50" s="557">
        <f>AVERAGE(BG50:BG51)</f>
        <v>23</v>
      </c>
      <c r="BK50" s="557">
        <f>AVERAGE(BH50:BH51)</f>
        <v>19</v>
      </c>
      <c r="BL50" s="535">
        <f>BK50/BJ50</f>
        <v>0.82608695652173914</v>
      </c>
      <c r="BM50" s="558"/>
      <c r="BN50" s="558"/>
      <c r="BO50" s="530"/>
      <c r="BP50" s="582"/>
      <c r="BQ50" s="582"/>
      <c r="BR50" s="585"/>
      <c r="BS50" s="211">
        <f t="shared" ref="BS50:BT52" si="57">BG50+AN50</f>
        <v>28</v>
      </c>
      <c r="BT50" s="64">
        <f t="shared" si="57"/>
        <v>28</v>
      </c>
      <c r="BU50" s="65">
        <f>BT50/BS50</f>
        <v>1</v>
      </c>
      <c r="BV50" s="553">
        <f>AVERAGE(BS50:BS51)</f>
        <v>28</v>
      </c>
      <c r="BW50" s="553">
        <f>AVERAGE(BT50:BT51)</f>
        <v>28</v>
      </c>
      <c r="BX50" s="551">
        <f>BW50/BV50</f>
        <v>1</v>
      </c>
      <c r="BY50" s="509"/>
      <c r="BZ50" s="509"/>
      <c r="CA50" s="512"/>
      <c r="CB50" s="641"/>
      <c r="CC50" s="641"/>
      <c r="CD50" s="643"/>
      <c r="CE50" s="181">
        <f>BS50+AP50</f>
        <v>40</v>
      </c>
      <c r="CF50" s="62">
        <f t="shared" si="30"/>
        <v>40</v>
      </c>
      <c r="CG50" s="107">
        <f t="shared" si="7"/>
        <v>1</v>
      </c>
      <c r="CH50" s="557">
        <f>AVERAGE(CE50:CE51)</f>
        <v>40</v>
      </c>
      <c r="CI50" s="557">
        <f>AVERAGE(CF50:CF51)</f>
        <v>40</v>
      </c>
      <c r="CJ50" s="529">
        <f>CI50/CH50</f>
        <v>1</v>
      </c>
      <c r="CK50" s="509"/>
      <c r="CL50" s="509"/>
      <c r="CM50" s="530"/>
      <c r="CN50" s="625"/>
      <c r="CO50" s="625"/>
      <c r="CP50" s="585"/>
      <c r="CQ50" s="479">
        <v>5</v>
      </c>
      <c r="CR50" s="114">
        <v>5</v>
      </c>
      <c r="CS50" s="145">
        <v>5</v>
      </c>
      <c r="CT50" s="182">
        <v>0</v>
      </c>
      <c r="CU50" s="145">
        <v>5</v>
      </c>
      <c r="CV50" s="182">
        <v>0</v>
      </c>
      <c r="CW50" s="145">
        <v>5</v>
      </c>
      <c r="CX50" s="182">
        <v>0</v>
      </c>
      <c r="CY50" s="325">
        <f t="shared" si="8"/>
        <v>60</v>
      </c>
      <c r="CZ50" s="381">
        <f t="shared" si="9"/>
        <v>45</v>
      </c>
      <c r="DA50" s="1037">
        <f t="shared" si="53"/>
        <v>0.75</v>
      </c>
      <c r="DB50" s="61">
        <f t="shared" si="33"/>
        <v>45</v>
      </c>
      <c r="DC50" s="62">
        <f t="shared" si="34"/>
        <v>45</v>
      </c>
      <c r="DD50" s="107">
        <f t="shared" ref="DD50:DD55" si="58">DC50/DB50</f>
        <v>1</v>
      </c>
      <c r="DE50" s="508">
        <f>AVERAGE(DB50:DB51)</f>
        <v>26.25</v>
      </c>
      <c r="DF50" s="508">
        <f>AVERAGE(DC50:DC51)</f>
        <v>22.5</v>
      </c>
      <c r="DG50" s="529">
        <f>DF50/DE50</f>
        <v>0.8571428571428571</v>
      </c>
      <c r="DH50" s="509"/>
      <c r="DI50" s="509"/>
      <c r="DJ50" s="655"/>
      <c r="DK50" s="1005"/>
      <c r="DL50" s="1005"/>
      <c r="DM50" s="643"/>
      <c r="DN50" s="190">
        <f t="shared" si="11"/>
        <v>50</v>
      </c>
      <c r="DO50" s="98">
        <f t="shared" si="12"/>
        <v>45</v>
      </c>
      <c r="DP50" s="88">
        <f t="shared" ref="DP50:DP61" si="59">DO50/DN50</f>
        <v>0.9</v>
      </c>
      <c r="DQ50" s="557">
        <f>AVERAGE(DN50:DN51)</f>
        <v>50</v>
      </c>
      <c r="DR50" s="557">
        <f>AVERAGE(DO50:DO51)</f>
        <v>45</v>
      </c>
      <c r="DS50" s="535">
        <f>DR50/DQ50</f>
        <v>0.9</v>
      </c>
      <c r="DT50" s="558"/>
      <c r="DU50" s="558"/>
      <c r="DV50" s="530"/>
      <c r="DW50" s="582"/>
      <c r="DX50" s="582"/>
      <c r="DY50" s="585"/>
      <c r="DZ50" s="190">
        <f t="shared" si="13"/>
        <v>55</v>
      </c>
      <c r="EA50" s="98">
        <f t="shared" si="14"/>
        <v>45</v>
      </c>
      <c r="EB50" s="65">
        <f>EA50/DZ50</f>
        <v>0.81818181818181823</v>
      </c>
      <c r="EC50" s="553">
        <f>AVERAGE(DZ50:DZ51)</f>
        <v>55</v>
      </c>
      <c r="ED50" s="553">
        <f>AVERAGE(EA50:EA51)</f>
        <v>45</v>
      </c>
      <c r="EE50" s="551">
        <f>ED50/EC50</f>
        <v>0.81818181818181823</v>
      </c>
      <c r="EF50" s="509"/>
      <c r="EG50" s="509"/>
      <c r="EH50" s="512"/>
      <c r="EI50" s="641"/>
      <c r="EJ50" s="641"/>
      <c r="EK50" s="643"/>
      <c r="EL50" s="385">
        <f t="shared" si="15"/>
        <v>60</v>
      </c>
      <c r="EM50" s="98">
        <f t="shared" si="16"/>
        <v>45</v>
      </c>
      <c r="EN50" s="96">
        <f t="shared" si="54"/>
        <v>0.75</v>
      </c>
      <c r="EO50" s="557">
        <f>AVERAGE(EL50:EL51)</f>
        <v>60</v>
      </c>
      <c r="EP50" s="557">
        <f>AVERAGE(EM50:EM51)</f>
        <v>45</v>
      </c>
      <c r="EQ50" s="600">
        <f>EP50/EO50</f>
        <v>0.75</v>
      </c>
      <c r="ER50" s="509"/>
      <c r="ES50" s="509"/>
      <c r="ET50" s="545"/>
      <c r="EU50" s="625"/>
      <c r="EV50" s="625"/>
      <c r="EW50" s="631"/>
    </row>
    <row r="51" spans="1:153" ht="39.950000000000003" customHeight="1" thickBot="1" x14ac:dyDescent="0.3">
      <c r="A51" s="1006"/>
      <c r="B51" s="1007">
        <v>136</v>
      </c>
      <c r="C51" s="1008" t="s">
        <v>331</v>
      </c>
      <c r="D51" s="1009"/>
      <c r="E51" s="1010"/>
      <c r="F51" s="1011"/>
      <c r="G51" s="1012"/>
      <c r="H51" s="1013"/>
      <c r="I51" s="1014"/>
      <c r="J51" s="960"/>
      <c r="K51" s="1012"/>
      <c r="L51" s="961"/>
      <c r="M51" s="1015"/>
      <c r="N51" s="1031"/>
      <c r="O51" s="658"/>
      <c r="P51" s="658"/>
      <c r="Q51" s="593"/>
      <c r="R51" s="680"/>
      <c r="S51" s="680"/>
      <c r="T51" s="530"/>
      <c r="U51" s="953"/>
      <c r="V51" s="953"/>
      <c r="W51" s="949"/>
      <c r="X51" s="1017"/>
      <c r="Y51" s="1018"/>
      <c r="Z51" s="1019"/>
      <c r="AA51" s="658"/>
      <c r="AB51" s="658"/>
      <c r="AC51" s="667"/>
      <c r="AD51" s="680"/>
      <c r="AE51" s="680"/>
      <c r="AF51" s="530"/>
      <c r="AG51" s="680"/>
      <c r="AH51" s="680"/>
      <c r="AI51" s="530"/>
      <c r="AJ51" s="1020"/>
      <c r="AK51" s="466"/>
      <c r="AL51" s="1021"/>
      <c r="AM51" s="1015"/>
      <c r="AN51" s="1021"/>
      <c r="AO51" s="1015"/>
      <c r="AP51" s="960"/>
      <c r="AQ51" s="1015"/>
      <c r="AR51" s="961"/>
      <c r="AS51" s="962"/>
      <c r="AT51" s="1030"/>
      <c r="AU51" s="961"/>
      <c r="AV51" s="962"/>
      <c r="AW51" s="1016"/>
      <c r="AX51" s="560"/>
      <c r="AY51" s="560"/>
      <c r="AZ51" s="593"/>
      <c r="BA51" s="509"/>
      <c r="BB51" s="509"/>
      <c r="BC51" s="527"/>
      <c r="BD51" s="582"/>
      <c r="BE51" s="582"/>
      <c r="BF51" s="585"/>
      <c r="BG51" s="1023"/>
      <c r="BH51" s="1024"/>
      <c r="BI51" s="1025"/>
      <c r="BJ51" s="589"/>
      <c r="BK51" s="589"/>
      <c r="BL51" s="608"/>
      <c r="BM51" s="558"/>
      <c r="BN51" s="558"/>
      <c r="BO51" s="530"/>
      <c r="BP51" s="582"/>
      <c r="BQ51" s="582"/>
      <c r="BR51" s="585"/>
      <c r="BS51" s="1023"/>
      <c r="BT51" s="1024"/>
      <c r="BU51" s="1026"/>
      <c r="BV51" s="560"/>
      <c r="BW51" s="560"/>
      <c r="BX51" s="593"/>
      <c r="BY51" s="509"/>
      <c r="BZ51" s="509"/>
      <c r="CA51" s="512"/>
      <c r="CB51" s="641"/>
      <c r="CC51" s="641"/>
      <c r="CD51" s="643"/>
      <c r="CE51" s="1027"/>
      <c r="CF51" s="962"/>
      <c r="CG51" s="1016"/>
      <c r="CH51" s="589"/>
      <c r="CI51" s="589"/>
      <c r="CJ51" s="593"/>
      <c r="CK51" s="509"/>
      <c r="CL51" s="509"/>
      <c r="CM51" s="530"/>
      <c r="CN51" s="625"/>
      <c r="CO51" s="625"/>
      <c r="CP51" s="585"/>
      <c r="CQ51" s="1020">
        <v>7.5</v>
      </c>
      <c r="CR51" s="466"/>
      <c r="CS51" s="1021">
        <v>7.5</v>
      </c>
      <c r="CT51" s="1015">
        <v>0</v>
      </c>
      <c r="CU51" s="1021">
        <v>7.5</v>
      </c>
      <c r="CV51" s="1015">
        <v>0</v>
      </c>
      <c r="CW51" s="1021">
        <v>7.5</v>
      </c>
      <c r="CX51" s="1015">
        <v>0</v>
      </c>
      <c r="CY51" s="325">
        <f t="shared" si="8"/>
        <v>30</v>
      </c>
      <c r="CZ51" s="381">
        <f t="shared" si="9"/>
        <v>0</v>
      </c>
      <c r="DA51" s="300">
        <f t="shared" si="53"/>
        <v>0</v>
      </c>
      <c r="DB51" s="961">
        <f t="shared" si="33"/>
        <v>7.5</v>
      </c>
      <c r="DC51" s="962">
        <f t="shared" si="34"/>
        <v>0</v>
      </c>
      <c r="DD51" s="1031"/>
      <c r="DE51" s="560"/>
      <c r="DF51" s="560"/>
      <c r="DG51" s="593"/>
      <c r="DH51" s="509"/>
      <c r="DI51" s="509"/>
      <c r="DJ51" s="655"/>
      <c r="DK51" s="1005"/>
      <c r="DL51" s="1005"/>
      <c r="DM51" s="643"/>
      <c r="DN51" s="190"/>
      <c r="DO51" s="98"/>
      <c r="DP51" s="1025"/>
      <c r="DQ51" s="589"/>
      <c r="DR51" s="589"/>
      <c r="DS51" s="608"/>
      <c r="DT51" s="558"/>
      <c r="DU51" s="558"/>
      <c r="DV51" s="530"/>
      <c r="DW51" s="582"/>
      <c r="DX51" s="582"/>
      <c r="DY51" s="585"/>
      <c r="DZ51" s="190"/>
      <c r="EA51" s="98"/>
      <c r="EB51" s="1026"/>
      <c r="EC51" s="560"/>
      <c r="ED51" s="560"/>
      <c r="EE51" s="593"/>
      <c r="EF51" s="509"/>
      <c r="EG51" s="509"/>
      <c r="EH51" s="512"/>
      <c r="EI51" s="641"/>
      <c r="EJ51" s="641"/>
      <c r="EK51" s="643"/>
      <c r="EL51" s="385"/>
      <c r="EM51" s="98"/>
      <c r="EN51" s="1028"/>
      <c r="EO51" s="589"/>
      <c r="EP51" s="589"/>
      <c r="EQ51" s="1029"/>
      <c r="ER51" s="509"/>
      <c r="ES51" s="509"/>
      <c r="ET51" s="545"/>
      <c r="EU51" s="625"/>
      <c r="EV51" s="625"/>
      <c r="EW51" s="631"/>
    </row>
    <row r="52" spans="1:153" ht="39.950000000000003" customHeight="1" thickBot="1" x14ac:dyDescent="0.3">
      <c r="A52" s="351" t="s">
        <v>39</v>
      </c>
      <c r="B52" s="350" t="s">
        <v>112</v>
      </c>
      <c r="C52" s="349" t="s">
        <v>330</v>
      </c>
      <c r="D52" s="201"/>
      <c r="E52" s="202"/>
      <c r="F52" s="89">
        <v>10</v>
      </c>
      <c r="G52" s="91">
        <v>10</v>
      </c>
      <c r="H52" s="172"/>
      <c r="I52" s="173"/>
      <c r="J52" s="296">
        <v>8</v>
      </c>
      <c r="K52" s="91">
        <v>8</v>
      </c>
      <c r="L52" s="89">
        <f t="shared" si="52"/>
        <v>18</v>
      </c>
      <c r="M52" s="91">
        <f t="shared" ref="M52:M107" si="60">G52+K52</f>
        <v>18</v>
      </c>
      <c r="N52" s="179">
        <f t="shared" si="0"/>
        <v>1</v>
      </c>
      <c r="O52" s="188">
        <f>AVERAGE(F52)</f>
        <v>10</v>
      </c>
      <c r="P52" s="188">
        <f>AVERAGE(G52)</f>
        <v>10</v>
      </c>
      <c r="Q52" s="189">
        <f>P52/O52</f>
        <v>1</v>
      </c>
      <c r="R52" s="680"/>
      <c r="S52" s="680"/>
      <c r="T52" s="530"/>
      <c r="U52" s="953"/>
      <c r="V52" s="953"/>
      <c r="W52" s="949"/>
      <c r="X52" s="241">
        <f t="shared" si="4"/>
        <v>18</v>
      </c>
      <c r="Y52" s="242">
        <f t="shared" si="5"/>
        <v>18</v>
      </c>
      <c r="Z52" s="174">
        <f t="shared" si="6"/>
        <v>1</v>
      </c>
      <c r="AA52" s="188">
        <f>AVERAGE(X52)</f>
        <v>18</v>
      </c>
      <c r="AB52" s="188">
        <f>AVERAGE(Y52)</f>
        <v>18</v>
      </c>
      <c r="AC52" s="240">
        <f>AB52/AA52</f>
        <v>1</v>
      </c>
      <c r="AD52" s="680"/>
      <c r="AE52" s="680"/>
      <c r="AF52" s="530"/>
      <c r="AG52" s="680"/>
      <c r="AH52" s="680"/>
      <c r="AI52" s="530"/>
      <c r="AJ52" s="482">
        <v>3</v>
      </c>
      <c r="AK52" s="175">
        <v>2</v>
      </c>
      <c r="AL52" s="469">
        <v>5</v>
      </c>
      <c r="AM52" s="175">
        <v>1</v>
      </c>
      <c r="AN52" s="469">
        <v>6</v>
      </c>
      <c r="AO52" s="177">
        <v>11</v>
      </c>
      <c r="AP52" s="296">
        <v>8</v>
      </c>
      <c r="AQ52" s="90">
        <v>6</v>
      </c>
      <c r="AR52" s="89">
        <f t="shared" si="55"/>
        <v>40</v>
      </c>
      <c r="AS52" s="91">
        <f t="shared" ref="AS52:AS59" si="61">M52+AK52+AM52+AO52+AQ52</f>
        <v>38</v>
      </c>
      <c r="AT52" s="233">
        <f t="shared" si="20"/>
        <v>0.95</v>
      </c>
      <c r="AU52" s="89">
        <f t="shared" ref="AU52:AU66" si="62">L52+AJ52</f>
        <v>21</v>
      </c>
      <c r="AV52" s="91">
        <f t="shared" ref="AV52:AV66" si="63">M52+AK52</f>
        <v>20</v>
      </c>
      <c r="AW52" s="179">
        <f t="shared" si="23"/>
        <v>0.95238095238095233</v>
      </c>
      <c r="AX52" s="262">
        <f>AVERAGE(AU52)</f>
        <v>21</v>
      </c>
      <c r="AY52" s="262">
        <f>AVERAGE(AV52)</f>
        <v>20</v>
      </c>
      <c r="AZ52" s="263">
        <f>AY52/AX52</f>
        <v>0.95238095238095233</v>
      </c>
      <c r="BA52" s="509"/>
      <c r="BB52" s="509"/>
      <c r="BC52" s="527"/>
      <c r="BD52" s="582"/>
      <c r="BE52" s="582"/>
      <c r="BF52" s="585"/>
      <c r="BG52" s="213">
        <f t="shared" ref="BG52:BG62" si="64">AU52+AL52</f>
        <v>26</v>
      </c>
      <c r="BH52" s="92">
        <f t="shared" ref="BH52:BH83" si="65">M52+AK52+AM52</f>
        <v>21</v>
      </c>
      <c r="BI52" s="93">
        <f t="shared" si="56"/>
        <v>0.80769230769230771</v>
      </c>
      <c r="BJ52" s="261">
        <f>AVERAGE(BG52)</f>
        <v>26</v>
      </c>
      <c r="BK52" s="261">
        <f>AVERAGE(BH52)</f>
        <v>21</v>
      </c>
      <c r="BL52" s="260">
        <f>BK52/BJ52</f>
        <v>0.80769230769230771</v>
      </c>
      <c r="BM52" s="558"/>
      <c r="BN52" s="558"/>
      <c r="BO52" s="530"/>
      <c r="BP52" s="582"/>
      <c r="BQ52" s="582"/>
      <c r="BR52" s="585"/>
      <c r="BS52" s="213">
        <f t="shared" si="57"/>
        <v>32</v>
      </c>
      <c r="BT52" s="92">
        <f t="shared" si="57"/>
        <v>32</v>
      </c>
      <c r="BU52" s="217">
        <f>BT52/BS52</f>
        <v>1</v>
      </c>
      <c r="BV52" s="94">
        <f>AVERAGE(BS52)</f>
        <v>32</v>
      </c>
      <c r="BW52" s="94">
        <f>AVERAGE(BT52)</f>
        <v>32</v>
      </c>
      <c r="BX52" s="95">
        <f>BW52/BV52</f>
        <v>1</v>
      </c>
      <c r="BY52" s="509"/>
      <c r="BZ52" s="509"/>
      <c r="CA52" s="512"/>
      <c r="CB52" s="641"/>
      <c r="CC52" s="641"/>
      <c r="CD52" s="643"/>
      <c r="CE52" s="494">
        <f t="shared" si="29"/>
        <v>40</v>
      </c>
      <c r="CF52" s="91">
        <f t="shared" si="30"/>
        <v>38</v>
      </c>
      <c r="CG52" s="179">
        <f t="shared" si="7"/>
        <v>0.95</v>
      </c>
      <c r="CH52" s="261">
        <f>AVERAGE(CE52)</f>
        <v>40</v>
      </c>
      <c r="CI52" s="261">
        <f>AVERAGE(CF52)</f>
        <v>38</v>
      </c>
      <c r="CJ52" s="189">
        <f>CI52/CH52</f>
        <v>0.95</v>
      </c>
      <c r="CK52" s="509"/>
      <c r="CL52" s="509"/>
      <c r="CM52" s="530"/>
      <c r="CN52" s="625"/>
      <c r="CO52" s="625"/>
      <c r="CP52" s="585"/>
      <c r="CQ52" s="482">
        <v>5</v>
      </c>
      <c r="CR52" s="175">
        <v>4</v>
      </c>
      <c r="CS52" s="469">
        <v>5</v>
      </c>
      <c r="CT52" s="175">
        <v>0</v>
      </c>
      <c r="CU52" s="469">
        <v>5</v>
      </c>
      <c r="CV52" s="177">
        <v>0</v>
      </c>
      <c r="CW52" s="469">
        <v>5</v>
      </c>
      <c r="CX52" s="175">
        <v>0</v>
      </c>
      <c r="CY52" s="325">
        <f t="shared" si="8"/>
        <v>60</v>
      </c>
      <c r="CZ52" s="381">
        <f t="shared" si="9"/>
        <v>42</v>
      </c>
      <c r="DA52" s="178">
        <f t="shared" si="53"/>
        <v>0.7</v>
      </c>
      <c r="DB52" s="89">
        <f t="shared" si="33"/>
        <v>45</v>
      </c>
      <c r="DC52" s="91">
        <f t="shared" si="34"/>
        <v>42</v>
      </c>
      <c r="DD52" s="179">
        <f t="shared" si="58"/>
        <v>0.93333333333333335</v>
      </c>
      <c r="DE52" s="262">
        <f>AVERAGE(DB52)</f>
        <v>45</v>
      </c>
      <c r="DF52" s="262">
        <f>AVERAGE(DC52)</f>
        <v>42</v>
      </c>
      <c r="DG52" s="263">
        <f>DF52/DE52</f>
        <v>0.93333333333333335</v>
      </c>
      <c r="DH52" s="509"/>
      <c r="DI52" s="509"/>
      <c r="DJ52" s="655"/>
      <c r="DK52" s="1005"/>
      <c r="DL52" s="1005"/>
      <c r="DM52" s="643"/>
      <c r="DN52" s="190">
        <f t="shared" si="11"/>
        <v>50</v>
      </c>
      <c r="DO52" s="98">
        <f t="shared" si="12"/>
        <v>42</v>
      </c>
      <c r="DP52" s="93">
        <f t="shared" si="59"/>
        <v>0.84</v>
      </c>
      <c r="DQ52" s="261">
        <f>AVERAGE(DN52)</f>
        <v>50</v>
      </c>
      <c r="DR52" s="261">
        <f>AVERAGE(DO52)</f>
        <v>42</v>
      </c>
      <c r="DS52" s="260">
        <f>DR52/DQ52</f>
        <v>0.84</v>
      </c>
      <c r="DT52" s="558"/>
      <c r="DU52" s="558"/>
      <c r="DV52" s="530"/>
      <c r="DW52" s="582"/>
      <c r="DX52" s="582"/>
      <c r="DY52" s="585"/>
      <c r="DZ52" s="190">
        <f t="shared" si="13"/>
        <v>55</v>
      </c>
      <c r="EA52" s="98">
        <f t="shared" si="14"/>
        <v>42</v>
      </c>
      <c r="EB52" s="217">
        <f>EA52/DZ52</f>
        <v>0.76363636363636367</v>
      </c>
      <c r="EC52" s="265">
        <f>AVERAGE(DZ52)</f>
        <v>55</v>
      </c>
      <c r="ED52" s="265">
        <f>AVERAGE(EA52)</f>
        <v>42</v>
      </c>
      <c r="EE52" s="290">
        <f>ED52/EC52</f>
        <v>0.76363636363636367</v>
      </c>
      <c r="EF52" s="509"/>
      <c r="EG52" s="509"/>
      <c r="EH52" s="512"/>
      <c r="EI52" s="641"/>
      <c r="EJ52" s="641"/>
      <c r="EK52" s="643"/>
      <c r="EL52" s="385">
        <f t="shared" si="15"/>
        <v>60</v>
      </c>
      <c r="EM52" s="98">
        <f t="shared" si="16"/>
        <v>42</v>
      </c>
      <c r="EN52" s="178">
        <f t="shared" si="54"/>
        <v>0.7</v>
      </c>
      <c r="EO52" s="261">
        <f>AVERAGE(EL52)</f>
        <v>60</v>
      </c>
      <c r="EP52" s="261">
        <f>AVERAGE(EM52)</f>
        <v>42</v>
      </c>
      <c r="EQ52" s="189">
        <f>EP52/EO52</f>
        <v>0.7</v>
      </c>
      <c r="ER52" s="509"/>
      <c r="ES52" s="509"/>
      <c r="ET52" s="545"/>
      <c r="EU52" s="625"/>
      <c r="EV52" s="625"/>
      <c r="EW52" s="631"/>
    </row>
    <row r="53" spans="1:153" ht="38.25" customHeight="1" thickBot="1" x14ac:dyDescent="0.3">
      <c r="A53" s="1006" t="s">
        <v>40</v>
      </c>
      <c r="B53" s="1007">
        <v>137</v>
      </c>
      <c r="C53" s="1008" t="s">
        <v>332</v>
      </c>
      <c r="D53" s="1009"/>
      <c r="E53" s="1010"/>
      <c r="F53" s="961"/>
      <c r="G53" s="962"/>
      <c r="H53" s="1013"/>
      <c r="I53" s="1014"/>
      <c r="J53" s="960"/>
      <c r="K53" s="962"/>
      <c r="L53" s="961"/>
      <c r="M53" s="1012"/>
      <c r="N53" s="1016"/>
      <c r="O53" s="658"/>
      <c r="P53" s="658"/>
      <c r="Q53" s="593"/>
      <c r="R53" s="914"/>
      <c r="S53" s="914"/>
      <c r="T53" s="915"/>
      <c r="U53" s="953"/>
      <c r="V53" s="953"/>
      <c r="W53" s="949"/>
      <c r="X53" s="1017"/>
      <c r="Y53" s="1018"/>
      <c r="Z53" s="1019"/>
      <c r="AA53" s="658"/>
      <c r="AB53" s="658"/>
      <c r="AC53" s="1032"/>
      <c r="AD53" s="914"/>
      <c r="AE53" s="914"/>
      <c r="AF53" s="915"/>
      <c r="AG53" s="680"/>
      <c r="AH53" s="680"/>
      <c r="AI53" s="530"/>
      <c r="AJ53" s="1020"/>
      <c r="AK53" s="466"/>
      <c r="AL53" s="1033"/>
      <c r="AM53" s="1015"/>
      <c r="AN53" s="1021"/>
      <c r="AO53" s="1015"/>
      <c r="AP53" s="960"/>
      <c r="AQ53" s="962"/>
      <c r="AR53" s="961"/>
      <c r="AS53" s="962"/>
      <c r="AT53" s="1022"/>
      <c r="AU53" s="961"/>
      <c r="AV53" s="962"/>
      <c r="AW53" s="1016"/>
      <c r="AX53" s="560"/>
      <c r="AY53" s="560"/>
      <c r="AZ53" s="593"/>
      <c r="BA53" s="918"/>
      <c r="BB53" s="918"/>
      <c r="BC53" s="919"/>
      <c r="BD53" s="582"/>
      <c r="BE53" s="582"/>
      <c r="BF53" s="585"/>
      <c r="BG53" s="1023"/>
      <c r="BH53" s="1024"/>
      <c r="BI53" s="1026"/>
      <c r="BJ53" s="589"/>
      <c r="BK53" s="589"/>
      <c r="BL53" s="593"/>
      <c r="BM53" s="1034"/>
      <c r="BN53" s="1034"/>
      <c r="BO53" s="915"/>
      <c r="BP53" s="582"/>
      <c r="BQ53" s="582"/>
      <c r="BR53" s="585"/>
      <c r="BS53" s="1023"/>
      <c r="BT53" s="1024"/>
      <c r="BU53" s="1026"/>
      <c r="BV53" s="560"/>
      <c r="BW53" s="560"/>
      <c r="BX53" s="598"/>
      <c r="BY53" s="918"/>
      <c r="BZ53" s="918"/>
      <c r="CA53" s="916"/>
      <c r="CB53" s="641"/>
      <c r="CC53" s="641"/>
      <c r="CD53" s="643"/>
      <c r="CE53" s="1027"/>
      <c r="CF53" s="962"/>
      <c r="CG53" s="1016"/>
      <c r="CH53" s="589"/>
      <c r="CI53" s="589"/>
      <c r="CJ53" s="593"/>
      <c r="CK53" s="918"/>
      <c r="CL53" s="918"/>
      <c r="CM53" s="915"/>
      <c r="CN53" s="625"/>
      <c r="CO53" s="625"/>
      <c r="CP53" s="585"/>
      <c r="CQ53" s="1020">
        <v>0</v>
      </c>
      <c r="CR53" s="81">
        <v>0</v>
      </c>
      <c r="CS53" s="1036">
        <v>10</v>
      </c>
      <c r="CT53" s="121">
        <v>0</v>
      </c>
      <c r="CU53" s="143">
        <v>10</v>
      </c>
      <c r="CV53" s="121">
        <v>0</v>
      </c>
      <c r="CW53" s="143">
        <v>20</v>
      </c>
      <c r="CX53" s="121">
        <v>0</v>
      </c>
      <c r="CY53" s="325">
        <f t="shared" si="8"/>
        <v>40</v>
      </c>
      <c r="CZ53" s="381">
        <f t="shared" si="9"/>
        <v>0</v>
      </c>
      <c r="DA53" s="300">
        <f t="shared" si="53"/>
        <v>0</v>
      </c>
      <c r="DB53" s="302">
        <f t="shared" si="33"/>
        <v>0</v>
      </c>
      <c r="DC53" s="98">
        <f t="shared" si="34"/>
        <v>0</v>
      </c>
      <c r="DD53" s="187"/>
      <c r="DE53" s="560"/>
      <c r="DF53" s="560"/>
      <c r="DG53" s="593"/>
      <c r="DH53" s="918"/>
      <c r="DI53" s="918"/>
      <c r="DJ53" s="1035"/>
      <c r="DK53" s="1005"/>
      <c r="DL53" s="1005"/>
      <c r="DM53" s="643"/>
      <c r="DN53" s="190"/>
      <c r="DO53" s="98"/>
      <c r="DP53" s="1026"/>
      <c r="DQ53" s="589"/>
      <c r="DR53" s="589"/>
      <c r="DS53" s="593"/>
      <c r="DT53" s="1034"/>
      <c r="DU53" s="1034"/>
      <c r="DV53" s="915"/>
      <c r="DW53" s="582"/>
      <c r="DX53" s="582"/>
      <c r="DY53" s="585"/>
      <c r="DZ53" s="190"/>
      <c r="EA53" s="98"/>
      <c r="EB53" s="1026"/>
      <c r="EC53" s="560"/>
      <c r="ED53" s="560"/>
      <c r="EE53" s="598"/>
      <c r="EF53" s="918"/>
      <c r="EG53" s="918"/>
      <c r="EH53" s="916"/>
      <c r="EI53" s="641"/>
      <c r="EJ53" s="641"/>
      <c r="EK53" s="643"/>
      <c r="EL53" s="385"/>
      <c r="EM53" s="98"/>
      <c r="EN53" s="1028"/>
      <c r="EO53" s="589"/>
      <c r="EP53" s="589"/>
      <c r="EQ53" s="1029"/>
      <c r="ER53" s="918"/>
      <c r="ES53" s="918"/>
      <c r="ET53" s="925"/>
      <c r="EU53" s="625"/>
      <c r="EV53" s="625"/>
      <c r="EW53" s="631"/>
    </row>
    <row r="54" spans="1:153" ht="38.25" customHeight="1" thickBot="1" x14ac:dyDescent="0.3">
      <c r="A54" s="1006"/>
      <c r="B54" s="1007">
        <v>138</v>
      </c>
      <c r="C54" s="1008" t="s">
        <v>333</v>
      </c>
      <c r="D54" s="1009"/>
      <c r="E54" s="1010"/>
      <c r="F54" s="961"/>
      <c r="G54" s="962"/>
      <c r="H54" s="1013"/>
      <c r="I54" s="1014"/>
      <c r="J54" s="960"/>
      <c r="K54" s="962"/>
      <c r="L54" s="66"/>
      <c r="M54" s="70"/>
      <c r="N54" s="109"/>
      <c r="O54" s="658"/>
      <c r="P54" s="658"/>
      <c r="Q54" s="593"/>
      <c r="R54" s="914"/>
      <c r="S54" s="914"/>
      <c r="T54" s="915"/>
      <c r="U54" s="953"/>
      <c r="V54" s="953"/>
      <c r="W54" s="949"/>
      <c r="X54" s="1017"/>
      <c r="Y54" s="1018"/>
      <c r="Z54" s="1019"/>
      <c r="AA54" s="658"/>
      <c r="AB54" s="658"/>
      <c r="AC54" s="1032"/>
      <c r="AD54" s="914"/>
      <c r="AE54" s="914"/>
      <c r="AF54" s="915"/>
      <c r="AG54" s="680"/>
      <c r="AH54" s="680"/>
      <c r="AI54" s="530"/>
      <c r="AJ54" s="1020"/>
      <c r="AK54" s="466"/>
      <c r="AL54" s="1033"/>
      <c r="AM54" s="1015"/>
      <c r="AN54" s="1021"/>
      <c r="AO54" s="1015"/>
      <c r="AP54" s="960"/>
      <c r="AQ54" s="962"/>
      <c r="AR54" s="66"/>
      <c r="AS54" s="67"/>
      <c r="AT54" s="109"/>
      <c r="AU54" s="961"/>
      <c r="AV54" s="962"/>
      <c r="AW54" s="1016"/>
      <c r="AX54" s="560"/>
      <c r="AY54" s="560"/>
      <c r="AZ54" s="593"/>
      <c r="BA54" s="918"/>
      <c r="BB54" s="918"/>
      <c r="BC54" s="919"/>
      <c r="BD54" s="582"/>
      <c r="BE54" s="582"/>
      <c r="BF54" s="585"/>
      <c r="BG54" s="1023"/>
      <c r="BH54" s="1024"/>
      <c r="BI54" s="1026"/>
      <c r="BJ54" s="589"/>
      <c r="BK54" s="589"/>
      <c r="BL54" s="593"/>
      <c r="BM54" s="1034"/>
      <c r="BN54" s="1034"/>
      <c r="BO54" s="915"/>
      <c r="BP54" s="582"/>
      <c r="BQ54" s="582"/>
      <c r="BR54" s="585"/>
      <c r="BS54" s="1023"/>
      <c r="BT54" s="1024"/>
      <c r="BU54" s="1026"/>
      <c r="BV54" s="560"/>
      <c r="BW54" s="560"/>
      <c r="BX54" s="598"/>
      <c r="BY54" s="918"/>
      <c r="BZ54" s="918"/>
      <c r="CA54" s="916"/>
      <c r="CB54" s="641"/>
      <c r="CC54" s="641"/>
      <c r="CD54" s="643"/>
      <c r="CE54" s="1027"/>
      <c r="CF54" s="962"/>
      <c r="CG54" s="1016"/>
      <c r="CH54" s="589"/>
      <c r="CI54" s="589"/>
      <c r="CJ54" s="593"/>
      <c r="CK54" s="918"/>
      <c r="CL54" s="918"/>
      <c r="CM54" s="915"/>
      <c r="CN54" s="625"/>
      <c r="CO54" s="625"/>
      <c r="CP54" s="585"/>
      <c r="CQ54" s="143">
        <v>5</v>
      </c>
      <c r="CR54" s="466"/>
      <c r="CS54" s="1033">
        <v>15</v>
      </c>
      <c r="CT54" s="1015">
        <v>0</v>
      </c>
      <c r="CU54" s="1021">
        <v>15</v>
      </c>
      <c r="CV54" s="1015">
        <v>0</v>
      </c>
      <c r="CW54" s="1021">
        <v>25</v>
      </c>
      <c r="CX54" s="1015">
        <v>0</v>
      </c>
      <c r="CY54" s="325">
        <f t="shared" si="8"/>
        <v>60</v>
      </c>
      <c r="CZ54" s="381">
        <f t="shared" si="9"/>
        <v>0</v>
      </c>
      <c r="DA54" s="108">
        <f t="shared" si="53"/>
        <v>0</v>
      </c>
      <c r="DB54" s="74">
        <f t="shared" si="33"/>
        <v>5</v>
      </c>
      <c r="DC54" s="962">
        <f t="shared" si="34"/>
        <v>0</v>
      </c>
      <c r="DD54" s="245">
        <f t="shared" si="58"/>
        <v>0</v>
      </c>
      <c r="DE54" s="560"/>
      <c r="DF54" s="560"/>
      <c r="DG54" s="593"/>
      <c r="DH54" s="918"/>
      <c r="DI54" s="918"/>
      <c r="DJ54" s="1035"/>
      <c r="DK54" s="1005"/>
      <c r="DL54" s="1005"/>
      <c r="DM54" s="643"/>
      <c r="DN54" s="190"/>
      <c r="DO54" s="98"/>
      <c r="DP54" s="1026"/>
      <c r="DQ54" s="589"/>
      <c r="DR54" s="589"/>
      <c r="DS54" s="593"/>
      <c r="DT54" s="1034"/>
      <c r="DU54" s="1034"/>
      <c r="DV54" s="915"/>
      <c r="DW54" s="582"/>
      <c r="DX54" s="582"/>
      <c r="DY54" s="585"/>
      <c r="DZ54" s="190"/>
      <c r="EA54" s="98"/>
      <c r="EB54" s="1026"/>
      <c r="EC54" s="560"/>
      <c r="ED54" s="560"/>
      <c r="EE54" s="598"/>
      <c r="EF54" s="918"/>
      <c r="EG54" s="918"/>
      <c r="EH54" s="916"/>
      <c r="EI54" s="641"/>
      <c r="EJ54" s="641"/>
      <c r="EK54" s="643"/>
      <c r="EL54" s="385"/>
      <c r="EM54" s="98"/>
      <c r="EN54" s="1028"/>
      <c r="EO54" s="589"/>
      <c r="EP54" s="589"/>
      <c r="EQ54" s="1029"/>
      <c r="ER54" s="918"/>
      <c r="ES54" s="918"/>
      <c r="ET54" s="925"/>
      <c r="EU54" s="625"/>
      <c r="EV54" s="625"/>
      <c r="EW54" s="631"/>
    </row>
    <row r="55" spans="1:153" ht="39.950000000000003" customHeight="1" thickBot="1" x14ac:dyDescent="0.3">
      <c r="A55" s="741" t="s">
        <v>41</v>
      </c>
      <c r="B55" s="313" t="s">
        <v>115</v>
      </c>
      <c r="C55" s="306" t="s">
        <v>116</v>
      </c>
      <c r="D55" s="191"/>
      <c r="E55" s="192"/>
      <c r="F55" s="61">
        <v>20</v>
      </c>
      <c r="G55" s="62">
        <v>8</v>
      </c>
      <c r="H55" s="147"/>
      <c r="I55" s="148"/>
      <c r="J55" s="464">
        <v>10</v>
      </c>
      <c r="K55" s="62">
        <v>22</v>
      </c>
      <c r="L55" s="61">
        <f>F55+J55</f>
        <v>30</v>
      </c>
      <c r="M55" s="62">
        <f t="shared" si="60"/>
        <v>30</v>
      </c>
      <c r="N55" s="107">
        <f>M55/L55</f>
        <v>1</v>
      </c>
      <c r="O55" s="678">
        <f>AVERAGE(F55:F62)</f>
        <v>10</v>
      </c>
      <c r="P55" s="678">
        <f>AVERAGE(G55:G62)</f>
        <v>6.25</v>
      </c>
      <c r="Q55" s="695">
        <f>P55/O55</f>
        <v>0.625</v>
      </c>
      <c r="R55" s="678">
        <f>AVERAGE(F55:F101)</f>
        <v>12.76595744680851</v>
      </c>
      <c r="S55" s="678">
        <f>AVERAGE(G55:G101)</f>
        <v>12.680851063829786</v>
      </c>
      <c r="T55" s="529">
        <f>S55/R55</f>
        <v>0.99333333333333329</v>
      </c>
      <c r="U55" s="953"/>
      <c r="V55" s="953"/>
      <c r="W55" s="949"/>
      <c r="X55" s="214">
        <f t="shared" si="4"/>
        <v>30</v>
      </c>
      <c r="Y55" s="230">
        <f t="shared" si="5"/>
        <v>30</v>
      </c>
      <c r="Z55" s="220">
        <f t="shared" si="6"/>
        <v>1</v>
      </c>
      <c r="AA55" s="678">
        <f>AVERAGE(L55:L61)</f>
        <v>20.571428571428573</v>
      </c>
      <c r="AB55" s="678">
        <f>AVERAGE(M55:M61)</f>
        <v>20.571428571428573</v>
      </c>
      <c r="AC55" s="654">
        <f>AB55/AA55</f>
        <v>1</v>
      </c>
      <c r="AD55" s="678">
        <f>AVERAGE(L55:L101)</f>
        <v>24.212765957446809</v>
      </c>
      <c r="AE55" s="678">
        <f>AVERAGE(M55:M101)</f>
        <v>24.021276595744681</v>
      </c>
      <c r="AF55" s="573">
        <f>AE55/AD55</f>
        <v>0.99209138840070299</v>
      </c>
      <c r="AG55" s="680"/>
      <c r="AH55" s="680"/>
      <c r="AI55" s="530"/>
      <c r="AJ55" s="113">
        <v>10</v>
      </c>
      <c r="AK55" s="114">
        <v>15</v>
      </c>
      <c r="AL55" s="113">
        <v>10</v>
      </c>
      <c r="AM55" s="114">
        <v>10</v>
      </c>
      <c r="AN55" s="113">
        <v>10</v>
      </c>
      <c r="AO55" s="477">
        <v>10</v>
      </c>
      <c r="AP55" s="470">
        <v>20</v>
      </c>
      <c r="AQ55" s="114">
        <v>15</v>
      </c>
      <c r="AR55" s="61">
        <f t="shared" si="55"/>
        <v>80</v>
      </c>
      <c r="AS55" s="62">
        <f t="shared" si="61"/>
        <v>80</v>
      </c>
      <c r="AT55" s="107">
        <f>AS55/AR55</f>
        <v>1</v>
      </c>
      <c r="AU55" s="61">
        <f t="shared" si="62"/>
        <v>40</v>
      </c>
      <c r="AV55" s="62">
        <f>M55+AK55</f>
        <v>45</v>
      </c>
      <c r="AW55" s="107">
        <f>AV55/AU55</f>
        <v>1.125</v>
      </c>
      <c r="AX55" s="596">
        <f>AVERAGE(AU55:AU61)</f>
        <v>27.714285714285715</v>
      </c>
      <c r="AY55" s="596">
        <f>AVERAGE(AV55:AV61)</f>
        <v>28.428571428571427</v>
      </c>
      <c r="AZ55" s="597">
        <f>AY55/AX55</f>
        <v>1.0257731958762886</v>
      </c>
      <c r="BA55" s="553">
        <f>AVERAGE(AU55:AU101)</f>
        <v>30.73404255319149</v>
      </c>
      <c r="BB55" s="553">
        <f>AVERAGE(AV55:AV101)</f>
        <v>30.170212765957448</v>
      </c>
      <c r="BC55" s="666">
        <f>BB55/BA55</f>
        <v>0.98165455174800975</v>
      </c>
      <c r="BD55" s="582"/>
      <c r="BE55" s="582"/>
      <c r="BF55" s="585"/>
      <c r="BG55" s="61">
        <f t="shared" si="64"/>
        <v>50</v>
      </c>
      <c r="BH55" s="62">
        <f t="shared" si="65"/>
        <v>55</v>
      </c>
      <c r="BI55" s="107">
        <f t="shared" si="56"/>
        <v>1.1000000000000001</v>
      </c>
      <c r="BJ55" s="508">
        <f>AVERAGE(BG55:BG61)</f>
        <v>33.785714285714285</v>
      </c>
      <c r="BK55" s="508">
        <f>AVERAGE(BH55:BH61)</f>
        <v>34.928571428571431</v>
      </c>
      <c r="BL55" s="538">
        <f>BK55/BJ55</f>
        <v>1.0338266384778014</v>
      </c>
      <c r="BM55" s="508">
        <f>AVERAGE(BG55:BG101)</f>
        <v>35.180851063829785</v>
      </c>
      <c r="BN55" s="508">
        <f>AVERAGE(BH55:BH101)</f>
        <v>35.382978723404257</v>
      </c>
      <c r="BO55" s="529">
        <f>BN55/BM55</f>
        <v>1.0057453885697007</v>
      </c>
      <c r="BP55" s="582"/>
      <c r="BQ55" s="582"/>
      <c r="BR55" s="585"/>
      <c r="BS55" s="61">
        <f t="shared" si="46"/>
        <v>60</v>
      </c>
      <c r="BT55" s="62">
        <f t="shared" si="47"/>
        <v>65</v>
      </c>
      <c r="BU55" s="107">
        <f t="shared" si="48"/>
        <v>1.0833333333333333</v>
      </c>
      <c r="BV55" s="553">
        <f>AVERAGE(BS55:BS62)</f>
        <v>36.25</v>
      </c>
      <c r="BW55" s="553">
        <f>AVERAGE(BT55:BT62)</f>
        <v>36.975000000000001</v>
      </c>
      <c r="BX55" s="597">
        <f>BW55/BV55</f>
        <v>1.02</v>
      </c>
      <c r="BY55" s="553">
        <f>AVERAGE(BS55:BS101)</f>
        <v>41.542553191489361</v>
      </c>
      <c r="BZ55" s="553">
        <f>AVERAGE(BT55:BT101)</f>
        <v>41.857446808510637</v>
      </c>
      <c r="CA55" s="551">
        <f>BZ55/BY55</f>
        <v>1.0075800256081946</v>
      </c>
      <c r="CB55" s="641"/>
      <c r="CC55" s="641"/>
      <c r="CD55" s="643"/>
      <c r="CE55" s="293">
        <f t="shared" si="29"/>
        <v>80</v>
      </c>
      <c r="CF55" s="62">
        <f t="shared" si="30"/>
        <v>80</v>
      </c>
      <c r="CG55" s="107">
        <f t="shared" si="7"/>
        <v>1</v>
      </c>
      <c r="CH55" s="508">
        <f>AVERAGE(CE55:CE62)</f>
        <v>48.125</v>
      </c>
      <c r="CI55" s="508">
        <f>AVERAGE(CF55:CF62)</f>
        <v>48.125</v>
      </c>
      <c r="CJ55" s="511">
        <f>CI55/CH55</f>
        <v>1</v>
      </c>
      <c r="CK55" s="508">
        <f>AVERAGE(CE55:CE101)</f>
        <v>50.797872340425535</v>
      </c>
      <c r="CL55" s="508">
        <f>AVERAGE(CF55:CF101)</f>
        <v>50.319148936170215</v>
      </c>
      <c r="CM55" s="529">
        <f>CL55/CK55</f>
        <v>0.99057591623036645</v>
      </c>
      <c r="CN55" s="625"/>
      <c r="CO55" s="625"/>
      <c r="CP55" s="585"/>
      <c r="CQ55" s="113"/>
      <c r="CR55" s="114"/>
      <c r="CS55" s="113"/>
      <c r="CT55" s="114"/>
      <c r="CU55" s="113"/>
      <c r="CV55" s="477"/>
      <c r="CW55" s="205"/>
      <c r="CX55" s="114"/>
      <c r="CY55" s="325">
        <f t="shared" si="8"/>
        <v>80</v>
      </c>
      <c r="CZ55" s="381">
        <f t="shared" si="9"/>
        <v>80</v>
      </c>
      <c r="DA55" s="96">
        <f>CZ55/CY55</f>
        <v>1</v>
      </c>
      <c r="DB55" s="302">
        <f t="shared" si="33"/>
        <v>80</v>
      </c>
      <c r="DC55" s="62">
        <f t="shared" si="34"/>
        <v>80</v>
      </c>
      <c r="DD55" s="107">
        <f t="shared" si="58"/>
        <v>1</v>
      </c>
      <c r="DE55" s="596">
        <f>AVERAGE(DB55:DB61)</f>
        <v>51.428571428571431</v>
      </c>
      <c r="DF55" s="596">
        <f>AVERAGE(DC55:DC61)</f>
        <v>51.428571428571431</v>
      </c>
      <c r="DG55" s="597">
        <f>DF55/DE55</f>
        <v>1</v>
      </c>
      <c r="DH55" s="553">
        <f>AVERAGE(DB55:DB101)</f>
        <v>50.797872340425535</v>
      </c>
      <c r="DI55" s="553">
        <f>AVERAGE(DC55:DC101)</f>
        <v>50.319148936170215</v>
      </c>
      <c r="DJ55" s="1001">
        <f>DI55/DH55</f>
        <v>0.99057591623036645</v>
      </c>
      <c r="DK55" s="1005"/>
      <c r="DL55" s="1005"/>
      <c r="DM55" s="643"/>
      <c r="DN55" s="190">
        <f t="shared" si="11"/>
        <v>80</v>
      </c>
      <c r="DO55" s="98">
        <f t="shared" si="12"/>
        <v>80</v>
      </c>
      <c r="DP55" s="107">
        <f t="shared" si="59"/>
        <v>1</v>
      </c>
      <c r="DQ55" s="508">
        <f>AVERAGE(DN55:DN61)</f>
        <v>51.428571428571431</v>
      </c>
      <c r="DR55" s="508">
        <f>AVERAGE(DO55:DO61)</f>
        <v>51.428571428571431</v>
      </c>
      <c r="DS55" s="538">
        <f>DR55/DQ55</f>
        <v>1</v>
      </c>
      <c r="DT55" s="508">
        <f>AVERAGE(DN55:DN101)</f>
        <v>50.797872340425535</v>
      </c>
      <c r="DU55" s="508">
        <f>AVERAGE(DO55:DO101)</f>
        <v>50.319148936170215</v>
      </c>
      <c r="DV55" s="529">
        <f>DU55/DT55</f>
        <v>0.99057591623036645</v>
      </c>
      <c r="DW55" s="582"/>
      <c r="DX55" s="582"/>
      <c r="DY55" s="585"/>
      <c r="DZ55" s="190">
        <f t="shared" si="13"/>
        <v>80</v>
      </c>
      <c r="EA55" s="98">
        <f t="shared" si="14"/>
        <v>80</v>
      </c>
      <c r="EB55" s="107">
        <f t="shared" ref="EB55:EB61" si="66">EA55/DZ55</f>
        <v>1</v>
      </c>
      <c r="EC55" s="553">
        <f>AVERAGE(DZ55:DZ62)</f>
        <v>48.125</v>
      </c>
      <c r="ED55" s="553">
        <f>AVERAGE(EA55:EA62)</f>
        <v>48.125</v>
      </c>
      <c r="EE55" s="597">
        <f>ED55/EC55</f>
        <v>1</v>
      </c>
      <c r="EF55" s="553">
        <f>AVERAGE(DZ55:DZ101)</f>
        <v>50.797872340425535</v>
      </c>
      <c r="EG55" s="553">
        <f>AVERAGE(EA55:EA101)</f>
        <v>50.319148936170215</v>
      </c>
      <c r="EH55" s="551">
        <f>EG55/EF55</f>
        <v>0.99057591623036645</v>
      </c>
      <c r="EI55" s="641"/>
      <c r="EJ55" s="641"/>
      <c r="EK55" s="643"/>
      <c r="EL55" s="385">
        <f t="shared" si="15"/>
        <v>80</v>
      </c>
      <c r="EM55" s="98">
        <f t="shared" si="16"/>
        <v>80</v>
      </c>
      <c r="EN55" s="96">
        <f t="shared" si="54"/>
        <v>1</v>
      </c>
      <c r="EO55" s="508">
        <f>AVERAGE(EL55:EL62)</f>
        <v>48.125</v>
      </c>
      <c r="EP55" s="508">
        <f>AVERAGE(EM55:EM62)</f>
        <v>48.125</v>
      </c>
      <c r="EQ55" s="517">
        <f>EP55/EO55</f>
        <v>1</v>
      </c>
      <c r="ER55" s="508">
        <f>AVERAGE(EL55:EL101)</f>
        <v>50.797872340425535</v>
      </c>
      <c r="ES55" s="508">
        <f>AVERAGE(EM55:EM101)</f>
        <v>50.319148936170215</v>
      </c>
      <c r="ET55" s="544">
        <f>ES55/ER55</f>
        <v>0.99057591623036645</v>
      </c>
      <c r="EU55" s="625"/>
      <c r="EV55" s="625"/>
      <c r="EW55" s="631"/>
    </row>
    <row r="56" spans="1:153" ht="39.950000000000003" customHeight="1" thickBot="1" x14ac:dyDescent="0.3">
      <c r="A56" s="742"/>
      <c r="B56" s="314" t="s">
        <v>117</v>
      </c>
      <c r="C56" s="307" t="s">
        <v>9</v>
      </c>
      <c r="D56" s="197"/>
      <c r="E56" s="198"/>
      <c r="F56" s="66">
        <v>15</v>
      </c>
      <c r="G56" s="67">
        <v>5</v>
      </c>
      <c r="H56" s="149"/>
      <c r="I56" s="150"/>
      <c r="J56" s="461">
        <v>14</v>
      </c>
      <c r="K56" s="67">
        <v>24</v>
      </c>
      <c r="L56" s="66">
        <f t="shared" si="45"/>
        <v>29</v>
      </c>
      <c r="M56" s="70">
        <f>G56+K56</f>
        <v>29</v>
      </c>
      <c r="N56" s="109">
        <f t="shared" si="0"/>
        <v>1</v>
      </c>
      <c r="O56" s="680"/>
      <c r="P56" s="680"/>
      <c r="Q56" s="696"/>
      <c r="R56" s="680"/>
      <c r="S56" s="680"/>
      <c r="T56" s="530"/>
      <c r="U56" s="953"/>
      <c r="V56" s="953"/>
      <c r="W56" s="949"/>
      <c r="X56" s="215">
        <f t="shared" si="4"/>
        <v>29</v>
      </c>
      <c r="Y56" s="225">
        <f t="shared" si="5"/>
        <v>29</v>
      </c>
      <c r="Z56" s="162">
        <f t="shared" si="6"/>
        <v>1</v>
      </c>
      <c r="AA56" s="680"/>
      <c r="AB56" s="680"/>
      <c r="AC56" s="655"/>
      <c r="AD56" s="680"/>
      <c r="AE56" s="680"/>
      <c r="AF56" s="574"/>
      <c r="AG56" s="680"/>
      <c r="AH56" s="680"/>
      <c r="AI56" s="530"/>
      <c r="AJ56" s="269">
        <v>7.5</v>
      </c>
      <c r="AK56" s="270">
        <v>6</v>
      </c>
      <c r="AL56" s="271">
        <v>5</v>
      </c>
      <c r="AM56" s="270">
        <v>5</v>
      </c>
      <c r="AN56" s="269">
        <v>7.5</v>
      </c>
      <c r="AO56" s="489">
        <v>7.5</v>
      </c>
      <c r="AP56" s="493">
        <v>11</v>
      </c>
      <c r="AQ56" s="270">
        <v>12.5</v>
      </c>
      <c r="AR56" s="272">
        <f t="shared" si="55"/>
        <v>60</v>
      </c>
      <c r="AS56" s="273">
        <f t="shared" si="61"/>
        <v>60</v>
      </c>
      <c r="AT56" s="109">
        <f t="shared" si="20"/>
        <v>1</v>
      </c>
      <c r="AU56" s="272">
        <f>L56+AJ56</f>
        <v>36.5</v>
      </c>
      <c r="AV56" s="273">
        <f>M56+AK56</f>
        <v>35</v>
      </c>
      <c r="AW56" s="109">
        <f t="shared" si="23"/>
        <v>0.95890410958904104</v>
      </c>
      <c r="AX56" s="589"/>
      <c r="AY56" s="589"/>
      <c r="AZ56" s="598"/>
      <c r="BA56" s="560"/>
      <c r="BB56" s="560"/>
      <c r="BC56" s="667"/>
      <c r="BD56" s="582"/>
      <c r="BE56" s="582"/>
      <c r="BF56" s="585"/>
      <c r="BG56" s="66">
        <f t="shared" si="64"/>
        <v>41.5</v>
      </c>
      <c r="BH56" s="67">
        <f t="shared" si="65"/>
        <v>40</v>
      </c>
      <c r="BI56" s="109">
        <f t="shared" si="56"/>
        <v>0.96385542168674698</v>
      </c>
      <c r="BJ56" s="509"/>
      <c r="BK56" s="509"/>
      <c r="BL56" s="539"/>
      <c r="BM56" s="509"/>
      <c r="BN56" s="509"/>
      <c r="BO56" s="530"/>
      <c r="BP56" s="582"/>
      <c r="BQ56" s="582"/>
      <c r="BR56" s="585"/>
      <c r="BS56" s="66">
        <f t="shared" si="46"/>
        <v>49</v>
      </c>
      <c r="BT56" s="67">
        <f t="shared" si="47"/>
        <v>47.5</v>
      </c>
      <c r="BU56" s="109">
        <f t="shared" si="48"/>
        <v>0.96938775510204078</v>
      </c>
      <c r="BV56" s="560"/>
      <c r="BW56" s="560"/>
      <c r="BX56" s="598"/>
      <c r="BY56" s="560"/>
      <c r="BZ56" s="560"/>
      <c r="CA56" s="593"/>
      <c r="CB56" s="641"/>
      <c r="CC56" s="641"/>
      <c r="CD56" s="643"/>
      <c r="CE56" s="367">
        <f t="shared" si="29"/>
        <v>60</v>
      </c>
      <c r="CF56" s="67">
        <f t="shared" si="30"/>
        <v>60</v>
      </c>
      <c r="CG56" s="109">
        <f t="shared" si="7"/>
        <v>1</v>
      </c>
      <c r="CH56" s="509"/>
      <c r="CI56" s="509"/>
      <c r="CJ56" s="512"/>
      <c r="CK56" s="509"/>
      <c r="CL56" s="509"/>
      <c r="CM56" s="530"/>
      <c r="CN56" s="625"/>
      <c r="CO56" s="625"/>
      <c r="CP56" s="585"/>
      <c r="CQ56" s="269"/>
      <c r="CR56" s="270"/>
      <c r="CS56" s="271"/>
      <c r="CT56" s="270"/>
      <c r="CU56" s="271"/>
      <c r="CV56" s="489"/>
      <c r="CW56" s="333"/>
      <c r="CX56" s="270"/>
      <c r="CY56" s="325">
        <f t="shared" si="8"/>
        <v>60</v>
      </c>
      <c r="CZ56" s="381">
        <f t="shared" si="9"/>
        <v>60</v>
      </c>
      <c r="DA56" s="108">
        <f t="shared" ref="DA56:DA64" si="67">CZ56/CY56</f>
        <v>1</v>
      </c>
      <c r="DB56" s="302">
        <f t="shared" si="33"/>
        <v>60</v>
      </c>
      <c r="DC56" s="98">
        <f t="shared" si="34"/>
        <v>60</v>
      </c>
      <c r="DD56" s="109">
        <f t="shared" ref="DD56:DD64" si="68">DC56/DB56</f>
        <v>1</v>
      </c>
      <c r="DE56" s="589"/>
      <c r="DF56" s="589"/>
      <c r="DG56" s="598"/>
      <c r="DH56" s="560"/>
      <c r="DI56" s="560"/>
      <c r="DJ56" s="1002"/>
      <c r="DK56" s="1005"/>
      <c r="DL56" s="1005"/>
      <c r="DM56" s="643"/>
      <c r="DN56" s="190">
        <f t="shared" si="11"/>
        <v>60</v>
      </c>
      <c r="DO56" s="98">
        <f t="shared" si="12"/>
        <v>60</v>
      </c>
      <c r="DP56" s="109">
        <f t="shared" si="59"/>
        <v>1</v>
      </c>
      <c r="DQ56" s="509"/>
      <c r="DR56" s="509"/>
      <c r="DS56" s="539"/>
      <c r="DT56" s="509"/>
      <c r="DU56" s="509"/>
      <c r="DV56" s="530"/>
      <c r="DW56" s="582"/>
      <c r="DX56" s="582"/>
      <c r="DY56" s="585"/>
      <c r="DZ56" s="190">
        <f t="shared" si="13"/>
        <v>60</v>
      </c>
      <c r="EA56" s="98">
        <f t="shared" si="14"/>
        <v>60</v>
      </c>
      <c r="EB56" s="109">
        <f t="shared" si="66"/>
        <v>1</v>
      </c>
      <c r="EC56" s="560"/>
      <c r="ED56" s="560"/>
      <c r="EE56" s="598"/>
      <c r="EF56" s="560"/>
      <c r="EG56" s="560"/>
      <c r="EH56" s="593"/>
      <c r="EI56" s="641"/>
      <c r="EJ56" s="641"/>
      <c r="EK56" s="643"/>
      <c r="EL56" s="385">
        <f t="shared" si="15"/>
        <v>60</v>
      </c>
      <c r="EM56" s="98">
        <f t="shared" si="16"/>
        <v>60</v>
      </c>
      <c r="EN56" s="108">
        <f t="shared" si="54"/>
        <v>1</v>
      </c>
      <c r="EO56" s="509"/>
      <c r="EP56" s="509"/>
      <c r="EQ56" s="518"/>
      <c r="ER56" s="509"/>
      <c r="ES56" s="509"/>
      <c r="ET56" s="545"/>
      <c r="EU56" s="625"/>
      <c r="EV56" s="625"/>
      <c r="EW56" s="631"/>
    </row>
    <row r="57" spans="1:153" ht="39.950000000000003" customHeight="1" thickBot="1" x14ac:dyDescent="0.3">
      <c r="A57" s="742"/>
      <c r="B57" s="314" t="s">
        <v>118</v>
      </c>
      <c r="C57" s="307" t="s">
        <v>20</v>
      </c>
      <c r="D57" s="197"/>
      <c r="E57" s="198"/>
      <c r="F57" s="66">
        <v>5</v>
      </c>
      <c r="G57" s="67">
        <v>2</v>
      </c>
      <c r="H57" s="149"/>
      <c r="I57" s="150"/>
      <c r="J57" s="461">
        <v>4</v>
      </c>
      <c r="K57" s="67">
        <v>7</v>
      </c>
      <c r="L57" s="66">
        <f t="shared" si="45"/>
        <v>9</v>
      </c>
      <c r="M57" s="67">
        <f t="shared" si="60"/>
        <v>9</v>
      </c>
      <c r="N57" s="109">
        <f t="shared" si="0"/>
        <v>1</v>
      </c>
      <c r="O57" s="680"/>
      <c r="P57" s="680"/>
      <c r="Q57" s="696"/>
      <c r="R57" s="680"/>
      <c r="S57" s="680"/>
      <c r="T57" s="530"/>
      <c r="U57" s="953"/>
      <c r="V57" s="953"/>
      <c r="W57" s="949"/>
      <c r="X57" s="215">
        <f t="shared" si="4"/>
        <v>9</v>
      </c>
      <c r="Y57" s="225">
        <f t="shared" si="5"/>
        <v>9</v>
      </c>
      <c r="Z57" s="162">
        <f t="shared" si="6"/>
        <v>1</v>
      </c>
      <c r="AA57" s="680"/>
      <c r="AB57" s="680"/>
      <c r="AC57" s="655"/>
      <c r="AD57" s="680"/>
      <c r="AE57" s="680"/>
      <c r="AF57" s="574"/>
      <c r="AG57" s="680"/>
      <c r="AH57" s="680"/>
      <c r="AI57" s="530"/>
      <c r="AJ57" s="80">
        <v>5</v>
      </c>
      <c r="AK57" s="81">
        <v>2.5</v>
      </c>
      <c r="AL57" s="80">
        <v>5</v>
      </c>
      <c r="AM57" s="270">
        <v>8</v>
      </c>
      <c r="AN57" s="80">
        <v>6</v>
      </c>
      <c r="AO57" s="328">
        <v>3.8</v>
      </c>
      <c r="AP57" s="471">
        <v>5</v>
      </c>
      <c r="AQ57" s="81">
        <v>6.7</v>
      </c>
      <c r="AR57" s="66">
        <f t="shared" si="55"/>
        <v>30</v>
      </c>
      <c r="AS57" s="67">
        <f t="shared" si="61"/>
        <v>30</v>
      </c>
      <c r="AT57" s="109">
        <f t="shared" si="20"/>
        <v>1</v>
      </c>
      <c r="AU57" s="66">
        <f t="shared" si="62"/>
        <v>14</v>
      </c>
      <c r="AV57" s="67">
        <f t="shared" si="63"/>
        <v>11.5</v>
      </c>
      <c r="AW57" s="246">
        <f t="shared" si="23"/>
        <v>0.8214285714285714</v>
      </c>
      <c r="AX57" s="589"/>
      <c r="AY57" s="589"/>
      <c r="AZ57" s="598"/>
      <c r="BA57" s="560"/>
      <c r="BB57" s="560"/>
      <c r="BC57" s="667"/>
      <c r="BD57" s="582"/>
      <c r="BE57" s="582"/>
      <c r="BF57" s="585"/>
      <c r="BG57" s="66">
        <f t="shared" si="64"/>
        <v>19</v>
      </c>
      <c r="BH57" s="67">
        <f t="shared" si="65"/>
        <v>19.5</v>
      </c>
      <c r="BI57" s="109">
        <f t="shared" ref="BI57:BI101" si="69">BH57/BG57</f>
        <v>1.0263157894736843</v>
      </c>
      <c r="BJ57" s="509"/>
      <c r="BK57" s="509"/>
      <c r="BL57" s="539"/>
      <c r="BM57" s="509"/>
      <c r="BN57" s="509"/>
      <c r="BO57" s="530"/>
      <c r="BP57" s="582"/>
      <c r="BQ57" s="582"/>
      <c r="BR57" s="585"/>
      <c r="BS57" s="66">
        <f t="shared" si="46"/>
        <v>25</v>
      </c>
      <c r="BT57" s="67">
        <f t="shared" si="47"/>
        <v>23.3</v>
      </c>
      <c r="BU57" s="109">
        <f t="shared" si="48"/>
        <v>0.93200000000000005</v>
      </c>
      <c r="BV57" s="560"/>
      <c r="BW57" s="560"/>
      <c r="BX57" s="598"/>
      <c r="BY57" s="560"/>
      <c r="BZ57" s="560"/>
      <c r="CA57" s="593"/>
      <c r="CB57" s="641"/>
      <c r="CC57" s="641"/>
      <c r="CD57" s="643"/>
      <c r="CE57" s="367">
        <f t="shared" si="29"/>
        <v>30</v>
      </c>
      <c r="CF57" s="67">
        <f t="shared" si="30"/>
        <v>30</v>
      </c>
      <c r="CG57" s="109">
        <f t="shared" si="7"/>
        <v>1</v>
      </c>
      <c r="CH57" s="509"/>
      <c r="CI57" s="509"/>
      <c r="CJ57" s="512"/>
      <c r="CK57" s="509"/>
      <c r="CL57" s="509"/>
      <c r="CM57" s="530"/>
      <c r="CN57" s="625"/>
      <c r="CO57" s="625"/>
      <c r="CP57" s="585"/>
      <c r="CQ57" s="80"/>
      <c r="CR57" s="81"/>
      <c r="CS57" s="80"/>
      <c r="CT57" s="270"/>
      <c r="CU57" s="80"/>
      <c r="CV57" s="490"/>
      <c r="CW57" s="105"/>
      <c r="CX57" s="81"/>
      <c r="CY57" s="325">
        <f t="shared" si="8"/>
        <v>30</v>
      </c>
      <c r="CZ57" s="381">
        <f t="shared" si="9"/>
        <v>30</v>
      </c>
      <c r="DA57" s="108">
        <f t="shared" si="67"/>
        <v>1</v>
      </c>
      <c r="DB57" s="302">
        <f t="shared" si="33"/>
        <v>30</v>
      </c>
      <c r="DC57" s="98">
        <f t="shared" si="34"/>
        <v>30</v>
      </c>
      <c r="DD57" s="246">
        <f t="shared" si="68"/>
        <v>1</v>
      </c>
      <c r="DE57" s="589"/>
      <c r="DF57" s="589"/>
      <c r="DG57" s="598"/>
      <c r="DH57" s="560"/>
      <c r="DI57" s="560"/>
      <c r="DJ57" s="1002"/>
      <c r="DK57" s="1005"/>
      <c r="DL57" s="1005"/>
      <c r="DM57" s="643"/>
      <c r="DN57" s="190">
        <f t="shared" si="11"/>
        <v>30</v>
      </c>
      <c r="DO57" s="98">
        <f t="shared" si="12"/>
        <v>30</v>
      </c>
      <c r="DP57" s="109">
        <f t="shared" si="59"/>
        <v>1</v>
      </c>
      <c r="DQ57" s="509"/>
      <c r="DR57" s="509"/>
      <c r="DS57" s="539"/>
      <c r="DT57" s="509"/>
      <c r="DU57" s="509"/>
      <c r="DV57" s="530"/>
      <c r="DW57" s="582"/>
      <c r="DX57" s="582"/>
      <c r="DY57" s="585"/>
      <c r="DZ57" s="190">
        <f t="shared" si="13"/>
        <v>30</v>
      </c>
      <c r="EA57" s="98">
        <f t="shared" si="14"/>
        <v>30</v>
      </c>
      <c r="EB57" s="109">
        <f t="shared" si="66"/>
        <v>1</v>
      </c>
      <c r="EC57" s="560"/>
      <c r="ED57" s="560"/>
      <c r="EE57" s="598"/>
      <c r="EF57" s="560"/>
      <c r="EG57" s="560"/>
      <c r="EH57" s="593"/>
      <c r="EI57" s="641"/>
      <c r="EJ57" s="641"/>
      <c r="EK57" s="643"/>
      <c r="EL57" s="385">
        <f t="shared" si="15"/>
        <v>30</v>
      </c>
      <c r="EM57" s="98">
        <f t="shared" si="16"/>
        <v>30</v>
      </c>
      <c r="EN57" s="108">
        <f t="shared" si="54"/>
        <v>1</v>
      </c>
      <c r="EO57" s="509"/>
      <c r="EP57" s="509"/>
      <c r="EQ57" s="518"/>
      <c r="ER57" s="509"/>
      <c r="ES57" s="509"/>
      <c r="ET57" s="545"/>
      <c r="EU57" s="625"/>
      <c r="EV57" s="625"/>
      <c r="EW57" s="631"/>
    </row>
    <row r="58" spans="1:153" ht="39.950000000000003" customHeight="1" thickBot="1" x14ac:dyDescent="0.3">
      <c r="A58" s="742"/>
      <c r="B58" s="314" t="s">
        <v>119</v>
      </c>
      <c r="C58" s="307" t="s">
        <v>10</v>
      </c>
      <c r="D58" s="197"/>
      <c r="E58" s="198"/>
      <c r="F58" s="66">
        <v>10</v>
      </c>
      <c r="G58" s="67">
        <v>9</v>
      </c>
      <c r="H58" s="149"/>
      <c r="I58" s="150"/>
      <c r="J58" s="66">
        <v>10</v>
      </c>
      <c r="K58" s="67">
        <v>11</v>
      </c>
      <c r="L58" s="66">
        <f t="shared" si="45"/>
        <v>20</v>
      </c>
      <c r="M58" s="67">
        <f t="shared" si="60"/>
        <v>20</v>
      </c>
      <c r="N58" s="109">
        <f t="shared" si="0"/>
        <v>1</v>
      </c>
      <c r="O58" s="680"/>
      <c r="P58" s="680"/>
      <c r="Q58" s="696"/>
      <c r="R58" s="680"/>
      <c r="S58" s="680"/>
      <c r="T58" s="530"/>
      <c r="U58" s="953"/>
      <c r="V58" s="953"/>
      <c r="W58" s="949"/>
      <c r="X58" s="215">
        <f t="shared" si="4"/>
        <v>20</v>
      </c>
      <c r="Y58" s="225">
        <f t="shared" si="5"/>
        <v>20</v>
      </c>
      <c r="Z58" s="162">
        <f t="shared" si="6"/>
        <v>1</v>
      </c>
      <c r="AA58" s="680"/>
      <c r="AB58" s="680"/>
      <c r="AC58" s="655"/>
      <c r="AD58" s="680"/>
      <c r="AE58" s="680"/>
      <c r="AF58" s="574"/>
      <c r="AG58" s="680"/>
      <c r="AH58" s="680"/>
      <c r="AI58" s="530"/>
      <c r="AJ58" s="80">
        <v>5</v>
      </c>
      <c r="AK58" s="81">
        <v>5</v>
      </c>
      <c r="AL58" s="80">
        <v>0</v>
      </c>
      <c r="AM58" s="81">
        <v>0</v>
      </c>
      <c r="AN58" s="80">
        <v>7.5</v>
      </c>
      <c r="AO58" s="328">
        <v>7.5</v>
      </c>
      <c r="AP58" s="105">
        <v>7.5</v>
      </c>
      <c r="AQ58" s="81">
        <v>7.5</v>
      </c>
      <c r="AR58" s="66">
        <f t="shared" ref="AR58:AR66" si="70">AJ58+AL58+AN58+AP58+L58</f>
        <v>40</v>
      </c>
      <c r="AS58" s="67">
        <f t="shared" si="61"/>
        <v>40</v>
      </c>
      <c r="AT58" s="109">
        <f t="shared" si="20"/>
        <v>1</v>
      </c>
      <c r="AU58" s="66">
        <f t="shared" si="62"/>
        <v>25</v>
      </c>
      <c r="AV58" s="67">
        <f t="shared" si="63"/>
        <v>25</v>
      </c>
      <c r="AW58" s="109">
        <f t="shared" si="23"/>
        <v>1</v>
      </c>
      <c r="AX58" s="589"/>
      <c r="AY58" s="589"/>
      <c r="AZ58" s="598"/>
      <c r="BA58" s="560"/>
      <c r="BB58" s="560"/>
      <c r="BC58" s="667"/>
      <c r="BD58" s="582"/>
      <c r="BE58" s="582"/>
      <c r="BF58" s="585"/>
      <c r="BG58" s="66">
        <f t="shared" si="64"/>
        <v>25</v>
      </c>
      <c r="BH58" s="67">
        <f t="shared" si="65"/>
        <v>25</v>
      </c>
      <c r="BI58" s="109">
        <f t="shared" si="69"/>
        <v>1</v>
      </c>
      <c r="BJ58" s="509"/>
      <c r="BK58" s="509"/>
      <c r="BL58" s="539"/>
      <c r="BM58" s="509"/>
      <c r="BN58" s="509"/>
      <c r="BO58" s="530"/>
      <c r="BP58" s="582"/>
      <c r="BQ58" s="582"/>
      <c r="BR58" s="585"/>
      <c r="BS58" s="66">
        <f t="shared" si="46"/>
        <v>32.5</v>
      </c>
      <c r="BT58" s="67">
        <f t="shared" si="47"/>
        <v>32.5</v>
      </c>
      <c r="BU58" s="109">
        <f t="shared" si="48"/>
        <v>1</v>
      </c>
      <c r="BV58" s="560"/>
      <c r="BW58" s="560"/>
      <c r="BX58" s="598"/>
      <c r="BY58" s="560"/>
      <c r="BZ58" s="560"/>
      <c r="CA58" s="593"/>
      <c r="CB58" s="641"/>
      <c r="CC58" s="641"/>
      <c r="CD58" s="643"/>
      <c r="CE58" s="367">
        <f t="shared" si="29"/>
        <v>40</v>
      </c>
      <c r="CF58" s="67">
        <f t="shared" si="30"/>
        <v>40</v>
      </c>
      <c r="CG58" s="109">
        <f t="shared" si="7"/>
        <v>1</v>
      </c>
      <c r="CH58" s="509"/>
      <c r="CI58" s="509"/>
      <c r="CJ58" s="512"/>
      <c r="CK58" s="509"/>
      <c r="CL58" s="509"/>
      <c r="CM58" s="530"/>
      <c r="CN58" s="625"/>
      <c r="CO58" s="625"/>
      <c r="CP58" s="585"/>
      <c r="CQ58" s="80"/>
      <c r="CR58" s="81"/>
      <c r="CS58" s="80"/>
      <c r="CT58" s="81"/>
      <c r="CU58" s="80"/>
      <c r="CV58" s="328"/>
      <c r="CW58" s="105"/>
      <c r="CX58" s="81"/>
      <c r="CY58" s="325">
        <f t="shared" si="8"/>
        <v>40</v>
      </c>
      <c r="CZ58" s="381">
        <f t="shared" si="9"/>
        <v>40</v>
      </c>
      <c r="DA58" s="108">
        <f t="shared" si="67"/>
        <v>1</v>
      </c>
      <c r="DB58" s="302">
        <f t="shared" si="33"/>
        <v>40</v>
      </c>
      <c r="DC58" s="98">
        <f t="shared" si="34"/>
        <v>40</v>
      </c>
      <c r="DD58" s="109">
        <f t="shared" si="68"/>
        <v>1</v>
      </c>
      <c r="DE58" s="589"/>
      <c r="DF58" s="589"/>
      <c r="DG58" s="598"/>
      <c r="DH58" s="560"/>
      <c r="DI58" s="560"/>
      <c r="DJ58" s="1002"/>
      <c r="DK58" s="1005"/>
      <c r="DL58" s="1005"/>
      <c r="DM58" s="643"/>
      <c r="DN58" s="190">
        <f t="shared" si="11"/>
        <v>40</v>
      </c>
      <c r="DO58" s="98">
        <f t="shared" si="12"/>
        <v>40</v>
      </c>
      <c r="DP58" s="109">
        <f t="shared" si="59"/>
        <v>1</v>
      </c>
      <c r="DQ58" s="509"/>
      <c r="DR58" s="509"/>
      <c r="DS58" s="539"/>
      <c r="DT58" s="509"/>
      <c r="DU58" s="509"/>
      <c r="DV58" s="530"/>
      <c r="DW58" s="582"/>
      <c r="DX58" s="582"/>
      <c r="DY58" s="585"/>
      <c r="DZ58" s="190">
        <f t="shared" si="13"/>
        <v>40</v>
      </c>
      <c r="EA58" s="98">
        <f t="shared" si="14"/>
        <v>40</v>
      </c>
      <c r="EB58" s="109">
        <f t="shared" si="66"/>
        <v>1</v>
      </c>
      <c r="EC58" s="560"/>
      <c r="ED58" s="560"/>
      <c r="EE58" s="598"/>
      <c r="EF58" s="560"/>
      <c r="EG58" s="560"/>
      <c r="EH58" s="593"/>
      <c r="EI58" s="641"/>
      <c r="EJ58" s="641"/>
      <c r="EK58" s="643"/>
      <c r="EL58" s="385">
        <f t="shared" si="15"/>
        <v>40</v>
      </c>
      <c r="EM58" s="98">
        <f t="shared" si="16"/>
        <v>40</v>
      </c>
      <c r="EN58" s="108">
        <f t="shared" si="54"/>
        <v>1</v>
      </c>
      <c r="EO58" s="509"/>
      <c r="EP58" s="509"/>
      <c r="EQ58" s="518"/>
      <c r="ER58" s="509"/>
      <c r="ES58" s="509"/>
      <c r="ET58" s="545"/>
      <c r="EU58" s="625"/>
      <c r="EV58" s="625"/>
      <c r="EW58" s="631"/>
    </row>
    <row r="59" spans="1:153" ht="39.950000000000003" customHeight="1" thickBot="1" x14ac:dyDescent="0.3">
      <c r="A59" s="742"/>
      <c r="B59" s="314" t="s">
        <v>120</v>
      </c>
      <c r="C59" s="307" t="s">
        <v>11</v>
      </c>
      <c r="D59" s="197"/>
      <c r="E59" s="198"/>
      <c r="F59" s="66">
        <v>10</v>
      </c>
      <c r="G59" s="67">
        <v>6</v>
      </c>
      <c r="H59" s="149"/>
      <c r="I59" s="150"/>
      <c r="J59" s="461">
        <v>8</v>
      </c>
      <c r="K59" s="67">
        <v>12</v>
      </c>
      <c r="L59" s="66">
        <f t="shared" si="45"/>
        <v>18</v>
      </c>
      <c r="M59" s="67">
        <f t="shared" si="60"/>
        <v>18</v>
      </c>
      <c r="N59" s="109">
        <f t="shared" ref="N59:N111" si="71">M59/L59</f>
        <v>1</v>
      </c>
      <c r="O59" s="680"/>
      <c r="P59" s="680"/>
      <c r="Q59" s="696"/>
      <c r="R59" s="680"/>
      <c r="S59" s="680"/>
      <c r="T59" s="530"/>
      <c r="U59" s="953"/>
      <c r="V59" s="953"/>
      <c r="W59" s="949"/>
      <c r="X59" s="215">
        <f t="shared" si="4"/>
        <v>18</v>
      </c>
      <c r="Y59" s="225">
        <f t="shared" si="5"/>
        <v>18</v>
      </c>
      <c r="Z59" s="162">
        <f t="shared" si="6"/>
        <v>1</v>
      </c>
      <c r="AA59" s="680"/>
      <c r="AB59" s="680"/>
      <c r="AC59" s="655"/>
      <c r="AD59" s="680"/>
      <c r="AE59" s="680"/>
      <c r="AF59" s="574"/>
      <c r="AG59" s="680"/>
      <c r="AH59" s="680"/>
      <c r="AI59" s="530"/>
      <c r="AJ59" s="80">
        <v>5</v>
      </c>
      <c r="AK59" s="81">
        <v>7</v>
      </c>
      <c r="AL59" s="80">
        <v>5</v>
      </c>
      <c r="AM59" s="81">
        <v>5</v>
      </c>
      <c r="AN59" s="80">
        <v>5</v>
      </c>
      <c r="AO59" s="328">
        <v>5</v>
      </c>
      <c r="AP59" s="471">
        <v>7</v>
      </c>
      <c r="AQ59" s="81">
        <v>5</v>
      </c>
      <c r="AR59" s="66">
        <f t="shared" si="70"/>
        <v>40</v>
      </c>
      <c r="AS59" s="67">
        <f t="shared" si="61"/>
        <v>40</v>
      </c>
      <c r="AT59" s="109">
        <f t="shared" si="20"/>
        <v>1</v>
      </c>
      <c r="AU59" s="66">
        <f t="shared" si="62"/>
        <v>23</v>
      </c>
      <c r="AV59" s="67">
        <f t="shared" si="63"/>
        <v>25</v>
      </c>
      <c r="AW59" s="109">
        <f t="shared" si="23"/>
        <v>1.0869565217391304</v>
      </c>
      <c r="AX59" s="589"/>
      <c r="AY59" s="589"/>
      <c r="AZ59" s="598"/>
      <c r="BA59" s="560"/>
      <c r="BB59" s="560"/>
      <c r="BC59" s="667"/>
      <c r="BD59" s="582"/>
      <c r="BE59" s="582"/>
      <c r="BF59" s="585"/>
      <c r="BG59" s="66">
        <f t="shared" si="64"/>
        <v>28</v>
      </c>
      <c r="BH59" s="67">
        <f t="shared" si="65"/>
        <v>30</v>
      </c>
      <c r="BI59" s="109">
        <f t="shared" si="69"/>
        <v>1.0714285714285714</v>
      </c>
      <c r="BJ59" s="509"/>
      <c r="BK59" s="509"/>
      <c r="BL59" s="539"/>
      <c r="BM59" s="509"/>
      <c r="BN59" s="509"/>
      <c r="BO59" s="530"/>
      <c r="BP59" s="582"/>
      <c r="BQ59" s="582"/>
      <c r="BR59" s="585"/>
      <c r="BS59" s="66">
        <f t="shared" si="46"/>
        <v>33</v>
      </c>
      <c r="BT59" s="67">
        <f t="shared" si="47"/>
        <v>35</v>
      </c>
      <c r="BU59" s="109">
        <f t="shared" si="48"/>
        <v>1.0606060606060606</v>
      </c>
      <c r="BV59" s="560"/>
      <c r="BW59" s="560"/>
      <c r="BX59" s="598"/>
      <c r="BY59" s="560"/>
      <c r="BZ59" s="560"/>
      <c r="CA59" s="593"/>
      <c r="CB59" s="641"/>
      <c r="CC59" s="641"/>
      <c r="CD59" s="643"/>
      <c r="CE59" s="367">
        <f t="shared" si="29"/>
        <v>40</v>
      </c>
      <c r="CF59" s="67">
        <f t="shared" si="30"/>
        <v>40</v>
      </c>
      <c r="CG59" s="109">
        <f t="shared" si="7"/>
        <v>1</v>
      </c>
      <c r="CH59" s="509"/>
      <c r="CI59" s="509"/>
      <c r="CJ59" s="512"/>
      <c r="CK59" s="509"/>
      <c r="CL59" s="509"/>
      <c r="CM59" s="530"/>
      <c r="CN59" s="625"/>
      <c r="CO59" s="625"/>
      <c r="CP59" s="585"/>
      <c r="CQ59" s="80"/>
      <c r="CR59" s="81"/>
      <c r="CS59" s="80"/>
      <c r="CT59" s="81"/>
      <c r="CU59" s="80"/>
      <c r="CV59" s="328"/>
      <c r="CW59" s="105"/>
      <c r="CX59" s="81"/>
      <c r="CY59" s="325">
        <f t="shared" si="8"/>
        <v>40</v>
      </c>
      <c r="CZ59" s="381">
        <f t="shared" si="9"/>
        <v>40</v>
      </c>
      <c r="DA59" s="108">
        <f t="shared" si="67"/>
        <v>1</v>
      </c>
      <c r="DB59" s="302">
        <f t="shared" si="33"/>
        <v>40</v>
      </c>
      <c r="DC59" s="98">
        <f t="shared" si="34"/>
        <v>40</v>
      </c>
      <c r="DD59" s="109">
        <f t="shared" si="68"/>
        <v>1</v>
      </c>
      <c r="DE59" s="589"/>
      <c r="DF59" s="589"/>
      <c r="DG59" s="598"/>
      <c r="DH59" s="560"/>
      <c r="DI59" s="560"/>
      <c r="DJ59" s="1002"/>
      <c r="DK59" s="1005"/>
      <c r="DL59" s="1005"/>
      <c r="DM59" s="643"/>
      <c r="DN59" s="190">
        <f t="shared" si="11"/>
        <v>40</v>
      </c>
      <c r="DO59" s="98">
        <f t="shared" si="12"/>
        <v>40</v>
      </c>
      <c r="DP59" s="109">
        <f t="shared" si="59"/>
        <v>1</v>
      </c>
      <c r="DQ59" s="509"/>
      <c r="DR59" s="509"/>
      <c r="DS59" s="539"/>
      <c r="DT59" s="509"/>
      <c r="DU59" s="509"/>
      <c r="DV59" s="530"/>
      <c r="DW59" s="582"/>
      <c r="DX59" s="582"/>
      <c r="DY59" s="585"/>
      <c r="DZ59" s="190">
        <f t="shared" si="13"/>
        <v>40</v>
      </c>
      <c r="EA59" s="98">
        <f t="shared" si="14"/>
        <v>40</v>
      </c>
      <c r="EB59" s="109">
        <f t="shared" si="66"/>
        <v>1</v>
      </c>
      <c r="EC59" s="560"/>
      <c r="ED59" s="560"/>
      <c r="EE59" s="598"/>
      <c r="EF59" s="560"/>
      <c r="EG59" s="560"/>
      <c r="EH59" s="593"/>
      <c r="EI59" s="641"/>
      <c r="EJ59" s="641"/>
      <c r="EK59" s="643"/>
      <c r="EL59" s="385">
        <f t="shared" si="15"/>
        <v>40</v>
      </c>
      <c r="EM59" s="98">
        <f t="shared" si="16"/>
        <v>40</v>
      </c>
      <c r="EN59" s="108">
        <f t="shared" si="54"/>
        <v>1</v>
      </c>
      <c r="EO59" s="509"/>
      <c r="EP59" s="509"/>
      <c r="EQ59" s="518"/>
      <c r="ER59" s="509"/>
      <c r="ES59" s="509"/>
      <c r="ET59" s="545"/>
      <c r="EU59" s="625"/>
      <c r="EV59" s="625"/>
      <c r="EW59" s="631"/>
    </row>
    <row r="60" spans="1:153" ht="39.950000000000003" customHeight="1" thickBot="1" x14ac:dyDescent="0.3">
      <c r="A60" s="742"/>
      <c r="B60" s="314" t="s">
        <v>121</v>
      </c>
      <c r="C60" s="307" t="s">
        <v>122</v>
      </c>
      <c r="D60" s="197"/>
      <c r="E60" s="198"/>
      <c r="F60" s="66">
        <v>10</v>
      </c>
      <c r="G60" s="67">
        <v>20</v>
      </c>
      <c r="H60" s="149"/>
      <c r="I60" s="150"/>
      <c r="J60" s="66">
        <v>10</v>
      </c>
      <c r="K60" s="67">
        <v>0</v>
      </c>
      <c r="L60" s="66">
        <f t="shared" si="45"/>
        <v>20</v>
      </c>
      <c r="M60" s="67">
        <f t="shared" si="60"/>
        <v>20</v>
      </c>
      <c r="N60" s="109">
        <f t="shared" si="71"/>
        <v>1</v>
      </c>
      <c r="O60" s="680"/>
      <c r="P60" s="680"/>
      <c r="Q60" s="696"/>
      <c r="R60" s="680"/>
      <c r="S60" s="680"/>
      <c r="T60" s="530"/>
      <c r="U60" s="953"/>
      <c r="V60" s="953"/>
      <c r="W60" s="949"/>
      <c r="X60" s="215">
        <f t="shared" si="4"/>
        <v>20</v>
      </c>
      <c r="Y60" s="225">
        <f t="shared" si="5"/>
        <v>20</v>
      </c>
      <c r="Z60" s="162">
        <f t="shared" si="6"/>
        <v>1</v>
      </c>
      <c r="AA60" s="680"/>
      <c r="AB60" s="680"/>
      <c r="AC60" s="655"/>
      <c r="AD60" s="680"/>
      <c r="AE60" s="680"/>
      <c r="AF60" s="574"/>
      <c r="AG60" s="680"/>
      <c r="AH60" s="680"/>
      <c r="AI60" s="530"/>
      <c r="AJ60" s="80">
        <v>5</v>
      </c>
      <c r="AK60" s="81">
        <v>5</v>
      </c>
      <c r="AL60" s="80">
        <v>5</v>
      </c>
      <c r="AM60" s="81">
        <v>5</v>
      </c>
      <c r="AN60" s="80">
        <v>5</v>
      </c>
      <c r="AO60" s="328">
        <v>5</v>
      </c>
      <c r="AP60" s="105">
        <v>5</v>
      </c>
      <c r="AQ60" s="81">
        <v>5</v>
      </c>
      <c r="AR60" s="66">
        <f t="shared" si="70"/>
        <v>40</v>
      </c>
      <c r="AS60" s="67">
        <f>M60+AK60+AM60+AO60+AQ60</f>
        <v>40</v>
      </c>
      <c r="AT60" s="109">
        <f t="shared" si="20"/>
        <v>1</v>
      </c>
      <c r="AU60" s="66">
        <f t="shared" si="62"/>
        <v>25</v>
      </c>
      <c r="AV60" s="67">
        <f t="shared" si="63"/>
        <v>25</v>
      </c>
      <c r="AW60" s="109">
        <f t="shared" si="23"/>
        <v>1</v>
      </c>
      <c r="AX60" s="589"/>
      <c r="AY60" s="589"/>
      <c r="AZ60" s="598"/>
      <c r="BA60" s="560"/>
      <c r="BB60" s="560"/>
      <c r="BC60" s="667"/>
      <c r="BD60" s="582"/>
      <c r="BE60" s="582"/>
      <c r="BF60" s="585"/>
      <c r="BG60" s="66">
        <f t="shared" si="64"/>
        <v>30</v>
      </c>
      <c r="BH60" s="67">
        <f t="shared" si="65"/>
        <v>30</v>
      </c>
      <c r="BI60" s="109">
        <f t="shared" si="69"/>
        <v>1</v>
      </c>
      <c r="BJ60" s="509"/>
      <c r="BK60" s="509"/>
      <c r="BL60" s="539"/>
      <c r="BM60" s="509"/>
      <c r="BN60" s="509"/>
      <c r="BO60" s="530"/>
      <c r="BP60" s="582"/>
      <c r="BQ60" s="582"/>
      <c r="BR60" s="585"/>
      <c r="BS60" s="66">
        <f t="shared" si="46"/>
        <v>35</v>
      </c>
      <c r="BT60" s="67">
        <f t="shared" si="47"/>
        <v>35</v>
      </c>
      <c r="BU60" s="109">
        <f t="shared" si="48"/>
        <v>1</v>
      </c>
      <c r="BV60" s="560"/>
      <c r="BW60" s="560"/>
      <c r="BX60" s="598"/>
      <c r="BY60" s="560"/>
      <c r="BZ60" s="560"/>
      <c r="CA60" s="593"/>
      <c r="CB60" s="641"/>
      <c r="CC60" s="641"/>
      <c r="CD60" s="643"/>
      <c r="CE60" s="367">
        <f t="shared" si="29"/>
        <v>40</v>
      </c>
      <c r="CF60" s="67">
        <f t="shared" si="30"/>
        <v>40</v>
      </c>
      <c r="CG60" s="109">
        <f t="shared" si="7"/>
        <v>1</v>
      </c>
      <c r="CH60" s="509"/>
      <c r="CI60" s="509"/>
      <c r="CJ60" s="512"/>
      <c r="CK60" s="509"/>
      <c r="CL60" s="509"/>
      <c r="CM60" s="530"/>
      <c r="CN60" s="625"/>
      <c r="CO60" s="625"/>
      <c r="CP60" s="585"/>
      <c r="CQ60" s="80"/>
      <c r="CR60" s="81"/>
      <c r="CS60" s="80"/>
      <c r="CT60" s="81"/>
      <c r="CU60" s="80"/>
      <c r="CV60" s="328"/>
      <c r="CW60" s="105"/>
      <c r="CX60" s="81"/>
      <c r="CY60" s="325">
        <f t="shared" si="8"/>
        <v>40</v>
      </c>
      <c r="CZ60" s="381">
        <f t="shared" si="9"/>
        <v>40</v>
      </c>
      <c r="DA60" s="108">
        <f t="shared" si="67"/>
        <v>1</v>
      </c>
      <c r="DB60" s="302">
        <f t="shared" si="33"/>
        <v>40</v>
      </c>
      <c r="DC60" s="98">
        <f t="shared" si="34"/>
        <v>40</v>
      </c>
      <c r="DD60" s="109">
        <f t="shared" si="68"/>
        <v>1</v>
      </c>
      <c r="DE60" s="589"/>
      <c r="DF60" s="589"/>
      <c r="DG60" s="598"/>
      <c r="DH60" s="560"/>
      <c r="DI60" s="560"/>
      <c r="DJ60" s="1002"/>
      <c r="DK60" s="1005"/>
      <c r="DL60" s="1005"/>
      <c r="DM60" s="643"/>
      <c r="DN60" s="190">
        <f t="shared" si="11"/>
        <v>40</v>
      </c>
      <c r="DO60" s="98">
        <f t="shared" si="12"/>
        <v>40</v>
      </c>
      <c r="DP60" s="109">
        <f t="shared" si="59"/>
        <v>1</v>
      </c>
      <c r="DQ60" s="509"/>
      <c r="DR60" s="509"/>
      <c r="DS60" s="539"/>
      <c r="DT60" s="509"/>
      <c r="DU60" s="509"/>
      <c r="DV60" s="530"/>
      <c r="DW60" s="582"/>
      <c r="DX60" s="582"/>
      <c r="DY60" s="585"/>
      <c r="DZ60" s="190">
        <f t="shared" si="13"/>
        <v>40</v>
      </c>
      <c r="EA60" s="98">
        <f t="shared" si="14"/>
        <v>40</v>
      </c>
      <c r="EB60" s="109">
        <f t="shared" si="66"/>
        <v>1</v>
      </c>
      <c r="EC60" s="560"/>
      <c r="ED60" s="560"/>
      <c r="EE60" s="598"/>
      <c r="EF60" s="560"/>
      <c r="EG60" s="560"/>
      <c r="EH60" s="593"/>
      <c r="EI60" s="641"/>
      <c r="EJ60" s="641"/>
      <c r="EK60" s="643"/>
      <c r="EL60" s="385">
        <f t="shared" si="15"/>
        <v>40</v>
      </c>
      <c r="EM60" s="98">
        <f t="shared" si="16"/>
        <v>40</v>
      </c>
      <c r="EN60" s="108">
        <f t="shared" si="54"/>
        <v>1</v>
      </c>
      <c r="EO60" s="509"/>
      <c r="EP60" s="509"/>
      <c r="EQ60" s="518"/>
      <c r="ER60" s="509"/>
      <c r="ES60" s="509"/>
      <c r="ET60" s="545"/>
      <c r="EU60" s="625"/>
      <c r="EV60" s="625"/>
      <c r="EW60" s="631"/>
    </row>
    <row r="61" spans="1:153" ht="39.950000000000003" customHeight="1" thickBot="1" x14ac:dyDescent="0.3">
      <c r="A61" s="742"/>
      <c r="B61" s="314" t="s">
        <v>123</v>
      </c>
      <c r="C61" s="307" t="s">
        <v>8</v>
      </c>
      <c r="D61" s="197"/>
      <c r="E61" s="198"/>
      <c r="F61" s="66">
        <v>10</v>
      </c>
      <c r="G61" s="67">
        <v>0</v>
      </c>
      <c r="H61" s="149"/>
      <c r="I61" s="150"/>
      <c r="J61" s="461">
        <v>8</v>
      </c>
      <c r="K61" s="67">
        <v>18</v>
      </c>
      <c r="L61" s="66">
        <f t="shared" si="45"/>
        <v>18</v>
      </c>
      <c r="M61" s="67">
        <f t="shared" si="60"/>
        <v>18</v>
      </c>
      <c r="N61" s="109">
        <f t="shared" si="71"/>
        <v>1</v>
      </c>
      <c r="O61" s="680"/>
      <c r="P61" s="680"/>
      <c r="Q61" s="696"/>
      <c r="R61" s="680"/>
      <c r="S61" s="680"/>
      <c r="T61" s="530"/>
      <c r="U61" s="953"/>
      <c r="V61" s="953"/>
      <c r="W61" s="949"/>
      <c r="X61" s="215">
        <f t="shared" si="4"/>
        <v>18</v>
      </c>
      <c r="Y61" s="225">
        <f t="shared" si="5"/>
        <v>18</v>
      </c>
      <c r="Z61" s="162">
        <f t="shared" si="6"/>
        <v>1</v>
      </c>
      <c r="AA61" s="680"/>
      <c r="AB61" s="680"/>
      <c r="AC61" s="655"/>
      <c r="AD61" s="680"/>
      <c r="AE61" s="680"/>
      <c r="AF61" s="574"/>
      <c r="AG61" s="680"/>
      <c r="AH61" s="680"/>
      <c r="AI61" s="530"/>
      <c r="AJ61" s="80">
        <v>12.5</v>
      </c>
      <c r="AK61" s="81">
        <v>14.5</v>
      </c>
      <c r="AL61" s="80">
        <v>12.5</v>
      </c>
      <c r="AM61" s="81">
        <v>12.5</v>
      </c>
      <c r="AN61" s="80">
        <v>12.5</v>
      </c>
      <c r="AO61" s="328">
        <v>12.5</v>
      </c>
      <c r="AP61" s="471">
        <v>14.5</v>
      </c>
      <c r="AQ61" s="81">
        <v>12.5</v>
      </c>
      <c r="AR61" s="66">
        <f t="shared" si="70"/>
        <v>70</v>
      </c>
      <c r="AS61" s="67">
        <f>M61+AK61+AM61+AO61+AQ61</f>
        <v>70</v>
      </c>
      <c r="AT61" s="109">
        <f t="shared" si="20"/>
        <v>1</v>
      </c>
      <c r="AU61" s="66">
        <f t="shared" si="62"/>
        <v>30.5</v>
      </c>
      <c r="AV61" s="67">
        <f t="shared" si="63"/>
        <v>32.5</v>
      </c>
      <c r="AW61" s="109">
        <f t="shared" si="23"/>
        <v>1.0655737704918034</v>
      </c>
      <c r="AX61" s="589"/>
      <c r="AY61" s="589"/>
      <c r="AZ61" s="598"/>
      <c r="BA61" s="560"/>
      <c r="BB61" s="560"/>
      <c r="BC61" s="667"/>
      <c r="BD61" s="582"/>
      <c r="BE61" s="582"/>
      <c r="BF61" s="585"/>
      <c r="BG61" s="66">
        <f t="shared" si="64"/>
        <v>43</v>
      </c>
      <c r="BH61" s="67">
        <f t="shared" si="65"/>
        <v>45</v>
      </c>
      <c r="BI61" s="109">
        <f t="shared" si="69"/>
        <v>1.0465116279069768</v>
      </c>
      <c r="BJ61" s="509"/>
      <c r="BK61" s="509"/>
      <c r="BL61" s="539"/>
      <c r="BM61" s="509"/>
      <c r="BN61" s="509"/>
      <c r="BO61" s="530"/>
      <c r="BP61" s="582"/>
      <c r="BQ61" s="582"/>
      <c r="BR61" s="585"/>
      <c r="BS61" s="66">
        <f t="shared" si="46"/>
        <v>55.5</v>
      </c>
      <c r="BT61" s="67">
        <f t="shared" si="47"/>
        <v>57.5</v>
      </c>
      <c r="BU61" s="109">
        <f t="shared" si="48"/>
        <v>1.0360360360360361</v>
      </c>
      <c r="BV61" s="560"/>
      <c r="BW61" s="560"/>
      <c r="BX61" s="598"/>
      <c r="BY61" s="560"/>
      <c r="BZ61" s="560"/>
      <c r="CA61" s="593"/>
      <c r="CB61" s="641"/>
      <c r="CC61" s="641"/>
      <c r="CD61" s="643"/>
      <c r="CE61" s="367">
        <f t="shared" si="29"/>
        <v>70</v>
      </c>
      <c r="CF61" s="67">
        <f t="shared" si="30"/>
        <v>70</v>
      </c>
      <c r="CG61" s="109">
        <f t="shared" si="7"/>
        <v>1</v>
      </c>
      <c r="CH61" s="509"/>
      <c r="CI61" s="509"/>
      <c r="CJ61" s="512"/>
      <c r="CK61" s="509"/>
      <c r="CL61" s="509"/>
      <c r="CM61" s="530"/>
      <c r="CN61" s="625"/>
      <c r="CO61" s="625"/>
      <c r="CP61" s="585"/>
      <c r="CQ61" s="80"/>
      <c r="CR61" s="81"/>
      <c r="CS61" s="80"/>
      <c r="CT61" s="81"/>
      <c r="CU61" s="80"/>
      <c r="CV61" s="328"/>
      <c r="CW61" s="105"/>
      <c r="CX61" s="81"/>
      <c r="CY61" s="325">
        <f t="shared" si="8"/>
        <v>70</v>
      </c>
      <c r="CZ61" s="381">
        <f t="shared" si="9"/>
        <v>70</v>
      </c>
      <c r="DA61" s="108">
        <f t="shared" si="67"/>
        <v>1</v>
      </c>
      <c r="DB61" s="302">
        <f t="shared" si="33"/>
        <v>70</v>
      </c>
      <c r="DC61" s="98">
        <f t="shared" si="34"/>
        <v>70</v>
      </c>
      <c r="DD61" s="109">
        <f t="shared" si="68"/>
        <v>1</v>
      </c>
      <c r="DE61" s="589"/>
      <c r="DF61" s="589"/>
      <c r="DG61" s="598"/>
      <c r="DH61" s="560"/>
      <c r="DI61" s="560"/>
      <c r="DJ61" s="1002"/>
      <c r="DK61" s="1005"/>
      <c r="DL61" s="1005"/>
      <c r="DM61" s="643"/>
      <c r="DN61" s="190">
        <f t="shared" si="11"/>
        <v>70</v>
      </c>
      <c r="DO61" s="98">
        <f t="shared" si="12"/>
        <v>70</v>
      </c>
      <c r="DP61" s="109">
        <f t="shared" si="59"/>
        <v>1</v>
      </c>
      <c r="DQ61" s="509"/>
      <c r="DR61" s="509"/>
      <c r="DS61" s="539"/>
      <c r="DT61" s="509"/>
      <c r="DU61" s="509"/>
      <c r="DV61" s="530"/>
      <c r="DW61" s="582"/>
      <c r="DX61" s="582"/>
      <c r="DY61" s="585"/>
      <c r="DZ61" s="190">
        <f t="shared" si="13"/>
        <v>70</v>
      </c>
      <c r="EA61" s="98">
        <f t="shared" si="14"/>
        <v>70</v>
      </c>
      <c r="EB61" s="109">
        <f t="shared" si="66"/>
        <v>1</v>
      </c>
      <c r="EC61" s="560"/>
      <c r="ED61" s="560"/>
      <c r="EE61" s="598"/>
      <c r="EF61" s="560"/>
      <c r="EG61" s="560"/>
      <c r="EH61" s="593"/>
      <c r="EI61" s="641"/>
      <c r="EJ61" s="641"/>
      <c r="EK61" s="643"/>
      <c r="EL61" s="385">
        <f t="shared" si="15"/>
        <v>70</v>
      </c>
      <c r="EM61" s="98">
        <f t="shared" si="16"/>
        <v>70</v>
      </c>
      <c r="EN61" s="108">
        <f t="shared" si="54"/>
        <v>1</v>
      </c>
      <c r="EO61" s="509"/>
      <c r="EP61" s="509"/>
      <c r="EQ61" s="518"/>
      <c r="ER61" s="509"/>
      <c r="ES61" s="509"/>
      <c r="ET61" s="545"/>
      <c r="EU61" s="625"/>
      <c r="EV61" s="625"/>
      <c r="EW61" s="631"/>
    </row>
    <row r="62" spans="1:153" ht="39.950000000000003" customHeight="1" thickBot="1" x14ac:dyDescent="0.3">
      <c r="A62" s="743"/>
      <c r="B62" s="315" t="s">
        <v>274</v>
      </c>
      <c r="C62" s="305" t="s">
        <v>275</v>
      </c>
      <c r="D62" s="199"/>
      <c r="E62" s="200"/>
      <c r="F62" s="74">
        <v>0</v>
      </c>
      <c r="G62" s="75">
        <v>0</v>
      </c>
      <c r="H62" s="159"/>
      <c r="I62" s="160"/>
      <c r="J62" s="74">
        <v>0</v>
      </c>
      <c r="K62" s="75">
        <v>0</v>
      </c>
      <c r="L62" s="74">
        <f t="shared" si="45"/>
        <v>0</v>
      </c>
      <c r="M62" s="75">
        <f t="shared" si="60"/>
        <v>0</v>
      </c>
      <c r="N62" s="247"/>
      <c r="O62" s="679"/>
      <c r="P62" s="679"/>
      <c r="Q62" s="697"/>
      <c r="R62" s="680"/>
      <c r="S62" s="680"/>
      <c r="T62" s="530"/>
      <c r="U62" s="953"/>
      <c r="V62" s="953"/>
      <c r="W62" s="949"/>
      <c r="X62" s="216">
        <f t="shared" si="4"/>
        <v>0</v>
      </c>
      <c r="Y62" s="226">
        <f t="shared" si="5"/>
        <v>0</v>
      </c>
      <c r="Z62" s="239"/>
      <c r="AA62" s="679"/>
      <c r="AB62" s="679"/>
      <c r="AC62" s="656"/>
      <c r="AD62" s="680"/>
      <c r="AE62" s="680"/>
      <c r="AF62" s="574"/>
      <c r="AG62" s="680"/>
      <c r="AH62" s="680"/>
      <c r="AI62" s="530"/>
      <c r="AJ62" s="144">
        <v>0</v>
      </c>
      <c r="AK62" s="279">
        <v>0</v>
      </c>
      <c r="AL62" s="278">
        <v>0</v>
      </c>
      <c r="AM62" s="279">
        <v>0</v>
      </c>
      <c r="AN62" s="144">
        <v>0</v>
      </c>
      <c r="AO62" s="335">
        <v>0</v>
      </c>
      <c r="AP62" s="472">
        <v>25</v>
      </c>
      <c r="AQ62" s="122">
        <v>25</v>
      </c>
      <c r="AR62" s="280">
        <f t="shared" si="70"/>
        <v>25</v>
      </c>
      <c r="AS62" s="281">
        <f>M62+AK62+AM62+AO62+AQ62</f>
        <v>25</v>
      </c>
      <c r="AT62" s="112">
        <f t="shared" si="20"/>
        <v>1</v>
      </c>
      <c r="AU62" s="74">
        <f t="shared" si="62"/>
        <v>0</v>
      </c>
      <c r="AV62" s="75">
        <f t="shared" si="63"/>
        <v>0</v>
      </c>
      <c r="AW62" s="112" t="e">
        <f t="shared" si="23"/>
        <v>#DIV/0!</v>
      </c>
      <c r="AX62" s="590"/>
      <c r="AY62" s="590"/>
      <c r="AZ62" s="599"/>
      <c r="BA62" s="560"/>
      <c r="BB62" s="560"/>
      <c r="BC62" s="667"/>
      <c r="BD62" s="582"/>
      <c r="BE62" s="582"/>
      <c r="BF62" s="585"/>
      <c r="BG62" s="74">
        <f t="shared" si="64"/>
        <v>0</v>
      </c>
      <c r="BH62" s="75">
        <f t="shared" si="65"/>
        <v>0</v>
      </c>
      <c r="BI62" s="247"/>
      <c r="BJ62" s="510"/>
      <c r="BK62" s="510"/>
      <c r="BL62" s="540"/>
      <c r="BM62" s="509"/>
      <c r="BN62" s="509"/>
      <c r="BO62" s="530"/>
      <c r="BP62" s="582"/>
      <c r="BQ62" s="582"/>
      <c r="BR62" s="585"/>
      <c r="BS62" s="74">
        <f t="shared" si="46"/>
        <v>0</v>
      </c>
      <c r="BT62" s="75">
        <f t="shared" si="47"/>
        <v>0</v>
      </c>
      <c r="BU62" s="102"/>
      <c r="BV62" s="554"/>
      <c r="BW62" s="554"/>
      <c r="BX62" s="599"/>
      <c r="BY62" s="560"/>
      <c r="BZ62" s="560"/>
      <c r="CA62" s="593"/>
      <c r="CB62" s="641"/>
      <c r="CC62" s="641"/>
      <c r="CD62" s="643"/>
      <c r="CE62" s="292">
        <f t="shared" si="29"/>
        <v>25</v>
      </c>
      <c r="CF62" s="75">
        <f t="shared" si="30"/>
        <v>25</v>
      </c>
      <c r="CG62" s="112">
        <f t="shared" si="7"/>
        <v>1</v>
      </c>
      <c r="CH62" s="510"/>
      <c r="CI62" s="510"/>
      <c r="CJ62" s="513"/>
      <c r="CK62" s="509"/>
      <c r="CL62" s="509"/>
      <c r="CM62" s="530"/>
      <c r="CN62" s="625"/>
      <c r="CO62" s="625"/>
      <c r="CP62" s="585"/>
      <c r="CQ62" s="144"/>
      <c r="CR62" s="279"/>
      <c r="CS62" s="278"/>
      <c r="CT62" s="279"/>
      <c r="CU62" s="144"/>
      <c r="CV62" s="335"/>
      <c r="CW62" s="334"/>
      <c r="CX62" s="122"/>
      <c r="CY62" s="325">
        <f t="shared" si="8"/>
        <v>25</v>
      </c>
      <c r="CZ62" s="381">
        <f t="shared" si="9"/>
        <v>25</v>
      </c>
      <c r="DA62" s="111">
        <f t="shared" si="67"/>
        <v>1</v>
      </c>
      <c r="DB62" s="302">
        <f t="shared" si="33"/>
        <v>25</v>
      </c>
      <c r="DC62" s="98">
        <f t="shared" si="34"/>
        <v>25</v>
      </c>
      <c r="DD62" s="112">
        <f t="shared" si="68"/>
        <v>1</v>
      </c>
      <c r="DE62" s="590"/>
      <c r="DF62" s="590"/>
      <c r="DG62" s="599"/>
      <c r="DH62" s="560"/>
      <c r="DI62" s="560"/>
      <c r="DJ62" s="1002"/>
      <c r="DK62" s="1005"/>
      <c r="DL62" s="1005"/>
      <c r="DM62" s="643"/>
      <c r="DN62" s="190">
        <f t="shared" si="11"/>
        <v>25</v>
      </c>
      <c r="DO62" s="98">
        <f t="shared" si="12"/>
        <v>25</v>
      </c>
      <c r="DP62" s="247"/>
      <c r="DQ62" s="510"/>
      <c r="DR62" s="510"/>
      <c r="DS62" s="540"/>
      <c r="DT62" s="509"/>
      <c r="DU62" s="509"/>
      <c r="DV62" s="530"/>
      <c r="DW62" s="582"/>
      <c r="DX62" s="582"/>
      <c r="DY62" s="585"/>
      <c r="DZ62" s="190">
        <f t="shared" si="13"/>
        <v>25</v>
      </c>
      <c r="EA62" s="98">
        <f t="shared" si="14"/>
        <v>25</v>
      </c>
      <c r="EB62" s="102"/>
      <c r="EC62" s="554"/>
      <c r="ED62" s="554"/>
      <c r="EE62" s="599"/>
      <c r="EF62" s="560"/>
      <c r="EG62" s="560"/>
      <c r="EH62" s="593"/>
      <c r="EI62" s="641"/>
      <c r="EJ62" s="641"/>
      <c r="EK62" s="643"/>
      <c r="EL62" s="385">
        <f t="shared" si="15"/>
        <v>25</v>
      </c>
      <c r="EM62" s="98">
        <f t="shared" si="16"/>
        <v>25</v>
      </c>
      <c r="EN62" s="111">
        <f t="shared" si="54"/>
        <v>1</v>
      </c>
      <c r="EO62" s="510"/>
      <c r="EP62" s="510"/>
      <c r="EQ62" s="519"/>
      <c r="ER62" s="509"/>
      <c r="ES62" s="509"/>
      <c r="ET62" s="545"/>
      <c r="EU62" s="625"/>
      <c r="EV62" s="625"/>
      <c r="EW62" s="631"/>
    </row>
    <row r="63" spans="1:153" ht="39.950000000000003" customHeight="1" thickBot="1" x14ac:dyDescent="0.3">
      <c r="A63" s="741" t="s">
        <v>231</v>
      </c>
      <c r="B63" s="313" t="s">
        <v>124</v>
      </c>
      <c r="C63" s="303" t="s">
        <v>0</v>
      </c>
      <c r="D63" s="191"/>
      <c r="E63" s="192"/>
      <c r="F63" s="61">
        <v>5</v>
      </c>
      <c r="G63" s="62">
        <v>5</v>
      </c>
      <c r="H63" s="147"/>
      <c r="I63" s="148"/>
      <c r="J63" s="464">
        <v>3</v>
      </c>
      <c r="K63" s="62">
        <v>3</v>
      </c>
      <c r="L63" s="61">
        <f>F63+J63</f>
        <v>8</v>
      </c>
      <c r="M63" s="62">
        <f t="shared" si="60"/>
        <v>8</v>
      </c>
      <c r="N63" s="107">
        <f t="shared" si="71"/>
        <v>1</v>
      </c>
      <c r="O63" s="657">
        <f>AVERAGE(F63:F64)</f>
        <v>7.5</v>
      </c>
      <c r="P63" s="657">
        <f>AVERAGE(G63:G64)</f>
        <v>7.5</v>
      </c>
      <c r="Q63" s="551">
        <f>P63/O63</f>
        <v>1</v>
      </c>
      <c r="R63" s="680"/>
      <c r="S63" s="680"/>
      <c r="T63" s="530"/>
      <c r="U63" s="953"/>
      <c r="V63" s="953"/>
      <c r="W63" s="949"/>
      <c r="X63" s="214">
        <f t="shared" si="4"/>
        <v>8</v>
      </c>
      <c r="Y63" s="230">
        <f t="shared" si="5"/>
        <v>8</v>
      </c>
      <c r="Z63" s="220">
        <f t="shared" si="6"/>
        <v>1</v>
      </c>
      <c r="AA63" s="678">
        <f>AVERAGE(L63:L64)</f>
        <v>13</v>
      </c>
      <c r="AB63" s="678">
        <f>AVERAGE(M63:M64)</f>
        <v>13</v>
      </c>
      <c r="AC63" s="703">
        <f>AB63/AA63</f>
        <v>1</v>
      </c>
      <c r="AD63" s="680"/>
      <c r="AE63" s="680"/>
      <c r="AF63" s="574"/>
      <c r="AG63" s="680"/>
      <c r="AH63" s="680"/>
      <c r="AI63" s="512"/>
      <c r="AJ63" s="274">
        <v>15</v>
      </c>
      <c r="AK63" s="114">
        <v>14</v>
      </c>
      <c r="AL63" s="473">
        <v>15</v>
      </c>
      <c r="AM63" s="114">
        <v>15</v>
      </c>
      <c r="AN63" s="473">
        <v>15</v>
      </c>
      <c r="AO63" s="322">
        <v>15</v>
      </c>
      <c r="AP63" s="474">
        <v>17</v>
      </c>
      <c r="AQ63" s="275">
        <v>18</v>
      </c>
      <c r="AR63" s="211">
        <f t="shared" si="70"/>
        <v>70</v>
      </c>
      <c r="AS63" s="282">
        <f t="shared" ref="AS63:AS101" si="72">M63+AK63+AM63+AO63+AQ63</f>
        <v>70</v>
      </c>
      <c r="AT63" s="107">
        <f t="shared" si="20"/>
        <v>1</v>
      </c>
      <c r="AU63" s="61">
        <f t="shared" si="62"/>
        <v>23</v>
      </c>
      <c r="AV63" s="62">
        <f t="shared" si="63"/>
        <v>22</v>
      </c>
      <c r="AW63" s="245">
        <f t="shared" si="23"/>
        <v>0.95652173913043481</v>
      </c>
      <c r="AX63" s="596">
        <f>AVERAGE(AU63:AU66)</f>
        <v>11.5</v>
      </c>
      <c r="AY63" s="596">
        <f>AVERAGE(AV63:AV66)</f>
        <v>10.5</v>
      </c>
      <c r="AZ63" s="607">
        <f>AY63/AX63</f>
        <v>0.91304347826086951</v>
      </c>
      <c r="BA63" s="560"/>
      <c r="BB63" s="560"/>
      <c r="BC63" s="667"/>
      <c r="BD63" s="582"/>
      <c r="BE63" s="582"/>
      <c r="BF63" s="585"/>
      <c r="BG63" s="61">
        <f t="shared" ref="BG63:BG120" si="73">AU63+AL63</f>
        <v>38</v>
      </c>
      <c r="BH63" s="62">
        <f t="shared" si="65"/>
        <v>37</v>
      </c>
      <c r="BI63" s="107">
        <f t="shared" si="69"/>
        <v>0.97368421052631582</v>
      </c>
      <c r="BJ63" s="553">
        <f>AVERAGE(BG63:BG64)</f>
        <v>33</v>
      </c>
      <c r="BK63" s="553">
        <f>AVERAGE(BH63:BH64)</f>
        <v>32.5</v>
      </c>
      <c r="BL63" s="555">
        <f>BK63/BJ63</f>
        <v>0.98484848484848486</v>
      </c>
      <c r="BM63" s="509"/>
      <c r="BN63" s="509"/>
      <c r="BO63" s="530"/>
      <c r="BP63" s="582"/>
      <c r="BQ63" s="582"/>
      <c r="BR63" s="585"/>
      <c r="BS63" s="61">
        <f t="shared" si="46"/>
        <v>53</v>
      </c>
      <c r="BT63" s="62">
        <f t="shared" si="47"/>
        <v>52</v>
      </c>
      <c r="BU63" s="107">
        <f t="shared" si="48"/>
        <v>0.98113207547169812</v>
      </c>
      <c r="BV63" s="553">
        <f>AVERAGE(BS63:BS64)</f>
        <v>43</v>
      </c>
      <c r="BW63" s="553">
        <f>AVERAGE(BT63:BT64)</f>
        <v>42.5</v>
      </c>
      <c r="BX63" s="551">
        <f>BW63/BV63</f>
        <v>0.98837209302325579</v>
      </c>
      <c r="BY63" s="560"/>
      <c r="BZ63" s="560"/>
      <c r="CA63" s="593"/>
      <c r="CB63" s="641"/>
      <c r="CC63" s="641"/>
      <c r="CD63" s="643"/>
      <c r="CE63" s="293">
        <f t="shared" si="29"/>
        <v>70</v>
      </c>
      <c r="CF63" s="62">
        <f t="shared" si="30"/>
        <v>70</v>
      </c>
      <c r="CG63" s="107">
        <f t="shared" si="7"/>
        <v>1</v>
      </c>
      <c r="CH63" s="553">
        <f>AVERAGE(CE63:CE64)</f>
        <v>55</v>
      </c>
      <c r="CI63" s="553">
        <f>AVERAGE(CF63:CF64)</f>
        <v>55</v>
      </c>
      <c r="CJ63" s="551">
        <f>CI63/CH63</f>
        <v>1</v>
      </c>
      <c r="CK63" s="509"/>
      <c r="CL63" s="509"/>
      <c r="CM63" s="530"/>
      <c r="CN63" s="625"/>
      <c r="CO63" s="625"/>
      <c r="CP63" s="585"/>
      <c r="CQ63" s="274"/>
      <c r="CR63" s="114"/>
      <c r="CS63" s="284"/>
      <c r="CT63" s="114"/>
      <c r="CU63" s="284"/>
      <c r="CV63" s="477"/>
      <c r="CW63" s="332"/>
      <c r="CX63" s="275"/>
      <c r="CY63" s="325">
        <f t="shared" si="8"/>
        <v>70</v>
      </c>
      <c r="CZ63" s="381">
        <f t="shared" si="9"/>
        <v>70</v>
      </c>
      <c r="DA63" s="96">
        <f t="shared" si="67"/>
        <v>1</v>
      </c>
      <c r="DB63" s="302">
        <f t="shared" si="33"/>
        <v>70</v>
      </c>
      <c r="DC63" s="98">
        <f t="shared" si="34"/>
        <v>70</v>
      </c>
      <c r="DD63" s="245">
        <f t="shared" si="68"/>
        <v>1</v>
      </c>
      <c r="DE63" s="596">
        <f>AVERAGE(DB63:DB66)</f>
        <v>27.5</v>
      </c>
      <c r="DF63" s="596">
        <f>AVERAGE(DC63:DC66)</f>
        <v>27.5</v>
      </c>
      <c r="DG63" s="607">
        <f>DF63/DE63</f>
        <v>1</v>
      </c>
      <c r="DH63" s="560"/>
      <c r="DI63" s="560"/>
      <c r="DJ63" s="1002"/>
      <c r="DK63" s="1005"/>
      <c r="DL63" s="1005"/>
      <c r="DM63" s="643"/>
      <c r="DN63" s="190">
        <f t="shared" si="11"/>
        <v>70</v>
      </c>
      <c r="DO63" s="98">
        <f t="shared" si="12"/>
        <v>70</v>
      </c>
      <c r="DP63" s="107">
        <f>DO63/DN63</f>
        <v>1</v>
      </c>
      <c r="DQ63" s="553">
        <f>AVERAGE(DN63:DN64)</f>
        <v>55</v>
      </c>
      <c r="DR63" s="553">
        <f>AVERAGE(DO63:DO64)</f>
        <v>55</v>
      </c>
      <c r="DS63" s="555">
        <f>DR63/DQ63</f>
        <v>1</v>
      </c>
      <c r="DT63" s="509"/>
      <c r="DU63" s="509"/>
      <c r="DV63" s="530"/>
      <c r="DW63" s="582"/>
      <c r="DX63" s="582"/>
      <c r="DY63" s="585"/>
      <c r="DZ63" s="190">
        <f t="shared" si="13"/>
        <v>70</v>
      </c>
      <c r="EA63" s="98">
        <f t="shared" si="14"/>
        <v>70</v>
      </c>
      <c r="EB63" s="107">
        <f>EA63/DZ63</f>
        <v>1</v>
      </c>
      <c r="EC63" s="553">
        <f>AVERAGE(DZ63:DZ64)</f>
        <v>55</v>
      </c>
      <c r="ED63" s="553">
        <f>AVERAGE(EA63:EA64)</f>
        <v>55</v>
      </c>
      <c r="EE63" s="551">
        <f>ED63/EC63</f>
        <v>1</v>
      </c>
      <c r="EF63" s="560"/>
      <c r="EG63" s="560"/>
      <c r="EH63" s="593"/>
      <c r="EI63" s="641"/>
      <c r="EJ63" s="641"/>
      <c r="EK63" s="643"/>
      <c r="EL63" s="385">
        <f t="shared" si="15"/>
        <v>70</v>
      </c>
      <c r="EM63" s="98">
        <f t="shared" si="16"/>
        <v>70</v>
      </c>
      <c r="EN63" s="96">
        <f t="shared" si="54"/>
        <v>1</v>
      </c>
      <c r="EO63" s="553">
        <f>AVERAGE(EL63:EL64)</f>
        <v>55</v>
      </c>
      <c r="EP63" s="553">
        <f>AVERAGE(EM63:EM64)</f>
        <v>55</v>
      </c>
      <c r="EQ63" s="532">
        <f>EP63/EO63</f>
        <v>1</v>
      </c>
      <c r="ER63" s="509"/>
      <c r="ES63" s="509"/>
      <c r="ET63" s="545"/>
      <c r="EU63" s="625"/>
      <c r="EV63" s="625"/>
      <c r="EW63" s="631"/>
    </row>
    <row r="64" spans="1:153" ht="39.950000000000003" customHeight="1" thickBot="1" x14ac:dyDescent="0.3">
      <c r="A64" s="743"/>
      <c r="B64" s="315" t="s">
        <v>125</v>
      </c>
      <c r="C64" s="305" t="s">
        <v>6</v>
      </c>
      <c r="D64" s="199"/>
      <c r="E64" s="200"/>
      <c r="F64" s="74">
        <v>10</v>
      </c>
      <c r="G64" s="75">
        <v>10</v>
      </c>
      <c r="H64" s="159"/>
      <c r="I64" s="160"/>
      <c r="J64" s="475">
        <v>8</v>
      </c>
      <c r="K64" s="75">
        <v>8</v>
      </c>
      <c r="L64" s="74">
        <f t="shared" si="45"/>
        <v>18</v>
      </c>
      <c r="M64" s="75">
        <f>G64+K64</f>
        <v>18</v>
      </c>
      <c r="N64" s="112">
        <f t="shared" si="71"/>
        <v>1</v>
      </c>
      <c r="O64" s="659"/>
      <c r="P64" s="659"/>
      <c r="Q64" s="698"/>
      <c r="R64" s="680"/>
      <c r="S64" s="680"/>
      <c r="T64" s="530"/>
      <c r="U64" s="953"/>
      <c r="V64" s="953"/>
      <c r="W64" s="949"/>
      <c r="X64" s="216">
        <f t="shared" si="4"/>
        <v>18</v>
      </c>
      <c r="Y64" s="226">
        <f t="shared" si="5"/>
        <v>18</v>
      </c>
      <c r="Z64" s="163">
        <f t="shared" si="6"/>
        <v>1</v>
      </c>
      <c r="AA64" s="679"/>
      <c r="AB64" s="679"/>
      <c r="AC64" s="705"/>
      <c r="AD64" s="680"/>
      <c r="AE64" s="680"/>
      <c r="AF64" s="574"/>
      <c r="AG64" s="680"/>
      <c r="AH64" s="680"/>
      <c r="AI64" s="512"/>
      <c r="AJ64" s="286">
        <v>5</v>
      </c>
      <c r="AK64" s="73">
        <v>2</v>
      </c>
      <c r="AL64" s="276">
        <v>5</v>
      </c>
      <c r="AM64" s="285">
        <v>8</v>
      </c>
      <c r="AN64" s="72">
        <v>5</v>
      </c>
      <c r="AO64" s="323">
        <v>5</v>
      </c>
      <c r="AP64" s="206">
        <v>7</v>
      </c>
      <c r="AQ64" s="137">
        <v>7</v>
      </c>
      <c r="AR64" s="283">
        <f t="shared" si="70"/>
        <v>40</v>
      </c>
      <c r="AS64" s="277">
        <f t="shared" si="72"/>
        <v>40</v>
      </c>
      <c r="AT64" s="112">
        <f t="shared" si="20"/>
        <v>1</v>
      </c>
      <c r="AU64" s="74">
        <f t="shared" si="62"/>
        <v>23</v>
      </c>
      <c r="AV64" s="75">
        <f t="shared" si="63"/>
        <v>20</v>
      </c>
      <c r="AW64" s="171">
        <f t="shared" si="23"/>
        <v>0.86956521739130432</v>
      </c>
      <c r="AX64" s="589"/>
      <c r="AY64" s="589"/>
      <c r="AZ64" s="608"/>
      <c r="BA64" s="560"/>
      <c r="BB64" s="560"/>
      <c r="BC64" s="667"/>
      <c r="BD64" s="582"/>
      <c r="BE64" s="582"/>
      <c r="BF64" s="585"/>
      <c r="BG64" s="74">
        <f t="shared" si="73"/>
        <v>28</v>
      </c>
      <c r="BH64" s="75">
        <f t="shared" si="65"/>
        <v>28</v>
      </c>
      <c r="BI64" s="112">
        <f t="shared" si="69"/>
        <v>1</v>
      </c>
      <c r="BJ64" s="554"/>
      <c r="BK64" s="554"/>
      <c r="BL64" s="556"/>
      <c r="BM64" s="509"/>
      <c r="BN64" s="509"/>
      <c r="BO64" s="530"/>
      <c r="BP64" s="582"/>
      <c r="BQ64" s="582"/>
      <c r="BR64" s="585"/>
      <c r="BS64" s="74">
        <f t="shared" si="46"/>
        <v>33</v>
      </c>
      <c r="BT64" s="75">
        <f t="shared" si="47"/>
        <v>33</v>
      </c>
      <c r="BU64" s="112">
        <f t="shared" si="48"/>
        <v>1</v>
      </c>
      <c r="BV64" s="554"/>
      <c r="BW64" s="554"/>
      <c r="BX64" s="552"/>
      <c r="BY64" s="560"/>
      <c r="BZ64" s="560"/>
      <c r="CA64" s="593"/>
      <c r="CB64" s="641"/>
      <c r="CC64" s="641"/>
      <c r="CD64" s="643"/>
      <c r="CE64" s="292">
        <f t="shared" si="29"/>
        <v>40</v>
      </c>
      <c r="CF64" s="75">
        <f t="shared" si="30"/>
        <v>40</v>
      </c>
      <c r="CG64" s="112">
        <f t="shared" si="7"/>
        <v>1</v>
      </c>
      <c r="CH64" s="554"/>
      <c r="CI64" s="554"/>
      <c r="CJ64" s="552"/>
      <c r="CK64" s="509"/>
      <c r="CL64" s="509"/>
      <c r="CM64" s="530"/>
      <c r="CN64" s="625"/>
      <c r="CO64" s="625"/>
      <c r="CP64" s="585"/>
      <c r="CQ64" s="286"/>
      <c r="CR64" s="73"/>
      <c r="CS64" s="276"/>
      <c r="CT64" s="285"/>
      <c r="CU64" s="72"/>
      <c r="CV64" s="329"/>
      <c r="CW64" s="206"/>
      <c r="CX64" s="137"/>
      <c r="CY64" s="325">
        <f t="shared" si="8"/>
        <v>40</v>
      </c>
      <c r="CZ64" s="381">
        <f t="shared" si="9"/>
        <v>40</v>
      </c>
      <c r="DA64" s="111">
        <f t="shared" si="67"/>
        <v>1</v>
      </c>
      <c r="DB64" s="302">
        <f t="shared" si="33"/>
        <v>40</v>
      </c>
      <c r="DC64" s="98">
        <f t="shared" si="34"/>
        <v>40</v>
      </c>
      <c r="DD64" s="171">
        <f t="shared" si="68"/>
        <v>1</v>
      </c>
      <c r="DE64" s="589"/>
      <c r="DF64" s="589"/>
      <c r="DG64" s="608"/>
      <c r="DH64" s="560"/>
      <c r="DI64" s="560"/>
      <c r="DJ64" s="1002"/>
      <c r="DK64" s="1005"/>
      <c r="DL64" s="1005"/>
      <c r="DM64" s="643"/>
      <c r="DN64" s="190">
        <f t="shared" si="11"/>
        <v>40</v>
      </c>
      <c r="DO64" s="98">
        <f t="shared" si="12"/>
        <v>40</v>
      </c>
      <c r="DP64" s="112">
        <f>DO64/DN64</f>
        <v>1</v>
      </c>
      <c r="DQ64" s="554"/>
      <c r="DR64" s="554"/>
      <c r="DS64" s="556"/>
      <c r="DT64" s="509"/>
      <c r="DU64" s="509"/>
      <c r="DV64" s="530"/>
      <c r="DW64" s="582"/>
      <c r="DX64" s="582"/>
      <c r="DY64" s="585"/>
      <c r="DZ64" s="190">
        <f t="shared" si="13"/>
        <v>40</v>
      </c>
      <c r="EA64" s="98">
        <f t="shared" si="14"/>
        <v>40</v>
      </c>
      <c r="EB64" s="112">
        <f>EA64/DZ64</f>
        <v>1</v>
      </c>
      <c r="EC64" s="554"/>
      <c r="ED64" s="554"/>
      <c r="EE64" s="552"/>
      <c r="EF64" s="560"/>
      <c r="EG64" s="560"/>
      <c r="EH64" s="593"/>
      <c r="EI64" s="641"/>
      <c r="EJ64" s="641"/>
      <c r="EK64" s="643"/>
      <c r="EL64" s="385">
        <f t="shared" si="15"/>
        <v>40</v>
      </c>
      <c r="EM64" s="98">
        <f t="shared" si="16"/>
        <v>40</v>
      </c>
      <c r="EN64" s="111">
        <f t="shared" si="54"/>
        <v>1</v>
      </c>
      <c r="EO64" s="554"/>
      <c r="EP64" s="554"/>
      <c r="EQ64" s="534"/>
      <c r="ER64" s="509"/>
      <c r="ES64" s="509"/>
      <c r="ET64" s="545"/>
      <c r="EU64" s="625"/>
      <c r="EV64" s="625"/>
      <c r="EW64" s="631"/>
    </row>
    <row r="65" spans="1:153" ht="39.950000000000003" customHeight="1" thickBot="1" x14ac:dyDescent="0.3">
      <c r="A65" s="741" t="s">
        <v>232</v>
      </c>
      <c r="B65" s="313" t="s">
        <v>126</v>
      </c>
      <c r="C65" s="303" t="s">
        <v>7</v>
      </c>
      <c r="D65" s="183"/>
      <c r="E65" s="184"/>
      <c r="F65" s="113">
        <v>0</v>
      </c>
      <c r="G65" s="114">
        <v>0</v>
      </c>
      <c r="H65" s="185"/>
      <c r="I65" s="186"/>
      <c r="J65" s="113">
        <v>0</v>
      </c>
      <c r="K65" s="114">
        <v>0</v>
      </c>
      <c r="L65" s="61">
        <f>F65+J65</f>
        <v>0</v>
      </c>
      <c r="M65" s="87">
        <f>G65+K65</f>
        <v>0</v>
      </c>
      <c r="N65" s="187"/>
      <c r="O65" s="658">
        <f>AVERAGE(F65:F66)</f>
        <v>0</v>
      </c>
      <c r="P65" s="658">
        <f>AVERAGE(G65:G66)</f>
        <v>0</v>
      </c>
      <c r="Q65" s="699"/>
      <c r="R65" s="680"/>
      <c r="S65" s="680"/>
      <c r="T65" s="530"/>
      <c r="U65" s="953"/>
      <c r="V65" s="953"/>
      <c r="W65" s="949"/>
      <c r="X65" s="214">
        <f t="shared" si="4"/>
        <v>0</v>
      </c>
      <c r="Y65" s="230">
        <f t="shared" si="5"/>
        <v>0</v>
      </c>
      <c r="Z65" s="237"/>
      <c r="AA65" s="678">
        <f>AVERAGE(X65:X66)</f>
        <v>0</v>
      </c>
      <c r="AB65" s="678">
        <f>AVERAGE(Y65:Y66)</f>
        <v>0</v>
      </c>
      <c r="AC65" s="716"/>
      <c r="AD65" s="680"/>
      <c r="AE65" s="680"/>
      <c r="AF65" s="574"/>
      <c r="AG65" s="680"/>
      <c r="AH65" s="680"/>
      <c r="AI65" s="530"/>
      <c r="AJ65" s="113">
        <v>0</v>
      </c>
      <c r="AK65" s="114">
        <v>0</v>
      </c>
      <c r="AL65" s="113">
        <v>0</v>
      </c>
      <c r="AM65" s="114">
        <v>0</v>
      </c>
      <c r="AN65" s="113">
        <v>0</v>
      </c>
      <c r="AO65" s="114">
        <v>0</v>
      </c>
      <c r="AP65" s="113">
        <v>0</v>
      </c>
      <c r="AQ65" s="114">
        <v>0</v>
      </c>
      <c r="AR65" s="146">
        <f>AJ65+AL65+AN65+AP65+L65</f>
        <v>0</v>
      </c>
      <c r="AS65" s="87">
        <f>M65+AK65+AM65+AO65+AQ65</f>
        <v>0</v>
      </c>
      <c r="AT65" s="187"/>
      <c r="AU65" s="146">
        <f t="shared" si="62"/>
        <v>0</v>
      </c>
      <c r="AV65" s="87">
        <f t="shared" si="63"/>
        <v>0</v>
      </c>
      <c r="AW65" s="187"/>
      <c r="AX65" s="589"/>
      <c r="AY65" s="589"/>
      <c r="AZ65" s="608"/>
      <c r="BA65" s="560"/>
      <c r="BB65" s="560"/>
      <c r="BC65" s="667"/>
      <c r="BD65" s="582"/>
      <c r="BE65" s="582"/>
      <c r="BF65" s="585"/>
      <c r="BG65" s="61">
        <f t="shared" si="73"/>
        <v>0</v>
      </c>
      <c r="BH65" s="62">
        <f t="shared" si="65"/>
        <v>0</v>
      </c>
      <c r="BI65" s="187"/>
      <c r="BJ65" s="560">
        <f>AVERAGE(BG65:BG66)</f>
        <v>0</v>
      </c>
      <c r="BK65" s="560">
        <f>AVERAGE(BH65:BH66)</f>
        <v>0</v>
      </c>
      <c r="BL65" s="610"/>
      <c r="BM65" s="509"/>
      <c r="BN65" s="509"/>
      <c r="BO65" s="530"/>
      <c r="BP65" s="582"/>
      <c r="BQ65" s="582"/>
      <c r="BR65" s="585"/>
      <c r="BS65" s="61">
        <f t="shared" si="46"/>
        <v>0</v>
      </c>
      <c r="BT65" s="62">
        <f t="shared" si="47"/>
        <v>0</v>
      </c>
      <c r="BU65" s="187"/>
      <c r="BV65" s="560">
        <f>AVERAGE(BS65:BS66)</f>
        <v>0</v>
      </c>
      <c r="BW65" s="560">
        <f>AVERAGE(BT65:BT66)</f>
        <v>0</v>
      </c>
      <c r="BX65" s="612"/>
      <c r="BY65" s="560"/>
      <c r="BZ65" s="560"/>
      <c r="CA65" s="593"/>
      <c r="CB65" s="641"/>
      <c r="CC65" s="641"/>
      <c r="CD65" s="643"/>
      <c r="CE65" s="181">
        <f t="shared" si="29"/>
        <v>0</v>
      </c>
      <c r="CF65" s="62">
        <f t="shared" si="30"/>
        <v>0</v>
      </c>
      <c r="CG65" s="187"/>
      <c r="CH65" s="588">
        <f>AVERAGE(CE65:CE66)</f>
        <v>0</v>
      </c>
      <c r="CI65" s="588">
        <f>AVERAGE(CF65:CF66)</f>
        <v>0</v>
      </c>
      <c r="CJ65" s="617"/>
      <c r="CK65" s="509"/>
      <c r="CL65" s="509"/>
      <c r="CM65" s="530"/>
      <c r="CN65" s="625"/>
      <c r="CO65" s="625"/>
      <c r="CP65" s="585"/>
      <c r="CQ65" s="113"/>
      <c r="CR65" s="114"/>
      <c r="CS65" s="113"/>
      <c r="CT65" s="114"/>
      <c r="CU65" s="113"/>
      <c r="CV65" s="114"/>
      <c r="CW65" s="113"/>
      <c r="CX65" s="114"/>
      <c r="CY65" s="325">
        <f t="shared" si="8"/>
        <v>0</v>
      </c>
      <c r="CZ65" s="381">
        <f t="shared" si="9"/>
        <v>0</v>
      </c>
      <c r="DA65" s="187"/>
      <c r="DB65" s="302">
        <f t="shared" si="33"/>
        <v>0</v>
      </c>
      <c r="DC65" s="98">
        <f t="shared" si="34"/>
        <v>0</v>
      </c>
      <c r="DD65" s="187"/>
      <c r="DE65" s="589"/>
      <c r="DF65" s="589"/>
      <c r="DG65" s="608"/>
      <c r="DH65" s="560"/>
      <c r="DI65" s="560"/>
      <c r="DJ65" s="1002"/>
      <c r="DK65" s="1005"/>
      <c r="DL65" s="1005"/>
      <c r="DM65" s="643"/>
      <c r="DN65" s="190">
        <f t="shared" si="11"/>
        <v>0</v>
      </c>
      <c r="DO65" s="98">
        <f t="shared" si="12"/>
        <v>0</v>
      </c>
      <c r="DP65" s="187"/>
      <c r="DQ65" s="560">
        <f>AVERAGE(DN65:DN66)</f>
        <v>0</v>
      </c>
      <c r="DR65" s="560">
        <f>AVERAGE(DO65:DO66)</f>
        <v>0</v>
      </c>
      <c r="DS65" s="610"/>
      <c r="DT65" s="509"/>
      <c r="DU65" s="509"/>
      <c r="DV65" s="530"/>
      <c r="DW65" s="582"/>
      <c r="DX65" s="582"/>
      <c r="DY65" s="585"/>
      <c r="DZ65" s="190">
        <f t="shared" si="13"/>
        <v>0</v>
      </c>
      <c r="EA65" s="98">
        <f t="shared" si="14"/>
        <v>0</v>
      </c>
      <c r="EB65" s="187"/>
      <c r="EC65" s="560">
        <f>AVERAGE(DZ65:DZ66)</f>
        <v>0</v>
      </c>
      <c r="ED65" s="560">
        <f>AVERAGE(EA65:EA66)</f>
        <v>0</v>
      </c>
      <c r="EE65" s="612"/>
      <c r="EF65" s="560"/>
      <c r="EG65" s="560"/>
      <c r="EH65" s="593"/>
      <c r="EI65" s="641"/>
      <c r="EJ65" s="641"/>
      <c r="EK65" s="643"/>
      <c r="EL65" s="385">
        <f t="shared" si="15"/>
        <v>0</v>
      </c>
      <c r="EM65" s="98">
        <f t="shared" si="16"/>
        <v>0</v>
      </c>
      <c r="EN65" s="187"/>
      <c r="EO65" s="588">
        <f>AVERAGE(EL65:EL66)</f>
        <v>0</v>
      </c>
      <c r="EP65" s="588">
        <f>AVERAGE(EM65:EM66)</f>
        <v>0</v>
      </c>
      <c r="EQ65" s="617"/>
      <c r="ER65" s="509"/>
      <c r="ES65" s="509"/>
      <c r="ET65" s="545"/>
      <c r="EU65" s="625"/>
      <c r="EV65" s="625"/>
      <c r="EW65" s="631"/>
    </row>
    <row r="66" spans="1:153" ht="39.950000000000003" customHeight="1" thickBot="1" x14ac:dyDescent="0.3">
      <c r="A66" s="743"/>
      <c r="B66" s="315" t="s">
        <v>127</v>
      </c>
      <c r="C66" s="304" t="s">
        <v>128</v>
      </c>
      <c r="D66" s="157"/>
      <c r="E66" s="158"/>
      <c r="F66" s="72">
        <v>0</v>
      </c>
      <c r="G66" s="73">
        <v>0</v>
      </c>
      <c r="H66" s="153"/>
      <c r="I66" s="154"/>
      <c r="J66" s="72">
        <v>0</v>
      </c>
      <c r="K66" s="73">
        <v>0</v>
      </c>
      <c r="L66" s="74">
        <f t="shared" si="45"/>
        <v>0</v>
      </c>
      <c r="M66" s="84">
        <f>G66+K66</f>
        <v>0</v>
      </c>
      <c r="N66" s="102"/>
      <c r="O66" s="659"/>
      <c r="P66" s="659"/>
      <c r="Q66" s="613"/>
      <c r="R66" s="680"/>
      <c r="S66" s="680"/>
      <c r="T66" s="530"/>
      <c r="U66" s="953"/>
      <c r="V66" s="953"/>
      <c r="W66" s="949"/>
      <c r="X66" s="216">
        <f t="shared" si="4"/>
        <v>0</v>
      </c>
      <c r="Y66" s="226">
        <f t="shared" si="5"/>
        <v>0</v>
      </c>
      <c r="Z66" s="239"/>
      <c r="AA66" s="679"/>
      <c r="AB66" s="679"/>
      <c r="AC66" s="717"/>
      <c r="AD66" s="680"/>
      <c r="AE66" s="680"/>
      <c r="AF66" s="574"/>
      <c r="AG66" s="680"/>
      <c r="AH66" s="680"/>
      <c r="AI66" s="530"/>
      <c r="AJ66" s="72">
        <v>0</v>
      </c>
      <c r="AK66" s="73">
        <v>0</v>
      </c>
      <c r="AL66" s="72">
        <v>0</v>
      </c>
      <c r="AM66" s="73">
        <v>0</v>
      </c>
      <c r="AN66" s="72">
        <v>0</v>
      </c>
      <c r="AO66" s="73">
        <v>0</v>
      </c>
      <c r="AP66" s="72">
        <v>0</v>
      </c>
      <c r="AQ66" s="73">
        <v>0</v>
      </c>
      <c r="AR66" s="83">
        <f t="shared" si="70"/>
        <v>0</v>
      </c>
      <c r="AS66" s="84">
        <f>M66+AK66+AM66+AO66+AQ66</f>
        <v>0</v>
      </c>
      <c r="AT66" s="102"/>
      <c r="AU66" s="83">
        <f t="shared" si="62"/>
        <v>0</v>
      </c>
      <c r="AV66" s="84">
        <f t="shared" si="63"/>
        <v>0</v>
      </c>
      <c r="AW66" s="102"/>
      <c r="AX66" s="590"/>
      <c r="AY66" s="590"/>
      <c r="AZ66" s="609"/>
      <c r="BA66" s="560"/>
      <c r="BB66" s="560"/>
      <c r="BC66" s="667"/>
      <c r="BD66" s="582"/>
      <c r="BE66" s="582"/>
      <c r="BF66" s="585"/>
      <c r="BG66" s="74">
        <f t="shared" si="73"/>
        <v>0</v>
      </c>
      <c r="BH66" s="75">
        <f t="shared" si="65"/>
        <v>0</v>
      </c>
      <c r="BI66" s="102"/>
      <c r="BJ66" s="554"/>
      <c r="BK66" s="554"/>
      <c r="BL66" s="611"/>
      <c r="BM66" s="509"/>
      <c r="BN66" s="509"/>
      <c r="BO66" s="530"/>
      <c r="BP66" s="582"/>
      <c r="BQ66" s="582"/>
      <c r="BR66" s="585"/>
      <c r="BS66" s="74">
        <f t="shared" si="46"/>
        <v>0</v>
      </c>
      <c r="BT66" s="75">
        <f t="shared" si="47"/>
        <v>0</v>
      </c>
      <c r="BU66" s="102"/>
      <c r="BV66" s="554"/>
      <c r="BW66" s="554"/>
      <c r="BX66" s="613"/>
      <c r="BY66" s="560"/>
      <c r="BZ66" s="560"/>
      <c r="CA66" s="593"/>
      <c r="CB66" s="641"/>
      <c r="CC66" s="641"/>
      <c r="CD66" s="643"/>
      <c r="CE66" s="369">
        <f t="shared" si="29"/>
        <v>0</v>
      </c>
      <c r="CF66" s="75">
        <f t="shared" si="30"/>
        <v>0</v>
      </c>
      <c r="CG66" s="102"/>
      <c r="CH66" s="588"/>
      <c r="CI66" s="588"/>
      <c r="CJ66" s="613"/>
      <c r="CK66" s="509"/>
      <c r="CL66" s="509"/>
      <c r="CM66" s="530"/>
      <c r="CN66" s="625"/>
      <c r="CO66" s="625"/>
      <c r="CP66" s="585"/>
      <c r="CQ66" s="72"/>
      <c r="CR66" s="73"/>
      <c r="CS66" s="72"/>
      <c r="CT66" s="73"/>
      <c r="CU66" s="72"/>
      <c r="CV66" s="73"/>
      <c r="CW66" s="72"/>
      <c r="CX66" s="73"/>
      <c r="CY66" s="325">
        <f t="shared" si="8"/>
        <v>0</v>
      </c>
      <c r="CZ66" s="381">
        <f t="shared" si="9"/>
        <v>0</v>
      </c>
      <c r="DA66" s="102"/>
      <c r="DB66" s="302">
        <f t="shared" si="33"/>
        <v>0</v>
      </c>
      <c r="DC66" s="98">
        <f t="shared" si="34"/>
        <v>0</v>
      </c>
      <c r="DD66" s="102"/>
      <c r="DE66" s="590"/>
      <c r="DF66" s="590"/>
      <c r="DG66" s="609"/>
      <c r="DH66" s="560"/>
      <c r="DI66" s="560"/>
      <c r="DJ66" s="1002"/>
      <c r="DK66" s="1005"/>
      <c r="DL66" s="1005"/>
      <c r="DM66" s="643"/>
      <c r="DN66" s="190">
        <f t="shared" si="11"/>
        <v>0</v>
      </c>
      <c r="DO66" s="98">
        <f t="shared" si="12"/>
        <v>0</v>
      </c>
      <c r="DP66" s="102"/>
      <c r="DQ66" s="554"/>
      <c r="DR66" s="554"/>
      <c r="DS66" s="611"/>
      <c r="DT66" s="509"/>
      <c r="DU66" s="509"/>
      <c r="DV66" s="530"/>
      <c r="DW66" s="582"/>
      <c r="DX66" s="582"/>
      <c r="DY66" s="585"/>
      <c r="DZ66" s="190">
        <f t="shared" si="13"/>
        <v>0</v>
      </c>
      <c r="EA66" s="98">
        <f t="shared" si="14"/>
        <v>0</v>
      </c>
      <c r="EB66" s="102"/>
      <c r="EC66" s="554"/>
      <c r="ED66" s="554"/>
      <c r="EE66" s="613"/>
      <c r="EF66" s="560"/>
      <c r="EG66" s="560"/>
      <c r="EH66" s="593"/>
      <c r="EI66" s="641"/>
      <c r="EJ66" s="641"/>
      <c r="EK66" s="643"/>
      <c r="EL66" s="385">
        <f t="shared" si="15"/>
        <v>0</v>
      </c>
      <c r="EM66" s="98">
        <f t="shared" si="16"/>
        <v>0</v>
      </c>
      <c r="EN66" s="102"/>
      <c r="EO66" s="588"/>
      <c r="EP66" s="588"/>
      <c r="EQ66" s="613"/>
      <c r="ER66" s="509"/>
      <c r="ES66" s="509"/>
      <c r="ET66" s="545"/>
      <c r="EU66" s="625"/>
      <c r="EV66" s="625"/>
      <c r="EW66" s="631"/>
    </row>
    <row r="67" spans="1:153" ht="39.950000000000003" customHeight="1" thickBot="1" x14ac:dyDescent="0.3">
      <c r="A67" s="741" t="s">
        <v>233</v>
      </c>
      <c r="B67" s="313" t="s">
        <v>129</v>
      </c>
      <c r="C67" s="306" t="s">
        <v>24</v>
      </c>
      <c r="D67" s="191"/>
      <c r="E67" s="192"/>
      <c r="F67" s="61">
        <v>15</v>
      </c>
      <c r="G67" s="62">
        <v>15</v>
      </c>
      <c r="H67" s="147"/>
      <c r="I67" s="148"/>
      <c r="J67" s="464">
        <v>0</v>
      </c>
      <c r="K67" s="62">
        <v>0</v>
      </c>
      <c r="L67" s="61">
        <f t="shared" si="45"/>
        <v>15</v>
      </c>
      <c r="M67" s="62">
        <f t="shared" si="60"/>
        <v>15</v>
      </c>
      <c r="N67" s="107">
        <f t="shared" si="71"/>
        <v>1</v>
      </c>
      <c r="O67" s="657">
        <f>AVERAGE(F67:F70)</f>
        <v>17.5</v>
      </c>
      <c r="P67" s="657">
        <f>AVERAGE(G67:G70)</f>
        <v>17.5</v>
      </c>
      <c r="Q67" s="551">
        <f>P67/O67</f>
        <v>1</v>
      </c>
      <c r="R67" s="680"/>
      <c r="S67" s="680"/>
      <c r="T67" s="530"/>
      <c r="U67" s="953"/>
      <c r="V67" s="953"/>
      <c r="W67" s="949"/>
      <c r="X67" s="214">
        <f t="shared" si="4"/>
        <v>15</v>
      </c>
      <c r="Y67" s="230">
        <f t="shared" si="5"/>
        <v>15</v>
      </c>
      <c r="Z67" s="218">
        <f t="shared" si="6"/>
        <v>1</v>
      </c>
      <c r="AA67" s="678">
        <f>AVERAGE(X67:X70)</f>
        <v>32</v>
      </c>
      <c r="AB67" s="678">
        <f>AVERAGE(Y67:Y70)</f>
        <v>31.5</v>
      </c>
      <c r="AC67" s="700">
        <f>AB67/AA67</f>
        <v>0.984375</v>
      </c>
      <c r="AD67" s="680"/>
      <c r="AE67" s="680"/>
      <c r="AF67" s="574"/>
      <c r="AG67" s="680"/>
      <c r="AH67" s="680"/>
      <c r="AI67" s="530"/>
      <c r="AJ67" s="113">
        <v>5</v>
      </c>
      <c r="AK67" s="114">
        <v>10</v>
      </c>
      <c r="AL67" s="473">
        <v>0</v>
      </c>
      <c r="AM67" s="114">
        <v>7</v>
      </c>
      <c r="AN67" s="473">
        <v>7.5</v>
      </c>
      <c r="AO67" s="322">
        <v>7.5</v>
      </c>
      <c r="AP67" s="476">
        <v>22.5</v>
      </c>
      <c r="AQ67" s="114">
        <v>5.5</v>
      </c>
      <c r="AR67" s="61">
        <f>AJ67+AL67+AN67+AP67+L67</f>
        <v>50</v>
      </c>
      <c r="AS67" s="62">
        <f t="shared" si="72"/>
        <v>45</v>
      </c>
      <c r="AT67" s="107">
        <f t="shared" si="20"/>
        <v>0.9</v>
      </c>
      <c r="AU67" s="61">
        <f t="shared" ref="AU67:AU93" si="74">L67+AJ67</f>
        <v>20</v>
      </c>
      <c r="AV67" s="62">
        <f t="shared" ref="AV67:AV93" si="75">M67+AK67</f>
        <v>25</v>
      </c>
      <c r="AW67" s="245">
        <f t="shared" si="23"/>
        <v>1.25</v>
      </c>
      <c r="AX67" s="596">
        <f>AVERAGE(AU67:AU70)</f>
        <v>40.125</v>
      </c>
      <c r="AY67" s="596">
        <f>AVERAGE(AV67:AV70)</f>
        <v>39.75</v>
      </c>
      <c r="AZ67" s="607">
        <f>AY67/AX67</f>
        <v>0.99065420560747663</v>
      </c>
      <c r="BA67" s="560"/>
      <c r="BB67" s="560"/>
      <c r="BC67" s="667"/>
      <c r="BD67" s="582"/>
      <c r="BE67" s="582"/>
      <c r="BF67" s="585"/>
      <c r="BG67" s="61">
        <f>AU67+AL67</f>
        <v>20</v>
      </c>
      <c r="BH67" s="62">
        <f t="shared" si="65"/>
        <v>32</v>
      </c>
      <c r="BI67" s="107">
        <f>BH67/BG67</f>
        <v>1.6</v>
      </c>
      <c r="BJ67" s="553">
        <f>AVERAGE(BG67:BG70)</f>
        <v>44.5</v>
      </c>
      <c r="BK67" s="553">
        <f>AVERAGE(BH67:BH70)</f>
        <v>46.875</v>
      </c>
      <c r="BL67" s="555">
        <f>BK67/BJ67</f>
        <v>1.053370786516854</v>
      </c>
      <c r="BM67" s="509"/>
      <c r="BN67" s="509"/>
      <c r="BO67" s="530"/>
      <c r="BP67" s="582"/>
      <c r="BQ67" s="582"/>
      <c r="BR67" s="585"/>
      <c r="BS67" s="61">
        <f t="shared" si="46"/>
        <v>27.5</v>
      </c>
      <c r="BT67" s="62">
        <f t="shared" si="47"/>
        <v>39.5</v>
      </c>
      <c r="BU67" s="107">
        <f t="shared" si="48"/>
        <v>1.4363636363636363</v>
      </c>
      <c r="BV67" s="553">
        <f>AVERAGE(BS67:BS70)</f>
        <v>52</v>
      </c>
      <c r="BW67" s="553">
        <f>AVERAGE(BT67:BT70)</f>
        <v>54.375</v>
      </c>
      <c r="BX67" s="551">
        <f>BW67/BV67</f>
        <v>1.0456730769230769</v>
      </c>
      <c r="BY67" s="560"/>
      <c r="BZ67" s="560"/>
      <c r="CA67" s="593"/>
      <c r="CB67" s="641"/>
      <c r="CC67" s="641"/>
      <c r="CD67" s="643"/>
      <c r="CE67" s="293">
        <f t="shared" si="29"/>
        <v>50</v>
      </c>
      <c r="CF67" s="62">
        <f t="shared" si="30"/>
        <v>45</v>
      </c>
      <c r="CG67" s="107">
        <f t="shared" si="7"/>
        <v>0.9</v>
      </c>
      <c r="CH67" s="553">
        <f>AVERAGE(CE67:CE70)</f>
        <v>70</v>
      </c>
      <c r="CI67" s="553">
        <f>AVERAGE(CF67:CF70)</f>
        <v>68.75</v>
      </c>
      <c r="CJ67" s="551">
        <f>CI67/CH67</f>
        <v>0.9821428571428571</v>
      </c>
      <c r="CK67" s="509"/>
      <c r="CL67" s="509"/>
      <c r="CM67" s="530"/>
      <c r="CN67" s="625"/>
      <c r="CO67" s="625"/>
      <c r="CP67" s="585"/>
      <c r="CQ67" s="113"/>
      <c r="CR67" s="114"/>
      <c r="CS67" s="284"/>
      <c r="CT67" s="114"/>
      <c r="CU67" s="284"/>
      <c r="CV67" s="477"/>
      <c r="CW67" s="331"/>
      <c r="CX67" s="114"/>
      <c r="CY67" s="325">
        <f t="shared" si="8"/>
        <v>50</v>
      </c>
      <c r="CZ67" s="381">
        <f t="shared" si="9"/>
        <v>45</v>
      </c>
      <c r="DA67" s="96">
        <f t="shared" ref="DA67:DA102" si="76">CZ67/CY67</f>
        <v>0.9</v>
      </c>
      <c r="DB67" s="302">
        <f t="shared" si="33"/>
        <v>50</v>
      </c>
      <c r="DC67" s="98">
        <f t="shared" si="34"/>
        <v>45</v>
      </c>
      <c r="DD67" s="245">
        <f t="shared" ref="DD67:DD101" si="77">DC67/DB67</f>
        <v>0.9</v>
      </c>
      <c r="DE67" s="596">
        <f>AVERAGE(DB67:DB70)</f>
        <v>70</v>
      </c>
      <c r="DF67" s="596">
        <f>AVERAGE(DC67:DC70)</f>
        <v>68.75</v>
      </c>
      <c r="DG67" s="607">
        <f>DF67/DE67</f>
        <v>0.9821428571428571</v>
      </c>
      <c r="DH67" s="560"/>
      <c r="DI67" s="560"/>
      <c r="DJ67" s="1002"/>
      <c r="DK67" s="1005"/>
      <c r="DL67" s="1005"/>
      <c r="DM67" s="643"/>
      <c r="DN67" s="190">
        <f t="shared" si="11"/>
        <v>50</v>
      </c>
      <c r="DO67" s="98">
        <f t="shared" si="12"/>
        <v>45</v>
      </c>
      <c r="DP67" s="107">
        <f>DO67/DN67</f>
        <v>0.9</v>
      </c>
      <c r="DQ67" s="553">
        <f>AVERAGE(DN67:DN70)</f>
        <v>70</v>
      </c>
      <c r="DR67" s="553">
        <f>AVERAGE(DO67:DO70)</f>
        <v>68.75</v>
      </c>
      <c r="DS67" s="555">
        <f>DR67/DQ67</f>
        <v>0.9821428571428571</v>
      </c>
      <c r="DT67" s="509"/>
      <c r="DU67" s="509"/>
      <c r="DV67" s="530"/>
      <c r="DW67" s="582"/>
      <c r="DX67" s="582"/>
      <c r="DY67" s="585"/>
      <c r="DZ67" s="190">
        <f t="shared" si="13"/>
        <v>50</v>
      </c>
      <c r="EA67" s="98">
        <f t="shared" si="14"/>
        <v>45</v>
      </c>
      <c r="EB67" s="107">
        <f t="shared" ref="EB67:EB85" si="78">EA67/DZ67</f>
        <v>0.9</v>
      </c>
      <c r="EC67" s="553">
        <f>AVERAGE(DZ67:DZ70)</f>
        <v>70</v>
      </c>
      <c r="ED67" s="553">
        <f>AVERAGE(EA67:EA70)</f>
        <v>68.75</v>
      </c>
      <c r="EE67" s="551">
        <f>ED67/EC67</f>
        <v>0.9821428571428571</v>
      </c>
      <c r="EF67" s="560"/>
      <c r="EG67" s="560"/>
      <c r="EH67" s="593"/>
      <c r="EI67" s="641"/>
      <c r="EJ67" s="641"/>
      <c r="EK67" s="643"/>
      <c r="EL67" s="385">
        <f t="shared" si="15"/>
        <v>50</v>
      </c>
      <c r="EM67" s="98">
        <f t="shared" si="16"/>
        <v>45</v>
      </c>
      <c r="EN67" s="96">
        <f t="shared" ref="EN67:EN102" si="79">EM67/EL67</f>
        <v>0.9</v>
      </c>
      <c r="EO67" s="553">
        <f>AVERAGE(EL67:EL70)</f>
        <v>70</v>
      </c>
      <c r="EP67" s="553">
        <f>AVERAGE(EM67:EM70)</f>
        <v>68.75</v>
      </c>
      <c r="EQ67" s="532">
        <f>EP67/EO67</f>
        <v>0.9821428571428571</v>
      </c>
      <c r="ER67" s="509"/>
      <c r="ES67" s="509"/>
      <c r="ET67" s="545"/>
      <c r="EU67" s="625"/>
      <c r="EV67" s="625"/>
      <c r="EW67" s="631"/>
    </row>
    <row r="68" spans="1:153" ht="39.950000000000003" customHeight="1" thickBot="1" x14ac:dyDescent="0.3">
      <c r="A68" s="742"/>
      <c r="B68" s="314" t="s">
        <v>130</v>
      </c>
      <c r="C68" s="307" t="s">
        <v>25</v>
      </c>
      <c r="D68" s="197"/>
      <c r="E68" s="198"/>
      <c r="F68" s="66">
        <v>20</v>
      </c>
      <c r="G68" s="67">
        <v>20</v>
      </c>
      <c r="H68" s="149"/>
      <c r="I68" s="150"/>
      <c r="J68" s="461">
        <v>18</v>
      </c>
      <c r="K68" s="67">
        <v>18</v>
      </c>
      <c r="L68" s="66">
        <f t="shared" si="45"/>
        <v>38</v>
      </c>
      <c r="M68" s="67">
        <f t="shared" si="60"/>
        <v>38</v>
      </c>
      <c r="N68" s="109">
        <f t="shared" si="71"/>
        <v>1</v>
      </c>
      <c r="O68" s="658"/>
      <c r="P68" s="658"/>
      <c r="Q68" s="593"/>
      <c r="R68" s="680"/>
      <c r="S68" s="680"/>
      <c r="T68" s="530"/>
      <c r="U68" s="953"/>
      <c r="V68" s="953"/>
      <c r="W68" s="949"/>
      <c r="X68" s="215">
        <f t="shared" si="4"/>
        <v>38</v>
      </c>
      <c r="Y68" s="225">
        <f t="shared" si="5"/>
        <v>38</v>
      </c>
      <c r="Z68" s="162">
        <f t="shared" si="6"/>
        <v>1</v>
      </c>
      <c r="AA68" s="680"/>
      <c r="AB68" s="680"/>
      <c r="AC68" s="701"/>
      <c r="AD68" s="680"/>
      <c r="AE68" s="680"/>
      <c r="AF68" s="574"/>
      <c r="AG68" s="680"/>
      <c r="AH68" s="680"/>
      <c r="AI68" s="530"/>
      <c r="AJ68" s="80">
        <v>10</v>
      </c>
      <c r="AK68" s="81">
        <v>7</v>
      </c>
      <c r="AL68" s="80">
        <v>10</v>
      </c>
      <c r="AM68" s="81">
        <v>9</v>
      </c>
      <c r="AN68" s="80">
        <v>10</v>
      </c>
      <c r="AO68" s="326">
        <v>10</v>
      </c>
      <c r="AP68" s="105">
        <v>12</v>
      </c>
      <c r="AQ68" s="81">
        <v>16</v>
      </c>
      <c r="AR68" s="66">
        <f t="shared" ref="AR68:AR96" si="80">AJ68+AL68+AN68+AP68+L68</f>
        <v>80</v>
      </c>
      <c r="AS68" s="67">
        <f t="shared" si="72"/>
        <v>80</v>
      </c>
      <c r="AT68" s="109">
        <f t="shared" si="20"/>
        <v>1</v>
      </c>
      <c r="AU68" s="66">
        <f t="shared" si="74"/>
        <v>48</v>
      </c>
      <c r="AV68" s="67">
        <f t="shared" si="75"/>
        <v>45</v>
      </c>
      <c r="AW68" s="109">
        <f t="shared" si="23"/>
        <v>0.9375</v>
      </c>
      <c r="AX68" s="589"/>
      <c r="AY68" s="589"/>
      <c r="AZ68" s="608"/>
      <c r="BA68" s="560"/>
      <c r="BB68" s="560"/>
      <c r="BC68" s="667"/>
      <c r="BD68" s="582"/>
      <c r="BE68" s="582"/>
      <c r="BF68" s="585"/>
      <c r="BG68" s="66">
        <f t="shared" si="73"/>
        <v>58</v>
      </c>
      <c r="BH68" s="67">
        <f t="shared" si="65"/>
        <v>54</v>
      </c>
      <c r="BI68" s="109">
        <f t="shared" si="69"/>
        <v>0.93103448275862066</v>
      </c>
      <c r="BJ68" s="560"/>
      <c r="BK68" s="560"/>
      <c r="BL68" s="594"/>
      <c r="BM68" s="509"/>
      <c r="BN68" s="509"/>
      <c r="BO68" s="530"/>
      <c r="BP68" s="582"/>
      <c r="BQ68" s="582"/>
      <c r="BR68" s="585"/>
      <c r="BS68" s="66">
        <f t="shared" si="46"/>
        <v>68</v>
      </c>
      <c r="BT68" s="67">
        <f t="shared" si="47"/>
        <v>64</v>
      </c>
      <c r="BU68" s="109">
        <f t="shared" si="48"/>
        <v>0.94117647058823528</v>
      </c>
      <c r="BV68" s="560"/>
      <c r="BW68" s="560"/>
      <c r="BX68" s="593"/>
      <c r="BY68" s="560"/>
      <c r="BZ68" s="560"/>
      <c r="CA68" s="593"/>
      <c r="CB68" s="641"/>
      <c r="CC68" s="641"/>
      <c r="CD68" s="643"/>
      <c r="CE68" s="367">
        <f t="shared" si="29"/>
        <v>80</v>
      </c>
      <c r="CF68" s="67">
        <f t="shared" si="30"/>
        <v>80</v>
      </c>
      <c r="CG68" s="109">
        <f t="shared" si="7"/>
        <v>1</v>
      </c>
      <c r="CH68" s="560"/>
      <c r="CI68" s="560"/>
      <c r="CJ68" s="593"/>
      <c r="CK68" s="509"/>
      <c r="CL68" s="509"/>
      <c r="CM68" s="530"/>
      <c r="CN68" s="625"/>
      <c r="CO68" s="625"/>
      <c r="CP68" s="585"/>
      <c r="CQ68" s="80"/>
      <c r="CR68" s="81"/>
      <c r="CS68" s="80"/>
      <c r="CT68" s="81"/>
      <c r="CU68" s="80"/>
      <c r="CV68" s="328"/>
      <c r="CW68" s="105"/>
      <c r="CX68" s="81"/>
      <c r="CY68" s="325">
        <f t="shared" si="8"/>
        <v>80</v>
      </c>
      <c r="CZ68" s="381">
        <f t="shared" si="9"/>
        <v>80</v>
      </c>
      <c r="DA68" s="108">
        <f t="shared" si="76"/>
        <v>1</v>
      </c>
      <c r="DB68" s="302">
        <f t="shared" si="33"/>
        <v>80</v>
      </c>
      <c r="DC68" s="98">
        <f t="shared" si="34"/>
        <v>80</v>
      </c>
      <c r="DD68" s="109">
        <f t="shared" si="77"/>
        <v>1</v>
      </c>
      <c r="DE68" s="589"/>
      <c r="DF68" s="589"/>
      <c r="DG68" s="608"/>
      <c r="DH68" s="560"/>
      <c r="DI68" s="560"/>
      <c r="DJ68" s="1002"/>
      <c r="DK68" s="1005"/>
      <c r="DL68" s="1005"/>
      <c r="DM68" s="643"/>
      <c r="DN68" s="190">
        <f t="shared" si="11"/>
        <v>80</v>
      </c>
      <c r="DO68" s="98">
        <f t="shared" si="12"/>
        <v>80</v>
      </c>
      <c r="DP68" s="109">
        <f t="shared" ref="DP68:DP101" si="81">DO68/DN68</f>
        <v>1</v>
      </c>
      <c r="DQ68" s="560"/>
      <c r="DR68" s="560"/>
      <c r="DS68" s="594"/>
      <c r="DT68" s="509"/>
      <c r="DU68" s="509"/>
      <c r="DV68" s="530"/>
      <c r="DW68" s="582"/>
      <c r="DX68" s="582"/>
      <c r="DY68" s="585"/>
      <c r="DZ68" s="190">
        <f t="shared" si="13"/>
        <v>80</v>
      </c>
      <c r="EA68" s="98">
        <f t="shared" si="14"/>
        <v>80</v>
      </c>
      <c r="EB68" s="109">
        <f t="shared" si="78"/>
        <v>1</v>
      </c>
      <c r="EC68" s="560"/>
      <c r="ED68" s="560"/>
      <c r="EE68" s="593"/>
      <c r="EF68" s="560"/>
      <c r="EG68" s="560"/>
      <c r="EH68" s="593"/>
      <c r="EI68" s="641"/>
      <c r="EJ68" s="641"/>
      <c r="EK68" s="643"/>
      <c r="EL68" s="385">
        <f t="shared" si="15"/>
        <v>80</v>
      </c>
      <c r="EM68" s="98">
        <f t="shared" si="16"/>
        <v>80</v>
      </c>
      <c r="EN68" s="108">
        <f t="shared" si="79"/>
        <v>1</v>
      </c>
      <c r="EO68" s="560"/>
      <c r="EP68" s="560"/>
      <c r="EQ68" s="533"/>
      <c r="ER68" s="509"/>
      <c r="ES68" s="509"/>
      <c r="ET68" s="545"/>
      <c r="EU68" s="625"/>
      <c r="EV68" s="625"/>
      <c r="EW68" s="631"/>
    </row>
    <row r="69" spans="1:153" ht="39.950000000000003" customHeight="1" thickBot="1" x14ac:dyDescent="0.3">
      <c r="A69" s="742"/>
      <c r="B69" s="314" t="s">
        <v>131</v>
      </c>
      <c r="C69" s="307" t="s">
        <v>26</v>
      </c>
      <c r="D69" s="197"/>
      <c r="E69" s="198"/>
      <c r="F69" s="66">
        <v>35</v>
      </c>
      <c r="G69" s="67">
        <v>35</v>
      </c>
      <c r="H69" s="149"/>
      <c r="I69" s="150"/>
      <c r="J69" s="66">
        <v>35</v>
      </c>
      <c r="K69" s="67">
        <v>33</v>
      </c>
      <c r="L69" s="66">
        <f t="shared" si="45"/>
        <v>70</v>
      </c>
      <c r="M69" s="67">
        <f t="shared" si="60"/>
        <v>68</v>
      </c>
      <c r="N69" s="109">
        <f t="shared" si="71"/>
        <v>0.97142857142857142</v>
      </c>
      <c r="O69" s="658"/>
      <c r="P69" s="658"/>
      <c r="Q69" s="593"/>
      <c r="R69" s="680"/>
      <c r="S69" s="680"/>
      <c r="T69" s="530"/>
      <c r="U69" s="953"/>
      <c r="V69" s="953"/>
      <c r="W69" s="949"/>
      <c r="X69" s="215">
        <f t="shared" si="4"/>
        <v>70</v>
      </c>
      <c r="Y69" s="225">
        <f t="shared" si="5"/>
        <v>68</v>
      </c>
      <c r="Z69" s="162">
        <f t="shared" si="6"/>
        <v>0.97142857142857142</v>
      </c>
      <c r="AA69" s="680"/>
      <c r="AB69" s="680"/>
      <c r="AC69" s="701"/>
      <c r="AD69" s="680"/>
      <c r="AE69" s="680"/>
      <c r="AF69" s="574"/>
      <c r="AG69" s="680"/>
      <c r="AH69" s="680"/>
      <c r="AI69" s="530"/>
      <c r="AJ69" s="80">
        <v>7.5</v>
      </c>
      <c r="AK69" s="81">
        <v>8</v>
      </c>
      <c r="AL69" s="80">
        <v>7.5</v>
      </c>
      <c r="AM69" s="81">
        <v>7.5</v>
      </c>
      <c r="AN69" s="80">
        <v>7.5</v>
      </c>
      <c r="AO69" s="326">
        <v>7.5</v>
      </c>
      <c r="AP69" s="105">
        <v>7.5</v>
      </c>
      <c r="AQ69" s="81">
        <v>9</v>
      </c>
      <c r="AR69" s="66">
        <f t="shared" si="80"/>
        <v>100</v>
      </c>
      <c r="AS69" s="67">
        <f t="shared" si="72"/>
        <v>100</v>
      </c>
      <c r="AT69" s="109">
        <f t="shared" si="20"/>
        <v>1</v>
      </c>
      <c r="AU69" s="66">
        <f t="shared" si="74"/>
        <v>77.5</v>
      </c>
      <c r="AV69" s="67">
        <f t="shared" si="75"/>
        <v>76</v>
      </c>
      <c r="AW69" s="109">
        <f t="shared" si="23"/>
        <v>0.98064516129032253</v>
      </c>
      <c r="AX69" s="589"/>
      <c r="AY69" s="589"/>
      <c r="AZ69" s="608"/>
      <c r="BA69" s="560"/>
      <c r="BB69" s="560"/>
      <c r="BC69" s="667"/>
      <c r="BD69" s="582"/>
      <c r="BE69" s="582"/>
      <c r="BF69" s="585"/>
      <c r="BG69" s="66">
        <f t="shared" si="73"/>
        <v>85</v>
      </c>
      <c r="BH69" s="67">
        <f t="shared" si="65"/>
        <v>83.5</v>
      </c>
      <c r="BI69" s="109">
        <f t="shared" si="69"/>
        <v>0.98235294117647054</v>
      </c>
      <c r="BJ69" s="560"/>
      <c r="BK69" s="560"/>
      <c r="BL69" s="594"/>
      <c r="BM69" s="509"/>
      <c r="BN69" s="509"/>
      <c r="BO69" s="530"/>
      <c r="BP69" s="582"/>
      <c r="BQ69" s="582"/>
      <c r="BR69" s="585"/>
      <c r="BS69" s="66">
        <f t="shared" si="46"/>
        <v>92.5</v>
      </c>
      <c r="BT69" s="67">
        <f t="shared" si="47"/>
        <v>91</v>
      </c>
      <c r="BU69" s="109">
        <f t="shared" si="48"/>
        <v>0.98378378378378384</v>
      </c>
      <c r="BV69" s="560"/>
      <c r="BW69" s="560"/>
      <c r="BX69" s="593"/>
      <c r="BY69" s="560"/>
      <c r="BZ69" s="560"/>
      <c r="CA69" s="593"/>
      <c r="CB69" s="641"/>
      <c r="CC69" s="641"/>
      <c r="CD69" s="643"/>
      <c r="CE69" s="367">
        <f t="shared" si="29"/>
        <v>100</v>
      </c>
      <c r="CF69" s="67">
        <f t="shared" si="30"/>
        <v>100</v>
      </c>
      <c r="CG69" s="109">
        <f t="shared" si="7"/>
        <v>1</v>
      </c>
      <c r="CH69" s="560"/>
      <c r="CI69" s="560"/>
      <c r="CJ69" s="593"/>
      <c r="CK69" s="509"/>
      <c r="CL69" s="509"/>
      <c r="CM69" s="530"/>
      <c r="CN69" s="625"/>
      <c r="CO69" s="625"/>
      <c r="CP69" s="585"/>
      <c r="CQ69" s="80"/>
      <c r="CR69" s="81"/>
      <c r="CS69" s="80"/>
      <c r="CT69" s="81"/>
      <c r="CU69" s="80"/>
      <c r="CV69" s="328"/>
      <c r="CW69" s="105"/>
      <c r="CX69" s="81"/>
      <c r="CY69" s="325">
        <f t="shared" si="8"/>
        <v>100</v>
      </c>
      <c r="CZ69" s="381">
        <f t="shared" si="9"/>
        <v>100</v>
      </c>
      <c r="DA69" s="108">
        <f t="shared" si="76"/>
        <v>1</v>
      </c>
      <c r="DB69" s="302">
        <f t="shared" si="33"/>
        <v>100</v>
      </c>
      <c r="DC69" s="98">
        <f t="shared" si="34"/>
        <v>100</v>
      </c>
      <c r="DD69" s="109">
        <f t="shared" si="77"/>
        <v>1</v>
      </c>
      <c r="DE69" s="589"/>
      <c r="DF69" s="589"/>
      <c r="DG69" s="608"/>
      <c r="DH69" s="560"/>
      <c r="DI69" s="560"/>
      <c r="DJ69" s="1002"/>
      <c r="DK69" s="1005"/>
      <c r="DL69" s="1005"/>
      <c r="DM69" s="643"/>
      <c r="DN69" s="190">
        <f>AR69+CQ69+CS69</f>
        <v>100</v>
      </c>
      <c r="DO69" s="98">
        <f>AS69+CR69+CT69</f>
        <v>100</v>
      </c>
      <c r="DP69" s="109">
        <f t="shared" si="81"/>
        <v>1</v>
      </c>
      <c r="DQ69" s="560"/>
      <c r="DR69" s="560"/>
      <c r="DS69" s="594"/>
      <c r="DT69" s="509"/>
      <c r="DU69" s="509"/>
      <c r="DV69" s="530"/>
      <c r="DW69" s="582"/>
      <c r="DX69" s="582"/>
      <c r="DY69" s="585"/>
      <c r="DZ69" s="190">
        <f t="shared" si="13"/>
        <v>100</v>
      </c>
      <c r="EA69" s="98">
        <f t="shared" si="14"/>
        <v>100</v>
      </c>
      <c r="EB69" s="109">
        <f t="shared" si="78"/>
        <v>1</v>
      </c>
      <c r="EC69" s="560"/>
      <c r="ED69" s="560"/>
      <c r="EE69" s="593"/>
      <c r="EF69" s="560"/>
      <c r="EG69" s="560"/>
      <c r="EH69" s="593"/>
      <c r="EI69" s="641"/>
      <c r="EJ69" s="641"/>
      <c r="EK69" s="643"/>
      <c r="EL69" s="385">
        <f t="shared" si="15"/>
        <v>100</v>
      </c>
      <c r="EM69" s="98">
        <f t="shared" si="16"/>
        <v>100</v>
      </c>
      <c r="EN69" s="108">
        <f t="shared" si="79"/>
        <v>1</v>
      </c>
      <c r="EO69" s="560"/>
      <c r="EP69" s="560"/>
      <c r="EQ69" s="533"/>
      <c r="ER69" s="509"/>
      <c r="ES69" s="509"/>
      <c r="ET69" s="545"/>
      <c r="EU69" s="625"/>
      <c r="EV69" s="625"/>
      <c r="EW69" s="631"/>
    </row>
    <row r="70" spans="1:153" ht="39.950000000000003" customHeight="1" thickBot="1" x14ac:dyDescent="0.3">
      <c r="A70" s="743"/>
      <c r="B70" s="315" t="s">
        <v>132</v>
      </c>
      <c r="C70" s="305" t="s">
        <v>12</v>
      </c>
      <c r="D70" s="199"/>
      <c r="E70" s="200"/>
      <c r="F70" s="475">
        <v>0</v>
      </c>
      <c r="G70" s="75">
        <v>0</v>
      </c>
      <c r="H70" s="159"/>
      <c r="I70" s="160"/>
      <c r="J70" s="74">
        <v>5</v>
      </c>
      <c r="K70" s="75">
        <v>5</v>
      </c>
      <c r="L70" s="74">
        <f t="shared" si="45"/>
        <v>5</v>
      </c>
      <c r="M70" s="75">
        <f t="shared" si="60"/>
        <v>5</v>
      </c>
      <c r="N70" s="112">
        <f t="shared" si="71"/>
        <v>1</v>
      </c>
      <c r="O70" s="659"/>
      <c r="P70" s="659"/>
      <c r="Q70" s="552"/>
      <c r="R70" s="680"/>
      <c r="S70" s="680"/>
      <c r="T70" s="530"/>
      <c r="U70" s="953"/>
      <c r="V70" s="953"/>
      <c r="W70" s="949"/>
      <c r="X70" s="216">
        <f t="shared" si="4"/>
        <v>5</v>
      </c>
      <c r="Y70" s="226">
        <f t="shared" si="5"/>
        <v>5</v>
      </c>
      <c r="Z70" s="219">
        <f t="shared" si="6"/>
        <v>1</v>
      </c>
      <c r="AA70" s="679"/>
      <c r="AB70" s="679"/>
      <c r="AC70" s="702"/>
      <c r="AD70" s="680"/>
      <c r="AE70" s="680"/>
      <c r="AF70" s="574"/>
      <c r="AG70" s="680"/>
      <c r="AH70" s="680"/>
      <c r="AI70" s="530"/>
      <c r="AJ70" s="72">
        <v>10</v>
      </c>
      <c r="AK70" s="73">
        <f>5+3</f>
        <v>8</v>
      </c>
      <c r="AL70" s="72">
        <v>0</v>
      </c>
      <c r="AM70" s="73">
        <v>5</v>
      </c>
      <c r="AN70" s="72">
        <v>5</v>
      </c>
      <c r="AO70" s="323">
        <v>5</v>
      </c>
      <c r="AP70" s="472">
        <v>30</v>
      </c>
      <c r="AQ70" s="73">
        <v>27</v>
      </c>
      <c r="AR70" s="74">
        <f t="shared" si="80"/>
        <v>50</v>
      </c>
      <c r="AS70" s="75">
        <f t="shared" si="72"/>
        <v>50</v>
      </c>
      <c r="AT70" s="112">
        <f t="shared" si="20"/>
        <v>1</v>
      </c>
      <c r="AU70" s="74">
        <f t="shared" si="74"/>
        <v>15</v>
      </c>
      <c r="AV70" s="75">
        <f t="shared" si="75"/>
        <v>13</v>
      </c>
      <c r="AW70" s="171">
        <f t="shared" si="23"/>
        <v>0.8666666666666667</v>
      </c>
      <c r="AX70" s="590"/>
      <c r="AY70" s="590"/>
      <c r="AZ70" s="609"/>
      <c r="BA70" s="560"/>
      <c r="BB70" s="560"/>
      <c r="BC70" s="667"/>
      <c r="BD70" s="582"/>
      <c r="BE70" s="582"/>
      <c r="BF70" s="585"/>
      <c r="BG70" s="74">
        <f t="shared" si="73"/>
        <v>15</v>
      </c>
      <c r="BH70" s="75">
        <f t="shared" si="65"/>
        <v>18</v>
      </c>
      <c r="BI70" s="112">
        <f t="shared" si="69"/>
        <v>1.2</v>
      </c>
      <c r="BJ70" s="560"/>
      <c r="BK70" s="560"/>
      <c r="BL70" s="594"/>
      <c r="BM70" s="509"/>
      <c r="BN70" s="509"/>
      <c r="BO70" s="530"/>
      <c r="BP70" s="582"/>
      <c r="BQ70" s="582"/>
      <c r="BR70" s="585"/>
      <c r="BS70" s="74">
        <f t="shared" si="46"/>
        <v>20</v>
      </c>
      <c r="BT70" s="75">
        <f t="shared" si="47"/>
        <v>23</v>
      </c>
      <c r="BU70" s="112">
        <f t="shared" si="48"/>
        <v>1.1499999999999999</v>
      </c>
      <c r="BV70" s="554"/>
      <c r="BW70" s="554"/>
      <c r="BX70" s="552"/>
      <c r="BY70" s="560"/>
      <c r="BZ70" s="560"/>
      <c r="CA70" s="593"/>
      <c r="CB70" s="641"/>
      <c r="CC70" s="641"/>
      <c r="CD70" s="643"/>
      <c r="CE70" s="292">
        <f t="shared" si="29"/>
        <v>50</v>
      </c>
      <c r="CF70" s="75">
        <f t="shared" si="30"/>
        <v>50</v>
      </c>
      <c r="CG70" s="112">
        <f t="shared" si="7"/>
        <v>1</v>
      </c>
      <c r="CH70" s="554"/>
      <c r="CI70" s="554"/>
      <c r="CJ70" s="552"/>
      <c r="CK70" s="509"/>
      <c r="CL70" s="509"/>
      <c r="CM70" s="530"/>
      <c r="CN70" s="625"/>
      <c r="CO70" s="625"/>
      <c r="CP70" s="585"/>
      <c r="CQ70" s="72"/>
      <c r="CR70" s="73"/>
      <c r="CS70" s="72"/>
      <c r="CT70" s="73"/>
      <c r="CU70" s="287"/>
      <c r="CV70" s="329"/>
      <c r="CW70" s="321"/>
      <c r="CX70" s="73"/>
      <c r="CY70" s="325">
        <f t="shared" si="8"/>
        <v>50</v>
      </c>
      <c r="CZ70" s="381">
        <f t="shared" si="9"/>
        <v>50</v>
      </c>
      <c r="DA70" s="111">
        <f t="shared" si="76"/>
        <v>1</v>
      </c>
      <c r="DB70" s="302">
        <f t="shared" si="33"/>
        <v>50</v>
      </c>
      <c r="DC70" s="98">
        <f t="shared" si="34"/>
        <v>50</v>
      </c>
      <c r="DD70" s="171">
        <f t="shared" si="77"/>
        <v>1</v>
      </c>
      <c r="DE70" s="590"/>
      <c r="DF70" s="590"/>
      <c r="DG70" s="609"/>
      <c r="DH70" s="560"/>
      <c r="DI70" s="560"/>
      <c r="DJ70" s="1002"/>
      <c r="DK70" s="1005"/>
      <c r="DL70" s="1005"/>
      <c r="DM70" s="643"/>
      <c r="DN70" s="190">
        <f t="shared" si="11"/>
        <v>50</v>
      </c>
      <c r="DO70" s="98">
        <f t="shared" si="12"/>
        <v>50</v>
      </c>
      <c r="DP70" s="112">
        <f t="shared" si="81"/>
        <v>1</v>
      </c>
      <c r="DQ70" s="560"/>
      <c r="DR70" s="560"/>
      <c r="DS70" s="594"/>
      <c r="DT70" s="509"/>
      <c r="DU70" s="509"/>
      <c r="DV70" s="530"/>
      <c r="DW70" s="582"/>
      <c r="DX70" s="582"/>
      <c r="DY70" s="585"/>
      <c r="DZ70" s="190">
        <f t="shared" si="13"/>
        <v>50</v>
      </c>
      <c r="EA70" s="98">
        <f t="shared" si="14"/>
        <v>50</v>
      </c>
      <c r="EB70" s="112">
        <f t="shared" si="78"/>
        <v>1</v>
      </c>
      <c r="EC70" s="554"/>
      <c r="ED70" s="554"/>
      <c r="EE70" s="552"/>
      <c r="EF70" s="560"/>
      <c r="EG70" s="560"/>
      <c r="EH70" s="593"/>
      <c r="EI70" s="641"/>
      <c r="EJ70" s="641"/>
      <c r="EK70" s="643"/>
      <c r="EL70" s="385">
        <f t="shared" si="15"/>
        <v>50</v>
      </c>
      <c r="EM70" s="98">
        <f t="shared" si="16"/>
        <v>50</v>
      </c>
      <c r="EN70" s="111">
        <f t="shared" si="79"/>
        <v>1</v>
      </c>
      <c r="EO70" s="554"/>
      <c r="EP70" s="554"/>
      <c r="EQ70" s="534"/>
      <c r="ER70" s="509"/>
      <c r="ES70" s="509"/>
      <c r="ET70" s="545"/>
      <c r="EU70" s="625"/>
      <c r="EV70" s="625"/>
      <c r="EW70" s="631"/>
    </row>
    <row r="71" spans="1:153" ht="39.950000000000003" customHeight="1" thickBot="1" x14ac:dyDescent="0.3">
      <c r="A71" s="741" t="s">
        <v>234</v>
      </c>
      <c r="B71" s="313" t="s">
        <v>133</v>
      </c>
      <c r="C71" s="306" t="s">
        <v>27</v>
      </c>
      <c r="D71" s="191"/>
      <c r="E71" s="192"/>
      <c r="F71" s="61">
        <v>15</v>
      </c>
      <c r="G71" s="62">
        <v>15</v>
      </c>
      <c r="H71" s="147"/>
      <c r="I71" s="148"/>
      <c r="J71" s="464">
        <v>13</v>
      </c>
      <c r="K71" s="62">
        <v>13</v>
      </c>
      <c r="L71" s="61">
        <f t="shared" si="45"/>
        <v>28</v>
      </c>
      <c r="M71" s="62">
        <f t="shared" si="60"/>
        <v>28</v>
      </c>
      <c r="N71" s="107">
        <f t="shared" si="71"/>
        <v>1</v>
      </c>
      <c r="O71" s="657">
        <f>AVERAGE(F71:F72)</f>
        <v>15</v>
      </c>
      <c r="P71" s="657">
        <f>AVERAGE(G71:G72)</f>
        <v>15</v>
      </c>
      <c r="Q71" s="551">
        <f>P71/O71</f>
        <v>1</v>
      </c>
      <c r="R71" s="680"/>
      <c r="S71" s="680"/>
      <c r="T71" s="530"/>
      <c r="U71" s="953"/>
      <c r="V71" s="953"/>
      <c r="W71" s="949"/>
      <c r="X71" s="214">
        <f t="shared" si="4"/>
        <v>28</v>
      </c>
      <c r="Y71" s="230">
        <f t="shared" si="5"/>
        <v>28</v>
      </c>
      <c r="Z71" s="133">
        <f t="shared" si="6"/>
        <v>1</v>
      </c>
      <c r="AA71" s="678">
        <f>AVERAGE(L71:L72)</f>
        <v>28</v>
      </c>
      <c r="AB71" s="678">
        <f>AVERAGE(M71:M72)</f>
        <v>28</v>
      </c>
      <c r="AC71" s="526">
        <f>AB71/AA71</f>
        <v>1</v>
      </c>
      <c r="AD71" s="680"/>
      <c r="AE71" s="680"/>
      <c r="AF71" s="574"/>
      <c r="AG71" s="680"/>
      <c r="AH71" s="680"/>
      <c r="AI71" s="530"/>
      <c r="AJ71" s="113">
        <v>7.5</v>
      </c>
      <c r="AK71" s="114">
        <v>9.5</v>
      </c>
      <c r="AL71" s="113">
        <v>7.5</v>
      </c>
      <c r="AM71" s="114">
        <v>7.5</v>
      </c>
      <c r="AN71" s="113">
        <v>7.5</v>
      </c>
      <c r="AO71" s="322">
        <v>7.5</v>
      </c>
      <c r="AP71" s="470">
        <v>9.5</v>
      </c>
      <c r="AQ71" s="114">
        <v>0</v>
      </c>
      <c r="AR71" s="61">
        <f t="shared" si="80"/>
        <v>60</v>
      </c>
      <c r="AS71" s="62">
        <f>M71+AK71+AM71+AO71+AQ71</f>
        <v>52.5</v>
      </c>
      <c r="AT71" s="245">
        <f t="shared" si="20"/>
        <v>0.875</v>
      </c>
      <c r="AU71" s="61">
        <f t="shared" si="74"/>
        <v>35.5</v>
      </c>
      <c r="AV71" s="62">
        <f t="shared" si="75"/>
        <v>37.5</v>
      </c>
      <c r="AW71" s="107">
        <f t="shared" si="23"/>
        <v>1.056338028169014</v>
      </c>
      <c r="AX71" s="596">
        <f>AVERAGE(AU71:AU72)</f>
        <v>35.5</v>
      </c>
      <c r="AY71" s="596">
        <f>AVERAGE(AV71:AV72)</f>
        <v>37.5</v>
      </c>
      <c r="AZ71" s="551">
        <f>AY71/AX71</f>
        <v>1.056338028169014</v>
      </c>
      <c r="BA71" s="560"/>
      <c r="BB71" s="560"/>
      <c r="BC71" s="667"/>
      <c r="BD71" s="582"/>
      <c r="BE71" s="582"/>
      <c r="BF71" s="585"/>
      <c r="BG71" s="61">
        <f t="shared" si="73"/>
        <v>43</v>
      </c>
      <c r="BH71" s="62">
        <f t="shared" si="65"/>
        <v>45</v>
      </c>
      <c r="BI71" s="107">
        <f t="shared" si="69"/>
        <v>1.0465116279069768</v>
      </c>
      <c r="BJ71" s="553">
        <f>AVERAGE(BG71:BG72)</f>
        <v>43</v>
      </c>
      <c r="BK71" s="553">
        <f>AVERAGE(BH71:BH72)</f>
        <v>45</v>
      </c>
      <c r="BL71" s="555">
        <f>BK71/BJ71</f>
        <v>1.0465116279069768</v>
      </c>
      <c r="BM71" s="509"/>
      <c r="BN71" s="509"/>
      <c r="BO71" s="530"/>
      <c r="BP71" s="582"/>
      <c r="BQ71" s="582"/>
      <c r="BR71" s="585"/>
      <c r="BS71" s="61">
        <f t="shared" si="46"/>
        <v>50.5</v>
      </c>
      <c r="BT71" s="62">
        <f t="shared" si="47"/>
        <v>52.5</v>
      </c>
      <c r="BU71" s="107">
        <f t="shared" si="48"/>
        <v>1.0396039603960396</v>
      </c>
      <c r="BV71" s="553">
        <f>AVERAGE(BS71:BS72)</f>
        <v>50.5</v>
      </c>
      <c r="BW71" s="553">
        <f>AVERAGE(BT71:BT72)</f>
        <v>52.5</v>
      </c>
      <c r="BX71" s="551">
        <f>BW71/BV71</f>
        <v>1.0396039603960396</v>
      </c>
      <c r="BY71" s="560"/>
      <c r="BZ71" s="560"/>
      <c r="CA71" s="593"/>
      <c r="CB71" s="641"/>
      <c r="CC71" s="641"/>
      <c r="CD71" s="643"/>
      <c r="CE71" s="293">
        <f t="shared" si="29"/>
        <v>60</v>
      </c>
      <c r="CF71" s="62">
        <f t="shared" si="30"/>
        <v>52.5</v>
      </c>
      <c r="CG71" s="245">
        <f t="shared" si="7"/>
        <v>0.875</v>
      </c>
      <c r="CH71" s="553">
        <f>AVERAGE(CE71:CE72)</f>
        <v>60</v>
      </c>
      <c r="CI71" s="553">
        <f>AVERAGE(CF71:CF72)</f>
        <v>52.5</v>
      </c>
      <c r="CJ71" s="649">
        <f>CI71/CH71</f>
        <v>0.875</v>
      </c>
      <c r="CK71" s="509"/>
      <c r="CL71" s="509"/>
      <c r="CM71" s="530"/>
      <c r="CN71" s="625"/>
      <c r="CO71" s="625"/>
      <c r="CP71" s="585"/>
      <c r="CQ71" s="113"/>
      <c r="CR71" s="114"/>
      <c r="CS71" s="113"/>
      <c r="CT71" s="114"/>
      <c r="CU71" s="113"/>
      <c r="CV71" s="477"/>
      <c r="CW71" s="205"/>
      <c r="CX71" s="114"/>
      <c r="CY71" s="325">
        <f t="shared" si="8"/>
        <v>60</v>
      </c>
      <c r="CZ71" s="381">
        <f t="shared" si="9"/>
        <v>52.5</v>
      </c>
      <c r="DA71" s="96">
        <f t="shared" si="76"/>
        <v>0.875</v>
      </c>
      <c r="DB71" s="302">
        <f t="shared" si="33"/>
        <v>60</v>
      </c>
      <c r="DC71" s="98">
        <f t="shared" si="34"/>
        <v>52.5</v>
      </c>
      <c r="DD71" s="107">
        <f t="shared" si="77"/>
        <v>0.875</v>
      </c>
      <c r="DE71" s="596">
        <f>AVERAGE(DB71:DB72)</f>
        <v>60</v>
      </c>
      <c r="DF71" s="596">
        <f>AVERAGE(DC71:DC72)</f>
        <v>52.5</v>
      </c>
      <c r="DG71" s="551">
        <f>DF71/DE71</f>
        <v>0.875</v>
      </c>
      <c r="DH71" s="560"/>
      <c r="DI71" s="560"/>
      <c r="DJ71" s="1002"/>
      <c r="DK71" s="1005"/>
      <c r="DL71" s="1005"/>
      <c r="DM71" s="643"/>
      <c r="DN71" s="190">
        <f t="shared" si="11"/>
        <v>60</v>
      </c>
      <c r="DO71" s="98">
        <f t="shared" si="12"/>
        <v>52.5</v>
      </c>
      <c r="DP71" s="107">
        <f t="shared" si="81"/>
        <v>0.875</v>
      </c>
      <c r="DQ71" s="553">
        <f>AVERAGE(DN71:DN72)</f>
        <v>60</v>
      </c>
      <c r="DR71" s="553">
        <f>AVERAGE(DO71:DO72)</f>
        <v>52.5</v>
      </c>
      <c r="DS71" s="555">
        <f>DR71/DQ71</f>
        <v>0.875</v>
      </c>
      <c r="DT71" s="509"/>
      <c r="DU71" s="509"/>
      <c r="DV71" s="530"/>
      <c r="DW71" s="582"/>
      <c r="DX71" s="582"/>
      <c r="DY71" s="585"/>
      <c r="DZ71" s="190">
        <f t="shared" si="13"/>
        <v>60</v>
      </c>
      <c r="EA71" s="98">
        <f t="shared" si="14"/>
        <v>52.5</v>
      </c>
      <c r="EB71" s="107">
        <f t="shared" si="78"/>
        <v>0.875</v>
      </c>
      <c r="EC71" s="553">
        <f>AVERAGE(DZ71:DZ72)</f>
        <v>60</v>
      </c>
      <c r="ED71" s="553">
        <f>AVERAGE(EA71:EA72)</f>
        <v>52.5</v>
      </c>
      <c r="EE71" s="551">
        <f>ED71/EC71</f>
        <v>0.875</v>
      </c>
      <c r="EF71" s="560"/>
      <c r="EG71" s="560"/>
      <c r="EH71" s="593"/>
      <c r="EI71" s="641"/>
      <c r="EJ71" s="641"/>
      <c r="EK71" s="643"/>
      <c r="EL71" s="385">
        <f t="shared" si="15"/>
        <v>60</v>
      </c>
      <c r="EM71" s="98">
        <f t="shared" si="16"/>
        <v>52.5</v>
      </c>
      <c r="EN71" s="96">
        <f t="shared" si="79"/>
        <v>0.875</v>
      </c>
      <c r="EO71" s="553">
        <f>AVERAGE(EL71:EL72)</f>
        <v>60</v>
      </c>
      <c r="EP71" s="553">
        <f>AVERAGE(EM71:EM72)</f>
        <v>52.5</v>
      </c>
      <c r="EQ71" s="532">
        <f>EP71/EO71</f>
        <v>0.875</v>
      </c>
      <c r="ER71" s="509"/>
      <c r="ES71" s="509"/>
      <c r="ET71" s="545"/>
      <c r="EU71" s="625"/>
      <c r="EV71" s="625"/>
      <c r="EW71" s="631"/>
    </row>
    <row r="72" spans="1:153" ht="39.950000000000003" customHeight="1" thickBot="1" x14ac:dyDescent="0.3">
      <c r="A72" s="743"/>
      <c r="B72" s="315" t="s">
        <v>134</v>
      </c>
      <c r="C72" s="305" t="s">
        <v>13</v>
      </c>
      <c r="D72" s="199"/>
      <c r="E72" s="200"/>
      <c r="F72" s="74">
        <v>15</v>
      </c>
      <c r="G72" s="75">
        <v>15</v>
      </c>
      <c r="H72" s="159"/>
      <c r="I72" s="160"/>
      <c r="J72" s="475">
        <v>13</v>
      </c>
      <c r="K72" s="75">
        <v>13</v>
      </c>
      <c r="L72" s="74">
        <f t="shared" si="45"/>
        <v>28</v>
      </c>
      <c r="M72" s="75">
        <f t="shared" si="60"/>
        <v>28</v>
      </c>
      <c r="N72" s="112">
        <f t="shared" si="71"/>
        <v>1</v>
      </c>
      <c r="O72" s="659"/>
      <c r="P72" s="659"/>
      <c r="Q72" s="552"/>
      <c r="R72" s="680"/>
      <c r="S72" s="680"/>
      <c r="T72" s="530"/>
      <c r="U72" s="953"/>
      <c r="V72" s="953"/>
      <c r="W72" s="949"/>
      <c r="X72" s="216">
        <f t="shared" ref="X72:X122" si="82">J72+F72</f>
        <v>28</v>
      </c>
      <c r="Y72" s="226">
        <f t="shared" ref="Y72:Y122" si="83">K72+G72</f>
        <v>28</v>
      </c>
      <c r="Z72" s="163">
        <f t="shared" ref="Z72:Z115" si="84">Y72/X72</f>
        <v>1</v>
      </c>
      <c r="AA72" s="679"/>
      <c r="AB72" s="679"/>
      <c r="AC72" s="528"/>
      <c r="AD72" s="680"/>
      <c r="AE72" s="680"/>
      <c r="AF72" s="574"/>
      <c r="AG72" s="680"/>
      <c r="AH72" s="680"/>
      <c r="AI72" s="530"/>
      <c r="AJ72" s="72">
        <v>7.5</v>
      </c>
      <c r="AK72" s="73">
        <v>9.5</v>
      </c>
      <c r="AL72" s="72">
        <v>7.5</v>
      </c>
      <c r="AM72" s="73">
        <v>7.5</v>
      </c>
      <c r="AN72" s="72">
        <v>7.5</v>
      </c>
      <c r="AO72" s="323">
        <v>7.5</v>
      </c>
      <c r="AP72" s="472">
        <v>9.5</v>
      </c>
      <c r="AQ72" s="73">
        <v>0</v>
      </c>
      <c r="AR72" s="74">
        <f t="shared" si="80"/>
        <v>60</v>
      </c>
      <c r="AS72" s="75">
        <f t="shared" si="72"/>
        <v>52.5</v>
      </c>
      <c r="AT72" s="171">
        <f t="shared" ref="AT72:AT119" si="85">AS72/AR72</f>
        <v>0.875</v>
      </c>
      <c r="AU72" s="74">
        <f t="shared" si="74"/>
        <v>35.5</v>
      </c>
      <c r="AV72" s="75">
        <f t="shared" si="75"/>
        <v>37.5</v>
      </c>
      <c r="AW72" s="112">
        <f t="shared" ref="AW72:AW117" si="86">AV72/AU72</f>
        <v>1.056338028169014</v>
      </c>
      <c r="AX72" s="590"/>
      <c r="AY72" s="590"/>
      <c r="AZ72" s="552"/>
      <c r="BA72" s="560"/>
      <c r="BB72" s="560"/>
      <c r="BC72" s="667"/>
      <c r="BD72" s="582"/>
      <c r="BE72" s="582"/>
      <c r="BF72" s="585"/>
      <c r="BG72" s="74">
        <f t="shared" si="73"/>
        <v>43</v>
      </c>
      <c r="BH72" s="75">
        <f t="shared" si="65"/>
        <v>45</v>
      </c>
      <c r="BI72" s="112">
        <f t="shared" si="69"/>
        <v>1.0465116279069768</v>
      </c>
      <c r="BJ72" s="554"/>
      <c r="BK72" s="554"/>
      <c r="BL72" s="556"/>
      <c r="BM72" s="509"/>
      <c r="BN72" s="509"/>
      <c r="BO72" s="530"/>
      <c r="BP72" s="582"/>
      <c r="BQ72" s="582"/>
      <c r="BR72" s="585"/>
      <c r="BS72" s="74">
        <f t="shared" si="46"/>
        <v>50.5</v>
      </c>
      <c r="BT72" s="75">
        <f t="shared" si="47"/>
        <v>52.5</v>
      </c>
      <c r="BU72" s="112">
        <f t="shared" si="48"/>
        <v>1.0396039603960396</v>
      </c>
      <c r="BV72" s="554"/>
      <c r="BW72" s="554"/>
      <c r="BX72" s="552"/>
      <c r="BY72" s="560"/>
      <c r="BZ72" s="560"/>
      <c r="CA72" s="593"/>
      <c r="CB72" s="641"/>
      <c r="CC72" s="641"/>
      <c r="CD72" s="643"/>
      <c r="CE72" s="292">
        <f t="shared" si="29"/>
        <v>60</v>
      </c>
      <c r="CF72" s="75">
        <f t="shared" si="30"/>
        <v>52.5</v>
      </c>
      <c r="CG72" s="171">
        <f t="shared" ref="CG72:CG120" si="87">CF72/CE72</f>
        <v>0.875</v>
      </c>
      <c r="CH72" s="554"/>
      <c r="CI72" s="554"/>
      <c r="CJ72" s="650"/>
      <c r="CK72" s="509"/>
      <c r="CL72" s="509"/>
      <c r="CM72" s="530"/>
      <c r="CN72" s="625"/>
      <c r="CO72" s="625"/>
      <c r="CP72" s="585"/>
      <c r="CQ72" s="72"/>
      <c r="CR72" s="73"/>
      <c r="CS72" s="72"/>
      <c r="CT72" s="73"/>
      <c r="CU72" s="72"/>
      <c r="CV72" s="329"/>
      <c r="CW72" s="206"/>
      <c r="CX72" s="73"/>
      <c r="CY72" s="325">
        <f t="shared" ref="CY72:CY120" si="88">AR72+CQ72+CS72+CU72+CW72</f>
        <v>60</v>
      </c>
      <c r="CZ72" s="381">
        <f t="shared" ref="CZ72:CZ120" si="89">AS72+CR72+CT72+CV72+CX72</f>
        <v>52.5</v>
      </c>
      <c r="DA72" s="111">
        <f t="shared" si="76"/>
        <v>0.875</v>
      </c>
      <c r="DB72" s="302">
        <f t="shared" si="33"/>
        <v>60</v>
      </c>
      <c r="DC72" s="98">
        <f t="shared" si="34"/>
        <v>52.5</v>
      </c>
      <c r="DD72" s="112">
        <f t="shared" si="77"/>
        <v>0.875</v>
      </c>
      <c r="DE72" s="590"/>
      <c r="DF72" s="590"/>
      <c r="DG72" s="552"/>
      <c r="DH72" s="560"/>
      <c r="DI72" s="560"/>
      <c r="DJ72" s="1002"/>
      <c r="DK72" s="1005"/>
      <c r="DL72" s="1005"/>
      <c r="DM72" s="643"/>
      <c r="DN72" s="190">
        <f t="shared" ref="DN72:DN119" si="90">AR72+CQ72+CS72</f>
        <v>60</v>
      </c>
      <c r="DO72" s="98">
        <f t="shared" ref="DO72:DO122" si="91">AS72+CR72+CT72</f>
        <v>52.5</v>
      </c>
      <c r="DP72" s="112">
        <f t="shared" si="81"/>
        <v>0.875</v>
      </c>
      <c r="DQ72" s="554"/>
      <c r="DR72" s="554"/>
      <c r="DS72" s="556"/>
      <c r="DT72" s="509"/>
      <c r="DU72" s="509"/>
      <c r="DV72" s="530"/>
      <c r="DW72" s="582"/>
      <c r="DX72" s="582"/>
      <c r="DY72" s="585"/>
      <c r="DZ72" s="190">
        <f t="shared" ref="DZ72:DZ122" si="92">AR72+CQ72+CS72+CU72</f>
        <v>60</v>
      </c>
      <c r="EA72" s="98">
        <f t="shared" ref="EA72:EA122" si="93">AS72+CR72+CT72+CV72</f>
        <v>52.5</v>
      </c>
      <c r="EB72" s="112">
        <f t="shared" si="78"/>
        <v>0.875</v>
      </c>
      <c r="EC72" s="554"/>
      <c r="ED72" s="554"/>
      <c r="EE72" s="552"/>
      <c r="EF72" s="560"/>
      <c r="EG72" s="560"/>
      <c r="EH72" s="593"/>
      <c r="EI72" s="641"/>
      <c r="EJ72" s="641"/>
      <c r="EK72" s="643"/>
      <c r="EL72" s="385">
        <f t="shared" ref="EL72:EL122" si="94">AR72+CQ72+CS72+CU72+CW72</f>
        <v>60</v>
      </c>
      <c r="EM72" s="98">
        <f t="shared" ref="EM72:EM122" si="95">AS72+CR72+CT72+CV72+CX72</f>
        <v>52.5</v>
      </c>
      <c r="EN72" s="111">
        <f t="shared" si="79"/>
        <v>0.875</v>
      </c>
      <c r="EO72" s="554"/>
      <c r="EP72" s="554"/>
      <c r="EQ72" s="534"/>
      <c r="ER72" s="509"/>
      <c r="ES72" s="509"/>
      <c r="ET72" s="545"/>
      <c r="EU72" s="625"/>
      <c r="EV72" s="625"/>
      <c r="EW72" s="631"/>
    </row>
    <row r="73" spans="1:153" ht="39.950000000000003" customHeight="1" thickBot="1" x14ac:dyDescent="0.3">
      <c r="A73" s="741" t="s">
        <v>235</v>
      </c>
      <c r="B73" s="313" t="s">
        <v>135</v>
      </c>
      <c r="C73" s="306" t="s">
        <v>28</v>
      </c>
      <c r="D73" s="191"/>
      <c r="E73" s="192"/>
      <c r="F73" s="61">
        <v>10</v>
      </c>
      <c r="G73" s="62">
        <v>15</v>
      </c>
      <c r="H73" s="147"/>
      <c r="I73" s="148"/>
      <c r="J73" s="464">
        <v>8</v>
      </c>
      <c r="K73" s="62">
        <v>3</v>
      </c>
      <c r="L73" s="61">
        <f t="shared" si="45"/>
        <v>18</v>
      </c>
      <c r="M73" s="62">
        <f t="shared" si="60"/>
        <v>18</v>
      </c>
      <c r="N73" s="107">
        <f t="shared" si="71"/>
        <v>1</v>
      </c>
      <c r="O73" s="657">
        <f>AVERAGE(F73:F75)</f>
        <v>10.833333333333334</v>
      </c>
      <c r="P73" s="657">
        <f>AVERAGE(G73:G75)</f>
        <v>13</v>
      </c>
      <c r="Q73" s="551">
        <f>P73/O73</f>
        <v>1.2</v>
      </c>
      <c r="R73" s="680"/>
      <c r="S73" s="680"/>
      <c r="T73" s="530"/>
      <c r="U73" s="953"/>
      <c r="V73" s="953"/>
      <c r="W73" s="949"/>
      <c r="X73" s="214">
        <f t="shared" si="82"/>
        <v>18</v>
      </c>
      <c r="Y73" s="230">
        <f t="shared" si="83"/>
        <v>18</v>
      </c>
      <c r="Z73" s="133">
        <f t="shared" si="84"/>
        <v>1</v>
      </c>
      <c r="AA73" s="678">
        <f>AVERAGE(L73:L75)</f>
        <v>20.333333333333332</v>
      </c>
      <c r="AB73" s="678">
        <f>AVERAGE(M73:M75)</f>
        <v>20.333333333333332</v>
      </c>
      <c r="AC73" s="526">
        <f>AB73/AA73</f>
        <v>1</v>
      </c>
      <c r="AD73" s="680"/>
      <c r="AE73" s="680"/>
      <c r="AF73" s="574"/>
      <c r="AG73" s="680"/>
      <c r="AH73" s="680"/>
      <c r="AI73" s="530"/>
      <c r="AJ73" s="113">
        <v>5</v>
      </c>
      <c r="AK73" s="114">
        <v>6</v>
      </c>
      <c r="AL73" s="113">
        <v>5</v>
      </c>
      <c r="AM73" s="114">
        <v>5</v>
      </c>
      <c r="AN73" s="113">
        <v>5</v>
      </c>
      <c r="AO73" s="115">
        <v>5</v>
      </c>
      <c r="AP73" s="205">
        <v>7</v>
      </c>
      <c r="AQ73" s="114">
        <v>6</v>
      </c>
      <c r="AR73" s="61">
        <f t="shared" si="80"/>
        <v>40</v>
      </c>
      <c r="AS73" s="62">
        <f t="shared" si="72"/>
        <v>40</v>
      </c>
      <c r="AT73" s="107">
        <f t="shared" si="85"/>
        <v>1</v>
      </c>
      <c r="AU73" s="61">
        <f t="shared" si="74"/>
        <v>23</v>
      </c>
      <c r="AV73" s="62">
        <f t="shared" si="75"/>
        <v>24</v>
      </c>
      <c r="AW73" s="107">
        <f t="shared" si="86"/>
        <v>1.0434782608695652</v>
      </c>
      <c r="AX73" s="596">
        <f>AVERAGE(AU73:AU75)</f>
        <v>27</v>
      </c>
      <c r="AY73" s="596">
        <f>AVERAGE(AV73:AV75)</f>
        <v>26.666666666666668</v>
      </c>
      <c r="AZ73" s="551">
        <f>AY73/AX73</f>
        <v>0.98765432098765438</v>
      </c>
      <c r="BA73" s="560"/>
      <c r="BB73" s="560"/>
      <c r="BC73" s="667"/>
      <c r="BD73" s="582"/>
      <c r="BE73" s="582"/>
      <c r="BF73" s="585"/>
      <c r="BG73" s="61">
        <f t="shared" si="73"/>
        <v>28</v>
      </c>
      <c r="BH73" s="62">
        <f t="shared" si="65"/>
        <v>29</v>
      </c>
      <c r="BI73" s="107">
        <f t="shared" si="69"/>
        <v>1.0357142857142858</v>
      </c>
      <c r="BJ73" s="560">
        <f>AVERAGE(BG73:BG75)</f>
        <v>33.666666666666664</v>
      </c>
      <c r="BK73" s="560">
        <f>AVERAGE(BH73:BH75)</f>
        <v>30.833333333333332</v>
      </c>
      <c r="BL73" s="614">
        <f>BK73/BJ73</f>
        <v>0.91584158415841588</v>
      </c>
      <c r="BM73" s="509"/>
      <c r="BN73" s="509"/>
      <c r="BO73" s="530"/>
      <c r="BP73" s="582"/>
      <c r="BQ73" s="582"/>
      <c r="BR73" s="585"/>
      <c r="BS73" s="61">
        <f t="shared" si="46"/>
        <v>33</v>
      </c>
      <c r="BT73" s="62">
        <f t="shared" si="47"/>
        <v>34</v>
      </c>
      <c r="BU73" s="107">
        <f t="shared" si="48"/>
        <v>1.0303030303030303</v>
      </c>
      <c r="BV73" s="553">
        <f>AVERAGE(BS73:BS75)</f>
        <v>40.333333333333336</v>
      </c>
      <c r="BW73" s="553">
        <f>AVERAGE(BT73:BT75)</f>
        <v>40</v>
      </c>
      <c r="BX73" s="551">
        <f>BW73/BV73</f>
        <v>0.99173553719008256</v>
      </c>
      <c r="BY73" s="560"/>
      <c r="BZ73" s="560"/>
      <c r="CA73" s="593"/>
      <c r="CB73" s="641"/>
      <c r="CC73" s="641"/>
      <c r="CD73" s="643"/>
      <c r="CE73" s="293">
        <f t="shared" ref="CE73:CE120" si="96">BS73+AP73</f>
        <v>40</v>
      </c>
      <c r="CF73" s="62">
        <f t="shared" ref="CF73:CF120" si="97">BT73+AQ73</f>
        <v>40</v>
      </c>
      <c r="CG73" s="107">
        <f t="shared" si="87"/>
        <v>1</v>
      </c>
      <c r="CH73" s="553">
        <f>AVERAGE(CE73:CE75)</f>
        <v>48.333333333333336</v>
      </c>
      <c r="CI73" s="553">
        <f>AVERAGE(CF73:CF75)</f>
        <v>48.333333333333336</v>
      </c>
      <c r="CJ73" s="551">
        <f>CI73/CH73</f>
        <v>1</v>
      </c>
      <c r="CK73" s="509"/>
      <c r="CL73" s="509"/>
      <c r="CM73" s="530"/>
      <c r="CN73" s="625"/>
      <c r="CO73" s="625"/>
      <c r="CP73" s="585"/>
      <c r="CQ73" s="113"/>
      <c r="CR73" s="114"/>
      <c r="CS73" s="113"/>
      <c r="CT73" s="114"/>
      <c r="CU73" s="113"/>
      <c r="CV73" s="114"/>
      <c r="CW73" s="205"/>
      <c r="CX73" s="114"/>
      <c r="CY73" s="325">
        <f t="shared" si="88"/>
        <v>40</v>
      </c>
      <c r="CZ73" s="381">
        <f t="shared" si="89"/>
        <v>40</v>
      </c>
      <c r="DA73" s="96">
        <f t="shared" si="76"/>
        <v>1</v>
      </c>
      <c r="DB73" s="302">
        <f t="shared" si="33"/>
        <v>40</v>
      </c>
      <c r="DC73" s="98">
        <f t="shared" si="34"/>
        <v>40</v>
      </c>
      <c r="DD73" s="107">
        <f t="shared" si="77"/>
        <v>1</v>
      </c>
      <c r="DE73" s="596">
        <f>AVERAGE(DB73:DB75)</f>
        <v>48.333333333333336</v>
      </c>
      <c r="DF73" s="596">
        <f>AVERAGE(DC73:DC75)</f>
        <v>48.333333333333336</v>
      </c>
      <c r="DG73" s="551">
        <f>DF73/DE73</f>
        <v>1</v>
      </c>
      <c r="DH73" s="560"/>
      <c r="DI73" s="560"/>
      <c r="DJ73" s="1002"/>
      <c r="DK73" s="1005"/>
      <c r="DL73" s="1005"/>
      <c r="DM73" s="643"/>
      <c r="DN73" s="190">
        <f t="shared" si="90"/>
        <v>40</v>
      </c>
      <c r="DO73" s="98">
        <f t="shared" si="91"/>
        <v>40</v>
      </c>
      <c r="DP73" s="107">
        <f t="shared" si="81"/>
        <v>1</v>
      </c>
      <c r="DQ73" s="560">
        <f>AVERAGE(DN73:DN75)</f>
        <v>48.333333333333336</v>
      </c>
      <c r="DR73" s="560">
        <f>AVERAGE(DO73:DO75)</f>
        <v>48.333333333333336</v>
      </c>
      <c r="DS73" s="614">
        <f>DR73/DQ73</f>
        <v>1</v>
      </c>
      <c r="DT73" s="509"/>
      <c r="DU73" s="509"/>
      <c r="DV73" s="530"/>
      <c r="DW73" s="582"/>
      <c r="DX73" s="582"/>
      <c r="DY73" s="585"/>
      <c r="DZ73" s="190">
        <f t="shared" si="92"/>
        <v>40</v>
      </c>
      <c r="EA73" s="98">
        <f t="shared" si="93"/>
        <v>40</v>
      </c>
      <c r="EB73" s="107">
        <f t="shared" si="78"/>
        <v>1</v>
      </c>
      <c r="EC73" s="553">
        <f>AVERAGE(DZ73:DZ75)</f>
        <v>48.333333333333336</v>
      </c>
      <c r="ED73" s="553">
        <f>AVERAGE(EA73:EA75)</f>
        <v>48.333333333333336</v>
      </c>
      <c r="EE73" s="551">
        <f>ED73/EC73</f>
        <v>1</v>
      </c>
      <c r="EF73" s="560"/>
      <c r="EG73" s="560"/>
      <c r="EH73" s="593"/>
      <c r="EI73" s="641"/>
      <c r="EJ73" s="641"/>
      <c r="EK73" s="643"/>
      <c r="EL73" s="385">
        <f t="shared" si="94"/>
        <v>40</v>
      </c>
      <c r="EM73" s="98">
        <f t="shared" si="95"/>
        <v>40</v>
      </c>
      <c r="EN73" s="96">
        <f t="shared" si="79"/>
        <v>1</v>
      </c>
      <c r="EO73" s="553">
        <f>AVERAGE(EL73:EL75)</f>
        <v>48.333333333333336</v>
      </c>
      <c r="EP73" s="553">
        <f>AVERAGE(EM73:EM75)</f>
        <v>48.333333333333336</v>
      </c>
      <c r="EQ73" s="532">
        <f>EP73/EO73</f>
        <v>1</v>
      </c>
      <c r="ER73" s="509"/>
      <c r="ES73" s="509"/>
      <c r="ET73" s="545"/>
      <c r="EU73" s="625"/>
      <c r="EV73" s="625"/>
      <c r="EW73" s="631"/>
    </row>
    <row r="74" spans="1:153" ht="39.950000000000003" customHeight="1" thickBot="1" x14ac:dyDescent="0.3">
      <c r="A74" s="742"/>
      <c r="B74" s="314" t="s">
        <v>136</v>
      </c>
      <c r="C74" s="307" t="s">
        <v>14</v>
      </c>
      <c r="D74" s="197"/>
      <c r="E74" s="198"/>
      <c r="F74" s="66">
        <v>2.5</v>
      </c>
      <c r="G74" s="67">
        <v>4</v>
      </c>
      <c r="H74" s="149"/>
      <c r="I74" s="150"/>
      <c r="J74" s="66">
        <v>2.5</v>
      </c>
      <c r="K74" s="67">
        <v>1</v>
      </c>
      <c r="L74" s="66">
        <f t="shared" si="45"/>
        <v>5</v>
      </c>
      <c r="M74" s="67">
        <f t="shared" si="60"/>
        <v>5</v>
      </c>
      <c r="N74" s="109">
        <f t="shared" si="71"/>
        <v>1</v>
      </c>
      <c r="O74" s="658"/>
      <c r="P74" s="658"/>
      <c r="Q74" s="593"/>
      <c r="R74" s="680"/>
      <c r="S74" s="680"/>
      <c r="T74" s="530"/>
      <c r="U74" s="953"/>
      <c r="V74" s="953"/>
      <c r="W74" s="949"/>
      <c r="X74" s="215">
        <f t="shared" si="82"/>
        <v>5</v>
      </c>
      <c r="Y74" s="225">
        <f t="shared" si="83"/>
        <v>5</v>
      </c>
      <c r="Z74" s="162">
        <f t="shared" si="84"/>
        <v>1</v>
      </c>
      <c r="AA74" s="680"/>
      <c r="AB74" s="680"/>
      <c r="AC74" s="527"/>
      <c r="AD74" s="680"/>
      <c r="AE74" s="680"/>
      <c r="AF74" s="574"/>
      <c r="AG74" s="680"/>
      <c r="AH74" s="680"/>
      <c r="AI74" s="530"/>
      <c r="AJ74" s="80">
        <v>7.5</v>
      </c>
      <c r="AK74" s="81">
        <v>6</v>
      </c>
      <c r="AL74" s="80">
        <v>7.5</v>
      </c>
      <c r="AM74" s="120">
        <v>7.5</v>
      </c>
      <c r="AN74" s="80">
        <v>7.5</v>
      </c>
      <c r="AO74" s="326">
        <v>7.5</v>
      </c>
      <c r="AP74" s="105">
        <v>7.5</v>
      </c>
      <c r="AQ74" s="81">
        <v>9</v>
      </c>
      <c r="AR74" s="66">
        <f t="shared" si="80"/>
        <v>35</v>
      </c>
      <c r="AS74" s="67">
        <f t="shared" si="72"/>
        <v>35</v>
      </c>
      <c r="AT74" s="109">
        <f t="shared" si="85"/>
        <v>1</v>
      </c>
      <c r="AU74" s="66">
        <f t="shared" si="74"/>
        <v>12.5</v>
      </c>
      <c r="AV74" s="67">
        <f t="shared" si="75"/>
        <v>11</v>
      </c>
      <c r="AW74" s="246">
        <f t="shared" si="86"/>
        <v>0.88</v>
      </c>
      <c r="AX74" s="589"/>
      <c r="AY74" s="589"/>
      <c r="AZ74" s="593"/>
      <c r="BA74" s="560"/>
      <c r="BB74" s="560"/>
      <c r="BC74" s="667"/>
      <c r="BD74" s="582"/>
      <c r="BE74" s="582"/>
      <c r="BF74" s="585"/>
      <c r="BG74" s="66">
        <f t="shared" si="73"/>
        <v>20</v>
      </c>
      <c r="BH74" s="67">
        <f t="shared" si="65"/>
        <v>18.5</v>
      </c>
      <c r="BI74" s="109">
        <f t="shared" si="69"/>
        <v>0.92500000000000004</v>
      </c>
      <c r="BJ74" s="560"/>
      <c r="BK74" s="560"/>
      <c r="BL74" s="615"/>
      <c r="BM74" s="509"/>
      <c r="BN74" s="509"/>
      <c r="BO74" s="530"/>
      <c r="BP74" s="582"/>
      <c r="BQ74" s="582"/>
      <c r="BR74" s="585"/>
      <c r="BS74" s="66">
        <f t="shared" si="46"/>
        <v>27.5</v>
      </c>
      <c r="BT74" s="67">
        <f t="shared" si="47"/>
        <v>26</v>
      </c>
      <c r="BU74" s="109">
        <f t="shared" si="48"/>
        <v>0.94545454545454544</v>
      </c>
      <c r="BV74" s="560"/>
      <c r="BW74" s="560"/>
      <c r="BX74" s="593"/>
      <c r="BY74" s="560"/>
      <c r="BZ74" s="560"/>
      <c r="CA74" s="593"/>
      <c r="CB74" s="641"/>
      <c r="CC74" s="641"/>
      <c r="CD74" s="643"/>
      <c r="CE74" s="367">
        <f t="shared" si="96"/>
        <v>35</v>
      </c>
      <c r="CF74" s="67">
        <f t="shared" si="97"/>
        <v>35</v>
      </c>
      <c r="CG74" s="109">
        <f t="shared" si="87"/>
        <v>1</v>
      </c>
      <c r="CH74" s="560"/>
      <c r="CI74" s="560"/>
      <c r="CJ74" s="593"/>
      <c r="CK74" s="509"/>
      <c r="CL74" s="509"/>
      <c r="CM74" s="530"/>
      <c r="CN74" s="625"/>
      <c r="CO74" s="625"/>
      <c r="CP74" s="585"/>
      <c r="CQ74" s="80"/>
      <c r="CR74" s="81"/>
      <c r="CS74" s="80"/>
      <c r="CT74" s="81"/>
      <c r="CU74" s="80"/>
      <c r="CV74" s="328"/>
      <c r="CW74" s="105"/>
      <c r="CX74" s="81"/>
      <c r="CY74" s="325">
        <f t="shared" si="88"/>
        <v>35</v>
      </c>
      <c r="CZ74" s="381">
        <f t="shared" si="89"/>
        <v>35</v>
      </c>
      <c r="DA74" s="108">
        <f t="shared" si="76"/>
        <v>1</v>
      </c>
      <c r="DB74" s="302">
        <f t="shared" si="33"/>
        <v>35</v>
      </c>
      <c r="DC74" s="98">
        <f t="shared" si="34"/>
        <v>35</v>
      </c>
      <c r="DD74" s="246">
        <f t="shared" si="77"/>
        <v>1</v>
      </c>
      <c r="DE74" s="589"/>
      <c r="DF74" s="589"/>
      <c r="DG74" s="593"/>
      <c r="DH74" s="560"/>
      <c r="DI74" s="560"/>
      <c r="DJ74" s="1002"/>
      <c r="DK74" s="1005"/>
      <c r="DL74" s="1005"/>
      <c r="DM74" s="643"/>
      <c r="DN74" s="190">
        <f t="shared" si="90"/>
        <v>35</v>
      </c>
      <c r="DO74" s="98">
        <f t="shared" si="91"/>
        <v>35</v>
      </c>
      <c r="DP74" s="109">
        <f t="shared" si="81"/>
        <v>1</v>
      </c>
      <c r="DQ74" s="560"/>
      <c r="DR74" s="560"/>
      <c r="DS74" s="615"/>
      <c r="DT74" s="509"/>
      <c r="DU74" s="509"/>
      <c r="DV74" s="530"/>
      <c r="DW74" s="582"/>
      <c r="DX74" s="582"/>
      <c r="DY74" s="585"/>
      <c r="DZ74" s="190">
        <f t="shared" si="92"/>
        <v>35</v>
      </c>
      <c r="EA74" s="98">
        <f t="shared" si="93"/>
        <v>35</v>
      </c>
      <c r="EB74" s="109">
        <f t="shared" si="78"/>
        <v>1</v>
      </c>
      <c r="EC74" s="560"/>
      <c r="ED74" s="560"/>
      <c r="EE74" s="593"/>
      <c r="EF74" s="560"/>
      <c r="EG74" s="560"/>
      <c r="EH74" s="593"/>
      <c r="EI74" s="641"/>
      <c r="EJ74" s="641"/>
      <c r="EK74" s="643"/>
      <c r="EL74" s="385">
        <f t="shared" si="94"/>
        <v>35</v>
      </c>
      <c r="EM74" s="98">
        <f t="shared" si="95"/>
        <v>35</v>
      </c>
      <c r="EN74" s="108">
        <f t="shared" si="79"/>
        <v>1</v>
      </c>
      <c r="EO74" s="560"/>
      <c r="EP74" s="560"/>
      <c r="EQ74" s="533"/>
      <c r="ER74" s="509"/>
      <c r="ES74" s="509"/>
      <c r="ET74" s="545"/>
      <c r="EU74" s="625"/>
      <c r="EV74" s="625"/>
      <c r="EW74" s="631"/>
    </row>
    <row r="75" spans="1:153" ht="39.950000000000003" customHeight="1" thickBot="1" x14ac:dyDescent="0.3">
      <c r="A75" s="743"/>
      <c r="B75" s="315" t="s">
        <v>137</v>
      </c>
      <c r="C75" s="305" t="s">
        <v>15</v>
      </c>
      <c r="D75" s="199"/>
      <c r="E75" s="200"/>
      <c r="F75" s="74">
        <v>20</v>
      </c>
      <c r="G75" s="75">
        <v>20</v>
      </c>
      <c r="H75" s="159"/>
      <c r="I75" s="160"/>
      <c r="J75" s="475">
        <v>18</v>
      </c>
      <c r="K75" s="75">
        <v>18</v>
      </c>
      <c r="L75" s="74">
        <f t="shared" si="45"/>
        <v>38</v>
      </c>
      <c r="M75" s="75">
        <f t="shared" si="60"/>
        <v>38</v>
      </c>
      <c r="N75" s="112">
        <f t="shared" si="71"/>
        <v>1</v>
      </c>
      <c r="O75" s="659"/>
      <c r="P75" s="659"/>
      <c r="Q75" s="552"/>
      <c r="R75" s="680"/>
      <c r="S75" s="680"/>
      <c r="T75" s="530"/>
      <c r="U75" s="953"/>
      <c r="V75" s="953"/>
      <c r="W75" s="949"/>
      <c r="X75" s="216">
        <f t="shared" si="82"/>
        <v>38</v>
      </c>
      <c r="Y75" s="226">
        <f t="shared" si="83"/>
        <v>38</v>
      </c>
      <c r="Z75" s="163">
        <f t="shared" si="84"/>
        <v>1</v>
      </c>
      <c r="AA75" s="679"/>
      <c r="AB75" s="679"/>
      <c r="AC75" s="528"/>
      <c r="AD75" s="680"/>
      <c r="AE75" s="680"/>
      <c r="AF75" s="574"/>
      <c r="AG75" s="680"/>
      <c r="AH75" s="680"/>
      <c r="AI75" s="530"/>
      <c r="AJ75" s="72">
        <v>7.5</v>
      </c>
      <c r="AK75" s="73">
        <v>7</v>
      </c>
      <c r="AL75" s="72">
        <v>7.5</v>
      </c>
      <c r="AM75" s="73">
        <v>0</v>
      </c>
      <c r="AN75" s="72">
        <v>7.5</v>
      </c>
      <c r="AO75" s="323">
        <v>15</v>
      </c>
      <c r="AP75" s="472">
        <v>9.5</v>
      </c>
      <c r="AQ75" s="73">
        <v>10</v>
      </c>
      <c r="AR75" s="74">
        <f t="shared" si="80"/>
        <v>70</v>
      </c>
      <c r="AS75" s="75">
        <f t="shared" si="72"/>
        <v>70</v>
      </c>
      <c r="AT75" s="112">
        <f t="shared" si="85"/>
        <v>1</v>
      </c>
      <c r="AU75" s="74">
        <f t="shared" si="74"/>
        <v>45.5</v>
      </c>
      <c r="AV75" s="75">
        <f t="shared" si="75"/>
        <v>45</v>
      </c>
      <c r="AW75" s="112">
        <f t="shared" si="86"/>
        <v>0.98901098901098905</v>
      </c>
      <c r="AX75" s="590"/>
      <c r="AY75" s="590"/>
      <c r="AZ75" s="552"/>
      <c r="BA75" s="560"/>
      <c r="BB75" s="560"/>
      <c r="BC75" s="667"/>
      <c r="BD75" s="582"/>
      <c r="BE75" s="582"/>
      <c r="BF75" s="585"/>
      <c r="BG75" s="74">
        <f t="shared" si="73"/>
        <v>53</v>
      </c>
      <c r="BH75" s="75">
        <f t="shared" si="65"/>
        <v>45</v>
      </c>
      <c r="BI75" s="171">
        <f t="shared" si="69"/>
        <v>0.84905660377358494</v>
      </c>
      <c r="BJ75" s="554"/>
      <c r="BK75" s="554"/>
      <c r="BL75" s="616"/>
      <c r="BM75" s="509"/>
      <c r="BN75" s="509"/>
      <c r="BO75" s="530"/>
      <c r="BP75" s="582"/>
      <c r="BQ75" s="582"/>
      <c r="BR75" s="585"/>
      <c r="BS75" s="74">
        <f t="shared" si="46"/>
        <v>60.5</v>
      </c>
      <c r="BT75" s="75">
        <f t="shared" si="47"/>
        <v>60</v>
      </c>
      <c r="BU75" s="112">
        <f t="shared" si="48"/>
        <v>0.99173553719008267</v>
      </c>
      <c r="BV75" s="554"/>
      <c r="BW75" s="554"/>
      <c r="BX75" s="552"/>
      <c r="BY75" s="560"/>
      <c r="BZ75" s="560"/>
      <c r="CA75" s="593"/>
      <c r="CB75" s="641"/>
      <c r="CC75" s="641"/>
      <c r="CD75" s="643"/>
      <c r="CE75" s="292">
        <f t="shared" si="96"/>
        <v>70</v>
      </c>
      <c r="CF75" s="75">
        <f t="shared" si="97"/>
        <v>70</v>
      </c>
      <c r="CG75" s="112">
        <f t="shared" si="87"/>
        <v>1</v>
      </c>
      <c r="CH75" s="554"/>
      <c r="CI75" s="554"/>
      <c r="CJ75" s="552"/>
      <c r="CK75" s="509"/>
      <c r="CL75" s="509"/>
      <c r="CM75" s="530"/>
      <c r="CN75" s="625"/>
      <c r="CO75" s="625"/>
      <c r="CP75" s="585"/>
      <c r="CQ75" s="72"/>
      <c r="CR75" s="73"/>
      <c r="CS75" s="72"/>
      <c r="CT75" s="73"/>
      <c r="CU75" s="72"/>
      <c r="CV75" s="329"/>
      <c r="CW75" s="206"/>
      <c r="CX75" s="73"/>
      <c r="CY75" s="325">
        <f t="shared" si="88"/>
        <v>70</v>
      </c>
      <c r="CZ75" s="381">
        <f t="shared" si="89"/>
        <v>70</v>
      </c>
      <c r="DA75" s="111">
        <f t="shared" si="76"/>
        <v>1</v>
      </c>
      <c r="DB75" s="302">
        <f t="shared" si="33"/>
        <v>70</v>
      </c>
      <c r="DC75" s="98">
        <f t="shared" si="34"/>
        <v>70</v>
      </c>
      <c r="DD75" s="112">
        <f t="shared" si="77"/>
        <v>1</v>
      </c>
      <c r="DE75" s="590"/>
      <c r="DF75" s="590"/>
      <c r="DG75" s="552"/>
      <c r="DH75" s="560"/>
      <c r="DI75" s="560"/>
      <c r="DJ75" s="1002"/>
      <c r="DK75" s="1005"/>
      <c r="DL75" s="1005"/>
      <c r="DM75" s="643"/>
      <c r="DN75" s="190">
        <f t="shared" si="90"/>
        <v>70</v>
      </c>
      <c r="DO75" s="98">
        <f t="shared" si="91"/>
        <v>70</v>
      </c>
      <c r="DP75" s="171">
        <f t="shared" si="81"/>
        <v>1</v>
      </c>
      <c r="DQ75" s="554"/>
      <c r="DR75" s="554"/>
      <c r="DS75" s="616"/>
      <c r="DT75" s="509"/>
      <c r="DU75" s="509"/>
      <c r="DV75" s="530"/>
      <c r="DW75" s="582"/>
      <c r="DX75" s="582"/>
      <c r="DY75" s="585"/>
      <c r="DZ75" s="190">
        <f t="shared" si="92"/>
        <v>70</v>
      </c>
      <c r="EA75" s="98">
        <f t="shared" si="93"/>
        <v>70</v>
      </c>
      <c r="EB75" s="171">
        <f t="shared" si="78"/>
        <v>1</v>
      </c>
      <c r="EC75" s="554"/>
      <c r="ED75" s="554"/>
      <c r="EE75" s="552"/>
      <c r="EF75" s="560"/>
      <c r="EG75" s="560"/>
      <c r="EH75" s="593"/>
      <c r="EI75" s="641"/>
      <c r="EJ75" s="641"/>
      <c r="EK75" s="643"/>
      <c r="EL75" s="385">
        <f t="shared" si="94"/>
        <v>70</v>
      </c>
      <c r="EM75" s="98">
        <f t="shared" si="95"/>
        <v>70</v>
      </c>
      <c r="EN75" s="111">
        <f t="shared" si="79"/>
        <v>1</v>
      </c>
      <c r="EO75" s="554"/>
      <c r="EP75" s="554"/>
      <c r="EQ75" s="534"/>
      <c r="ER75" s="509"/>
      <c r="ES75" s="509"/>
      <c r="ET75" s="545"/>
      <c r="EU75" s="625"/>
      <c r="EV75" s="625"/>
      <c r="EW75" s="631"/>
    </row>
    <row r="76" spans="1:153" ht="39.950000000000003" customHeight="1" thickBot="1" x14ac:dyDescent="0.3">
      <c r="A76" s="741" t="s">
        <v>236</v>
      </c>
      <c r="B76" s="313" t="s">
        <v>138</v>
      </c>
      <c r="C76" s="306" t="s">
        <v>139</v>
      </c>
      <c r="D76" s="191"/>
      <c r="E76" s="192"/>
      <c r="F76" s="61">
        <v>10</v>
      </c>
      <c r="G76" s="62">
        <v>13</v>
      </c>
      <c r="H76" s="147"/>
      <c r="I76" s="148"/>
      <c r="J76" s="61">
        <v>10</v>
      </c>
      <c r="K76" s="62">
        <v>7</v>
      </c>
      <c r="L76" s="61">
        <f t="shared" si="45"/>
        <v>20</v>
      </c>
      <c r="M76" s="62">
        <f t="shared" si="60"/>
        <v>20</v>
      </c>
      <c r="N76" s="107">
        <f t="shared" si="71"/>
        <v>1</v>
      </c>
      <c r="O76" s="657">
        <f>AVERAGE(F76:F77)</f>
        <v>10</v>
      </c>
      <c r="P76" s="657">
        <f>AVERAGE(G76:G77)</f>
        <v>11.5</v>
      </c>
      <c r="Q76" s="551">
        <f>P76/O76</f>
        <v>1.1499999999999999</v>
      </c>
      <c r="R76" s="680"/>
      <c r="S76" s="680"/>
      <c r="T76" s="530"/>
      <c r="U76" s="953"/>
      <c r="V76" s="953"/>
      <c r="W76" s="949"/>
      <c r="X76" s="214">
        <f t="shared" si="82"/>
        <v>20</v>
      </c>
      <c r="Y76" s="230">
        <f t="shared" si="83"/>
        <v>20</v>
      </c>
      <c r="Z76" s="133">
        <f t="shared" si="84"/>
        <v>1</v>
      </c>
      <c r="AA76" s="678">
        <f>AVERAGE(L76:L77)</f>
        <v>19</v>
      </c>
      <c r="AB76" s="678">
        <f>AVERAGE(M76:M77)</f>
        <v>19</v>
      </c>
      <c r="AC76" s="526">
        <f>AB76/AA76</f>
        <v>1</v>
      </c>
      <c r="AD76" s="680"/>
      <c r="AE76" s="680"/>
      <c r="AF76" s="574"/>
      <c r="AG76" s="680"/>
      <c r="AH76" s="680"/>
      <c r="AI76" s="530"/>
      <c r="AJ76" s="113">
        <v>5</v>
      </c>
      <c r="AK76" s="114">
        <v>4</v>
      </c>
      <c r="AL76" s="113">
        <v>2</v>
      </c>
      <c r="AM76" s="114">
        <v>2</v>
      </c>
      <c r="AN76" s="113">
        <v>6</v>
      </c>
      <c r="AO76" s="477">
        <v>6</v>
      </c>
      <c r="AP76" s="205">
        <v>7</v>
      </c>
      <c r="AQ76" s="114">
        <v>8</v>
      </c>
      <c r="AR76" s="61">
        <f t="shared" si="80"/>
        <v>40</v>
      </c>
      <c r="AS76" s="62">
        <f t="shared" si="72"/>
        <v>40</v>
      </c>
      <c r="AT76" s="107">
        <f t="shared" si="85"/>
        <v>1</v>
      </c>
      <c r="AU76" s="61">
        <f t="shared" si="74"/>
        <v>25</v>
      </c>
      <c r="AV76" s="62">
        <f t="shared" si="75"/>
        <v>24</v>
      </c>
      <c r="AW76" s="107">
        <f t="shared" si="86"/>
        <v>0.96</v>
      </c>
      <c r="AX76" s="596">
        <f>AVERAGE(AU76:AU77)</f>
        <v>36.5</v>
      </c>
      <c r="AY76" s="596">
        <f>AVERAGE(AV76:AV77)</f>
        <v>36</v>
      </c>
      <c r="AZ76" s="551">
        <f>AY76/AX76</f>
        <v>0.98630136986301364</v>
      </c>
      <c r="BA76" s="560"/>
      <c r="BB76" s="560"/>
      <c r="BC76" s="667"/>
      <c r="BD76" s="582"/>
      <c r="BE76" s="582"/>
      <c r="BF76" s="585"/>
      <c r="BG76" s="61">
        <f t="shared" si="73"/>
        <v>27</v>
      </c>
      <c r="BH76" s="62">
        <f t="shared" si="65"/>
        <v>26</v>
      </c>
      <c r="BI76" s="107">
        <f t="shared" si="69"/>
        <v>0.96296296296296291</v>
      </c>
      <c r="BJ76" s="553">
        <f>AVERAGE(BG76:BG77)</f>
        <v>37.5</v>
      </c>
      <c r="BK76" s="553">
        <f>AVERAGE(BH76:BH77)</f>
        <v>37</v>
      </c>
      <c r="BL76" s="555">
        <f>BK76/BJ76</f>
        <v>0.98666666666666669</v>
      </c>
      <c r="BM76" s="509"/>
      <c r="BN76" s="509"/>
      <c r="BO76" s="530"/>
      <c r="BP76" s="582"/>
      <c r="BQ76" s="582"/>
      <c r="BR76" s="585"/>
      <c r="BS76" s="61">
        <f t="shared" si="46"/>
        <v>33</v>
      </c>
      <c r="BT76" s="62">
        <f t="shared" si="47"/>
        <v>32</v>
      </c>
      <c r="BU76" s="107">
        <f t="shared" si="48"/>
        <v>0.96969696969696972</v>
      </c>
      <c r="BV76" s="553">
        <f>AVERAGE(BS76:BS77)</f>
        <v>40.5</v>
      </c>
      <c r="BW76" s="553">
        <f>AVERAGE(BT76:BT77)</f>
        <v>40</v>
      </c>
      <c r="BX76" s="551">
        <f>BW76/BV76</f>
        <v>0.98765432098765427</v>
      </c>
      <c r="BY76" s="560"/>
      <c r="BZ76" s="560"/>
      <c r="CA76" s="593"/>
      <c r="CB76" s="641"/>
      <c r="CC76" s="641"/>
      <c r="CD76" s="643"/>
      <c r="CE76" s="293">
        <f t="shared" si="96"/>
        <v>40</v>
      </c>
      <c r="CF76" s="62">
        <f t="shared" si="97"/>
        <v>40</v>
      </c>
      <c r="CG76" s="107">
        <f t="shared" si="87"/>
        <v>1</v>
      </c>
      <c r="CH76" s="553">
        <f>AVERAGE(CE76:CE77)</f>
        <v>45</v>
      </c>
      <c r="CI76" s="553">
        <f>AVERAGE(CF76:CF77)</f>
        <v>45</v>
      </c>
      <c r="CJ76" s="551">
        <f>CI76/CH76</f>
        <v>1</v>
      </c>
      <c r="CK76" s="509"/>
      <c r="CL76" s="509"/>
      <c r="CM76" s="530"/>
      <c r="CN76" s="625"/>
      <c r="CO76" s="625"/>
      <c r="CP76" s="585"/>
      <c r="CQ76" s="113"/>
      <c r="CR76" s="114"/>
      <c r="CS76" s="113"/>
      <c r="CT76" s="114"/>
      <c r="CU76" s="113"/>
      <c r="CV76" s="477"/>
      <c r="CW76" s="205"/>
      <c r="CX76" s="114"/>
      <c r="CY76" s="325">
        <f t="shared" si="88"/>
        <v>40</v>
      </c>
      <c r="CZ76" s="381">
        <f t="shared" si="89"/>
        <v>40</v>
      </c>
      <c r="DA76" s="96">
        <f t="shared" si="76"/>
        <v>1</v>
      </c>
      <c r="DB76" s="302">
        <f t="shared" ref="DB76:DB122" si="98">AR76+CQ76</f>
        <v>40</v>
      </c>
      <c r="DC76" s="98">
        <f t="shared" ref="DC76:DC122" si="99">AS76+CR76</f>
        <v>40</v>
      </c>
      <c r="DD76" s="107">
        <f t="shared" si="77"/>
        <v>1</v>
      </c>
      <c r="DE76" s="596">
        <f>AVERAGE(DB76:DB77)</f>
        <v>45</v>
      </c>
      <c r="DF76" s="596">
        <f>AVERAGE(DC76:DC77)</f>
        <v>45</v>
      </c>
      <c r="DG76" s="551">
        <f>DF76/DE76</f>
        <v>1</v>
      </c>
      <c r="DH76" s="560"/>
      <c r="DI76" s="560"/>
      <c r="DJ76" s="1002"/>
      <c r="DK76" s="1005"/>
      <c r="DL76" s="1005"/>
      <c r="DM76" s="643"/>
      <c r="DN76" s="190">
        <f t="shared" si="90"/>
        <v>40</v>
      </c>
      <c r="DO76" s="98">
        <f t="shared" si="91"/>
        <v>40</v>
      </c>
      <c r="DP76" s="107">
        <f t="shared" si="81"/>
        <v>1</v>
      </c>
      <c r="DQ76" s="553">
        <f>AVERAGE(DN76:DN77)</f>
        <v>45</v>
      </c>
      <c r="DR76" s="553">
        <f>AVERAGE(DO76:DO77)</f>
        <v>45</v>
      </c>
      <c r="DS76" s="555">
        <f>DR76/DQ76</f>
        <v>1</v>
      </c>
      <c r="DT76" s="509"/>
      <c r="DU76" s="509"/>
      <c r="DV76" s="530"/>
      <c r="DW76" s="582"/>
      <c r="DX76" s="582"/>
      <c r="DY76" s="585"/>
      <c r="DZ76" s="190">
        <f t="shared" si="92"/>
        <v>40</v>
      </c>
      <c r="EA76" s="98">
        <f t="shared" si="93"/>
        <v>40</v>
      </c>
      <c r="EB76" s="107">
        <f t="shared" si="78"/>
        <v>1</v>
      </c>
      <c r="EC76" s="553">
        <f>AVERAGE(DZ76:DZ77)</f>
        <v>45</v>
      </c>
      <c r="ED76" s="553">
        <f>AVERAGE(EA76:EA77)</f>
        <v>45</v>
      </c>
      <c r="EE76" s="551">
        <f>ED76/EC76</f>
        <v>1</v>
      </c>
      <c r="EF76" s="560"/>
      <c r="EG76" s="560"/>
      <c r="EH76" s="593"/>
      <c r="EI76" s="641"/>
      <c r="EJ76" s="641"/>
      <c r="EK76" s="643"/>
      <c r="EL76" s="385">
        <f t="shared" si="94"/>
        <v>40</v>
      </c>
      <c r="EM76" s="98">
        <f t="shared" si="95"/>
        <v>40</v>
      </c>
      <c r="EN76" s="96">
        <f t="shared" si="79"/>
        <v>1</v>
      </c>
      <c r="EO76" s="553">
        <f>AVERAGE(EL76:EL77)</f>
        <v>45</v>
      </c>
      <c r="EP76" s="553">
        <f>AVERAGE(EM76:EM77)</f>
        <v>45</v>
      </c>
      <c r="EQ76" s="551">
        <f>EP76/EO76</f>
        <v>1</v>
      </c>
      <c r="ER76" s="509"/>
      <c r="ES76" s="509"/>
      <c r="ET76" s="545"/>
      <c r="EU76" s="625"/>
      <c r="EV76" s="625"/>
      <c r="EW76" s="631"/>
    </row>
    <row r="77" spans="1:153" ht="39.950000000000003" customHeight="1" thickBot="1" x14ac:dyDescent="0.3">
      <c r="A77" s="743"/>
      <c r="B77" s="315" t="s">
        <v>140</v>
      </c>
      <c r="C77" s="305" t="s">
        <v>21</v>
      </c>
      <c r="D77" s="199"/>
      <c r="E77" s="200"/>
      <c r="F77" s="74">
        <v>10</v>
      </c>
      <c r="G77" s="75">
        <v>10</v>
      </c>
      <c r="H77" s="159"/>
      <c r="I77" s="160"/>
      <c r="J77" s="475">
        <v>8</v>
      </c>
      <c r="K77" s="75">
        <v>8</v>
      </c>
      <c r="L77" s="74">
        <f t="shared" si="45"/>
        <v>18</v>
      </c>
      <c r="M77" s="75">
        <f t="shared" si="60"/>
        <v>18</v>
      </c>
      <c r="N77" s="112">
        <f t="shared" si="71"/>
        <v>1</v>
      </c>
      <c r="O77" s="659"/>
      <c r="P77" s="659"/>
      <c r="Q77" s="552"/>
      <c r="R77" s="680"/>
      <c r="S77" s="680"/>
      <c r="T77" s="530"/>
      <c r="U77" s="953"/>
      <c r="V77" s="953"/>
      <c r="W77" s="949"/>
      <c r="X77" s="216">
        <f t="shared" si="82"/>
        <v>18</v>
      </c>
      <c r="Y77" s="226">
        <f t="shared" si="83"/>
        <v>18</v>
      </c>
      <c r="Z77" s="163">
        <f t="shared" si="84"/>
        <v>1</v>
      </c>
      <c r="AA77" s="679"/>
      <c r="AB77" s="679"/>
      <c r="AC77" s="528"/>
      <c r="AD77" s="680"/>
      <c r="AE77" s="680"/>
      <c r="AF77" s="574"/>
      <c r="AG77" s="680"/>
      <c r="AH77" s="680"/>
      <c r="AI77" s="530"/>
      <c r="AJ77" s="72">
        <v>30</v>
      </c>
      <c r="AK77" s="73">
        <v>30</v>
      </c>
      <c r="AL77" s="72">
        <v>0</v>
      </c>
      <c r="AM77" s="73">
        <v>0</v>
      </c>
      <c r="AN77" s="72">
        <v>0</v>
      </c>
      <c r="AO77" s="329">
        <v>0</v>
      </c>
      <c r="AP77" s="206">
        <v>2</v>
      </c>
      <c r="AQ77" s="73">
        <v>2</v>
      </c>
      <c r="AR77" s="74">
        <f t="shared" si="80"/>
        <v>50</v>
      </c>
      <c r="AS77" s="75">
        <f t="shared" si="72"/>
        <v>50</v>
      </c>
      <c r="AT77" s="112">
        <f t="shared" si="85"/>
        <v>1</v>
      </c>
      <c r="AU77" s="74">
        <f t="shared" si="74"/>
        <v>48</v>
      </c>
      <c r="AV77" s="75">
        <f t="shared" si="75"/>
        <v>48</v>
      </c>
      <c r="AW77" s="112">
        <f t="shared" si="86"/>
        <v>1</v>
      </c>
      <c r="AX77" s="590"/>
      <c r="AY77" s="590"/>
      <c r="AZ77" s="552"/>
      <c r="BA77" s="560"/>
      <c r="BB77" s="560"/>
      <c r="BC77" s="667"/>
      <c r="BD77" s="582"/>
      <c r="BE77" s="582"/>
      <c r="BF77" s="585"/>
      <c r="BG77" s="74">
        <f t="shared" si="73"/>
        <v>48</v>
      </c>
      <c r="BH77" s="75">
        <f t="shared" si="65"/>
        <v>48</v>
      </c>
      <c r="BI77" s="112">
        <f t="shared" si="69"/>
        <v>1</v>
      </c>
      <c r="BJ77" s="560"/>
      <c r="BK77" s="560"/>
      <c r="BL77" s="594"/>
      <c r="BM77" s="509"/>
      <c r="BN77" s="509"/>
      <c r="BO77" s="530"/>
      <c r="BP77" s="582"/>
      <c r="BQ77" s="582"/>
      <c r="BR77" s="585"/>
      <c r="BS77" s="74">
        <f t="shared" si="46"/>
        <v>48</v>
      </c>
      <c r="BT77" s="75">
        <f t="shared" si="47"/>
        <v>48</v>
      </c>
      <c r="BU77" s="112">
        <f t="shared" si="48"/>
        <v>1</v>
      </c>
      <c r="BV77" s="554"/>
      <c r="BW77" s="554"/>
      <c r="BX77" s="552"/>
      <c r="BY77" s="560"/>
      <c r="BZ77" s="560"/>
      <c r="CA77" s="593"/>
      <c r="CB77" s="641"/>
      <c r="CC77" s="641"/>
      <c r="CD77" s="643"/>
      <c r="CE77" s="292">
        <f t="shared" si="96"/>
        <v>50</v>
      </c>
      <c r="CF77" s="75">
        <f t="shared" si="97"/>
        <v>50</v>
      </c>
      <c r="CG77" s="112">
        <f t="shared" si="87"/>
        <v>1</v>
      </c>
      <c r="CH77" s="554"/>
      <c r="CI77" s="554"/>
      <c r="CJ77" s="552"/>
      <c r="CK77" s="509"/>
      <c r="CL77" s="509"/>
      <c r="CM77" s="530"/>
      <c r="CN77" s="625"/>
      <c r="CO77" s="625"/>
      <c r="CP77" s="585"/>
      <c r="CQ77" s="72"/>
      <c r="CR77" s="73"/>
      <c r="CS77" s="72"/>
      <c r="CT77" s="73"/>
      <c r="CU77" s="72"/>
      <c r="CV77" s="329"/>
      <c r="CW77" s="206"/>
      <c r="CX77" s="73"/>
      <c r="CY77" s="325">
        <f t="shared" si="88"/>
        <v>50</v>
      </c>
      <c r="CZ77" s="381">
        <f t="shared" si="89"/>
        <v>50</v>
      </c>
      <c r="DA77" s="111">
        <f t="shared" si="76"/>
        <v>1</v>
      </c>
      <c r="DB77" s="302">
        <f t="shared" si="98"/>
        <v>50</v>
      </c>
      <c r="DC77" s="98">
        <f t="shared" si="99"/>
        <v>50</v>
      </c>
      <c r="DD77" s="112">
        <f t="shared" si="77"/>
        <v>1</v>
      </c>
      <c r="DE77" s="590"/>
      <c r="DF77" s="590"/>
      <c r="DG77" s="552"/>
      <c r="DH77" s="560"/>
      <c r="DI77" s="560"/>
      <c r="DJ77" s="1002"/>
      <c r="DK77" s="1005"/>
      <c r="DL77" s="1005"/>
      <c r="DM77" s="643"/>
      <c r="DN77" s="190">
        <f t="shared" si="90"/>
        <v>50</v>
      </c>
      <c r="DO77" s="98">
        <f t="shared" si="91"/>
        <v>50</v>
      </c>
      <c r="DP77" s="112">
        <f t="shared" si="81"/>
        <v>1</v>
      </c>
      <c r="DQ77" s="560"/>
      <c r="DR77" s="560"/>
      <c r="DS77" s="594"/>
      <c r="DT77" s="509"/>
      <c r="DU77" s="509"/>
      <c r="DV77" s="530"/>
      <c r="DW77" s="582"/>
      <c r="DX77" s="582"/>
      <c r="DY77" s="585"/>
      <c r="DZ77" s="190">
        <f t="shared" si="92"/>
        <v>50</v>
      </c>
      <c r="EA77" s="98">
        <f t="shared" si="93"/>
        <v>50</v>
      </c>
      <c r="EB77" s="112">
        <f t="shared" si="78"/>
        <v>1</v>
      </c>
      <c r="EC77" s="554"/>
      <c r="ED77" s="554"/>
      <c r="EE77" s="552"/>
      <c r="EF77" s="560"/>
      <c r="EG77" s="560"/>
      <c r="EH77" s="593"/>
      <c r="EI77" s="641"/>
      <c r="EJ77" s="641"/>
      <c r="EK77" s="643"/>
      <c r="EL77" s="385">
        <f t="shared" si="94"/>
        <v>50</v>
      </c>
      <c r="EM77" s="98">
        <f t="shared" si="95"/>
        <v>50</v>
      </c>
      <c r="EN77" s="111">
        <f t="shared" si="79"/>
        <v>1</v>
      </c>
      <c r="EO77" s="554"/>
      <c r="EP77" s="554"/>
      <c r="EQ77" s="552"/>
      <c r="ER77" s="509"/>
      <c r="ES77" s="509"/>
      <c r="ET77" s="545"/>
      <c r="EU77" s="625"/>
      <c r="EV77" s="625"/>
      <c r="EW77" s="631"/>
    </row>
    <row r="78" spans="1:153" ht="39.950000000000003" customHeight="1" thickBot="1" x14ac:dyDescent="0.3">
      <c r="A78" s="741" t="s">
        <v>237</v>
      </c>
      <c r="B78" s="313" t="s">
        <v>141</v>
      </c>
      <c r="C78" s="303" t="s">
        <v>29</v>
      </c>
      <c r="D78" s="191"/>
      <c r="E78" s="192"/>
      <c r="F78" s="61">
        <v>15</v>
      </c>
      <c r="G78" s="87">
        <v>15</v>
      </c>
      <c r="H78" s="147"/>
      <c r="I78" s="148"/>
      <c r="J78" s="464">
        <v>9</v>
      </c>
      <c r="K78" s="87">
        <v>9</v>
      </c>
      <c r="L78" s="61">
        <f t="shared" si="45"/>
        <v>24</v>
      </c>
      <c r="M78" s="87">
        <f>G78+K78</f>
        <v>24</v>
      </c>
      <c r="N78" s="107">
        <f t="shared" si="71"/>
        <v>1</v>
      </c>
      <c r="O78" s="657">
        <f>AVERAGE(F78:F82)</f>
        <v>24</v>
      </c>
      <c r="P78" s="657">
        <f>AVERAGE(G78:G82)</f>
        <v>34.6</v>
      </c>
      <c r="Q78" s="551">
        <f>P78/O78</f>
        <v>1.4416666666666667</v>
      </c>
      <c r="R78" s="680"/>
      <c r="S78" s="680"/>
      <c r="T78" s="530"/>
      <c r="U78" s="953"/>
      <c r="V78" s="953"/>
      <c r="W78" s="949"/>
      <c r="X78" s="214">
        <f t="shared" si="82"/>
        <v>24</v>
      </c>
      <c r="Y78" s="230">
        <f t="shared" si="83"/>
        <v>24</v>
      </c>
      <c r="Z78" s="220">
        <f t="shared" si="84"/>
        <v>1</v>
      </c>
      <c r="AA78" s="678">
        <f>AVERAGE(L78:L82)</f>
        <v>45.8</v>
      </c>
      <c r="AB78" s="678">
        <f>AVERAGE(M78:M82)</f>
        <v>45.8</v>
      </c>
      <c r="AC78" s="526">
        <f>AB78/AA78</f>
        <v>1</v>
      </c>
      <c r="AD78" s="680"/>
      <c r="AE78" s="680"/>
      <c r="AF78" s="574"/>
      <c r="AG78" s="680"/>
      <c r="AH78" s="680"/>
      <c r="AI78" s="530"/>
      <c r="AJ78" s="113">
        <v>7.5</v>
      </c>
      <c r="AK78" s="114">
        <f>7.5+6</f>
        <v>13.5</v>
      </c>
      <c r="AL78" s="113">
        <v>5.5</v>
      </c>
      <c r="AM78" s="114">
        <v>5.5</v>
      </c>
      <c r="AN78" s="113">
        <v>8</v>
      </c>
      <c r="AO78" s="322">
        <v>8</v>
      </c>
      <c r="AP78" s="205">
        <v>15</v>
      </c>
      <c r="AQ78" s="114">
        <v>9</v>
      </c>
      <c r="AR78" s="61">
        <f t="shared" si="80"/>
        <v>60</v>
      </c>
      <c r="AS78" s="62">
        <f t="shared" si="72"/>
        <v>60</v>
      </c>
      <c r="AT78" s="107">
        <f t="shared" si="85"/>
        <v>1</v>
      </c>
      <c r="AU78" s="61">
        <f t="shared" si="74"/>
        <v>31.5</v>
      </c>
      <c r="AV78" s="62">
        <f t="shared" si="75"/>
        <v>37.5</v>
      </c>
      <c r="AW78" s="107">
        <f t="shared" si="86"/>
        <v>1.1904761904761905</v>
      </c>
      <c r="AX78" s="669">
        <f>AVERAGE(AU78:AU82)</f>
        <v>50.3</v>
      </c>
      <c r="AY78" s="670">
        <f>AVERAGE(AV78:AV82)</f>
        <v>52.1</v>
      </c>
      <c r="AZ78" s="551">
        <f>AY78/AX78</f>
        <v>1.0357852882703777</v>
      </c>
      <c r="BA78" s="560"/>
      <c r="BB78" s="560"/>
      <c r="BC78" s="667"/>
      <c r="BD78" s="582"/>
      <c r="BE78" s="582"/>
      <c r="BF78" s="585"/>
      <c r="BG78" s="302">
        <f t="shared" si="73"/>
        <v>37</v>
      </c>
      <c r="BH78" s="98">
        <f t="shared" si="65"/>
        <v>43</v>
      </c>
      <c r="BI78" s="118">
        <f t="shared" si="69"/>
        <v>1.1621621621621621</v>
      </c>
      <c r="BJ78" s="553">
        <f>AVERAGE(BG78:BG82)</f>
        <v>53.2</v>
      </c>
      <c r="BK78" s="553">
        <f>AVERAGE(BH78:BH82)</f>
        <v>55</v>
      </c>
      <c r="BL78" s="555">
        <f>BK78/BJ78</f>
        <v>1.0338345864661653</v>
      </c>
      <c r="BM78" s="509"/>
      <c r="BN78" s="509"/>
      <c r="BO78" s="530"/>
      <c r="BP78" s="582"/>
      <c r="BQ78" s="582"/>
      <c r="BR78" s="585"/>
      <c r="BS78" s="61">
        <f t="shared" si="46"/>
        <v>45</v>
      </c>
      <c r="BT78" s="62">
        <f t="shared" si="47"/>
        <v>51</v>
      </c>
      <c r="BU78" s="107">
        <f t="shared" si="48"/>
        <v>1.1333333333333333</v>
      </c>
      <c r="BV78" s="553">
        <f>AVERAGE(BS78:BS82)</f>
        <v>58</v>
      </c>
      <c r="BW78" s="553">
        <f>AVERAGE(BT78:BT82)</f>
        <v>59.8</v>
      </c>
      <c r="BX78" s="551">
        <f>BW78/BV78</f>
        <v>1.0310344827586206</v>
      </c>
      <c r="BY78" s="560"/>
      <c r="BZ78" s="560"/>
      <c r="CA78" s="593"/>
      <c r="CB78" s="641"/>
      <c r="CC78" s="641"/>
      <c r="CD78" s="643"/>
      <c r="CE78" s="293">
        <f t="shared" si="96"/>
        <v>60</v>
      </c>
      <c r="CF78" s="62">
        <f t="shared" si="97"/>
        <v>60</v>
      </c>
      <c r="CG78" s="107">
        <f t="shared" si="87"/>
        <v>1</v>
      </c>
      <c r="CH78" s="553">
        <f>AVERAGE(CE78:CE82)</f>
        <v>66</v>
      </c>
      <c r="CI78" s="553">
        <f>AVERAGE(CF78:CF82)</f>
        <v>66</v>
      </c>
      <c r="CJ78" s="551">
        <f>CI78/CH78</f>
        <v>1</v>
      </c>
      <c r="CK78" s="509"/>
      <c r="CL78" s="509"/>
      <c r="CM78" s="530"/>
      <c r="CN78" s="625"/>
      <c r="CO78" s="625"/>
      <c r="CP78" s="585"/>
      <c r="CQ78" s="113"/>
      <c r="CR78" s="114"/>
      <c r="CS78" s="288"/>
      <c r="CT78" s="114"/>
      <c r="CU78" s="288"/>
      <c r="CV78" s="477"/>
      <c r="CW78" s="324"/>
      <c r="CX78" s="114"/>
      <c r="CY78" s="325">
        <f t="shared" si="88"/>
        <v>60</v>
      </c>
      <c r="CZ78" s="381">
        <f t="shared" si="89"/>
        <v>60</v>
      </c>
      <c r="DA78" s="96">
        <f t="shared" si="76"/>
        <v>1</v>
      </c>
      <c r="DB78" s="302">
        <f t="shared" si="98"/>
        <v>60</v>
      </c>
      <c r="DC78" s="98">
        <f t="shared" si="99"/>
        <v>60</v>
      </c>
      <c r="DD78" s="107">
        <f t="shared" si="77"/>
        <v>1</v>
      </c>
      <c r="DE78" s="669">
        <f>AVERAGE(DB78:DB82)</f>
        <v>66</v>
      </c>
      <c r="DF78" s="670">
        <f>AVERAGE(DC78:DC82)</f>
        <v>66</v>
      </c>
      <c r="DG78" s="551">
        <f>DF78/DE78</f>
        <v>1</v>
      </c>
      <c r="DH78" s="560"/>
      <c r="DI78" s="560"/>
      <c r="DJ78" s="1002"/>
      <c r="DK78" s="1005"/>
      <c r="DL78" s="1005"/>
      <c r="DM78" s="643"/>
      <c r="DN78" s="190">
        <f t="shared" si="90"/>
        <v>60</v>
      </c>
      <c r="DO78" s="98">
        <f t="shared" si="91"/>
        <v>60</v>
      </c>
      <c r="DP78" s="118">
        <f t="shared" si="81"/>
        <v>1</v>
      </c>
      <c r="DQ78" s="553">
        <f>AVERAGE(DN78:DN82)</f>
        <v>66</v>
      </c>
      <c r="DR78" s="553">
        <f>AVERAGE(DO78:DO82)</f>
        <v>66</v>
      </c>
      <c r="DS78" s="555">
        <f>DR78/DQ78</f>
        <v>1</v>
      </c>
      <c r="DT78" s="509"/>
      <c r="DU78" s="509"/>
      <c r="DV78" s="530"/>
      <c r="DW78" s="582"/>
      <c r="DX78" s="582"/>
      <c r="DY78" s="585"/>
      <c r="DZ78" s="190">
        <f t="shared" si="92"/>
        <v>60</v>
      </c>
      <c r="EA78" s="98">
        <f t="shared" si="93"/>
        <v>60</v>
      </c>
      <c r="EB78" s="107">
        <f t="shared" si="78"/>
        <v>1</v>
      </c>
      <c r="EC78" s="553">
        <f>AVERAGE(DZ78:DZ82)</f>
        <v>66</v>
      </c>
      <c r="ED78" s="553">
        <f>AVERAGE(EA78:EA82)</f>
        <v>66</v>
      </c>
      <c r="EE78" s="551">
        <f>ED78/EC78</f>
        <v>1</v>
      </c>
      <c r="EF78" s="560"/>
      <c r="EG78" s="560"/>
      <c r="EH78" s="593"/>
      <c r="EI78" s="641"/>
      <c r="EJ78" s="641"/>
      <c r="EK78" s="643"/>
      <c r="EL78" s="385">
        <f t="shared" si="94"/>
        <v>60</v>
      </c>
      <c r="EM78" s="98">
        <f t="shared" si="95"/>
        <v>60</v>
      </c>
      <c r="EN78" s="96">
        <f t="shared" si="79"/>
        <v>1</v>
      </c>
      <c r="EO78" s="553">
        <f>AVERAGE(EL78:EL82)</f>
        <v>66</v>
      </c>
      <c r="EP78" s="553">
        <f>AVERAGE(EM78:EM82)</f>
        <v>66</v>
      </c>
      <c r="EQ78" s="551">
        <f>EP78/EO78</f>
        <v>1</v>
      </c>
      <c r="ER78" s="509"/>
      <c r="ES78" s="509"/>
      <c r="ET78" s="545"/>
      <c r="EU78" s="625"/>
      <c r="EV78" s="625"/>
      <c r="EW78" s="631"/>
    </row>
    <row r="79" spans="1:153" ht="39.950000000000003" customHeight="1" thickBot="1" x14ac:dyDescent="0.3">
      <c r="A79" s="742"/>
      <c r="B79" s="314" t="s">
        <v>142</v>
      </c>
      <c r="C79" s="308" t="s">
        <v>30</v>
      </c>
      <c r="D79" s="197"/>
      <c r="E79" s="198"/>
      <c r="F79" s="66">
        <v>5</v>
      </c>
      <c r="G79" s="67">
        <v>5</v>
      </c>
      <c r="H79" s="149"/>
      <c r="I79" s="150"/>
      <c r="J79" s="461">
        <v>2</v>
      </c>
      <c r="K79" s="67">
        <v>2</v>
      </c>
      <c r="L79" s="66">
        <f t="shared" si="45"/>
        <v>7</v>
      </c>
      <c r="M79" s="67">
        <f t="shared" si="60"/>
        <v>7</v>
      </c>
      <c r="N79" s="109">
        <f t="shared" si="71"/>
        <v>1</v>
      </c>
      <c r="O79" s="658"/>
      <c r="P79" s="658"/>
      <c r="Q79" s="593"/>
      <c r="R79" s="680"/>
      <c r="S79" s="680"/>
      <c r="T79" s="530"/>
      <c r="U79" s="953"/>
      <c r="V79" s="953"/>
      <c r="W79" s="949"/>
      <c r="X79" s="215">
        <f t="shared" si="82"/>
        <v>7</v>
      </c>
      <c r="Y79" s="225">
        <f t="shared" si="83"/>
        <v>7</v>
      </c>
      <c r="Z79" s="264">
        <f t="shared" si="84"/>
        <v>1</v>
      </c>
      <c r="AA79" s="680"/>
      <c r="AB79" s="680"/>
      <c r="AC79" s="527"/>
      <c r="AD79" s="680"/>
      <c r="AE79" s="680"/>
      <c r="AF79" s="574"/>
      <c r="AG79" s="680"/>
      <c r="AH79" s="680"/>
      <c r="AI79" s="530"/>
      <c r="AJ79" s="80">
        <v>5</v>
      </c>
      <c r="AK79" s="81">
        <v>7</v>
      </c>
      <c r="AL79" s="80">
        <v>2</v>
      </c>
      <c r="AM79" s="81">
        <v>2</v>
      </c>
      <c r="AN79" s="80">
        <v>5</v>
      </c>
      <c r="AO79" s="326">
        <v>5</v>
      </c>
      <c r="AP79" s="105">
        <v>11</v>
      </c>
      <c r="AQ79" s="81">
        <v>9</v>
      </c>
      <c r="AR79" s="66">
        <f t="shared" si="80"/>
        <v>30</v>
      </c>
      <c r="AS79" s="67">
        <f t="shared" si="72"/>
        <v>30</v>
      </c>
      <c r="AT79" s="109">
        <f t="shared" si="85"/>
        <v>1</v>
      </c>
      <c r="AU79" s="66">
        <f t="shared" si="74"/>
        <v>12</v>
      </c>
      <c r="AV79" s="67">
        <f t="shared" si="75"/>
        <v>14</v>
      </c>
      <c r="AW79" s="109">
        <f t="shared" si="86"/>
        <v>1.1666666666666667</v>
      </c>
      <c r="AX79" s="669"/>
      <c r="AY79" s="670"/>
      <c r="AZ79" s="593"/>
      <c r="BA79" s="560"/>
      <c r="BB79" s="560"/>
      <c r="BC79" s="667"/>
      <c r="BD79" s="582"/>
      <c r="BE79" s="582"/>
      <c r="BF79" s="585"/>
      <c r="BG79" s="66">
        <f t="shared" si="73"/>
        <v>14</v>
      </c>
      <c r="BH79" s="67">
        <f t="shared" si="65"/>
        <v>16</v>
      </c>
      <c r="BI79" s="109">
        <f t="shared" si="69"/>
        <v>1.1428571428571428</v>
      </c>
      <c r="BJ79" s="560"/>
      <c r="BK79" s="560"/>
      <c r="BL79" s="594"/>
      <c r="BM79" s="509"/>
      <c r="BN79" s="509"/>
      <c r="BO79" s="530"/>
      <c r="BP79" s="582"/>
      <c r="BQ79" s="582"/>
      <c r="BR79" s="585"/>
      <c r="BS79" s="66">
        <f t="shared" si="46"/>
        <v>19</v>
      </c>
      <c r="BT79" s="67">
        <f t="shared" si="47"/>
        <v>21</v>
      </c>
      <c r="BU79" s="109">
        <f t="shared" si="48"/>
        <v>1.1052631578947369</v>
      </c>
      <c r="BV79" s="560"/>
      <c r="BW79" s="560"/>
      <c r="BX79" s="593"/>
      <c r="BY79" s="560"/>
      <c r="BZ79" s="560"/>
      <c r="CA79" s="593"/>
      <c r="CB79" s="641"/>
      <c r="CC79" s="641"/>
      <c r="CD79" s="643"/>
      <c r="CE79" s="367">
        <f t="shared" si="96"/>
        <v>30</v>
      </c>
      <c r="CF79" s="67">
        <f t="shared" si="97"/>
        <v>30</v>
      </c>
      <c r="CG79" s="109">
        <f t="shared" si="87"/>
        <v>1</v>
      </c>
      <c r="CH79" s="560"/>
      <c r="CI79" s="560"/>
      <c r="CJ79" s="593"/>
      <c r="CK79" s="509"/>
      <c r="CL79" s="509"/>
      <c r="CM79" s="530"/>
      <c r="CN79" s="625"/>
      <c r="CO79" s="625"/>
      <c r="CP79" s="585"/>
      <c r="CQ79" s="80"/>
      <c r="CR79" s="81"/>
      <c r="CS79" s="289"/>
      <c r="CT79" s="81"/>
      <c r="CU79" s="289"/>
      <c r="CV79" s="328"/>
      <c r="CW79" s="327"/>
      <c r="CX79" s="81"/>
      <c r="CY79" s="325">
        <f t="shared" si="88"/>
        <v>30</v>
      </c>
      <c r="CZ79" s="381">
        <f t="shared" si="89"/>
        <v>30</v>
      </c>
      <c r="DA79" s="108">
        <f t="shared" si="76"/>
        <v>1</v>
      </c>
      <c r="DB79" s="302">
        <f t="shared" si="98"/>
        <v>30</v>
      </c>
      <c r="DC79" s="98">
        <f t="shared" si="99"/>
        <v>30</v>
      </c>
      <c r="DD79" s="109">
        <f t="shared" si="77"/>
        <v>1</v>
      </c>
      <c r="DE79" s="669"/>
      <c r="DF79" s="670"/>
      <c r="DG79" s="593"/>
      <c r="DH79" s="560"/>
      <c r="DI79" s="560"/>
      <c r="DJ79" s="1002"/>
      <c r="DK79" s="1005"/>
      <c r="DL79" s="1005"/>
      <c r="DM79" s="643"/>
      <c r="DN79" s="190">
        <f t="shared" si="90"/>
        <v>30</v>
      </c>
      <c r="DO79" s="98">
        <f t="shared" si="91"/>
        <v>30</v>
      </c>
      <c r="DP79" s="109">
        <f t="shared" si="81"/>
        <v>1</v>
      </c>
      <c r="DQ79" s="560"/>
      <c r="DR79" s="560"/>
      <c r="DS79" s="594"/>
      <c r="DT79" s="509"/>
      <c r="DU79" s="509"/>
      <c r="DV79" s="530"/>
      <c r="DW79" s="582"/>
      <c r="DX79" s="582"/>
      <c r="DY79" s="585"/>
      <c r="DZ79" s="190">
        <f t="shared" si="92"/>
        <v>30</v>
      </c>
      <c r="EA79" s="98">
        <f t="shared" si="93"/>
        <v>30</v>
      </c>
      <c r="EB79" s="109">
        <f t="shared" si="78"/>
        <v>1</v>
      </c>
      <c r="EC79" s="560"/>
      <c r="ED79" s="560"/>
      <c r="EE79" s="593"/>
      <c r="EF79" s="560"/>
      <c r="EG79" s="560"/>
      <c r="EH79" s="593"/>
      <c r="EI79" s="641"/>
      <c r="EJ79" s="641"/>
      <c r="EK79" s="643"/>
      <c r="EL79" s="385">
        <f t="shared" si="94"/>
        <v>30</v>
      </c>
      <c r="EM79" s="98">
        <f t="shared" si="95"/>
        <v>30</v>
      </c>
      <c r="EN79" s="108">
        <f t="shared" si="79"/>
        <v>1</v>
      </c>
      <c r="EO79" s="560"/>
      <c r="EP79" s="560"/>
      <c r="EQ79" s="593"/>
      <c r="ER79" s="509"/>
      <c r="ES79" s="509"/>
      <c r="ET79" s="545"/>
      <c r="EU79" s="625"/>
      <c r="EV79" s="625"/>
      <c r="EW79" s="631"/>
    </row>
    <row r="80" spans="1:153" ht="39.950000000000003" customHeight="1" thickBot="1" x14ac:dyDescent="0.3">
      <c r="A80" s="742"/>
      <c r="B80" s="314" t="s">
        <v>143</v>
      </c>
      <c r="C80" s="308" t="s">
        <v>31</v>
      </c>
      <c r="D80" s="197"/>
      <c r="E80" s="198"/>
      <c r="F80" s="66">
        <v>10</v>
      </c>
      <c r="G80" s="67">
        <v>13</v>
      </c>
      <c r="H80" s="149"/>
      <c r="I80" s="150"/>
      <c r="J80" s="461">
        <v>8</v>
      </c>
      <c r="K80" s="67">
        <v>5</v>
      </c>
      <c r="L80" s="66">
        <f t="shared" si="45"/>
        <v>18</v>
      </c>
      <c r="M80" s="67">
        <f t="shared" si="60"/>
        <v>18</v>
      </c>
      <c r="N80" s="109">
        <f t="shared" si="71"/>
        <v>1</v>
      </c>
      <c r="O80" s="658"/>
      <c r="P80" s="658"/>
      <c r="Q80" s="593"/>
      <c r="R80" s="680"/>
      <c r="S80" s="680"/>
      <c r="T80" s="530"/>
      <c r="U80" s="953"/>
      <c r="V80" s="953"/>
      <c r="W80" s="949"/>
      <c r="X80" s="215">
        <f t="shared" si="82"/>
        <v>18</v>
      </c>
      <c r="Y80" s="225">
        <f t="shared" si="83"/>
        <v>18</v>
      </c>
      <c r="Z80" s="162">
        <f t="shared" si="84"/>
        <v>1</v>
      </c>
      <c r="AA80" s="680"/>
      <c r="AB80" s="680"/>
      <c r="AC80" s="527"/>
      <c r="AD80" s="680"/>
      <c r="AE80" s="680"/>
      <c r="AF80" s="574"/>
      <c r="AG80" s="680"/>
      <c r="AH80" s="680"/>
      <c r="AI80" s="530"/>
      <c r="AJ80" s="80">
        <v>5</v>
      </c>
      <c r="AK80" s="81">
        <v>6</v>
      </c>
      <c r="AL80" s="80">
        <v>2</v>
      </c>
      <c r="AM80" s="81">
        <v>2</v>
      </c>
      <c r="AN80" s="80">
        <v>6</v>
      </c>
      <c r="AO80" s="328">
        <v>6</v>
      </c>
      <c r="AP80" s="105">
        <v>9</v>
      </c>
      <c r="AQ80" s="81">
        <v>8</v>
      </c>
      <c r="AR80" s="66">
        <f t="shared" si="80"/>
        <v>40</v>
      </c>
      <c r="AS80" s="67">
        <f t="shared" si="72"/>
        <v>40</v>
      </c>
      <c r="AT80" s="109">
        <f t="shared" si="85"/>
        <v>1</v>
      </c>
      <c r="AU80" s="66">
        <f t="shared" si="74"/>
        <v>23</v>
      </c>
      <c r="AV80" s="67">
        <f t="shared" si="75"/>
        <v>24</v>
      </c>
      <c r="AW80" s="109">
        <f t="shared" si="86"/>
        <v>1.0434782608695652</v>
      </c>
      <c r="AX80" s="669"/>
      <c r="AY80" s="670"/>
      <c r="AZ80" s="593"/>
      <c r="BA80" s="560"/>
      <c r="BB80" s="560"/>
      <c r="BC80" s="667"/>
      <c r="BD80" s="582"/>
      <c r="BE80" s="582"/>
      <c r="BF80" s="585"/>
      <c r="BG80" s="66">
        <f t="shared" si="73"/>
        <v>25</v>
      </c>
      <c r="BH80" s="67">
        <f t="shared" si="65"/>
        <v>26</v>
      </c>
      <c r="BI80" s="109">
        <f t="shared" si="69"/>
        <v>1.04</v>
      </c>
      <c r="BJ80" s="560"/>
      <c r="BK80" s="560"/>
      <c r="BL80" s="594"/>
      <c r="BM80" s="509"/>
      <c r="BN80" s="509"/>
      <c r="BO80" s="530"/>
      <c r="BP80" s="582"/>
      <c r="BQ80" s="582"/>
      <c r="BR80" s="585"/>
      <c r="BS80" s="66">
        <f t="shared" si="46"/>
        <v>31</v>
      </c>
      <c r="BT80" s="67">
        <f t="shared" si="47"/>
        <v>32</v>
      </c>
      <c r="BU80" s="109">
        <f t="shared" si="48"/>
        <v>1.032258064516129</v>
      </c>
      <c r="BV80" s="560"/>
      <c r="BW80" s="560"/>
      <c r="BX80" s="593"/>
      <c r="BY80" s="560"/>
      <c r="BZ80" s="560"/>
      <c r="CA80" s="593"/>
      <c r="CB80" s="641"/>
      <c r="CC80" s="641"/>
      <c r="CD80" s="643"/>
      <c r="CE80" s="367">
        <f t="shared" si="96"/>
        <v>40</v>
      </c>
      <c r="CF80" s="67">
        <f t="shared" si="97"/>
        <v>40</v>
      </c>
      <c r="CG80" s="109">
        <f t="shared" si="87"/>
        <v>1</v>
      </c>
      <c r="CH80" s="560"/>
      <c r="CI80" s="560"/>
      <c r="CJ80" s="593"/>
      <c r="CK80" s="509"/>
      <c r="CL80" s="509"/>
      <c r="CM80" s="530"/>
      <c r="CN80" s="625"/>
      <c r="CO80" s="625"/>
      <c r="CP80" s="585"/>
      <c r="CQ80" s="80"/>
      <c r="CR80" s="81"/>
      <c r="CS80" s="289"/>
      <c r="CT80" s="81"/>
      <c r="CU80" s="289"/>
      <c r="CV80" s="328"/>
      <c r="CW80" s="327"/>
      <c r="CX80" s="81"/>
      <c r="CY80" s="325">
        <f t="shared" si="88"/>
        <v>40</v>
      </c>
      <c r="CZ80" s="381">
        <f t="shared" si="89"/>
        <v>40</v>
      </c>
      <c r="DA80" s="108">
        <f t="shared" si="76"/>
        <v>1</v>
      </c>
      <c r="DB80" s="302">
        <f t="shared" si="98"/>
        <v>40</v>
      </c>
      <c r="DC80" s="98">
        <f t="shared" si="99"/>
        <v>40</v>
      </c>
      <c r="DD80" s="109">
        <f t="shared" si="77"/>
        <v>1</v>
      </c>
      <c r="DE80" s="669"/>
      <c r="DF80" s="670"/>
      <c r="DG80" s="593"/>
      <c r="DH80" s="560"/>
      <c r="DI80" s="560"/>
      <c r="DJ80" s="1002"/>
      <c r="DK80" s="1005"/>
      <c r="DL80" s="1005"/>
      <c r="DM80" s="643"/>
      <c r="DN80" s="190">
        <f t="shared" si="90"/>
        <v>40</v>
      </c>
      <c r="DO80" s="98">
        <f t="shared" si="91"/>
        <v>40</v>
      </c>
      <c r="DP80" s="109">
        <f t="shared" si="81"/>
        <v>1</v>
      </c>
      <c r="DQ80" s="560"/>
      <c r="DR80" s="560"/>
      <c r="DS80" s="594"/>
      <c r="DT80" s="509"/>
      <c r="DU80" s="509"/>
      <c r="DV80" s="530"/>
      <c r="DW80" s="582"/>
      <c r="DX80" s="582"/>
      <c r="DY80" s="585"/>
      <c r="DZ80" s="190">
        <f t="shared" si="92"/>
        <v>40</v>
      </c>
      <c r="EA80" s="98">
        <f t="shared" si="93"/>
        <v>40</v>
      </c>
      <c r="EB80" s="109">
        <f t="shared" si="78"/>
        <v>1</v>
      </c>
      <c r="EC80" s="560"/>
      <c r="ED80" s="560"/>
      <c r="EE80" s="593"/>
      <c r="EF80" s="560"/>
      <c r="EG80" s="560"/>
      <c r="EH80" s="593"/>
      <c r="EI80" s="641"/>
      <c r="EJ80" s="641"/>
      <c r="EK80" s="643"/>
      <c r="EL80" s="385">
        <f t="shared" si="94"/>
        <v>40</v>
      </c>
      <c r="EM80" s="98">
        <f t="shared" si="95"/>
        <v>40</v>
      </c>
      <c r="EN80" s="108">
        <f t="shared" si="79"/>
        <v>1</v>
      </c>
      <c r="EO80" s="560"/>
      <c r="EP80" s="560"/>
      <c r="EQ80" s="593"/>
      <c r="ER80" s="509"/>
      <c r="ES80" s="509"/>
      <c r="ET80" s="545"/>
      <c r="EU80" s="625"/>
      <c r="EV80" s="625"/>
      <c r="EW80" s="631"/>
    </row>
    <row r="81" spans="1:153" ht="39.950000000000003" customHeight="1" thickBot="1" x14ac:dyDescent="0.3">
      <c r="A81" s="742"/>
      <c r="B81" s="314" t="s">
        <v>144</v>
      </c>
      <c r="C81" s="308" t="s">
        <v>22</v>
      </c>
      <c r="D81" s="197"/>
      <c r="E81" s="198"/>
      <c r="F81" s="66">
        <v>50</v>
      </c>
      <c r="G81" s="67">
        <v>100</v>
      </c>
      <c r="H81" s="149"/>
      <c r="I81" s="150"/>
      <c r="J81" s="66">
        <v>50</v>
      </c>
      <c r="K81" s="67">
        <v>0</v>
      </c>
      <c r="L81" s="66">
        <f t="shared" si="45"/>
        <v>100</v>
      </c>
      <c r="M81" s="67">
        <f t="shared" si="60"/>
        <v>100</v>
      </c>
      <c r="N81" s="109">
        <f t="shared" si="71"/>
        <v>1</v>
      </c>
      <c r="O81" s="658"/>
      <c r="P81" s="658"/>
      <c r="Q81" s="593"/>
      <c r="R81" s="680"/>
      <c r="S81" s="680"/>
      <c r="T81" s="530"/>
      <c r="U81" s="953"/>
      <c r="V81" s="953"/>
      <c r="W81" s="949"/>
      <c r="X81" s="215">
        <f t="shared" si="82"/>
        <v>100</v>
      </c>
      <c r="Y81" s="225">
        <f t="shared" si="83"/>
        <v>100</v>
      </c>
      <c r="Z81" s="162">
        <f t="shared" si="84"/>
        <v>1</v>
      </c>
      <c r="AA81" s="680"/>
      <c r="AB81" s="680"/>
      <c r="AC81" s="527"/>
      <c r="AD81" s="680"/>
      <c r="AE81" s="680"/>
      <c r="AF81" s="574"/>
      <c r="AG81" s="680"/>
      <c r="AH81" s="680"/>
      <c r="AI81" s="530"/>
      <c r="AJ81" s="80">
        <v>0</v>
      </c>
      <c r="AK81" s="81">
        <v>0</v>
      </c>
      <c r="AL81" s="80">
        <v>0</v>
      </c>
      <c r="AM81" s="81">
        <v>0</v>
      </c>
      <c r="AN81" s="80">
        <v>0</v>
      </c>
      <c r="AO81" s="328">
        <v>0</v>
      </c>
      <c r="AP81" s="105">
        <v>0</v>
      </c>
      <c r="AQ81" s="81">
        <v>0</v>
      </c>
      <c r="AR81" s="66">
        <f t="shared" si="80"/>
        <v>100</v>
      </c>
      <c r="AS81" s="67">
        <f t="shared" si="72"/>
        <v>100</v>
      </c>
      <c r="AT81" s="109">
        <f t="shared" si="85"/>
        <v>1</v>
      </c>
      <c r="AU81" s="66">
        <f t="shared" si="74"/>
        <v>100</v>
      </c>
      <c r="AV81" s="67">
        <f t="shared" si="75"/>
        <v>100</v>
      </c>
      <c r="AW81" s="109">
        <f t="shared" si="86"/>
        <v>1</v>
      </c>
      <c r="AX81" s="669"/>
      <c r="AY81" s="670"/>
      <c r="AZ81" s="593"/>
      <c r="BA81" s="560"/>
      <c r="BB81" s="560"/>
      <c r="BC81" s="667"/>
      <c r="BD81" s="582"/>
      <c r="BE81" s="582"/>
      <c r="BF81" s="585"/>
      <c r="BG81" s="66">
        <f t="shared" si="73"/>
        <v>100</v>
      </c>
      <c r="BH81" s="67">
        <f t="shared" si="65"/>
        <v>100</v>
      </c>
      <c r="BI81" s="109">
        <f t="shared" si="69"/>
        <v>1</v>
      </c>
      <c r="BJ81" s="560"/>
      <c r="BK81" s="560"/>
      <c r="BL81" s="594"/>
      <c r="BM81" s="509"/>
      <c r="BN81" s="509"/>
      <c r="BO81" s="530"/>
      <c r="BP81" s="582"/>
      <c r="BQ81" s="582"/>
      <c r="BR81" s="585"/>
      <c r="BS81" s="66">
        <f t="shared" si="46"/>
        <v>100</v>
      </c>
      <c r="BT81" s="67">
        <f t="shared" si="47"/>
        <v>100</v>
      </c>
      <c r="BU81" s="109">
        <f t="shared" si="48"/>
        <v>1</v>
      </c>
      <c r="BV81" s="560"/>
      <c r="BW81" s="560"/>
      <c r="BX81" s="593"/>
      <c r="BY81" s="560"/>
      <c r="BZ81" s="560"/>
      <c r="CA81" s="593"/>
      <c r="CB81" s="641"/>
      <c r="CC81" s="641"/>
      <c r="CD81" s="643"/>
      <c r="CE81" s="367">
        <f t="shared" si="96"/>
        <v>100</v>
      </c>
      <c r="CF81" s="67">
        <f t="shared" si="97"/>
        <v>100</v>
      </c>
      <c r="CG81" s="109">
        <f t="shared" si="87"/>
        <v>1</v>
      </c>
      <c r="CH81" s="560"/>
      <c r="CI81" s="560"/>
      <c r="CJ81" s="593"/>
      <c r="CK81" s="509"/>
      <c r="CL81" s="509"/>
      <c r="CM81" s="530"/>
      <c r="CN81" s="625"/>
      <c r="CO81" s="625"/>
      <c r="CP81" s="585"/>
      <c r="CQ81" s="80"/>
      <c r="CR81" s="81"/>
      <c r="CS81" s="80"/>
      <c r="CT81" s="81"/>
      <c r="CU81" s="80"/>
      <c r="CV81" s="328"/>
      <c r="CW81" s="105"/>
      <c r="CX81" s="81"/>
      <c r="CY81" s="325">
        <f t="shared" si="88"/>
        <v>100</v>
      </c>
      <c r="CZ81" s="381">
        <f t="shared" si="89"/>
        <v>100</v>
      </c>
      <c r="DA81" s="108">
        <f t="shared" si="76"/>
        <v>1</v>
      </c>
      <c r="DB81" s="302">
        <f t="shared" si="98"/>
        <v>100</v>
      </c>
      <c r="DC81" s="98">
        <f t="shared" si="99"/>
        <v>100</v>
      </c>
      <c r="DD81" s="109">
        <f t="shared" si="77"/>
        <v>1</v>
      </c>
      <c r="DE81" s="669"/>
      <c r="DF81" s="670"/>
      <c r="DG81" s="593"/>
      <c r="DH81" s="560"/>
      <c r="DI81" s="560"/>
      <c r="DJ81" s="1002"/>
      <c r="DK81" s="1005"/>
      <c r="DL81" s="1005"/>
      <c r="DM81" s="643"/>
      <c r="DN81" s="190">
        <f t="shared" si="90"/>
        <v>100</v>
      </c>
      <c r="DO81" s="98">
        <f t="shared" si="91"/>
        <v>100</v>
      </c>
      <c r="DP81" s="109">
        <f t="shared" si="81"/>
        <v>1</v>
      </c>
      <c r="DQ81" s="560"/>
      <c r="DR81" s="560"/>
      <c r="DS81" s="594"/>
      <c r="DT81" s="509"/>
      <c r="DU81" s="509"/>
      <c r="DV81" s="530"/>
      <c r="DW81" s="582"/>
      <c r="DX81" s="582"/>
      <c r="DY81" s="585"/>
      <c r="DZ81" s="190">
        <f t="shared" si="92"/>
        <v>100</v>
      </c>
      <c r="EA81" s="98">
        <f t="shared" si="93"/>
        <v>100</v>
      </c>
      <c r="EB81" s="109">
        <f t="shared" si="78"/>
        <v>1</v>
      </c>
      <c r="EC81" s="560"/>
      <c r="ED81" s="560"/>
      <c r="EE81" s="593"/>
      <c r="EF81" s="560"/>
      <c r="EG81" s="560"/>
      <c r="EH81" s="593"/>
      <c r="EI81" s="641"/>
      <c r="EJ81" s="641"/>
      <c r="EK81" s="643"/>
      <c r="EL81" s="385">
        <f t="shared" si="94"/>
        <v>100</v>
      </c>
      <c r="EM81" s="98">
        <f t="shared" si="95"/>
        <v>100</v>
      </c>
      <c r="EN81" s="109">
        <f t="shared" si="79"/>
        <v>1</v>
      </c>
      <c r="EO81" s="560"/>
      <c r="EP81" s="560"/>
      <c r="EQ81" s="593"/>
      <c r="ER81" s="509"/>
      <c r="ES81" s="509"/>
      <c r="ET81" s="545"/>
      <c r="EU81" s="625"/>
      <c r="EV81" s="625"/>
      <c r="EW81" s="631"/>
    </row>
    <row r="82" spans="1:153" ht="39.950000000000003" customHeight="1" thickBot="1" x14ac:dyDescent="0.3">
      <c r="A82" s="743"/>
      <c r="B82" s="315" t="s">
        <v>145</v>
      </c>
      <c r="C82" s="304" t="s">
        <v>23</v>
      </c>
      <c r="D82" s="199"/>
      <c r="E82" s="200"/>
      <c r="F82" s="74">
        <v>40</v>
      </c>
      <c r="G82" s="75">
        <v>40</v>
      </c>
      <c r="H82" s="159"/>
      <c r="I82" s="160"/>
      <c r="J82" s="74">
        <v>40</v>
      </c>
      <c r="K82" s="75">
        <v>40</v>
      </c>
      <c r="L82" s="74">
        <f t="shared" si="45"/>
        <v>80</v>
      </c>
      <c r="M82" s="75">
        <f t="shared" si="60"/>
        <v>80</v>
      </c>
      <c r="N82" s="112">
        <f t="shared" si="71"/>
        <v>1</v>
      </c>
      <c r="O82" s="659"/>
      <c r="P82" s="659"/>
      <c r="Q82" s="552"/>
      <c r="R82" s="680"/>
      <c r="S82" s="680"/>
      <c r="T82" s="530"/>
      <c r="U82" s="953"/>
      <c r="V82" s="953"/>
      <c r="W82" s="949"/>
      <c r="X82" s="216">
        <f t="shared" si="82"/>
        <v>80</v>
      </c>
      <c r="Y82" s="226">
        <f t="shared" si="83"/>
        <v>80</v>
      </c>
      <c r="Z82" s="163">
        <f t="shared" si="84"/>
        <v>1</v>
      </c>
      <c r="AA82" s="679"/>
      <c r="AB82" s="679"/>
      <c r="AC82" s="528"/>
      <c r="AD82" s="680"/>
      <c r="AE82" s="680"/>
      <c r="AF82" s="574"/>
      <c r="AG82" s="680"/>
      <c r="AH82" s="680"/>
      <c r="AI82" s="530"/>
      <c r="AJ82" s="72">
        <v>5</v>
      </c>
      <c r="AK82" s="73">
        <v>5</v>
      </c>
      <c r="AL82" s="72">
        <v>5</v>
      </c>
      <c r="AM82" s="73">
        <v>5</v>
      </c>
      <c r="AN82" s="72">
        <v>5</v>
      </c>
      <c r="AO82" s="329">
        <v>5</v>
      </c>
      <c r="AP82" s="206">
        <v>5</v>
      </c>
      <c r="AQ82" s="73">
        <v>5</v>
      </c>
      <c r="AR82" s="74">
        <f t="shared" si="80"/>
        <v>100</v>
      </c>
      <c r="AS82" s="75">
        <f t="shared" si="72"/>
        <v>100</v>
      </c>
      <c r="AT82" s="112">
        <f t="shared" si="85"/>
        <v>1</v>
      </c>
      <c r="AU82" s="74">
        <f t="shared" si="74"/>
        <v>85</v>
      </c>
      <c r="AV82" s="75">
        <f t="shared" si="75"/>
        <v>85</v>
      </c>
      <c r="AW82" s="112">
        <f t="shared" si="86"/>
        <v>1</v>
      </c>
      <c r="AX82" s="669"/>
      <c r="AY82" s="670"/>
      <c r="AZ82" s="552"/>
      <c r="BA82" s="560"/>
      <c r="BB82" s="560"/>
      <c r="BC82" s="667"/>
      <c r="BD82" s="582"/>
      <c r="BE82" s="582"/>
      <c r="BF82" s="585"/>
      <c r="BG82" s="74">
        <f t="shared" si="73"/>
        <v>90</v>
      </c>
      <c r="BH82" s="75">
        <f t="shared" si="65"/>
        <v>90</v>
      </c>
      <c r="BI82" s="112">
        <f t="shared" si="69"/>
        <v>1</v>
      </c>
      <c r="BJ82" s="554"/>
      <c r="BK82" s="554"/>
      <c r="BL82" s="556"/>
      <c r="BM82" s="509"/>
      <c r="BN82" s="509"/>
      <c r="BO82" s="530"/>
      <c r="BP82" s="582"/>
      <c r="BQ82" s="582"/>
      <c r="BR82" s="585"/>
      <c r="BS82" s="74">
        <f t="shared" si="46"/>
        <v>95</v>
      </c>
      <c r="BT82" s="75">
        <f t="shared" si="47"/>
        <v>95</v>
      </c>
      <c r="BU82" s="112">
        <f t="shared" si="48"/>
        <v>1</v>
      </c>
      <c r="BV82" s="554"/>
      <c r="BW82" s="554"/>
      <c r="BX82" s="552"/>
      <c r="BY82" s="560"/>
      <c r="BZ82" s="560"/>
      <c r="CA82" s="593"/>
      <c r="CB82" s="641"/>
      <c r="CC82" s="641"/>
      <c r="CD82" s="643"/>
      <c r="CE82" s="292">
        <f t="shared" si="96"/>
        <v>100</v>
      </c>
      <c r="CF82" s="75">
        <f t="shared" si="97"/>
        <v>100</v>
      </c>
      <c r="CG82" s="112">
        <f t="shared" si="87"/>
        <v>1</v>
      </c>
      <c r="CH82" s="554"/>
      <c r="CI82" s="554"/>
      <c r="CJ82" s="552"/>
      <c r="CK82" s="509"/>
      <c r="CL82" s="509"/>
      <c r="CM82" s="530"/>
      <c r="CN82" s="625"/>
      <c r="CO82" s="625"/>
      <c r="CP82" s="585"/>
      <c r="CQ82" s="72"/>
      <c r="CR82" s="73"/>
      <c r="CS82" s="72"/>
      <c r="CT82" s="73"/>
      <c r="CU82" s="72"/>
      <c r="CV82" s="329"/>
      <c r="CW82" s="206"/>
      <c r="CX82" s="73"/>
      <c r="CY82" s="325">
        <f t="shared" si="88"/>
        <v>100</v>
      </c>
      <c r="CZ82" s="381">
        <f t="shared" si="89"/>
        <v>100</v>
      </c>
      <c r="DA82" s="111">
        <f t="shared" si="76"/>
        <v>1</v>
      </c>
      <c r="DB82" s="302">
        <f t="shared" si="98"/>
        <v>100</v>
      </c>
      <c r="DC82" s="98">
        <f t="shared" si="99"/>
        <v>100</v>
      </c>
      <c r="DD82" s="112">
        <f t="shared" si="77"/>
        <v>1</v>
      </c>
      <c r="DE82" s="669"/>
      <c r="DF82" s="670"/>
      <c r="DG82" s="552"/>
      <c r="DH82" s="560"/>
      <c r="DI82" s="560"/>
      <c r="DJ82" s="1002"/>
      <c r="DK82" s="1005"/>
      <c r="DL82" s="1005"/>
      <c r="DM82" s="643"/>
      <c r="DN82" s="190">
        <f t="shared" si="90"/>
        <v>100</v>
      </c>
      <c r="DO82" s="98">
        <f t="shared" si="91"/>
        <v>100</v>
      </c>
      <c r="DP82" s="112">
        <f t="shared" si="81"/>
        <v>1</v>
      </c>
      <c r="DQ82" s="554"/>
      <c r="DR82" s="554"/>
      <c r="DS82" s="556"/>
      <c r="DT82" s="509"/>
      <c r="DU82" s="509"/>
      <c r="DV82" s="530"/>
      <c r="DW82" s="582"/>
      <c r="DX82" s="582"/>
      <c r="DY82" s="585"/>
      <c r="DZ82" s="190">
        <f t="shared" si="92"/>
        <v>100</v>
      </c>
      <c r="EA82" s="98">
        <f t="shared" si="93"/>
        <v>100</v>
      </c>
      <c r="EB82" s="112">
        <f t="shared" si="78"/>
        <v>1</v>
      </c>
      <c r="EC82" s="554"/>
      <c r="ED82" s="554"/>
      <c r="EE82" s="552"/>
      <c r="EF82" s="560"/>
      <c r="EG82" s="560"/>
      <c r="EH82" s="593"/>
      <c r="EI82" s="641"/>
      <c r="EJ82" s="641"/>
      <c r="EK82" s="643"/>
      <c r="EL82" s="385">
        <f t="shared" si="94"/>
        <v>100</v>
      </c>
      <c r="EM82" s="98">
        <f t="shared" si="95"/>
        <v>100</v>
      </c>
      <c r="EN82" s="111">
        <f t="shared" si="79"/>
        <v>1</v>
      </c>
      <c r="EO82" s="554"/>
      <c r="EP82" s="554"/>
      <c r="EQ82" s="552"/>
      <c r="ER82" s="509"/>
      <c r="ES82" s="509"/>
      <c r="ET82" s="545"/>
      <c r="EU82" s="625"/>
      <c r="EV82" s="625"/>
      <c r="EW82" s="631"/>
    </row>
    <row r="83" spans="1:153" ht="39.950000000000003" customHeight="1" thickBot="1" x14ac:dyDescent="0.3">
      <c r="A83" s="741" t="s">
        <v>238</v>
      </c>
      <c r="B83" s="313" t="s">
        <v>146</v>
      </c>
      <c r="C83" s="306" t="s">
        <v>2</v>
      </c>
      <c r="D83" s="191"/>
      <c r="E83" s="192"/>
      <c r="F83" s="61">
        <v>17.5</v>
      </c>
      <c r="G83" s="62">
        <v>20</v>
      </c>
      <c r="H83" s="147"/>
      <c r="I83" s="148"/>
      <c r="J83" s="464">
        <v>15.5</v>
      </c>
      <c r="K83" s="62">
        <v>13</v>
      </c>
      <c r="L83" s="61">
        <f t="shared" si="45"/>
        <v>33</v>
      </c>
      <c r="M83" s="62">
        <f t="shared" si="60"/>
        <v>33</v>
      </c>
      <c r="N83" s="107">
        <f t="shared" si="71"/>
        <v>1</v>
      </c>
      <c r="O83" s="657">
        <f>AVERAGE(F83:F84)</f>
        <v>13.75</v>
      </c>
      <c r="P83" s="657">
        <f>AVERAGE(G83:G84)</f>
        <v>17</v>
      </c>
      <c r="Q83" s="551">
        <f>P83/O83</f>
        <v>1.2363636363636363</v>
      </c>
      <c r="R83" s="680"/>
      <c r="S83" s="680"/>
      <c r="T83" s="530"/>
      <c r="U83" s="953"/>
      <c r="V83" s="953"/>
      <c r="W83" s="949"/>
      <c r="X83" s="214">
        <f t="shared" si="82"/>
        <v>33</v>
      </c>
      <c r="Y83" s="230">
        <f t="shared" si="83"/>
        <v>33</v>
      </c>
      <c r="Z83" s="133">
        <f t="shared" si="84"/>
        <v>1</v>
      </c>
      <c r="AA83" s="678">
        <f>AVERAGE(L83:L84)</f>
        <v>25.5</v>
      </c>
      <c r="AB83" s="678">
        <f>AVERAGE(M83:M84)</f>
        <v>25.5</v>
      </c>
      <c r="AC83" s="526">
        <f>AB83/AA83</f>
        <v>1</v>
      </c>
      <c r="AD83" s="680"/>
      <c r="AE83" s="680"/>
      <c r="AF83" s="574"/>
      <c r="AG83" s="680"/>
      <c r="AH83" s="680"/>
      <c r="AI83" s="530"/>
      <c r="AJ83" s="113">
        <v>16</v>
      </c>
      <c r="AK83" s="114">
        <v>2</v>
      </c>
      <c r="AL83" s="113">
        <v>10</v>
      </c>
      <c r="AM83" s="114">
        <v>26</v>
      </c>
      <c r="AN83" s="170">
        <v>19.5</v>
      </c>
      <c r="AO83" s="322">
        <v>18.5</v>
      </c>
      <c r="AP83" s="470">
        <v>6.5</v>
      </c>
      <c r="AQ83" s="114">
        <v>5.5</v>
      </c>
      <c r="AR83" s="61">
        <f>AJ83+AL83+AN83+AP83+L83</f>
        <v>85</v>
      </c>
      <c r="AS83" s="62">
        <f t="shared" si="72"/>
        <v>85</v>
      </c>
      <c r="AT83" s="107">
        <f t="shared" si="85"/>
        <v>1</v>
      </c>
      <c r="AU83" s="61">
        <f t="shared" si="74"/>
        <v>49</v>
      </c>
      <c r="AV83" s="62">
        <f t="shared" si="75"/>
        <v>35</v>
      </c>
      <c r="AW83" s="245">
        <f t="shared" si="86"/>
        <v>0.7142857142857143</v>
      </c>
      <c r="AX83" s="596">
        <f>AVERAGE(AU83:AU84)</f>
        <v>36</v>
      </c>
      <c r="AY83" s="596">
        <f>AVERAGE(AV83:AV84)</f>
        <v>26.5</v>
      </c>
      <c r="AZ83" s="607">
        <f>AY83/AX83</f>
        <v>0.73611111111111116</v>
      </c>
      <c r="BA83" s="560"/>
      <c r="BB83" s="560"/>
      <c r="BC83" s="667"/>
      <c r="BD83" s="582"/>
      <c r="BE83" s="582"/>
      <c r="BF83" s="585"/>
      <c r="BG83" s="61">
        <f t="shared" si="73"/>
        <v>59</v>
      </c>
      <c r="BH83" s="62">
        <f t="shared" si="65"/>
        <v>61</v>
      </c>
      <c r="BI83" s="107">
        <f t="shared" si="69"/>
        <v>1.0338983050847457</v>
      </c>
      <c r="BJ83" s="553">
        <f>AVERAGE(BG83:BG84)</f>
        <v>41</v>
      </c>
      <c r="BK83" s="553">
        <f>AVERAGE(BH83:BH84)</f>
        <v>39.5</v>
      </c>
      <c r="BL83" s="555">
        <f>BK83/BJ83</f>
        <v>0.96341463414634143</v>
      </c>
      <c r="BM83" s="509"/>
      <c r="BN83" s="509"/>
      <c r="BO83" s="530"/>
      <c r="BP83" s="582"/>
      <c r="BQ83" s="582"/>
      <c r="BR83" s="585"/>
      <c r="BS83" s="61">
        <f t="shared" si="46"/>
        <v>78.5</v>
      </c>
      <c r="BT83" s="62">
        <f t="shared" si="47"/>
        <v>79.5</v>
      </c>
      <c r="BU83" s="107">
        <f t="shared" si="48"/>
        <v>1.0127388535031847</v>
      </c>
      <c r="BV83" s="553">
        <f>AVERAGE(BS83:BS84)</f>
        <v>53.25</v>
      </c>
      <c r="BW83" s="553">
        <f>AVERAGE(BT83:BT84)</f>
        <v>53.25</v>
      </c>
      <c r="BX83" s="551">
        <f>BW83/BV83</f>
        <v>1</v>
      </c>
      <c r="BY83" s="560"/>
      <c r="BZ83" s="560"/>
      <c r="CA83" s="593"/>
      <c r="CB83" s="641"/>
      <c r="CC83" s="641"/>
      <c r="CD83" s="643"/>
      <c r="CE83" s="293">
        <f t="shared" si="96"/>
        <v>85</v>
      </c>
      <c r="CF83" s="62">
        <f t="shared" si="97"/>
        <v>85</v>
      </c>
      <c r="CG83" s="107">
        <f t="shared" si="87"/>
        <v>1</v>
      </c>
      <c r="CH83" s="553">
        <f>AVERAGE(CE83:CE84)</f>
        <v>60</v>
      </c>
      <c r="CI83" s="553">
        <f>AVERAGE(CF83:CF84)</f>
        <v>60</v>
      </c>
      <c r="CJ83" s="551">
        <f>CI83/CH83</f>
        <v>1</v>
      </c>
      <c r="CK83" s="509"/>
      <c r="CL83" s="509"/>
      <c r="CM83" s="530"/>
      <c r="CN83" s="625"/>
      <c r="CO83" s="625"/>
      <c r="CP83" s="585"/>
      <c r="CQ83" s="113"/>
      <c r="CR83" s="114"/>
      <c r="CS83" s="113"/>
      <c r="CT83" s="114"/>
      <c r="CU83" s="113"/>
      <c r="CV83" s="477"/>
      <c r="CW83" s="205"/>
      <c r="CX83" s="114"/>
      <c r="CY83" s="325">
        <f t="shared" si="88"/>
        <v>85</v>
      </c>
      <c r="CZ83" s="381">
        <f t="shared" si="89"/>
        <v>85</v>
      </c>
      <c r="DA83" s="96">
        <f t="shared" si="76"/>
        <v>1</v>
      </c>
      <c r="DB83" s="302">
        <f t="shared" si="98"/>
        <v>85</v>
      </c>
      <c r="DC83" s="98">
        <f t="shared" si="99"/>
        <v>85</v>
      </c>
      <c r="DD83" s="245">
        <f t="shared" si="77"/>
        <v>1</v>
      </c>
      <c r="DE83" s="596">
        <f>AVERAGE(DB83:DB84)</f>
        <v>60</v>
      </c>
      <c r="DF83" s="596">
        <f>AVERAGE(DC83:DC84)</f>
        <v>60</v>
      </c>
      <c r="DG83" s="607">
        <f>DF83/DE83</f>
        <v>1</v>
      </c>
      <c r="DH83" s="560"/>
      <c r="DI83" s="560"/>
      <c r="DJ83" s="1002"/>
      <c r="DK83" s="1005"/>
      <c r="DL83" s="1005"/>
      <c r="DM83" s="643"/>
      <c r="DN83" s="190">
        <f t="shared" si="90"/>
        <v>85</v>
      </c>
      <c r="DO83" s="98">
        <f t="shared" si="91"/>
        <v>85</v>
      </c>
      <c r="DP83" s="107">
        <f t="shared" si="81"/>
        <v>1</v>
      </c>
      <c r="DQ83" s="553">
        <f>AVERAGE(DN83:DN84)</f>
        <v>60</v>
      </c>
      <c r="DR83" s="553">
        <f>AVERAGE(DO83:DO84)</f>
        <v>60</v>
      </c>
      <c r="DS83" s="555">
        <f>DR83/DQ83</f>
        <v>1</v>
      </c>
      <c r="DT83" s="509"/>
      <c r="DU83" s="509"/>
      <c r="DV83" s="530"/>
      <c r="DW83" s="582"/>
      <c r="DX83" s="582"/>
      <c r="DY83" s="585"/>
      <c r="DZ83" s="190">
        <f t="shared" si="92"/>
        <v>85</v>
      </c>
      <c r="EA83" s="98">
        <f t="shared" si="93"/>
        <v>85</v>
      </c>
      <c r="EB83" s="107">
        <f t="shared" si="78"/>
        <v>1</v>
      </c>
      <c r="EC83" s="553">
        <f>AVERAGE(DZ83:DZ84)</f>
        <v>60</v>
      </c>
      <c r="ED83" s="553">
        <f>AVERAGE(EA83:EA84)</f>
        <v>60</v>
      </c>
      <c r="EE83" s="551">
        <f>ED83/EC83</f>
        <v>1</v>
      </c>
      <c r="EF83" s="560"/>
      <c r="EG83" s="560"/>
      <c r="EH83" s="593"/>
      <c r="EI83" s="641"/>
      <c r="EJ83" s="641"/>
      <c r="EK83" s="643"/>
      <c r="EL83" s="385">
        <f t="shared" si="94"/>
        <v>85</v>
      </c>
      <c r="EM83" s="98">
        <f t="shared" si="95"/>
        <v>85</v>
      </c>
      <c r="EN83" s="96">
        <f t="shared" si="79"/>
        <v>1</v>
      </c>
      <c r="EO83" s="553">
        <f>AVERAGE(EL83:EL84)</f>
        <v>60</v>
      </c>
      <c r="EP83" s="553">
        <f>AVERAGE(EM83:EM84)</f>
        <v>60</v>
      </c>
      <c r="EQ83" s="532">
        <f>EP83/EO83</f>
        <v>1</v>
      </c>
      <c r="ER83" s="509"/>
      <c r="ES83" s="509"/>
      <c r="ET83" s="545"/>
      <c r="EU83" s="625"/>
      <c r="EV83" s="625"/>
      <c r="EW83" s="631"/>
    </row>
    <row r="84" spans="1:153" ht="39.950000000000003" customHeight="1" thickBot="1" x14ac:dyDescent="0.3">
      <c r="A84" s="743"/>
      <c r="B84" s="315" t="s">
        <v>147</v>
      </c>
      <c r="C84" s="305" t="s">
        <v>1</v>
      </c>
      <c r="D84" s="199"/>
      <c r="E84" s="200"/>
      <c r="F84" s="74">
        <v>10</v>
      </c>
      <c r="G84" s="75">
        <v>14</v>
      </c>
      <c r="H84" s="159"/>
      <c r="I84" s="160"/>
      <c r="J84" s="475">
        <v>8</v>
      </c>
      <c r="K84" s="75">
        <v>4</v>
      </c>
      <c r="L84" s="74">
        <f t="shared" si="45"/>
        <v>18</v>
      </c>
      <c r="M84" s="75">
        <f t="shared" si="60"/>
        <v>18</v>
      </c>
      <c r="N84" s="112">
        <f t="shared" si="71"/>
        <v>1</v>
      </c>
      <c r="O84" s="659"/>
      <c r="P84" s="659"/>
      <c r="Q84" s="552"/>
      <c r="R84" s="680"/>
      <c r="S84" s="680"/>
      <c r="T84" s="530"/>
      <c r="U84" s="953"/>
      <c r="V84" s="953"/>
      <c r="W84" s="949"/>
      <c r="X84" s="216">
        <f t="shared" si="82"/>
        <v>18</v>
      </c>
      <c r="Y84" s="226">
        <f t="shared" si="83"/>
        <v>18</v>
      </c>
      <c r="Z84" s="163">
        <f t="shared" si="84"/>
        <v>1</v>
      </c>
      <c r="AA84" s="679"/>
      <c r="AB84" s="679"/>
      <c r="AC84" s="528"/>
      <c r="AD84" s="680"/>
      <c r="AE84" s="680"/>
      <c r="AF84" s="574"/>
      <c r="AG84" s="680"/>
      <c r="AH84" s="680"/>
      <c r="AI84" s="530"/>
      <c r="AJ84" s="72">
        <v>5</v>
      </c>
      <c r="AK84" s="73">
        <v>0</v>
      </c>
      <c r="AL84" s="72">
        <v>0</v>
      </c>
      <c r="AM84" s="73">
        <v>0</v>
      </c>
      <c r="AN84" s="72">
        <v>5</v>
      </c>
      <c r="AO84" s="323">
        <v>9</v>
      </c>
      <c r="AP84" s="472">
        <v>7</v>
      </c>
      <c r="AQ84" s="73">
        <v>8</v>
      </c>
      <c r="AR84" s="74">
        <f t="shared" si="80"/>
        <v>35</v>
      </c>
      <c r="AS84" s="75">
        <f t="shared" si="72"/>
        <v>35</v>
      </c>
      <c r="AT84" s="112">
        <f t="shared" si="85"/>
        <v>1</v>
      </c>
      <c r="AU84" s="74">
        <f t="shared" si="74"/>
        <v>23</v>
      </c>
      <c r="AV84" s="75">
        <f t="shared" si="75"/>
        <v>18</v>
      </c>
      <c r="AW84" s="171">
        <f t="shared" si="86"/>
        <v>0.78260869565217395</v>
      </c>
      <c r="AX84" s="590"/>
      <c r="AY84" s="590"/>
      <c r="AZ84" s="609"/>
      <c r="BA84" s="560"/>
      <c r="BB84" s="560"/>
      <c r="BC84" s="667"/>
      <c r="BD84" s="582"/>
      <c r="BE84" s="582"/>
      <c r="BF84" s="585"/>
      <c r="BG84" s="74">
        <f t="shared" si="73"/>
        <v>23</v>
      </c>
      <c r="BH84" s="75">
        <f t="shared" ref="BH84:BH104" si="100">M84+AK84+AM84</f>
        <v>18</v>
      </c>
      <c r="BI84" s="171">
        <f t="shared" si="69"/>
        <v>0.78260869565217395</v>
      </c>
      <c r="BJ84" s="554"/>
      <c r="BK84" s="554"/>
      <c r="BL84" s="556"/>
      <c r="BM84" s="509"/>
      <c r="BN84" s="509"/>
      <c r="BO84" s="530"/>
      <c r="BP84" s="582"/>
      <c r="BQ84" s="582"/>
      <c r="BR84" s="585"/>
      <c r="BS84" s="74">
        <f t="shared" si="46"/>
        <v>28</v>
      </c>
      <c r="BT84" s="75">
        <f t="shared" si="47"/>
        <v>27</v>
      </c>
      <c r="BU84" s="112">
        <f t="shared" si="48"/>
        <v>0.9642857142857143</v>
      </c>
      <c r="BV84" s="554"/>
      <c r="BW84" s="554"/>
      <c r="BX84" s="552"/>
      <c r="BY84" s="560"/>
      <c r="BZ84" s="560"/>
      <c r="CA84" s="593"/>
      <c r="CB84" s="641"/>
      <c r="CC84" s="641"/>
      <c r="CD84" s="643"/>
      <c r="CE84" s="292">
        <f t="shared" si="96"/>
        <v>35</v>
      </c>
      <c r="CF84" s="75">
        <f t="shared" si="97"/>
        <v>35</v>
      </c>
      <c r="CG84" s="112">
        <f t="shared" si="87"/>
        <v>1</v>
      </c>
      <c r="CH84" s="554"/>
      <c r="CI84" s="554"/>
      <c r="CJ84" s="552"/>
      <c r="CK84" s="509"/>
      <c r="CL84" s="509"/>
      <c r="CM84" s="530"/>
      <c r="CN84" s="625"/>
      <c r="CO84" s="625"/>
      <c r="CP84" s="585"/>
      <c r="CQ84" s="72"/>
      <c r="CR84" s="73"/>
      <c r="CS84" s="72"/>
      <c r="CT84" s="73"/>
      <c r="CU84" s="72"/>
      <c r="CV84" s="329"/>
      <c r="CW84" s="206"/>
      <c r="CX84" s="73"/>
      <c r="CY84" s="325">
        <f t="shared" si="88"/>
        <v>35</v>
      </c>
      <c r="CZ84" s="381">
        <f t="shared" si="89"/>
        <v>35</v>
      </c>
      <c r="DA84" s="111">
        <f t="shared" si="76"/>
        <v>1</v>
      </c>
      <c r="DB84" s="302">
        <f t="shared" si="98"/>
        <v>35</v>
      </c>
      <c r="DC84" s="98">
        <f t="shared" si="99"/>
        <v>35</v>
      </c>
      <c r="DD84" s="171">
        <f t="shared" si="77"/>
        <v>1</v>
      </c>
      <c r="DE84" s="590"/>
      <c r="DF84" s="590"/>
      <c r="DG84" s="609"/>
      <c r="DH84" s="560"/>
      <c r="DI84" s="560"/>
      <c r="DJ84" s="1002"/>
      <c r="DK84" s="1005"/>
      <c r="DL84" s="1005"/>
      <c r="DM84" s="643"/>
      <c r="DN84" s="190">
        <f t="shared" si="90"/>
        <v>35</v>
      </c>
      <c r="DO84" s="98">
        <f t="shared" si="91"/>
        <v>35</v>
      </c>
      <c r="DP84" s="171">
        <f t="shared" si="81"/>
        <v>1</v>
      </c>
      <c r="DQ84" s="554"/>
      <c r="DR84" s="554"/>
      <c r="DS84" s="556"/>
      <c r="DT84" s="509"/>
      <c r="DU84" s="509"/>
      <c r="DV84" s="530"/>
      <c r="DW84" s="582"/>
      <c r="DX84" s="582"/>
      <c r="DY84" s="585"/>
      <c r="DZ84" s="190">
        <f t="shared" si="92"/>
        <v>35</v>
      </c>
      <c r="EA84" s="98">
        <f t="shared" si="93"/>
        <v>35</v>
      </c>
      <c r="EB84" s="171">
        <f t="shared" si="78"/>
        <v>1</v>
      </c>
      <c r="EC84" s="554"/>
      <c r="ED84" s="554"/>
      <c r="EE84" s="552"/>
      <c r="EF84" s="560"/>
      <c r="EG84" s="560"/>
      <c r="EH84" s="593"/>
      <c r="EI84" s="641"/>
      <c r="EJ84" s="641"/>
      <c r="EK84" s="643"/>
      <c r="EL84" s="385">
        <f t="shared" si="94"/>
        <v>35</v>
      </c>
      <c r="EM84" s="98">
        <f t="shared" si="95"/>
        <v>35</v>
      </c>
      <c r="EN84" s="111">
        <f t="shared" si="79"/>
        <v>1</v>
      </c>
      <c r="EO84" s="554"/>
      <c r="EP84" s="554"/>
      <c r="EQ84" s="534"/>
      <c r="ER84" s="509"/>
      <c r="ES84" s="509"/>
      <c r="ET84" s="545"/>
      <c r="EU84" s="625"/>
      <c r="EV84" s="625"/>
      <c r="EW84" s="631"/>
    </row>
    <row r="85" spans="1:153" ht="39.950000000000003" customHeight="1" thickBot="1" x14ac:dyDescent="0.3">
      <c r="A85" s="741" t="s">
        <v>239</v>
      </c>
      <c r="B85" s="313" t="s">
        <v>148</v>
      </c>
      <c r="C85" s="303" t="s">
        <v>198</v>
      </c>
      <c r="D85" s="191"/>
      <c r="E85" s="192"/>
      <c r="F85" s="61">
        <v>10</v>
      </c>
      <c r="G85" s="62">
        <v>10</v>
      </c>
      <c r="H85" s="147"/>
      <c r="I85" s="148"/>
      <c r="J85" s="61">
        <v>10</v>
      </c>
      <c r="K85" s="62">
        <v>10</v>
      </c>
      <c r="L85" s="61">
        <f t="shared" si="45"/>
        <v>20</v>
      </c>
      <c r="M85" s="62">
        <f t="shared" si="60"/>
        <v>20</v>
      </c>
      <c r="N85" s="107">
        <f t="shared" si="71"/>
        <v>1</v>
      </c>
      <c r="O85" s="657">
        <f>AVERAGE(F85:F89)</f>
        <v>10</v>
      </c>
      <c r="P85" s="657">
        <f>AVERAGE(G85:G89)</f>
        <v>13</v>
      </c>
      <c r="Q85" s="551">
        <f>P85/O85</f>
        <v>1.3</v>
      </c>
      <c r="R85" s="680"/>
      <c r="S85" s="680"/>
      <c r="T85" s="530"/>
      <c r="U85" s="953"/>
      <c r="V85" s="953"/>
      <c r="W85" s="949"/>
      <c r="X85" s="214">
        <f t="shared" si="82"/>
        <v>20</v>
      </c>
      <c r="Y85" s="230">
        <f t="shared" si="83"/>
        <v>20</v>
      </c>
      <c r="Z85" s="133">
        <f t="shared" si="84"/>
        <v>1</v>
      </c>
      <c r="AA85" s="678">
        <f>AVERAGE(L85:L89)</f>
        <v>19</v>
      </c>
      <c r="AB85" s="678">
        <f>AVERAGE(M85:M89)</f>
        <v>19</v>
      </c>
      <c r="AC85" s="526">
        <f>AB85/AA85</f>
        <v>1</v>
      </c>
      <c r="AD85" s="680"/>
      <c r="AE85" s="680"/>
      <c r="AF85" s="574"/>
      <c r="AG85" s="680"/>
      <c r="AH85" s="680"/>
      <c r="AI85" s="530"/>
      <c r="AJ85" s="113">
        <v>5</v>
      </c>
      <c r="AK85" s="114">
        <v>5</v>
      </c>
      <c r="AL85" s="113">
        <v>5</v>
      </c>
      <c r="AM85" s="114">
        <v>5</v>
      </c>
      <c r="AN85" s="113">
        <v>5</v>
      </c>
      <c r="AO85" s="322">
        <v>5</v>
      </c>
      <c r="AP85" s="205">
        <v>5</v>
      </c>
      <c r="AQ85" s="114">
        <v>5</v>
      </c>
      <c r="AR85" s="61">
        <f t="shared" si="80"/>
        <v>40</v>
      </c>
      <c r="AS85" s="62">
        <f t="shared" si="72"/>
        <v>40</v>
      </c>
      <c r="AT85" s="107">
        <f t="shared" si="85"/>
        <v>1</v>
      </c>
      <c r="AU85" s="61">
        <f t="shared" si="74"/>
        <v>25</v>
      </c>
      <c r="AV85" s="62">
        <f t="shared" si="75"/>
        <v>25</v>
      </c>
      <c r="AW85" s="107">
        <f t="shared" si="86"/>
        <v>1</v>
      </c>
      <c r="AX85" s="557">
        <f>AVERAGE(AU85:AU93)</f>
        <v>31.722222222222221</v>
      </c>
      <c r="AY85" s="557">
        <f>AVERAGE(AV85:AV93)</f>
        <v>31.388888888888889</v>
      </c>
      <c r="AZ85" s="529">
        <f>AY85/AX85</f>
        <v>0.989492119089317</v>
      </c>
      <c r="BA85" s="560"/>
      <c r="BB85" s="560"/>
      <c r="BC85" s="667"/>
      <c r="BD85" s="582"/>
      <c r="BE85" s="582"/>
      <c r="BF85" s="585"/>
      <c r="BG85" s="61">
        <f t="shared" si="73"/>
        <v>30</v>
      </c>
      <c r="BH85" s="62">
        <f t="shared" si="100"/>
        <v>30</v>
      </c>
      <c r="BI85" s="107">
        <f t="shared" si="69"/>
        <v>1</v>
      </c>
      <c r="BJ85" s="553">
        <f>AVERAGE(BG85:BG89)</f>
        <v>28.2</v>
      </c>
      <c r="BK85" s="553">
        <f>AVERAGE(BH85:BH89)</f>
        <v>28.6</v>
      </c>
      <c r="BL85" s="555">
        <f>BK85/BJ85</f>
        <v>1.0141843971631206</v>
      </c>
      <c r="BM85" s="509"/>
      <c r="BN85" s="509"/>
      <c r="BO85" s="530"/>
      <c r="BP85" s="582"/>
      <c r="BQ85" s="582"/>
      <c r="BR85" s="585"/>
      <c r="BS85" s="61">
        <f t="shared" si="46"/>
        <v>35</v>
      </c>
      <c r="BT85" s="62">
        <f t="shared" si="47"/>
        <v>35</v>
      </c>
      <c r="BU85" s="107">
        <f t="shared" si="48"/>
        <v>1</v>
      </c>
      <c r="BV85" s="553">
        <f>AVERAGE(BS85:BS89)</f>
        <v>32.799999999999997</v>
      </c>
      <c r="BW85" s="553">
        <f>AVERAGE(BT85:BT89)</f>
        <v>33.6</v>
      </c>
      <c r="BX85" s="551">
        <f>BW85/BV85</f>
        <v>1.024390243902439</v>
      </c>
      <c r="BY85" s="560"/>
      <c r="BZ85" s="560"/>
      <c r="CA85" s="593"/>
      <c r="CB85" s="641"/>
      <c r="CC85" s="641"/>
      <c r="CD85" s="643"/>
      <c r="CE85" s="293">
        <f t="shared" si="96"/>
        <v>40</v>
      </c>
      <c r="CF85" s="62">
        <f t="shared" si="97"/>
        <v>40</v>
      </c>
      <c r="CG85" s="107">
        <f t="shared" si="87"/>
        <v>1</v>
      </c>
      <c r="CH85" s="553">
        <f>AVERAGE(CE85:CE89)</f>
        <v>40</v>
      </c>
      <c r="CI85" s="553">
        <f>AVERAGE(CF85:CF89)</f>
        <v>40</v>
      </c>
      <c r="CJ85" s="551">
        <f>CI85/CH85</f>
        <v>1</v>
      </c>
      <c r="CK85" s="509"/>
      <c r="CL85" s="509"/>
      <c r="CM85" s="530"/>
      <c r="CN85" s="625"/>
      <c r="CO85" s="625"/>
      <c r="CP85" s="585"/>
      <c r="CQ85" s="113"/>
      <c r="CR85" s="114"/>
      <c r="CS85" s="113"/>
      <c r="CT85" s="114"/>
      <c r="CU85" s="113"/>
      <c r="CV85" s="477"/>
      <c r="CW85" s="205"/>
      <c r="CX85" s="114"/>
      <c r="CY85" s="325">
        <f t="shared" si="88"/>
        <v>40</v>
      </c>
      <c r="CZ85" s="381">
        <f t="shared" si="89"/>
        <v>40</v>
      </c>
      <c r="DA85" s="96">
        <f t="shared" si="76"/>
        <v>1</v>
      </c>
      <c r="DB85" s="302">
        <f t="shared" si="98"/>
        <v>40</v>
      </c>
      <c r="DC85" s="98">
        <f t="shared" si="99"/>
        <v>40</v>
      </c>
      <c r="DD85" s="107">
        <f t="shared" si="77"/>
        <v>1</v>
      </c>
      <c r="DE85" s="557">
        <f>AVERAGE(DB85:DB93)</f>
        <v>47.222222222222221</v>
      </c>
      <c r="DF85" s="557">
        <f>AVERAGE(DC85:DC93)</f>
        <v>47.222222222222221</v>
      </c>
      <c r="DG85" s="529">
        <f>DF85/DE85</f>
        <v>1</v>
      </c>
      <c r="DH85" s="560"/>
      <c r="DI85" s="560"/>
      <c r="DJ85" s="1002"/>
      <c r="DK85" s="1005"/>
      <c r="DL85" s="1005"/>
      <c r="DM85" s="643"/>
      <c r="DN85" s="190">
        <f t="shared" si="90"/>
        <v>40</v>
      </c>
      <c r="DO85" s="98">
        <f t="shared" si="91"/>
        <v>40</v>
      </c>
      <c r="DP85" s="107">
        <f t="shared" si="81"/>
        <v>1</v>
      </c>
      <c r="DQ85" s="553">
        <f>AVERAGE(DN85:DN89)</f>
        <v>40</v>
      </c>
      <c r="DR85" s="553">
        <f>AVERAGE(DO85:DO89)</f>
        <v>40</v>
      </c>
      <c r="DS85" s="555">
        <f>DR85/DQ85</f>
        <v>1</v>
      </c>
      <c r="DT85" s="509"/>
      <c r="DU85" s="509"/>
      <c r="DV85" s="530"/>
      <c r="DW85" s="582"/>
      <c r="DX85" s="582"/>
      <c r="DY85" s="585"/>
      <c r="DZ85" s="190">
        <f t="shared" si="92"/>
        <v>40</v>
      </c>
      <c r="EA85" s="98">
        <f t="shared" si="93"/>
        <v>40</v>
      </c>
      <c r="EB85" s="107">
        <f t="shared" si="78"/>
        <v>1</v>
      </c>
      <c r="EC85" s="553">
        <f>AVERAGE(DZ85:DZ89)</f>
        <v>40</v>
      </c>
      <c r="ED85" s="553">
        <f>AVERAGE(EA85:EA89)</f>
        <v>40</v>
      </c>
      <c r="EE85" s="551">
        <f>ED85/EC85</f>
        <v>1</v>
      </c>
      <c r="EF85" s="560"/>
      <c r="EG85" s="560"/>
      <c r="EH85" s="593"/>
      <c r="EI85" s="641"/>
      <c r="EJ85" s="641"/>
      <c r="EK85" s="643"/>
      <c r="EL85" s="385">
        <f t="shared" si="94"/>
        <v>40</v>
      </c>
      <c r="EM85" s="98">
        <f t="shared" si="95"/>
        <v>40</v>
      </c>
      <c r="EN85" s="96">
        <f t="shared" si="79"/>
        <v>1</v>
      </c>
      <c r="EO85" s="553">
        <f>AVERAGE(EL85:EL89)</f>
        <v>40</v>
      </c>
      <c r="EP85" s="553">
        <f>AVERAGE(EM85:EM89)</f>
        <v>40</v>
      </c>
      <c r="EQ85" s="532">
        <f>EP85/EO85</f>
        <v>1</v>
      </c>
      <c r="ER85" s="509"/>
      <c r="ES85" s="509"/>
      <c r="ET85" s="545"/>
      <c r="EU85" s="625"/>
      <c r="EV85" s="625"/>
      <c r="EW85" s="631"/>
    </row>
    <row r="86" spans="1:153" ht="39.950000000000003" customHeight="1" thickBot="1" x14ac:dyDescent="0.3">
      <c r="A86" s="742"/>
      <c r="B86" s="314" t="s">
        <v>149</v>
      </c>
      <c r="C86" s="308" t="s">
        <v>199</v>
      </c>
      <c r="D86" s="197"/>
      <c r="E86" s="198"/>
      <c r="F86" s="66">
        <v>17.5</v>
      </c>
      <c r="G86" s="67">
        <v>30</v>
      </c>
      <c r="H86" s="149"/>
      <c r="I86" s="150"/>
      <c r="J86" s="66">
        <v>17.5</v>
      </c>
      <c r="K86" s="67">
        <v>5</v>
      </c>
      <c r="L86" s="66">
        <f t="shared" si="45"/>
        <v>35</v>
      </c>
      <c r="M86" s="67">
        <f t="shared" si="60"/>
        <v>35</v>
      </c>
      <c r="N86" s="109">
        <f t="shared" si="71"/>
        <v>1</v>
      </c>
      <c r="O86" s="658"/>
      <c r="P86" s="658"/>
      <c r="Q86" s="593"/>
      <c r="R86" s="680"/>
      <c r="S86" s="680"/>
      <c r="T86" s="530"/>
      <c r="U86" s="953"/>
      <c r="V86" s="953"/>
      <c r="W86" s="949"/>
      <c r="X86" s="215">
        <f t="shared" si="82"/>
        <v>35</v>
      </c>
      <c r="Y86" s="225">
        <f t="shared" si="83"/>
        <v>35</v>
      </c>
      <c r="Z86" s="162">
        <f t="shared" si="84"/>
        <v>1</v>
      </c>
      <c r="AA86" s="680"/>
      <c r="AB86" s="680"/>
      <c r="AC86" s="527"/>
      <c r="AD86" s="680"/>
      <c r="AE86" s="680"/>
      <c r="AF86" s="574"/>
      <c r="AG86" s="680"/>
      <c r="AH86" s="680"/>
      <c r="AI86" s="530"/>
      <c r="AJ86" s="80">
        <v>5</v>
      </c>
      <c r="AK86" s="81">
        <v>4</v>
      </c>
      <c r="AL86" s="80">
        <v>5</v>
      </c>
      <c r="AM86" s="81">
        <v>5</v>
      </c>
      <c r="AN86" s="80">
        <v>5</v>
      </c>
      <c r="AO86" s="326">
        <v>5</v>
      </c>
      <c r="AP86" s="105">
        <v>10</v>
      </c>
      <c r="AQ86" s="81">
        <v>11</v>
      </c>
      <c r="AR86" s="66">
        <f t="shared" si="80"/>
        <v>60</v>
      </c>
      <c r="AS86" s="67">
        <f t="shared" si="72"/>
        <v>60</v>
      </c>
      <c r="AT86" s="109">
        <f t="shared" si="85"/>
        <v>1</v>
      </c>
      <c r="AU86" s="66">
        <f t="shared" si="74"/>
        <v>40</v>
      </c>
      <c r="AV86" s="67">
        <f t="shared" si="75"/>
        <v>39</v>
      </c>
      <c r="AW86" s="109">
        <f t="shared" si="86"/>
        <v>0.97499999999999998</v>
      </c>
      <c r="AX86" s="558"/>
      <c r="AY86" s="558"/>
      <c r="AZ86" s="530"/>
      <c r="BA86" s="560"/>
      <c r="BB86" s="560"/>
      <c r="BC86" s="667"/>
      <c r="BD86" s="582"/>
      <c r="BE86" s="582"/>
      <c r="BF86" s="585"/>
      <c r="BG86" s="66">
        <f t="shared" si="73"/>
        <v>45</v>
      </c>
      <c r="BH86" s="67">
        <f t="shared" si="100"/>
        <v>44</v>
      </c>
      <c r="BI86" s="109">
        <f t="shared" si="69"/>
        <v>0.97777777777777775</v>
      </c>
      <c r="BJ86" s="560"/>
      <c r="BK86" s="560"/>
      <c r="BL86" s="594"/>
      <c r="BM86" s="509"/>
      <c r="BN86" s="509"/>
      <c r="BO86" s="530"/>
      <c r="BP86" s="582"/>
      <c r="BQ86" s="582"/>
      <c r="BR86" s="585"/>
      <c r="BS86" s="66">
        <f t="shared" si="46"/>
        <v>50</v>
      </c>
      <c r="BT86" s="67">
        <f>BH86+AO86</f>
        <v>49</v>
      </c>
      <c r="BU86" s="109">
        <f>BT86/BS86</f>
        <v>0.98</v>
      </c>
      <c r="BV86" s="560"/>
      <c r="BW86" s="560"/>
      <c r="BX86" s="593"/>
      <c r="BY86" s="560"/>
      <c r="BZ86" s="560"/>
      <c r="CA86" s="593"/>
      <c r="CB86" s="641"/>
      <c r="CC86" s="641"/>
      <c r="CD86" s="643"/>
      <c r="CE86" s="367">
        <f t="shared" si="96"/>
        <v>60</v>
      </c>
      <c r="CF86" s="67">
        <f t="shared" si="97"/>
        <v>60</v>
      </c>
      <c r="CG86" s="109">
        <f t="shared" si="87"/>
        <v>1</v>
      </c>
      <c r="CH86" s="560"/>
      <c r="CI86" s="560"/>
      <c r="CJ86" s="593"/>
      <c r="CK86" s="509"/>
      <c r="CL86" s="509"/>
      <c r="CM86" s="530"/>
      <c r="CN86" s="625"/>
      <c r="CO86" s="625"/>
      <c r="CP86" s="585"/>
      <c r="CQ86" s="80"/>
      <c r="CR86" s="81"/>
      <c r="CS86" s="80"/>
      <c r="CT86" s="81"/>
      <c r="CU86" s="80"/>
      <c r="CV86" s="328"/>
      <c r="CW86" s="105"/>
      <c r="CX86" s="81"/>
      <c r="CY86" s="325">
        <f t="shared" si="88"/>
        <v>60</v>
      </c>
      <c r="CZ86" s="381">
        <f t="shared" si="89"/>
        <v>60</v>
      </c>
      <c r="DA86" s="108">
        <f t="shared" si="76"/>
        <v>1</v>
      </c>
      <c r="DB86" s="302">
        <f t="shared" si="98"/>
        <v>60</v>
      </c>
      <c r="DC86" s="98">
        <f t="shared" si="99"/>
        <v>60</v>
      </c>
      <c r="DD86" s="109">
        <f t="shared" si="77"/>
        <v>1</v>
      </c>
      <c r="DE86" s="558"/>
      <c r="DF86" s="558"/>
      <c r="DG86" s="530"/>
      <c r="DH86" s="560"/>
      <c r="DI86" s="560"/>
      <c r="DJ86" s="1002"/>
      <c r="DK86" s="1005"/>
      <c r="DL86" s="1005"/>
      <c r="DM86" s="643"/>
      <c r="DN86" s="190">
        <f t="shared" si="90"/>
        <v>60</v>
      </c>
      <c r="DO86" s="98">
        <f t="shared" si="91"/>
        <v>60</v>
      </c>
      <c r="DP86" s="109">
        <f t="shared" si="81"/>
        <v>1</v>
      </c>
      <c r="DQ86" s="560"/>
      <c r="DR86" s="560"/>
      <c r="DS86" s="594"/>
      <c r="DT86" s="509"/>
      <c r="DU86" s="509"/>
      <c r="DV86" s="530"/>
      <c r="DW86" s="582"/>
      <c r="DX86" s="582"/>
      <c r="DY86" s="585"/>
      <c r="DZ86" s="190">
        <f t="shared" si="92"/>
        <v>60</v>
      </c>
      <c r="EA86" s="98">
        <f t="shared" si="93"/>
        <v>60</v>
      </c>
      <c r="EB86" s="109">
        <f>EA86/DZ86</f>
        <v>1</v>
      </c>
      <c r="EC86" s="560"/>
      <c r="ED86" s="560"/>
      <c r="EE86" s="593"/>
      <c r="EF86" s="560"/>
      <c r="EG86" s="560"/>
      <c r="EH86" s="593"/>
      <c r="EI86" s="641"/>
      <c r="EJ86" s="641"/>
      <c r="EK86" s="643"/>
      <c r="EL86" s="385">
        <f t="shared" si="94"/>
        <v>60</v>
      </c>
      <c r="EM86" s="98">
        <f t="shared" si="95"/>
        <v>60</v>
      </c>
      <c r="EN86" s="108">
        <f t="shared" si="79"/>
        <v>1</v>
      </c>
      <c r="EO86" s="560"/>
      <c r="EP86" s="560"/>
      <c r="EQ86" s="533"/>
      <c r="ER86" s="509"/>
      <c r="ES86" s="509"/>
      <c r="ET86" s="545"/>
      <c r="EU86" s="625"/>
      <c r="EV86" s="625"/>
      <c r="EW86" s="631"/>
    </row>
    <row r="87" spans="1:153" ht="39.950000000000003" customHeight="1" thickBot="1" x14ac:dyDescent="0.3">
      <c r="A87" s="742"/>
      <c r="B87" s="314" t="s">
        <v>150</v>
      </c>
      <c r="C87" s="308" t="s">
        <v>200</v>
      </c>
      <c r="D87" s="197"/>
      <c r="E87" s="198"/>
      <c r="F87" s="66">
        <v>12.5</v>
      </c>
      <c r="G87" s="67">
        <v>15</v>
      </c>
      <c r="H87" s="149"/>
      <c r="I87" s="150"/>
      <c r="J87" s="66">
        <v>12.5</v>
      </c>
      <c r="K87" s="67">
        <v>10</v>
      </c>
      <c r="L87" s="66">
        <f t="shared" si="45"/>
        <v>25</v>
      </c>
      <c r="M87" s="67">
        <f t="shared" si="60"/>
        <v>25</v>
      </c>
      <c r="N87" s="109">
        <f t="shared" si="71"/>
        <v>1</v>
      </c>
      <c r="O87" s="658"/>
      <c r="P87" s="658"/>
      <c r="Q87" s="593"/>
      <c r="R87" s="680"/>
      <c r="S87" s="680"/>
      <c r="T87" s="530"/>
      <c r="U87" s="953"/>
      <c r="V87" s="953"/>
      <c r="W87" s="949"/>
      <c r="X87" s="215">
        <f t="shared" si="82"/>
        <v>25</v>
      </c>
      <c r="Y87" s="225">
        <f t="shared" si="83"/>
        <v>25</v>
      </c>
      <c r="Z87" s="162">
        <f t="shared" si="84"/>
        <v>1</v>
      </c>
      <c r="AA87" s="680"/>
      <c r="AB87" s="680"/>
      <c r="AC87" s="527"/>
      <c r="AD87" s="680"/>
      <c r="AE87" s="680"/>
      <c r="AF87" s="574"/>
      <c r="AG87" s="680"/>
      <c r="AH87" s="680"/>
      <c r="AI87" s="530"/>
      <c r="AJ87" s="80">
        <v>3</v>
      </c>
      <c r="AK87" s="81">
        <v>3</v>
      </c>
      <c r="AL87" s="80">
        <v>3</v>
      </c>
      <c r="AM87" s="81">
        <v>3</v>
      </c>
      <c r="AN87" s="80">
        <v>3</v>
      </c>
      <c r="AO87" s="326">
        <v>3</v>
      </c>
      <c r="AP87" s="471">
        <v>6</v>
      </c>
      <c r="AQ87" s="81">
        <v>6</v>
      </c>
      <c r="AR87" s="66">
        <f t="shared" si="80"/>
        <v>40</v>
      </c>
      <c r="AS87" s="67">
        <f t="shared" si="72"/>
        <v>40</v>
      </c>
      <c r="AT87" s="109">
        <f t="shared" si="85"/>
        <v>1</v>
      </c>
      <c r="AU87" s="66">
        <f t="shared" si="74"/>
        <v>28</v>
      </c>
      <c r="AV87" s="67">
        <f t="shared" si="75"/>
        <v>28</v>
      </c>
      <c r="AW87" s="109">
        <f t="shared" si="86"/>
        <v>1</v>
      </c>
      <c r="AX87" s="558"/>
      <c r="AY87" s="558"/>
      <c r="AZ87" s="530"/>
      <c r="BA87" s="560"/>
      <c r="BB87" s="560"/>
      <c r="BC87" s="667"/>
      <c r="BD87" s="582"/>
      <c r="BE87" s="582"/>
      <c r="BF87" s="585"/>
      <c r="BG87" s="66">
        <f t="shared" si="73"/>
        <v>31</v>
      </c>
      <c r="BH87" s="67">
        <f t="shared" si="100"/>
        <v>31</v>
      </c>
      <c r="BI87" s="109">
        <f t="shared" si="69"/>
        <v>1</v>
      </c>
      <c r="BJ87" s="560"/>
      <c r="BK87" s="560"/>
      <c r="BL87" s="594"/>
      <c r="BM87" s="509"/>
      <c r="BN87" s="509"/>
      <c r="BO87" s="530"/>
      <c r="BP87" s="582"/>
      <c r="BQ87" s="582"/>
      <c r="BR87" s="585"/>
      <c r="BS87" s="66">
        <f t="shared" si="46"/>
        <v>34</v>
      </c>
      <c r="BT87" s="67">
        <f t="shared" si="47"/>
        <v>34</v>
      </c>
      <c r="BU87" s="109">
        <f t="shared" si="48"/>
        <v>1</v>
      </c>
      <c r="BV87" s="560"/>
      <c r="BW87" s="560"/>
      <c r="BX87" s="593"/>
      <c r="BY87" s="560"/>
      <c r="BZ87" s="560"/>
      <c r="CA87" s="593"/>
      <c r="CB87" s="641"/>
      <c r="CC87" s="641"/>
      <c r="CD87" s="643"/>
      <c r="CE87" s="367">
        <f t="shared" si="96"/>
        <v>40</v>
      </c>
      <c r="CF87" s="67">
        <f t="shared" si="97"/>
        <v>40</v>
      </c>
      <c r="CG87" s="109">
        <f t="shared" si="87"/>
        <v>1</v>
      </c>
      <c r="CH87" s="560"/>
      <c r="CI87" s="560"/>
      <c r="CJ87" s="593"/>
      <c r="CK87" s="509"/>
      <c r="CL87" s="509"/>
      <c r="CM87" s="530"/>
      <c r="CN87" s="625"/>
      <c r="CO87" s="625"/>
      <c r="CP87" s="585"/>
      <c r="CQ87" s="80"/>
      <c r="CR87" s="81"/>
      <c r="CS87" s="80"/>
      <c r="CT87" s="81"/>
      <c r="CU87" s="80"/>
      <c r="CV87" s="328"/>
      <c r="CW87" s="105"/>
      <c r="CX87" s="81"/>
      <c r="CY87" s="325">
        <f t="shared" si="88"/>
        <v>40</v>
      </c>
      <c r="CZ87" s="381">
        <f t="shared" si="89"/>
        <v>40</v>
      </c>
      <c r="DA87" s="108">
        <f t="shared" si="76"/>
        <v>1</v>
      </c>
      <c r="DB87" s="302">
        <f t="shared" si="98"/>
        <v>40</v>
      </c>
      <c r="DC87" s="98">
        <f t="shared" si="99"/>
        <v>40</v>
      </c>
      <c r="DD87" s="109">
        <f t="shared" si="77"/>
        <v>1</v>
      </c>
      <c r="DE87" s="558"/>
      <c r="DF87" s="558"/>
      <c r="DG87" s="530"/>
      <c r="DH87" s="560"/>
      <c r="DI87" s="560"/>
      <c r="DJ87" s="1002"/>
      <c r="DK87" s="1005"/>
      <c r="DL87" s="1005"/>
      <c r="DM87" s="643"/>
      <c r="DN87" s="190">
        <f t="shared" si="90"/>
        <v>40</v>
      </c>
      <c r="DO87" s="98">
        <f t="shared" si="91"/>
        <v>40</v>
      </c>
      <c r="DP87" s="109">
        <f t="shared" si="81"/>
        <v>1</v>
      </c>
      <c r="DQ87" s="560"/>
      <c r="DR87" s="560"/>
      <c r="DS87" s="594"/>
      <c r="DT87" s="509"/>
      <c r="DU87" s="509"/>
      <c r="DV87" s="530"/>
      <c r="DW87" s="582"/>
      <c r="DX87" s="582"/>
      <c r="DY87" s="585"/>
      <c r="DZ87" s="190">
        <f t="shared" si="92"/>
        <v>40</v>
      </c>
      <c r="EA87" s="98">
        <f t="shared" si="93"/>
        <v>40</v>
      </c>
      <c r="EB87" s="109">
        <f t="shared" ref="EB87:EB93" si="101">EA87/DZ87</f>
        <v>1</v>
      </c>
      <c r="EC87" s="560"/>
      <c r="ED87" s="560"/>
      <c r="EE87" s="593"/>
      <c r="EF87" s="560"/>
      <c r="EG87" s="560"/>
      <c r="EH87" s="593"/>
      <c r="EI87" s="641"/>
      <c r="EJ87" s="641"/>
      <c r="EK87" s="643"/>
      <c r="EL87" s="385">
        <f t="shared" si="94"/>
        <v>40</v>
      </c>
      <c r="EM87" s="98">
        <f t="shared" si="95"/>
        <v>40</v>
      </c>
      <c r="EN87" s="108">
        <f t="shared" si="79"/>
        <v>1</v>
      </c>
      <c r="EO87" s="560"/>
      <c r="EP87" s="560"/>
      <c r="EQ87" s="533"/>
      <c r="ER87" s="509"/>
      <c r="ES87" s="509"/>
      <c r="ET87" s="545"/>
      <c r="EU87" s="625"/>
      <c r="EV87" s="625"/>
      <c r="EW87" s="631"/>
    </row>
    <row r="88" spans="1:153" ht="39.950000000000003" customHeight="1" thickBot="1" x14ac:dyDescent="0.3">
      <c r="A88" s="742"/>
      <c r="B88" s="314" t="s">
        <v>151</v>
      </c>
      <c r="C88" s="308" t="s">
        <v>201</v>
      </c>
      <c r="D88" s="197"/>
      <c r="E88" s="198"/>
      <c r="F88" s="66">
        <v>10</v>
      </c>
      <c r="G88" s="67">
        <v>10</v>
      </c>
      <c r="H88" s="149"/>
      <c r="I88" s="150"/>
      <c r="J88" s="461">
        <v>5</v>
      </c>
      <c r="K88" s="67">
        <v>5</v>
      </c>
      <c r="L88" s="66">
        <f t="shared" si="45"/>
        <v>15</v>
      </c>
      <c r="M88" s="67">
        <f t="shared" si="60"/>
        <v>15</v>
      </c>
      <c r="N88" s="109">
        <f t="shared" si="71"/>
        <v>1</v>
      </c>
      <c r="O88" s="658"/>
      <c r="P88" s="658"/>
      <c r="Q88" s="593"/>
      <c r="R88" s="680"/>
      <c r="S88" s="680"/>
      <c r="T88" s="530"/>
      <c r="U88" s="953"/>
      <c r="V88" s="953"/>
      <c r="W88" s="949"/>
      <c r="X88" s="215">
        <f t="shared" si="82"/>
        <v>15</v>
      </c>
      <c r="Y88" s="225">
        <f t="shared" si="83"/>
        <v>15</v>
      </c>
      <c r="Z88" s="134">
        <f t="shared" si="84"/>
        <v>1</v>
      </c>
      <c r="AA88" s="680"/>
      <c r="AB88" s="680"/>
      <c r="AC88" s="527"/>
      <c r="AD88" s="680"/>
      <c r="AE88" s="680"/>
      <c r="AF88" s="574"/>
      <c r="AG88" s="680"/>
      <c r="AH88" s="680"/>
      <c r="AI88" s="530"/>
      <c r="AJ88" s="80">
        <v>5</v>
      </c>
      <c r="AK88" s="81">
        <v>10</v>
      </c>
      <c r="AL88" s="80">
        <v>5</v>
      </c>
      <c r="AM88" s="81">
        <v>5</v>
      </c>
      <c r="AN88" s="80">
        <v>5</v>
      </c>
      <c r="AO88" s="326">
        <v>5</v>
      </c>
      <c r="AP88" s="471">
        <v>10</v>
      </c>
      <c r="AQ88" s="81">
        <v>5</v>
      </c>
      <c r="AR88" s="66">
        <f t="shared" si="80"/>
        <v>40</v>
      </c>
      <c r="AS88" s="67">
        <f t="shared" si="72"/>
        <v>40</v>
      </c>
      <c r="AT88" s="109">
        <f t="shared" si="85"/>
        <v>1</v>
      </c>
      <c r="AU88" s="66">
        <f t="shared" si="74"/>
        <v>20</v>
      </c>
      <c r="AV88" s="67">
        <f t="shared" si="75"/>
        <v>25</v>
      </c>
      <c r="AW88" s="109">
        <f t="shared" si="86"/>
        <v>1.25</v>
      </c>
      <c r="AX88" s="558"/>
      <c r="AY88" s="558"/>
      <c r="AZ88" s="530"/>
      <c r="BA88" s="560"/>
      <c r="BB88" s="560"/>
      <c r="BC88" s="667"/>
      <c r="BD88" s="582"/>
      <c r="BE88" s="582"/>
      <c r="BF88" s="585"/>
      <c r="BG88" s="66">
        <f t="shared" si="73"/>
        <v>25</v>
      </c>
      <c r="BH88" s="67">
        <f t="shared" si="100"/>
        <v>30</v>
      </c>
      <c r="BI88" s="109">
        <f t="shared" si="69"/>
        <v>1.2</v>
      </c>
      <c r="BJ88" s="560"/>
      <c r="BK88" s="560"/>
      <c r="BL88" s="594"/>
      <c r="BM88" s="509"/>
      <c r="BN88" s="509"/>
      <c r="BO88" s="530"/>
      <c r="BP88" s="582"/>
      <c r="BQ88" s="582"/>
      <c r="BR88" s="585"/>
      <c r="BS88" s="66">
        <f t="shared" si="46"/>
        <v>30</v>
      </c>
      <c r="BT88" s="67">
        <f t="shared" si="47"/>
        <v>35</v>
      </c>
      <c r="BU88" s="109">
        <f t="shared" si="48"/>
        <v>1.1666666666666667</v>
      </c>
      <c r="BV88" s="560"/>
      <c r="BW88" s="560"/>
      <c r="BX88" s="593"/>
      <c r="BY88" s="560"/>
      <c r="BZ88" s="560"/>
      <c r="CA88" s="593"/>
      <c r="CB88" s="641"/>
      <c r="CC88" s="641"/>
      <c r="CD88" s="643"/>
      <c r="CE88" s="367">
        <f t="shared" si="96"/>
        <v>40</v>
      </c>
      <c r="CF88" s="67">
        <f t="shared" si="97"/>
        <v>40</v>
      </c>
      <c r="CG88" s="109">
        <f t="shared" si="87"/>
        <v>1</v>
      </c>
      <c r="CH88" s="560"/>
      <c r="CI88" s="560"/>
      <c r="CJ88" s="593"/>
      <c r="CK88" s="509"/>
      <c r="CL88" s="509"/>
      <c r="CM88" s="530"/>
      <c r="CN88" s="625"/>
      <c r="CO88" s="625"/>
      <c r="CP88" s="585"/>
      <c r="CQ88" s="80"/>
      <c r="CR88" s="81"/>
      <c r="CS88" s="80"/>
      <c r="CT88" s="81"/>
      <c r="CU88" s="80"/>
      <c r="CV88" s="328"/>
      <c r="CW88" s="105"/>
      <c r="CX88" s="81"/>
      <c r="CY88" s="325">
        <f t="shared" si="88"/>
        <v>40</v>
      </c>
      <c r="CZ88" s="381">
        <f t="shared" si="89"/>
        <v>40</v>
      </c>
      <c r="DA88" s="108">
        <f t="shared" si="76"/>
        <v>1</v>
      </c>
      <c r="DB88" s="302">
        <f t="shared" si="98"/>
        <v>40</v>
      </c>
      <c r="DC88" s="98">
        <f t="shared" si="99"/>
        <v>40</v>
      </c>
      <c r="DD88" s="109">
        <f t="shared" si="77"/>
        <v>1</v>
      </c>
      <c r="DE88" s="558"/>
      <c r="DF88" s="558"/>
      <c r="DG88" s="530"/>
      <c r="DH88" s="560"/>
      <c r="DI88" s="560"/>
      <c r="DJ88" s="1002"/>
      <c r="DK88" s="1005"/>
      <c r="DL88" s="1005"/>
      <c r="DM88" s="643"/>
      <c r="DN88" s="190">
        <f t="shared" si="90"/>
        <v>40</v>
      </c>
      <c r="DO88" s="98">
        <f t="shared" si="91"/>
        <v>40</v>
      </c>
      <c r="DP88" s="109">
        <f t="shared" si="81"/>
        <v>1</v>
      </c>
      <c r="DQ88" s="560"/>
      <c r="DR88" s="560"/>
      <c r="DS88" s="594"/>
      <c r="DT88" s="509"/>
      <c r="DU88" s="509"/>
      <c r="DV88" s="530"/>
      <c r="DW88" s="582"/>
      <c r="DX88" s="582"/>
      <c r="DY88" s="585"/>
      <c r="DZ88" s="190">
        <f t="shared" si="92"/>
        <v>40</v>
      </c>
      <c r="EA88" s="98">
        <f t="shared" si="93"/>
        <v>40</v>
      </c>
      <c r="EB88" s="109">
        <f t="shared" si="101"/>
        <v>1</v>
      </c>
      <c r="EC88" s="560"/>
      <c r="ED88" s="560"/>
      <c r="EE88" s="593"/>
      <c r="EF88" s="560"/>
      <c r="EG88" s="560"/>
      <c r="EH88" s="593"/>
      <c r="EI88" s="641"/>
      <c r="EJ88" s="641"/>
      <c r="EK88" s="643"/>
      <c r="EL88" s="385">
        <f t="shared" si="94"/>
        <v>40</v>
      </c>
      <c r="EM88" s="98">
        <f t="shared" si="95"/>
        <v>40</v>
      </c>
      <c r="EN88" s="108">
        <f t="shared" si="79"/>
        <v>1</v>
      </c>
      <c r="EO88" s="560"/>
      <c r="EP88" s="560"/>
      <c r="EQ88" s="533"/>
      <c r="ER88" s="509"/>
      <c r="ES88" s="509"/>
      <c r="ET88" s="545"/>
      <c r="EU88" s="625"/>
      <c r="EV88" s="625"/>
      <c r="EW88" s="631"/>
    </row>
    <row r="89" spans="1:153" ht="39.950000000000003" customHeight="1" thickBot="1" x14ac:dyDescent="0.3">
      <c r="A89" s="743"/>
      <c r="B89" s="315" t="s">
        <v>152</v>
      </c>
      <c r="C89" s="304" t="s">
        <v>202</v>
      </c>
      <c r="D89" s="157"/>
      <c r="E89" s="158"/>
      <c r="F89" s="72">
        <v>0</v>
      </c>
      <c r="G89" s="73">
        <v>0</v>
      </c>
      <c r="H89" s="153"/>
      <c r="I89" s="154"/>
      <c r="J89" s="72">
        <v>0</v>
      </c>
      <c r="K89" s="73">
        <v>0</v>
      </c>
      <c r="L89" s="83">
        <f t="shared" si="45"/>
        <v>0</v>
      </c>
      <c r="M89" s="73">
        <f t="shared" si="60"/>
        <v>0</v>
      </c>
      <c r="N89" s="102"/>
      <c r="O89" s="659"/>
      <c r="P89" s="659"/>
      <c r="Q89" s="552"/>
      <c r="R89" s="680"/>
      <c r="S89" s="680"/>
      <c r="T89" s="530"/>
      <c r="U89" s="953"/>
      <c r="V89" s="953"/>
      <c r="W89" s="949"/>
      <c r="X89" s="216">
        <f t="shared" si="82"/>
        <v>0</v>
      </c>
      <c r="Y89" s="226">
        <f t="shared" si="83"/>
        <v>0</v>
      </c>
      <c r="Z89" s="239"/>
      <c r="AA89" s="679"/>
      <c r="AB89" s="679"/>
      <c r="AC89" s="528"/>
      <c r="AD89" s="680"/>
      <c r="AE89" s="680"/>
      <c r="AF89" s="574"/>
      <c r="AG89" s="680"/>
      <c r="AH89" s="680"/>
      <c r="AI89" s="530"/>
      <c r="AJ89" s="72">
        <v>5</v>
      </c>
      <c r="AK89" s="73">
        <v>3</v>
      </c>
      <c r="AL89" s="72">
        <v>5</v>
      </c>
      <c r="AM89" s="73">
        <v>5</v>
      </c>
      <c r="AN89" s="72">
        <v>5</v>
      </c>
      <c r="AO89" s="323">
        <v>7</v>
      </c>
      <c r="AP89" s="206">
        <v>5</v>
      </c>
      <c r="AQ89" s="73">
        <v>5</v>
      </c>
      <c r="AR89" s="74">
        <f t="shared" si="80"/>
        <v>20</v>
      </c>
      <c r="AS89" s="75">
        <f t="shared" si="72"/>
        <v>20</v>
      </c>
      <c r="AT89" s="112">
        <f t="shared" si="85"/>
        <v>1</v>
      </c>
      <c r="AU89" s="74">
        <f t="shared" si="74"/>
        <v>5</v>
      </c>
      <c r="AV89" s="75">
        <f t="shared" si="75"/>
        <v>3</v>
      </c>
      <c r="AW89" s="171">
        <f t="shared" si="86"/>
        <v>0.6</v>
      </c>
      <c r="AX89" s="559"/>
      <c r="AY89" s="559"/>
      <c r="AZ89" s="531"/>
      <c r="BA89" s="560"/>
      <c r="BB89" s="560"/>
      <c r="BC89" s="667"/>
      <c r="BD89" s="582"/>
      <c r="BE89" s="582"/>
      <c r="BF89" s="585"/>
      <c r="BG89" s="74">
        <f t="shared" si="73"/>
        <v>10</v>
      </c>
      <c r="BH89" s="75">
        <f t="shared" si="100"/>
        <v>8</v>
      </c>
      <c r="BI89" s="171">
        <f t="shared" si="69"/>
        <v>0.8</v>
      </c>
      <c r="BJ89" s="560"/>
      <c r="BK89" s="554"/>
      <c r="BL89" s="556"/>
      <c r="BM89" s="509"/>
      <c r="BN89" s="509"/>
      <c r="BO89" s="530"/>
      <c r="BP89" s="582"/>
      <c r="BQ89" s="582"/>
      <c r="BR89" s="585"/>
      <c r="BS89" s="74">
        <f t="shared" si="46"/>
        <v>15</v>
      </c>
      <c r="BT89" s="75">
        <f t="shared" si="47"/>
        <v>15</v>
      </c>
      <c r="BU89" s="112">
        <f t="shared" si="48"/>
        <v>1</v>
      </c>
      <c r="BV89" s="554"/>
      <c r="BW89" s="554"/>
      <c r="BX89" s="552"/>
      <c r="BY89" s="560"/>
      <c r="BZ89" s="560"/>
      <c r="CA89" s="593"/>
      <c r="CB89" s="641"/>
      <c r="CC89" s="641"/>
      <c r="CD89" s="643"/>
      <c r="CE89" s="292">
        <f t="shared" si="96"/>
        <v>20</v>
      </c>
      <c r="CF89" s="75">
        <f t="shared" si="97"/>
        <v>20</v>
      </c>
      <c r="CG89" s="112">
        <f t="shared" si="87"/>
        <v>1</v>
      </c>
      <c r="CH89" s="554"/>
      <c r="CI89" s="554"/>
      <c r="CJ89" s="552"/>
      <c r="CK89" s="509"/>
      <c r="CL89" s="509"/>
      <c r="CM89" s="530"/>
      <c r="CN89" s="625"/>
      <c r="CO89" s="625"/>
      <c r="CP89" s="585"/>
      <c r="CQ89" s="72"/>
      <c r="CR89" s="73"/>
      <c r="CS89" s="72"/>
      <c r="CT89" s="73"/>
      <c r="CU89" s="72"/>
      <c r="CV89" s="329"/>
      <c r="CW89" s="206"/>
      <c r="CX89" s="73"/>
      <c r="CY89" s="325">
        <f t="shared" si="88"/>
        <v>20</v>
      </c>
      <c r="CZ89" s="381">
        <f t="shared" si="89"/>
        <v>20</v>
      </c>
      <c r="DA89" s="111">
        <f t="shared" si="76"/>
        <v>1</v>
      </c>
      <c r="DB89" s="302">
        <f t="shared" si="98"/>
        <v>20</v>
      </c>
      <c r="DC89" s="98">
        <f t="shared" si="99"/>
        <v>20</v>
      </c>
      <c r="DD89" s="171">
        <f t="shared" si="77"/>
        <v>1</v>
      </c>
      <c r="DE89" s="559"/>
      <c r="DF89" s="559"/>
      <c r="DG89" s="531"/>
      <c r="DH89" s="560"/>
      <c r="DI89" s="560"/>
      <c r="DJ89" s="1002"/>
      <c r="DK89" s="1005"/>
      <c r="DL89" s="1005"/>
      <c r="DM89" s="643"/>
      <c r="DN89" s="190">
        <f t="shared" si="90"/>
        <v>20</v>
      </c>
      <c r="DO89" s="98">
        <f t="shared" si="91"/>
        <v>20</v>
      </c>
      <c r="DP89" s="171">
        <f t="shared" si="81"/>
        <v>1</v>
      </c>
      <c r="DQ89" s="560"/>
      <c r="DR89" s="554"/>
      <c r="DS89" s="556"/>
      <c r="DT89" s="509"/>
      <c r="DU89" s="509"/>
      <c r="DV89" s="530"/>
      <c r="DW89" s="582"/>
      <c r="DX89" s="582"/>
      <c r="DY89" s="585"/>
      <c r="DZ89" s="190">
        <f t="shared" si="92"/>
        <v>20</v>
      </c>
      <c r="EA89" s="98">
        <f t="shared" si="93"/>
        <v>20</v>
      </c>
      <c r="EB89" s="171">
        <f t="shared" si="101"/>
        <v>1</v>
      </c>
      <c r="EC89" s="554"/>
      <c r="ED89" s="554"/>
      <c r="EE89" s="552"/>
      <c r="EF89" s="560"/>
      <c r="EG89" s="560"/>
      <c r="EH89" s="593"/>
      <c r="EI89" s="641"/>
      <c r="EJ89" s="641"/>
      <c r="EK89" s="643"/>
      <c r="EL89" s="385">
        <f t="shared" si="94"/>
        <v>20</v>
      </c>
      <c r="EM89" s="98">
        <f t="shared" si="95"/>
        <v>20</v>
      </c>
      <c r="EN89" s="111">
        <f t="shared" si="79"/>
        <v>1</v>
      </c>
      <c r="EO89" s="554"/>
      <c r="EP89" s="554"/>
      <c r="EQ89" s="534"/>
      <c r="ER89" s="509"/>
      <c r="ES89" s="509"/>
      <c r="ET89" s="545"/>
      <c r="EU89" s="625"/>
      <c r="EV89" s="625"/>
      <c r="EW89" s="631"/>
    </row>
    <row r="90" spans="1:153" ht="39.950000000000003" customHeight="1" thickBot="1" x14ac:dyDescent="0.3">
      <c r="A90" s="741" t="s">
        <v>241</v>
      </c>
      <c r="B90" s="313" t="s">
        <v>153</v>
      </c>
      <c r="C90" s="303" t="s">
        <v>203</v>
      </c>
      <c r="D90" s="191"/>
      <c r="E90" s="192"/>
      <c r="F90" s="61">
        <v>30</v>
      </c>
      <c r="G90" s="62">
        <v>10</v>
      </c>
      <c r="H90" s="147"/>
      <c r="I90" s="148"/>
      <c r="J90" s="113">
        <v>30</v>
      </c>
      <c r="K90" s="62">
        <v>48</v>
      </c>
      <c r="L90" s="61">
        <f t="shared" si="45"/>
        <v>60</v>
      </c>
      <c r="M90" s="62">
        <f t="shared" si="60"/>
        <v>58</v>
      </c>
      <c r="N90" s="107">
        <f t="shared" si="71"/>
        <v>0.96666666666666667</v>
      </c>
      <c r="O90" s="657">
        <f>AVERAGE(F90:F91)</f>
        <v>25</v>
      </c>
      <c r="P90" s="657">
        <f>AVERAGE(G90:G91)</f>
        <v>17</v>
      </c>
      <c r="Q90" s="649">
        <f>P90/O90</f>
        <v>0.68</v>
      </c>
      <c r="R90" s="680"/>
      <c r="S90" s="680"/>
      <c r="T90" s="530"/>
      <c r="U90" s="953"/>
      <c r="V90" s="953"/>
      <c r="W90" s="949"/>
      <c r="X90" s="214">
        <f t="shared" si="82"/>
        <v>60</v>
      </c>
      <c r="Y90" s="230">
        <f t="shared" si="83"/>
        <v>58</v>
      </c>
      <c r="Z90" s="133">
        <f t="shared" si="84"/>
        <v>0.96666666666666667</v>
      </c>
      <c r="AA90" s="678">
        <f>AVERAGE(L90:L91)</f>
        <v>50</v>
      </c>
      <c r="AB90" s="678">
        <f>AVERAGE(M90:M91)</f>
        <v>49</v>
      </c>
      <c r="AC90" s="526">
        <f>AB90/AA90</f>
        <v>0.98</v>
      </c>
      <c r="AD90" s="680"/>
      <c r="AE90" s="680"/>
      <c r="AF90" s="574"/>
      <c r="AG90" s="680"/>
      <c r="AH90" s="680"/>
      <c r="AI90" s="530"/>
      <c r="AJ90" s="113">
        <v>5</v>
      </c>
      <c r="AK90" s="114">
        <v>7</v>
      </c>
      <c r="AL90" s="113">
        <v>0</v>
      </c>
      <c r="AM90" s="114">
        <v>0</v>
      </c>
      <c r="AN90" s="170">
        <v>5</v>
      </c>
      <c r="AO90" s="322">
        <v>5</v>
      </c>
      <c r="AP90" s="205">
        <v>0</v>
      </c>
      <c r="AQ90" s="114">
        <v>0</v>
      </c>
      <c r="AR90" s="61">
        <f t="shared" si="80"/>
        <v>70</v>
      </c>
      <c r="AS90" s="62">
        <f t="shared" si="72"/>
        <v>70</v>
      </c>
      <c r="AT90" s="107">
        <f t="shared" si="85"/>
        <v>1</v>
      </c>
      <c r="AU90" s="61">
        <f t="shared" si="74"/>
        <v>65</v>
      </c>
      <c r="AV90" s="62">
        <f t="shared" si="75"/>
        <v>65</v>
      </c>
      <c r="AW90" s="107">
        <f t="shared" si="86"/>
        <v>1</v>
      </c>
      <c r="AX90" s="596">
        <f>AVERAGE(AU90:AU91)</f>
        <v>56.25</v>
      </c>
      <c r="AY90" s="596">
        <f>AVERAGE(AV90:AV91)</f>
        <v>56.25</v>
      </c>
      <c r="AZ90" s="551">
        <f>AY90/AX90</f>
        <v>1</v>
      </c>
      <c r="BA90" s="560"/>
      <c r="BB90" s="560"/>
      <c r="BC90" s="667"/>
      <c r="BD90" s="582"/>
      <c r="BE90" s="582"/>
      <c r="BF90" s="585"/>
      <c r="BG90" s="61">
        <f t="shared" si="73"/>
        <v>65</v>
      </c>
      <c r="BH90" s="62">
        <f t="shared" si="100"/>
        <v>65</v>
      </c>
      <c r="BI90" s="107">
        <f t="shared" si="69"/>
        <v>1</v>
      </c>
      <c r="BJ90" s="553">
        <f>AVERAGE(BG90:BG91)</f>
        <v>59</v>
      </c>
      <c r="BK90" s="553">
        <f>AVERAGE(BH90:BH91)</f>
        <v>59</v>
      </c>
      <c r="BL90" s="555">
        <f>BK90/BJ90</f>
        <v>1</v>
      </c>
      <c r="BM90" s="509"/>
      <c r="BN90" s="509"/>
      <c r="BO90" s="530"/>
      <c r="BP90" s="582"/>
      <c r="BQ90" s="582"/>
      <c r="BR90" s="585"/>
      <c r="BS90" s="61">
        <f t="shared" si="46"/>
        <v>70</v>
      </c>
      <c r="BT90" s="62">
        <f t="shared" si="47"/>
        <v>70</v>
      </c>
      <c r="BU90" s="107">
        <f t="shared" si="48"/>
        <v>1</v>
      </c>
      <c r="BV90" s="553">
        <f>AVERAGE(BS90:BS91)</f>
        <v>65.5</v>
      </c>
      <c r="BW90" s="553">
        <f>AVERAGE(BT90:BT91)</f>
        <v>65.5</v>
      </c>
      <c r="BX90" s="551">
        <f>BW90/BV90</f>
        <v>1</v>
      </c>
      <c r="BY90" s="560"/>
      <c r="BZ90" s="560"/>
      <c r="CA90" s="593"/>
      <c r="CB90" s="641"/>
      <c r="CC90" s="641"/>
      <c r="CD90" s="643"/>
      <c r="CE90" s="293">
        <f t="shared" si="96"/>
        <v>70</v>
      </c>
      <c r="CF90" s="62">
        <f t="shared" si="97"/>
        <v>70</v>
      </c>
      <c r="CG90" s="107">
        <f t="shared" si="87"/>
        <v>1</v>
      </c>
      <c r="CH90" s="553">
        <f>AVERAGE(CE90:CE91)</f>
        <v>67.5</v>
      </c>
      <c r="CI90" s="553">
        <f>AVERAGE(CF90:CF91)</f>
        <v>67.5</v>
      </c>
      <c r="CJ90" s="551">
        <f>CI90/CH90</f>
        <v>1</v>
      </c>
      <c r="CK90" s="509"/>
      <c r="CL90" s="509"/>
      <c r="CM90" s="530"/>
      <c r="CN90" s="625"/>
      <c r="CO90" s="625"/>
      <c r="CP90" s="585"/>
      <c r="CQ90" s="113"/>
      <c r="CR90" s="114"/>
      <c r="CS90" s="113"/>
      <c r="CT90" s="114"/>
      <c r="CU90" s="113"/>
      <c r="CV90" s="477"/>
      <c r="CW90" s="205"/>
      <c r="CX90" s="114"/>
      <c r="CY90" s="325">
        <f t="shared" si="88"/>
        <v>70</v>
      </c>
      <c r="CZ90" s="381">
        <f t="shared" si="89"/>
        <v>70</v>
      </c>
      <c r="DA90" s="96">
        <f t="shared" si="76"/>
        <v>1</v>
      </c>
      <c r="DB90" s="302">
        <f t="shared" si="98"/>
        <v>70</v>
      </c>
      <c r="DC90" s="98">
        <f t="shared" si="99"/>
        <v>70</v>
      </c>
      <c r="DD90" s="107">
        <f t="shared" si="77"/>
        <v>1</v>
      </c>
      <c r="DE90" s="596">
        <f>AVERAGE(DB90:DB91)</f>
        <v>67.5</v>
      </c>
      <c r="DF90" s="596">
        <f>AVERAGE(DC90:DC91)</f>
        <v>67.5</v>
      </c>
      <c r="DG90" s="551">
        <f>DF90/DE90</f>
        <v>1</v>
      </c>
      <c r="DH90" s="560"/>
      <c r="DI90" s="560"/>
      <c r="DJ90" s="1002"/>
      <c r="DK90" s="1005"/>
      <c r="DL90" s="1005"/>
      <c r="DM90" s="643"/>
      <c r="DN90" s="190">
        <f t="shared" si="90"/>
        <v>70</v>
      </c>
      <c r="DO90" s="98">
        <f t="shared" si="91"/>
        <v>70</v>
      </c>
      <c r="DP90" s="107">
        <f t="shared" si="81"/>
        <v>1</v>
      </c>
      <c r="DQ90" s="553">
        <f>AVERAGE(DN90:DN91)</f>
        <v>67.5</v>
      </c>
      <c r="DR90" s="553">
        <f>AVERAGE(DO90:DO91)</f>
        <v>67.5</v>
      </c>
      <c r="DS90" s="555">
        <f>DR90/DQ90</f>
        <v>1</v>
      </c>
      <c r="DT90" s="509"/>
      <c r="DU90" s="509"/>
      <c r="DV90" s="530"/>
      <c r="DW90" s="582"/>
      <c r="DX90" s="582"/>
      <c r="DY90" s="585"/>
      <c r="DZ90" s="190">
        <f t="shared" si="92"/>
        <v>70</v>
      </c>
      <c r="EA90" s="98">
        <f t="shared" si="93"/>
        <v>70</v>
      </c>
      <c r="EB90" s="107">
        <f t="shared" si="101"/>
        <v>1</v>
      </c>
      <c r="EC90" s="553">
        <f>AVERAGE(DZ90:DZ91)</f>
        <v>67.5</v>
      </c>
      <c r="ED90" s="553">
        <f>AVERAGE(EA90:EA91)</f>
        <v>67.5</v>
      </c>
      <c r="EE90" s="551">
        <f>ED90/EC90</f>
        <v>1</v>
      </c>
      <c r="EF90" s="560"/>
      <c r="EG90" s="560"/>
      <c r="EH90" s="593"/>
      <c r="EI90" s="641"/>
      <c r="EJ90" s="641"/>
      <c r="EK90" s="643"/>
      <c r="EL90" s="385">
        <f t="shared" si="94"/>
        <v>70</v>
      </c>
      <c r="EM90" s="98">
        <f t="shared" si="95"/>
        <v>70</v>
      </c>
      <c r="EN90" s="96">
        <f t="shared" si="79"/>
        <v>1</v>
      </c>
      <c r="EO90" s="553">
        <f>AVERAGE(EL90:EL91)</f>
        <v>67.5</v>
      </c>
      <c r="EP90" s="553">
        <f>AVERAGE(EM90:EM91)</f>
        <v>67.5</v>
      </c>
      <c r="EQ90" s="551">
        <f>EP90/EO90</f>
        <v>1</v>
      </c>
      <c r="ER90" s="509"/>
      <c r="ES90" s="509"/>
      <c r="ET90" s="545"/>
      <c r="EU90" s="625"/>
      <c r="EV90" s="625"/>
      <c r="EW90" s="631"/>
    </row>
    <row r="91" spans="1:153" ht="39.950000000000003" customHeight="1" thickBot="1" x14ac:dyDescent="0.3">
      <c r="A91" s="743"/>
      <c r="B91" s="315" t="s">
        <v>154</v>
      </c>
      <c r="C91" s="304" t="s">
        <v>204</v>
      </c>
      <c r="D91" s="199"/>
      <c r="E91" s="200"/>
      <c r="F91" s="74">
        <v>20</v>
      </c>
      <c r="G91" s="75">
        <v>24</v>
      </c>
      <c r="H91" s="159"/>
      <c r="I91" s="160"/>
      <c r="J91" s="74">
        <v>20</v>
      </c>
      <c r="K91" s="75">
        <v>16</v>
      </c>
      <c r="L91" s="74">
        <f t="shared" si="45"/>
        <v>40</v>
      </c>
      <c r="M91" s="75">
        <f t="shared" si="60"/>
        <v>40</v>
      </c>
      <c r="N91" s="112">
        <f t="shared" si="71"/>
        <v>1</v>
      </c>
      <c r="O91" s="659"/>
      <c r="P91" s="659"/>
      <c r="Q91" s="650"/>
      <c r="R91" s="680"/>
      <c r="S91" s="680"/>
      <c r="T91" s="530"/>
      <c r="U91" s="953"/>
      <c r="V91" s="953"/>
      <c r="W91" s="949"/>
      <c r="X91" s="216">
        <f t="shared" si="82"/>
        <v>40</v>
      </c>
      <c r="Y91" s="226">
        <f t="shared" si="83"/>
        <v>40</v>
      </c>
      <c r="Z91" s="163">
        <f t="shared" si="84"/>
        <v>1</v>
      </c>
      <c r="AA91" s="679"/>
      <c r="AB91" s="679"/>
      <c r="AC91" s="528"/>
      <c r="AD91" s="680"/>
      <c r="AE91" s="680"/>
      <c r="AF91" s="574"/>
      <c r="AG91" s="680"/>
      <c r="AH91" s="680"/>
      <c r="AI91" s="530"/>
      <c r="AJ91" s="72">
        <v>7.5</v>
      </c>
      <c r="AK91" s="73">
        <v>7.5</v>
      </c>
      <c r="AL91" s="72">
        <v>5.5</v>
      </c>
      <c r="AM91" s="73">
        <v>5.5</v>
      </c>
      <c r="AN91" s="72">
        <v>8</v>
      </c>
      <c r="AO91" s="329">
        <v>8</v>
      </c>
      <c r="AP91" s="206">
        <v>4</v>
      </c>
      <c r="AQ91" s="73">
        <v>4</v>
      </c>
      <c r="AR91" s="144">
        <f t="shared" si="80"/>
        <v>65</v>
      </c>
      <c r="AS91" s="122">
        <f t="shared" si="72"/>
        <v>65</v>
      </c>
      <c r="AT91" s="112">
        <f t="shared" si="85"/>
        <v>1</v>
      </c>
      <c r="AU91" s="74">
        <f t="shared" si="74"/>
        <v>47.5</v>
      </c>
      <c r="AV91" s="75">
        <f t="shared" si="75"/>
        <v>47.5</v>
      </c>
      <c r="AW91" s="112">
        <f t="shared" si="86"/>
        <v>1</v>
      </c>
      <c r="AX91" s="590"/>
      <c r="AY91" s="590"/>
      <c r="AZ91" s="552"/>
      <c r="BA91" s="560"/>
      <c r="BB91" s="560"/>
      <c r="BC91" s="667"/>
      <c r="BD91" s="582"/>
      <c r="BE91" s="582"/>
      <c r="BF91" s="585"/>
      <c r="BG91" s="74">
        <f t="shared" si="73"/>
        <v>53</v>
      </c>
      <c r="BH91" s="75">
        <f t="shared" si="100"/>
        <v>53</v>
      </c>
      <c r="BI91" s="112">
        <f t="shared" si="69"/>
        <v>1</v>
      </c>
      <c r="BJ91" s="554"/>
      <c r="BK91" s="554"/>
      <c r="BL91" s="556"/>
      <c r="BM91" s="509"/>
      <c r="BN91" s="509"/>
      <c r="BO91" s="530"/>
      <c r="BP91" s="582"/>
      <c r="BQ91" s="582"/>
      <c r="BR91" s="585"/>
      <c r="BS91" s="74">
        <f t="shared" si="46"/>
        <v>61</v>
      </c>
      <c r="BT91" s="75">
        <f t="shared" si="47"/>
        <v>61</v>
      </c>
      <c r="BU91" s="112">
        <f t="shared" si="48"/>
        <v>1</v>
      </c>
      <c r="BV91" s="554"/>
      <c r="BW91" s="554"/>
      <c r="BX91" s="552"/>
      <c r="BY91" s="560"/>
      <c r="BZ91" s="560"/>
      <c r="CA91" s="593"/>
      <c r="CB91" s="641"/>
      <c r="CC91" s="641"/>
      <c r="CD91" s="643"/>
      <c r="CE91" s="292">
        <f t="shared" si="96"/>
        <v>65</v>
      </c>
      <c r="CF91" s="75">
        <f t="shared" si="97"/>
        <v>65</v>
      </c>
      <c r="CG91" s="112">
        <f t="shared" si="87"/>
        <v>1</v>
      </c>
      <c r="CH91" s="554"/>
      <c r="CI91" s="554"/>
      <c r="CJ91" s="552"/>
      <c r="CK91" s="509"/>
      <c r="CL91" s="509"/>
      <c r="CM91" s="530"/>
      <c r="CN91" s="625"/>
      <c r="CO91" s="625"/>
      <c r="CP91" s="585"/>
      <c r="CQ91" s="72"/>
      <c r="CR91" s="73"/>
      <c r="CS91" s="287"/>
      <c r="CT91" s="73"/>
      <c r="CU91" s="287"/>
      <c r="CV91" s="329"/>
      <c r="CW91" s="321"/>
      <c r="CX91" s="73"/>
      <c r="CY91" s="325">
        <f t="shared" si="88"/>
        <v>65</v>
      </c>
      <c r="CZ91" s="381">
        <f t="shared" si="89"/>
        <v>65</v>
      </c>
      <c r="DA91" s="111">
        <f t="shared" si="76"/>
        <v>1</v>
      </c>
      <c r="DB91" s="302">
        <f t="shared" si="98"/>
        <v>65</v>
      </c>
      <c r="DC91" s="98">
        <f t="shared" si="99"/>
        <v>65</v>
      </c>
      <c r="DD91" s="112">
        <f t="shared" si="77"/>
        <v>1</v>
      </c>
      <c r="DE91" s="590"/>
      <c r="DF91" s="590"/>
      <c r="DG91" s="552"/>
      <c r="DH91" s="560"/>
      <c r="DI91" s="560"/>
      <c r="DJ91" s="1002"/>
      <c r="DK91" s="1005"/>
      <c r="DL91" s="1005"/>
      <c r="DM91" s="643"/>
      <c r="DN91" s="190">
        <f t="shared" si="90"/>
        <v>65</v>
      </c>
      <c r="DO91" s="98">
        <f t="shared" si="91"/>
        <v>65</v>
      </c>
      <c r="DP91" s="112">
        <f t="shared" si="81"/>
        <v>1</v>
      </c>
      <c r="DQ91" s="554"/>
      <c r="DR91" s="554"/>
      <c r="DS91" s="556"/>
      <c r="DT91" s="509"/>
      <c r="DU91" s="509"/>
      <c r="DV91" s="530"/>
      <c r="DW91" s="582"/>
      <c r="DX91" s="582"/>
      <c r="DY91" s="585"/>
      <c r="DZ91" s="190">
        <f t="shared" si="92"/>
        <v>65</v>
      </c>
      <c r="EA91" s="98">
        <f t="shared" si="93"/>
        <v>65</v>
      </c>
      <c r="EB91" s="112">
        <f t="shared" si="101"/>
        <v>1</v>
      </c>
      <c r="EC91" s="554"/>
      <c r="ED91" s="554"/>
      <c r="EE91" s="552"/>
      <c r="EF91" s="560"/>
      <c r="EG91" s="560"/>
      <c r="EH91" s="593"/>
      <c r="EI91" s="641"/>
      <c r="EJ91" s="641"/>
      <c r="EK91" s="643"/>
      <c r="EL91" s="385">
        <f t="shared" si="94"/>
        <v>65</v>
      </c>
      <c r="EM91" s="98">
        <f t="shared" si="95"/>
        <v>65</v>
      </c>
      <c r="EN91" s="111">
        <f t="shared" si="79"/>
        <v>1</v>
      </c>
      <c r="EO91" s="554"/>
      <c r="EP91" s="554"/>
      <c r="EQ91" s="552"/>
      <c r="ER91" s="509"/>
      <c r="ES91" s="509"/>
      <c r="ET91" s="545"/>
      <c r="EU91" s="625"/>
      <c r="EV91" s="625"/>
      <c r="EW91" s="631"/>
    </row>
    <row r="92" spans="1:153" ht="39.950000000000003" customHeight="1" thickBot="1" x14ac:dyDescent="0.3">
      <c r="A92" s="741" t="s">
        <v>240</v>
      </c>
      <c r="B92" s="313" t="s">
        <v>155</v>
      </c>
      <c r="C92" s="303" t="s">
        <v>205</v>
      </c>
      <c r="D92" s="191"/>
      <c r="E92" s="192"/>
      <c r="F92" s="61">
        <v>10</v>
      </c>
      <c r="G92" s="62">
        <v>10</v>
      </c>
      <c r="H92" s="147"/>
      <c r="I92" s="148"/>
      <c r="J92" s="61">
        <v>10</v>
      </c>
      <c r="K92" s="62">
        <v>10</v>
      </c>
      <c r="L92" s="61">
        <f t="shared" si="45"/>
        <v>20</v>
      </c>
      <c r="M92" s="62">
        <f t="shared" si="60"/>
        <v>20</v>
      </c>
      <c r="N92" s="107">
        <f t="shared" si="71"/>
        <v>1</v>
      </c>
      <c r="O92" s="657">
        <f>AVERAGE(F92:F93)</f>
        <v>10</v>
      </c>
      <c r="P92" s="657">
        <f>AVERAGE(G92:G93)</f>
        <v>11</v>
      </c>
      <c r="Q92" s="551">
        <f>P92/O92</f>
        <v>1.1000000000000001</v>
      </c>
      <c r="R92" s="680"/>
      <c r="S92" s="680"/>
      <c r="T92" s="530"/>
      <c r="U92" s="953"/>
      <c r="V92" s="953"/>
      <c r="W92" s="949"/>
      <c r="X92" s="214">
        <f t="shared" si="82"/>
        <v>20</v>
      </c>
      <c r="Y92" s="230">
        <f t="shared" si="83"/>
        <v>20</v>
      </c>
      <c r="Z92" s="133">
        <f t="shared" si="84"/>
        <v>1</v>
      </c>
      <c r="AA92" s="678">
        <f>AVERAGE(L92:L93)</f>
        <v>20</v>
      </c>
      <c r="AB92" s="678">
        <f>AVERAGE(M92:M93)</f>
        <v>20</v>
      </c>
      <c r="AC92" s="676">
        <f>AB92/AA92</f>
        <v>1</v>
      </c>
      <c r="AD92" s="680"/>
      <c r="AE92" s="680"/>
      <c r="AF92" s="574"/>
      <c r="AG92" s="680"/>
      <c r="AH92" s="680"/>
      <c r="AI92" s="530"/>
      <c r="AJ92" s="113">
        <v>10</v>
      </c>
      <c r="AK92" s="114">
        <v>5</v>
      </c>
      <c r="AL92" s="113">
        <v>5</v>
      </c>
      <c r="AM92" s="114">
        <v>7</v>
      </c>
      <c r="AN92" s="113">
        <v>10</v>
      </c>
      <c r="AO92" s="477">
        <v>5</v>
      </c>
      <c r="AP92" s="470">
        <v>5</v>
      </c>
      <c r="AQ92" s="114">
        <v>13</v>
      </c>
      <c r="AR92" s="145">
        <f t="shared" si="80"/>
        <v>50</v>
      </c>
      <c r="AS92" s="182">
        <f t="shared" si="72"/>
        <v>50</v>
      </c>
      <c r="AT92" s="107">
        <f t="shared" si="85"/>
        <v>1</v>
      </c>
      <c r="AU92" s="61">
        <f t="shared" si="74"/>
        <v>30</v>
      </c>
      <c r="AV92" s="62">
        <f t="shared" si="75"/>
        <v>25</v>
      </c>
      <c r="AW92" s="245">
        <f t="shared" si="86"/>
        <v>0.83333333333333337</v>
      </c>
      <c r="AX92" s="589">
        <f>AVERAGE(AU92:AU93)</f>
        <v>27.5</v>
      </c>
      <c r="AY92" s="589">
        <f>AVERAGE(AV92:AV93)</f>
        <v>25</v>
      </c>
      <c r="AZ92" s="591">
        <f>AY92/AX92</f>
        <v>0.90909090909090906</v>
      </c>
      <c r="BA92" s="560"/>
      <c r="BB92" s="560"/>
      <c r="BC92" s="667"/>
      <c r="BD92" s="582"/>
      <c r="BE92" s="582"/>
      <c r="BF92" s="585"/>
      <c r="BG92" s="61">
        <f t="shared" si="73"/>
        <v>35</v>
      </c>
      <c r="BH92" s="62">
        <f t="shared" si="100"/>
        <v>32</v>
      </c>
      <c r="BI92" s="107">
        <f t="shared" si="69"/>
        <v>0.91428571428571426</v>
      </c>
      <c r="BJ92" s="553">
        <f>AVERAGE(BG92:BG93)</f>
        <v>31</v>
      </c>
      <c r="BK92" s="553">
        <f>AVERAGE(BH92:BH93)</f>
        <v>29.5</v>
      </c>
      <c r="BL92" s="555">
        <f>BK92/BJ92</f>
        <v>0.95161290322580649</v>
      </c>
      <c r="BM92" s="509"/>
      <c r="BN92" s="509"/>
      <c r="BO92" s="530"/>
      <c r="BP92" s="582"/>
      <c r="BQ92" s="582"/>
      <c r="BR92" s="585"/>
      <c r="BS92" s="61">
        <f t="shared" si="46"/>
        <v>45</v>
      </c>
      <c r="BT92" s="62">
        <f t="shared" si="47"/>
        <v>37</v>
      </c>
      <c r="BU92" s="245">
        <f t="shared" si="48"/>
        <v>0.82222222222222219</v>
      </c>
      <c r="BV92" s="553">
        <f>AVERAGE(BS92:BS93)</f>
        <v>41</v>
      </c>
      <c r="BW92" s="553">
        <f>AVERAGE(BT92:BT93)</f>
        <v>37</v>
      </c>
      <c r="BX92" s="551">
        <f>BW92/BV92</f>
        <v>0.90243902439024393</v>
      </c>
      <c r="BY92" s="560"/>
      <c r="BZ92" s="560"/>
      <c r="CA92" s="593"/>
      <c r="CB92" s="641"/>
      <c r="CC92" s="641"/>
      <c r="CD92" s="643"/>
      <c r="CE92" s="293">
        <f t="shared" si="96"/>
        <v>50</v>
      </c>
      <c r="CF92" s="62">
        <f t="shared" si="97"/>
        <v>50</v>
      </c>
      <c r="CG92" s="107">
        <f t="shared" si="87"/>
        <v>1</v>
      </c>
      <c r="CH92" s="553">
        <f>AVERAGE(CE92:CE93)</f>
        <v>45</v>
      </c>
      <c r="CI92" s="553">
        <f>AVERAGE(CF92:CF93)</f>
        <v>45</v>
      </c>
      <c r="CJ92" s="551">
        <f>CI92/CH92</f>
        <v>1</v>
      </c>
      <c r="CK92" s="509"/>
      <c r="CL92" s="509"/>
      <c r="CM92" s="530"/>
      <c r="CN92" s="625"/>
      <c r="CO92" s="625"/>
      <c r="CP92" s="585"/>
      <c r="CQ92" s="113"/>
      <c r="CR92" s="114"/>
      <c r="CS92" s="288"/>
      <c r="CT92" s="114"/>
      <c r="CU92" s="288"/>
      <c r="CV92" s="477"/>
      <c r="CW92" s="324"/>
      <c r="CX92" s="114"/>
      <c r="CY92" s="325">
        <f t="shared" si="88"/>
        <v>50</v>
      </c>
      <c r="CZ92" s="381">
        <f t="shared" si="89"/>
        <v>50</v>
      </c>
      <c r="DA92" s="96">
        <f t="shared" si="76"/>
        <v>1</v>
      </c>
      <c r="DB92" s="302">
        <f t="shared" si="98"/>
        <v>50</v>
      </c>
      <c r="DC92" s="98">
        <f t="shared" si="99"/>
        <v>50</v>
      </c>
      <c r="DD92" s="245">
        <f t="shared" si="77"/>
        <v>1</v>
      </c>
      <c r="DE92" s="589">
        <f>AVERAGE(DB92:DB93)</f>
        <v>45</v>
      </c>
      <c r="DF92" s="589">
        <f>AVERAGE(DC92:DC93)</f>
        <v>45</v>
      </c>
      <c r="DG92" s="591">
        <f>DF92/DE92</f>
        <v>1</v>
      </c>
      <c r="DH92" s="560"/>
      <c r="DI92" s="560"/>
      <c r="DJ92" s="1002"/>
      <c r="DK92" s="1005"/>
      <c r="DL92" s="1005"/>
      <c r="DM92" s="643"/>
      <c r="DN92" s="190">
        <f t="shared" si="90"/>
        <v>50</v>
      </c>
      <c r="DO92" s="98">
        <f t="shared" si="91"/>
        <v>50</v>
      </c>
      <c r="DP92" s="107">
        <f t="shared" si="81"/>
        <v>1</v>
      </c>
      <c r="DQ92" s="553">
        <f>AVERAGE(DN92:DN93)</f>
        <v>45</v>
      </c>
      <c r="DR92" s="553">
        <f>AVERAGE(DO92:DO93)</f>
        <v>45</v>
      </c>
      <c r="DS92" s="555">
        <f>DR92/DQ92</f>
        <v>1</v>
      </c>
      <c r="DT92" s="509"/>
      <c r="DU92" s="509"/>
      <c r="DV92" s="530"/>
      <c r="DW92" s="582"/>
      <c r="DX92" s="582"/>
      <c r="DY92" s="585"/>
      <c r="DZ92" s="190">
        <f t="shared" si="92"/>
        <v>50</v>
      </c>
      <c r="EA92" s="98">
        <f t="shared" si="93"/>
        <v>50</v>
      </c>
      <c r="EB92" s="245">
        <f t="shared" si="101"/>
        <v>1</v>
      </c>
      <c r="EC92" s="553">
        <f>AVERAGE(DZ92:DZ93)</f>
        <v>45</v>
      </c>
      <c r="ED92" s="553">
        <f>AVERAGE(EA92:EA93)</f>
        <v>45</v>
      </c>
      <c r="EE92" s="551">
        <f>ED92/EC92</f>
        <v>1</v>
      </c>
      <c r="EF92" s="560"/>
      <c r="EG92" s="560"/>
      <c r="EH92" s="593"/>
      <c r="EI92" s="641"/>
      <c r="EJ92" s="641"/>
      <c r="EK92" s="643"/>
      <c r="EL92" s="385">
        <f t="shared" si="94"/>
        <v>50</v>
      </c>
      <c r="EM92" s="98">
        <f t="shared" si="95"/>
        <v>50</v>
      </c>
      <c r="EN92" s="96">
        <f t="shared" si="79"/>
        <v>1</v>
      </c>
      <c r="EO92" s="553">
        <f>AVERAGE(EL92:EL93)</f>
        <v>45</v>
      </c>
      <c r="EP92" s="553">
        <f>AVERAGE(EM92:EM93)</f>
        <v>45</v>
      </c>
      <c r="EQ92" s="532">
        <f>EP92/EO92</f>
        <v>1</v>
      </c>
      <c r="ER92" s="509"/>
      <c r="ES92" s="509"/>
      <c r="ET92" s="545"/>
      <c r="EU92" s="625"/>
      <c r="EV92" s="625"/>
      <c r="EW92" s="631"/>
    </row>
    <row r="93" spans="1:153" ht="39.950000000000003" customHeight="1" thickBot="1" x14ac:dyDescent="0.3">
      <c r="A93" s="743"/>
      <c r="B93" s="315" t="s">
        <v>156</v>
      </c>
      <c r="C93" s="304" t="s">
        <v>206</v>
      </c>
      <c r="D93" s="199"/>
      <c r="E93" s="200"/>
      <c r="F93" s="74">
        <v>10</v>
      </c>
      <c r="G93" s="75">
        <v>12</v>
      </c>
      <c r="H93" s="159"/>
      <c r="I93" s="160"/>
      <c r="J93" s="74">
        <v>10</v>
      </c>
      <c r="K93" s="75">
        <v>8</v>
      </c>
      <c r="L93" s="74">
        <f t="shared" si="45"/>
        <v>20</v>
      </c>
      <c r="M93" s="75">
        <f t="shared" si="60"/>
        <v>20</v>
      </c>
      <c r="N93" s="112">
        <f t="shared" si="71"/>
        <v>1</v>
      </c>
      <c r="O93" s="659"/>
      <c r="P93" s="659"/>
      <c r="Q93" s="552"/>
      <c r="R93" s="680"/>
      <c r="S93" s="680"/>
      <c r="T93" s="530"/>
      <c r="U93" s="953"/>
      <c r="V93" s="953"/>
      <c r="W93" s="949"/>
      <c r="X93" s="216">
        <f t="shared" si="82"/>
        <v>20</v>
      </c>
      <c r="Y93" s="226">
        <f t="shared" si="83"/>
        <v>20</v>
      </c>
      <c r="Z93" s="163">
        <f t="shared" si="84"/>
        <v>1</v>
      </c>
      <c r="AA93" s="679"/>
      <c r="AB93" s="679"/>
      <c r="AC93" s="677"/>
      <c r="AD93" s="680"/>
      <c r="AE93" s="680"/>
      <c r="AF93" s="574"/>
      <c r="AG93" s="680"/>
      <c r="AH93" s="680"/>
      <c r="AI93" s="530"/>
      <c r="AJ93" s="72">
        <v>5</v>
      </c>
      <c r="AK93" s="73">
        <v>5</v>
      </c>
      <c r="AL93" s="72">
        <v>2</v>
      </c>
      <c r="AM93" s="73">
        <v>2</v>
      </c>
      <c r="AN93" s="72">
        <v>10</v>
      </c>
      <c r="AO93" s="329">
        <v>10</v>
      </c>
      <c r="AP93" s="206">
        <v>3</v>
      </c>
      <c r="AQ93" s="73">
        <v>3</v>
      </c>
      <c r="AR93" s="144">
        <f t="shared" si="80"/>
        <v>40</v>
      </c>
      <c r="AS93" s="122">
        <f t="shared" si="72"/>
        <v>40</v>
      </c>
      <c r="AT93" s="112">
        <f t="shared" si="85"/>
        <v>1</v>
      </c>
      <c r="AU93" s="74">
        <f t="shared" si="74"/>
        <v>25</v>
      </c>
      <c r="AV93" s="75">
        <f t="shared" si="75"/>
        <v>25</v>
      </c>
      <c r="AW93" s="112">
        <f t="shared" si="86"/>
        <v>1</v>
      </c>
      <c r="AX93" s="590"/>
      <c r="AY93" s="590"/>
      <c r="AZ93" s="592"/>
      <c r="BA93" s="560"/>
      <c r="BB93" s="560"/>
      <c r="BC93" s="667"/>
      <c r="BD93" s="582"/>
      <c r="BE93" s="582"/>
      <c r="BF93" s="585"/>
      <c r="BG93" s="74">
        <f t="shared" si="73"/>
        <v>27</v>
      </c>
      <c r="BH93" s="75">
        <f t="shared" si="100"/>
        <v>27</v>
      </c>
      <c r="BI93" s="112">
        <f t="shared" si="69"/>
        <v>1</v>
      </c>
      <c r="BJ93" s="554"/>
      <c r="BK93" s="554"/>
      <c r="BL93" s="556"/>
      <c r="BM93" s="509"/>
      <c r="BN93" s="509"/>
      <c r="BO93" s="530"/>
      <c r="BP93" s="582"/>
      <c r="BQ93" s="582"/>
      <c r="BR93" s="585"/>
      <c r="BS93" s="74">
        <f t="shared" si="46"/>
        <v>37</v>
      </c>
      <c r="BT93" s="75">
        <f t="shared" si="47"/>
        <v>37</v>
      </c>
      <c r="BU93" s="112">
        <f t="shared" si="48"/>
        <v>1</v>
      </c>
      <c r="BV93" s="554"/>
      <c r="BW93" s="554"/>
      <c r="BX93" s="552"/>
      <c r="BY93" s="560"/>
      <c r="BZ93" s="560"/>
      <c r="CA93" s="593"/>
      <c r="CB93" s="641"/>
      <c r="CC93" s="641"/>
      <c r="CD93" s="643"/>
      <c r="CE93" s="292">
        <f t="shared" si="96"/>
        <v>40</v>
      </c>
      <c r="CF93" s="75">
        <f t="shared" si="97"/>
        <v>40</v>
      </c>
      <c r="CG93" s="112">
        <f t="shared" si="87"/>
        <v>1</v>
      </c>
      <c r="CH93" s="554"/>
      <c r="CI93" s="554"/>
      <c r="CJ93" s="552"/>
      <c r="CK93" s="509"/>
      <c r="CL93" s="509"/>
      <c r="CM93" s="530"/>
      <c r="CN93" s="625"/>
      <c r="CO93" s="625"/>
      <c r="CP93" s="585"/>
      <c r="CQ93" s="72"/>
      <c r="CR93" s="73"/>
      <c r="CS93" s="287"/>
      <c r="CT93" s="73"/>
      <c r="CU93" s="287"/>
      <c r="CV93" s="329"/>
      <c r="CW93" s="321"/>
      <c r="CX93" s="73"/>
      <c r="CY93" s="325">
        <f t="shared" si="88"/>
        <v>40</v>
      </c>
      <c r="CZ93" s="381">
        <f t="shared" si="89"/>
        <v>40</v>
      </c>
      <c r="DA93" s="111">
        <f t="shared" si="76"/>
        <v>1</v>
      </c>
      <c r="DB93" s="302">
        <f t="shared" si="98"/>
        <v>40</v>
      </c>
      <c r="DC93" s="98">
        <f t="shared" si="99"/>
        <v>40</v>
      </c>
      <c r="DD93" s="112">
        <f t="shared" si="77"/>
        <v>1</v>
      </c>
      <c r="DE93" s="590"/>
      <c r="DF93" s="590"/>
      <c r="DG93" s="592"/>
      <c r="DH93" s="560"/>
      <c r="DI93" s="560"/>
      <c r="DJ93" s="1002"/>
      <c r="DK93" s="1005"/>
      <c r="DL93" s="1005"/>
      <c r="DM93" s="643"/>
      <c r="DN93" s="190">
        <f t="shared" si="90"/>
        <v>40</v>
      </c>
      <c r="DO93" s="98">
        <f t="shared" si="91"/>
        <v>40</v>
      </c>
      <c r="DP93" s="112">
        <f t="shared" si="81"/>
        <v>1</v>
      </c>
      <c r="DQ93" s="554"/>
      <c r="DR93" s="554"/>
      <c r="DS93" s="556"/>
      <c r="DT93" s="509"/>
      <c r="DU93" s="509"/>
      <c r="DV93" s="530"/>
      <c r="DW93" s="582"/>
      <c r="DX93" s="582"/>
      <c r="DY93" s="585"/>
      <c r="DZ93" s="190">
        <f t="shared" si="92"/>
        <v>40</v>
      </c>
      <c r="EA93" s="98">
        <f t="shared" si="93"/>
        <v>40</v>
      </c>
      <c r="EB93" s="112">
        <f t="shared" si="101"/>
        <v>1</v>
      </c>
      <c r="EC93" s="554"/>
      <c r="ED93" s="554"/>
      <c r="EE93" s="552"/>
      <c r="EF93" s="560"/>
      <c r="EG93" s="560"/>
      <c r="EH93" s="593"/>
      <c r="EI93" s="641"/>
      <c r="EJ93" s="641"/>
      <c r="EK93" s="643"/>
      <c r="EL93" s="385">
        <f t="shared" si="94"/>
        <v>40</v>
      </c>
      <c r="EM93" s="98">
        <f t="shared" si="95"/>
        <v>40</v>
      </c>
      <c r="EN93" s="111">
        <f t="shared" si="79"/>
        <v>1</v>
      </c>
      <c r="EO93" s="554"/>
      <c r="EP93" s="554"/>
      <c r="EQ93" s="534"/>
      <c r="ER93" s="509"/>
      <c r="ES93" s="509"/>
      <c r="ET93" s="545"/>
      <c r="EU93" s="625"/>
      <c r="EV93" s="625"/>
      <c r="EW93" s="631"/>
    </row>
    <row r="94" spans="1:153" ht="39.950000000000003" customHeight="1" thickBot="1" x14ac:dyDescent="0.3">
      <c r="A94" s="741" t="s">
        <v>42</v>
      </c>
      <c r="B94" s="313" t="s">
        <v>157</v>
      </c>
      <c r="C94" s="303" t="s">
        <v>158</v>
      </c>
      <c r="D94" s="191"/>
      <c r="E94" s="192"/>
      <c r="F94" s="61">
        <v>10</v>
      </c>
      <c r="G94" s="62">
        <v>10</v>
      </c>
      <c r="H94" s="147"/>
      <c r="I94" s="148"/>
      <c r="J94" s="61">
        <v>10</v>
      </c>
      <c r="K94" s="62">
        <v>10</v>
      </c>
      <c r="L94" s="61">
        <f t="shared" si="45"/>
        <v>20</v>
      </c>
      <c r="M94" s="62">
        <f t="shared" si="60"/>
        <v>20</v>
      </c>
      <c r="N94" s="107">
        <f t="shared" si="71"/>
        <v>1</v>
      </c>
      <c r="O94" s="678">
        <f>AVERAGE(F94:F101)</f>
        <v>10.625</v>
      </c>
      <c r="P94" s="678">
        <f>AVERAGE(G94:G101)</f>
        <v>5.125</v>
      </c>
      <c r="Q94" s="682">
        <f>P94/O94</f>
        <v>0.4823529411764706</v>
      </c>
      <c r="R94" s="680"/>
      <c r="S94" s="680"/>
      <c r="T94" s="530"/>
      <c r="U94" s="953"/>
      <c r="V94" s="953"/>
      <c r="W94" s="949"/>
      <c r="X94" s="214">
        <f t="shared" si="82"/>
        <v>20</v>
      </c>
      <c r="Y94" s="230">
        <f t="shared" si="83"/>
        <v>20</v>
      </c>
      <c r="Z94" s="133">
        <f t="shared" si="84"/>
        <v>1</v>
      </c>
      <c r="AA94" s="678">
        <f>AVERAGE(L94:L101)</f>
        <v>21.25</v>
      </c>
      <c r="AB94" s="678">
        <f>AVERAGE(M94:M101)</f>
        <v>20.625</v>
      </c>
      <c r="AC94" s="526">
        <f>AB94/AA94</f>
        <v>0.97058823529411764</v>
      </c>
      <c r="AD94" s="680"/>
      <c r="AE94" s="680"/>
      <c r="AF94" s="574"/>
      <c r="AG94" s="680"/>
      <c r="AH94" s="680"/>
      <c r="AI94" s="530"/>
      <c r="AJ94" s="113">
        <v>5</v>
      </c>
      <c r="AK94" s="114">
        <v>4</v>
      </c>
      <c r="AL94" s="113">
        <v>5</v>
      </c>
      <c r="AM94" s="114">
        <v>5</v>
      </c>
      <c r="AN94" s="113">
        <v>5</v>
      </c>
      <c r="AO94" s="322">
        <v>5</v>
      </c>
      <c r="AP94" s="205">
        <v>5</v>
      </c>
      <c r="AQ94" s="114">
        <v>6</v>
      </c>
      <c r="AR94" s="61">
        <f t="shared" si="80"/>
        <v>40</v>
      </c>
      <c r="AS94" s="62">
        <f>M94+AK94+AM94+AO94+AQ94</f>
        <v>40</v>
      </c>
      <c r="AT94" s="107">
        <f t="shared" si="85"/>
        <v>1</v>
      </c>
      <c r="AU94" s="61">
        <f t="shared" ref="AU94:AU104" si="102">L94+AJ94</f>
        <v>25</v>
      </c>
      <c r="AV94" s="62">
        <f t="shared" ref="AV94:AV104" si="103">M94+AK94</f>
        <v>24</v>
      </c>
      <c r="AW94" s="107">
        <f t="shared" si="86"/>
        <v>0.96</v>
      </c>
      <c r="AX94" s="557">
        <f>AVERAGE(AU94:AU101)</f>
        <v>26.25</v>
      </c>
      <c r="AY94" s="557">
        <f>AVERAGE(AV94:AV101)</f>
        <v>24.375</v>
      </c>
      <c r="AZ94" s="535">
        <f>AY94/AX94</f>
        <v>0.9285714285714286</v>
      </c>
      <c r="BA94" s="560"/>
      <c r="BB94" s="560"/>
      <c r="BC94" s="667"/>
      <c r="BD94" s="582"/>
      <c r="BE94" s="582"/>
      <c r="BF94" s="585"/>
      <c r="BG94" s="61">
        <f t="shared" si="73"/>
        <v>30</v>
      </c>
      <c r="BH94" s="62">
        <f t="shared" si="100"/>
        <v>29</v>
      </c>
      <c r="BI94" s="107">
        <f t="shared" si="69"/>
        <v>0.96666666666666667</v>
      </c>
      <c r="BJ94" s="508">
        <f>AVERAGE(BG94:BG101)</f>
        <v>30.25</v>
      </c>
      <c r="BK94" s="508">
        <f>AVERAGE(BH94:BH101)</f>
        <v>29.4375</v>
      </c>
      <c r="BL94" s="538">
        <f>BK94/BJ94</f>
        <v>0.97314049586776863</v>
      </c>
      <c r="BM94" s="509"/>
      <c r="BN94" s="509"/>
      <c r="BO94" s="530"/>
      <c r="BP94" s="582"/>
      <c r="BQ94" s="582"/>
      <c r="BR94" s="585"/>
      <c r="BS94" s="61">
        <f t="shared" si="46"/>
        <v>35</v>
      </c>
      <c r="BT94" s="62">
        <f>BH94+AO94</f>
        <v>34</v>
      </c>
      <c r="BU94" s="107">
        <f>BT94/BS94</f>
        <v>0.97142857142857142</v>
      </c>
      <c r="BV94" s="508">
        <f>AVERAGE(BS94:BS101)</f>
        <v>36.5</v>
      </c>
      <c r="BW94" s="508">
        <f>AVERAGE(BT94:BT101)</f>
        <v>35.6875</v>
      </c>
      <c r="BX94" s="604">
        <f>BW94/BV94</f>
        <v>0.97773972602739723</v>
      </c>
      <c r="BY94" s="560"/>
      <c r="BZ94" s="560"/>
      <c r="CA94" s="593"/>
      <c r="CB94" s="641"/>
      <c r="CC94" s="641"/>
      <c r="CD94" s="643"/>
      <c r="CE94" s="293">
        <f t="shared" si="96"/>
        <v>40</v>
      </c>
      <c r="CF94" s="62">
        <f t="shared" si="97"/>
        <v>40</v>
      </c>
      <c r="CG94" s="107">
        <f t="shared" si="87"/>
        <v>1</v>
      </c>
      <c r="CH94" s="553">
        <f>AVERAGE(CE94:CE101)</f>
        <v>47.8125</v>
      </c>
      <c r="CI94" s="553">
        <f>AVERAGE(CF94:CF101)</f>
        <v>47.5</v>
      </c>
      <c r="CJ94" s="532">
        <f>CI94/CH94</f>
        <v>0.99346405228758172</v>
      </c>
      <c r="CK94" s="509"/>
      <c r="CL94" s="509"/>
      <c r="CM94" s="530"/>
      <c r="CN94" s="625"/>
      <c r="CO94" s="625"/>
      <c r="CP94" s="585"/>
      <c r="CQ94" s="113"/>
      <c r="CR94" s="114"/>
      <c r="CS94" s="113"/>
      <c r="CT94" s="114"/>
      <c r="CU94" s="113"/>
      <c r="CV94" s="477"/>
      <c r="CW94" s="205"/>
      <c r="CX94" s="114"/>
      <c r="CY94" s="325">
        <f t="shared" si="88"/>
        <v>40</v>
      </c>
      <c r="CZ94" s="381">
        <f t="shared" si="89"/>
        <v>40</v>
      </c>
      <c r="DA94" s="96">
        <f t="shared" si="76"/>
        <v>1</v>
      </c>
      <c r="DB94" s="302">
        <f t="shared" si="98"/>
        <v>40</v>
      </c>
      <c r="DC94" s="98">
        <f t="shared" si="99"/>
        <v>40</v>
      </c>
      <c r="DD94" s="107">
        <f t="shared" si="77"/>
        <v>1</v>
      </c>
      <c r="DE94" s="557">
        <f>AVERAGE(DB94:DB101)</f>
        <v>47.8125</v>
      </c>
      <c r="DF94" s="557">
        <f>AVERAGE(DC94:DC101)</f>
        <v>47.5</v>
      </c>
      <c r="DG94" s="535">
        <f>DF94/DE94</f>
        <v>0.99346405228758172</v>
      </c>
      <c r="DH94" s="560"/>
      <c r="DI94" s="560"/>
      <c r="DJ94" s="1002"/>
      <c r="DK94" s="1005"/>
      <c r="DL94" s="1005"/>
      <c r="DM94" s="643"/>
      <c r="DN94" s="190">
        <f t="shared" si="90"/>
        <v>40</v>
      </c>
      <c r="DO94" s="98">
        <f t="shared" si="91"/>
        <v>40</v>
      </c>
      <c r="DP94" s="107">
        <f t="shared" si="81"/>
        <v>1</v>
      </c>
      <c r="DQ94" s="508">
        <f>AVERAGE(DN94:DN101)</f>
        <v>47.8125</v>
      </c>
      <c r="DR94" s="508">
        <f>AVERAGE(DO94:DO101)</f>
        <v>47.5</v>
      </c>
      <c r="DS94" s="538">
        <f>DR94/DQ94</f>
        <v>0.99346405228758172</v>
      </c>
      <c r="DT94" s="509"/>
      <c r="DU94" s="509"/>
      <c r="DV94" s="530"/>
      <c r="DW94" s="582"/>
      <c r="DX94" s="582"/>
      <c r="DY94" s="585"/>
      <c r="DZ94" s="190">
        <f t="shared" si="92"/>
        <v>40</v>
      </c>
      <c r="EA94" s="98">
        <f t="shared" si="93"/>
        <v>40</v>
      </c>
      <c r="EB94" s="107">
        <f>EA94/DZ94</f>
        <v>1</v>
      </c>
      <c r="EC94" s="508">
        <f>AVERAGE(DZ94:DZ101)</f>
        <v>47.8125</v>
      </c>
      <c r="ED94" s="508">
        <f>AVERAGE(EA94:EA101)</f>
        <v>47.5</v>
      </c>
      <c r="EE94" s="604">
        <f>ED94/EC94</f>
        <v>0.99346405228758172</v>
      </c>
      <c r="EF94" s="560"/>
      <c r="EG94" s="560"/>
      <c r="EH94" s="593"/>
      <c r="EI94" s="641"/>
      <c r="EJ94" s="641"/>
      <c r="EK94" s="643"/>
      <c r="EL94" s="385">
        <f t="shared" si="94"/>
        <v>40</v>
      </c>
      <c r="EM94" s="98">
        <f t="shared" si="95"/>
        <v>40</v>
      </c>
      <c r="EN94" s="96">
        <f t="shared" si="79"/>
        <v>1</v>
      </c>
      <c r="EO94" s="553">
        <f>AVERAGE(EL94:EL101)</f>
        <v>47.8125</v>
      </c>
      <c r="EP94" s="553">
        <f>AVERAGE(EM94:EM101)</f>
        <v>47.5</v>
      </c>
      <c r="EQ94" s="532">
        <f>EP94/EO94</f>
        <v>0.99346405228758172</v>
      </c>
      <c r="ER94" s="509"/>
      <c r="ES94" s="509"/>
      <c r="ET94" s="545"/>
      <c r="EU94" s="625"/>
      <c r="EV94" s="625"/>
      <c r="EW94" s="631"/>
    </row>
    <row r="95" spans="1:153" ht="39.950000000000003" customHeight="1" thickBot="1" x14ac:dyDescent="0.3">
      <c r="A95" s="742"/>
      <c r="B95" s="314" t="s">
        <v>159</v>
      </c>
      <c r="C95" s="308" t="s">
        <v>3</v>
      </c>
      <c r="D95" s="197"/>
      <c r="E95" s="198"/>
      <c r="F95" s="66">
        <v>6</v>
      </c>
      <c r="G95" s="67">
        <v>6</v>
      </c>
      <c r="H95" s="149"/>
      <c r="I95" s="150"/>
      <c r="J95" s="66">
        <v>6</v>
      </c>
      <c r="K95" s="67">
        <v>6</v>
      </c>
      <c r="L95" s="66">
        <f t="shared" si="45"/>
        <v>12</v>
      </c>
      <c r="M95" s="67">
        <f t="shared" si="60"/>
        <v>12</v>
      </c>
      <c r="N95" s="109">
        <f t="shared" si="71"/>
        <v>1</v>
      </c>
      <c r="O95" s="680"/>
      <c r="P95" s="680"/>
      <c r="Q95" s="683"/>
      <c r="R95" s="680"/>
      <c r="S95" s="680"/>
      <c r="T95" s="530"/>
      <c r="U95" s="953"/>
      <c r="V95" s="953"/>
      <c r="W95" s="949"/>
      <c r="X95" s="215">
        <f t="shared" si="82"/>
        <v>12</v>
      </c>
      <c r="Y95" s="225">
        <f t="shared" si="83"/>
        <v>12</v>
      </c>
      <c r="Z95" s="162">
        <f t="shared" si="84"/>
        <v>1</v>
      </c>
      <c r="AA95" s="680"/>
      <c r="AB95" s="680"/>
      <c r="AC95" s="527"/>
      <c r="AD95" s="680"/>
      <c r="AE95" s="680"/>
      <c r="AF95" s="574"/>
      <c r="AG95" s="680"/>
      <c r="AH95" s="680"/>
      <c r="AI95" s="530"/>
      <c r="AJ95" s="80">
        <v>5.5</v>
      </c>
      <c r="AK95" s="81">
        <v>4</v>
      </c>
      <c r="AL95" s="80">
        <v>5.5</v>
      </c>
      <c r="AM95" s="81">
        <v>5.5</v>
      </c>
      <c r="AN95" s="80">
        <v>5.5</v>
      </c>
      <c r="AO95" s="326">
        <v>5.5</v>
      </c>
      <c r="AP95" s="105">
        <v>5.5</v>
      </c>
      <c r="AQ95" s="81">
        <v>7</v>
      </c>
      <c r="AR95" s="66">
        <f t="shared" si="80"/>
        <v>34</v>
      </c>
      <c r="AS95" s="67">
        <f t="shared" si="72"/>
        <v>34</v>
      </c>
      <c r="AT95" s="109">
        <f t="shared" si="85"/>
        <v>1</v>
      </c>
      <c r="AU95" s="66">
        <f t="shared" si="102"/>
        <v>17.5</v>
      </c>
      <c r="AV95" s="67">
        <f t="shared" si="103"/>
        <v>16</v>
      </c>
      <c r="AW95" s="109">
        <f t="shared" si="86"/>
        <v>0.91428571428571426</v>
      </c>
      <c r="AX95" s="558"/>
      <c r="AY95" s="558"/>
      <c r="AZ95" s="536"/>
      <c r="BA95" s="560"/>
      <c r="BB95" s="560"/>
      <c r="BC95" s="667"/>
      <c r="BD95" s="582"/>
      <c r="BE95" s="582"/>
      <c r="BF95" s="585"/>
      <c r="BG95" s="66">
        <f t="shared" si="73"/>
        <v>23</v>
      </c>
      <c r="BH95" s="67">
        <f t="shared" si="100"/>
        <v>21.5</v>
      </c>
      <c r="BI95" s="109">
        <f t="shared" si="69"/>
        <v>0.93478260869565222</v>
      </c>
      <c r="BJ95" s="509"/>
      <c r="BK95" s="509"/>
      <c r="BL95" s="539"/>
      <c r="BM95" s="509"/>
      <c r="BN95" s="509"/>
      <c r="BO95" s="530"/>
      <c r="BP95" s="582"/>
      <c r="BQ95" s="582"/>
      <c r="BR95" s="585"/>
      <c r="BS95" s="66">
        <f t="shared" si="46"/>
        <v>28.5</v>
      </c>
      <c r="BT95" s="67">
        <f t="shared" si="47"/>
        <v>27</v>
      </c>
      <c r="BU95" s="109">
        <f t="shared" si="48"/>
        <v>0.94736842105263153</v>
      </c>
      <c r="BV95" s="509"/>
      <c r="BW95" s="509"/>
      <c r="BX95" s="605"/>
      <c r="BY95" s="560"/>
      <c r="BZ95" s="560"/>
      <c r="CA95" s="593"/>
      <c r="CB95" s="641"/>
      <c r="CC95" s="641"/>
      <c r="CD95" s="643"/>
      <c r="CE95" s="367">
        <f t="shared" si="96"/>
        <v>34</v>
      </c>
      <c r="CF95" s="67">
        <f t="shared" si="97"/>
        <v>34</v>
      </c>
      <c r="CG95" s="109">
        <f t="shared" si="87"/>
        <v>1</v>
      </c>
      <c r="CH95" s="560"/>
      <c r="CI95" s="560"/>
      <c r="CJ95" s="533"/>
      <c r="CK95" s="509"/>
      <c r="CL95" s="509"/>
      <c r="CM95" s="530"/>
      <c r="CN95" s="625"/>
      <c r="CO95" s="625"/>
      <c r="CP95" s="585"/>
      <c r="CQ95" s="80"/>
      <c r="CR95" s="81"/>
      <c r="CS95" s="80"/>
      <c r="CT95" s="81"/>
      <c r="CU95" s="80"/>
      <c r="CV95" s="328"/>
      <c r="CW95" s="105"/>
      <c r="CX95" s="81"/>
      <c r="CY95" s="325">
        <f t="shared" si="88"/>
        <v>34</v>
      </c>
      <c r="CZ95" s="381">
        <f t="shared" si="89"/>
        <v>34</v>
      </c>
      <c r="DA95" s="108">
        <f t="shared" si="76"/>
        <v>1</v>
      </c>
      <c r="DB95" s="302">
        <f t="shared" si="98"/>
        <v>34</v>
      </c>
      <c r="DC95" s="98">
        <f t="shared" si="99"/>
        <v>34</v>
      </c>
      <c r="DD95" s="109">
        <f t="shared" si="77"/>
        <v>1</v>
      </c>
      <c r="DE95" s="558"/>
      <c r="DF95" s="558"/>
      <c r="DG95" s="536"/>
      <c r="DH95" s="560"/>
      <c r="DI95" s="560"/>
      <c r="DJ95" s="1002"/>
      <c r="DK95" s="1005"/>
      <c r="DL95" s="1005"/>
      <c r="DM95" s="643"/>
      <c r="DN95" s="190">
        <f t="shared" si="90"/>
        <v>34</v>
      </c>
      <c r="DO95" s="98">
        <f t="shared" si="91"/>
        <v>34</v>
      </c>
      <c r="DP95" s="109">
        <f t="shared" si="81"/>
        <v>1</v>
      </c>
      <c r="DQ95" s="509"/>
      <c r="DR95" s="509"/>
      <c r="DS95" s="539"/>
      <c r="DT95" s="509"/>
      <c r="DU95" s="509"/>
      <c r="DV95" s="530"/>
      <c r="DW95" s="582"/>
      <c r="DX95" s="582"/>
      <c r="DY95" s="585"/>
      <c r="DZ95" s="190">
        <f t="shared" si="92"/>
        <v>34</v>
      </c>
      <c r="EA95" s="98">
        <f t="shared" si="93"/>
        <v>34</v>
      </c>
      <c r="EB95" s="109">
        <f t="shared" ref="EB95:EB101" si="104">EA95/DZ95</f>
        <v>1</v>
      </c>
      <c r="EC95" s="509"/>
      <c r="ED95" s="509"/>
      <c r="EE95" s="605"/>
      <c r="EF95" s="560"/>
      <c r="EG95" s="560"/>
      <c r="EH95" s="593"/>
      <c r="EI95" s="641"/>
      <c r="EJ95" s="641"/>
      <c r="EK95" s="643"/>
      <c r="EL95" s="385">
        <f t="shared" si="94"/>
        <v>34</v>
      </c>
      <c r="EM95" s="98">
        <f t="shared" si="95"/>
        <v>34</v>
      </c>
      <c r="EN95" s="108">
        <f t="shared" si="79"/>
        <v>1</v>
      </c>
      <c r="EO95" s="560"/>
      <c r="EP95" s="560"/>
      <c r="EQ95" s="533"/>
      <c r="ER95" s="509"/>
      <c r="ES95" s="509"/>
      <c r="ET95" s="545"/>
      <c r="EU95" s="625"/>
      <c r="EV95" s="625"/>
      <c r="EW95" s="631"/>
    </row>
    <row r="96" spans="1:153" ht="39.950000000000003" customHeight="1" thickBot="1" x14ac:dyDescent="0.3">
      <c r="A96" s="742"/>
      <c r="B96" s="314" t="s">
        <v>160</v>
      </c>
      <c r="C96" s="308" t="s">
        <v>161</v>
      </c>
      <c r="D96" s="197"/>
      <c r="E96" s="198"/>
      <c r="F96" s="66">
        <v>10</v>
      </c>
      <c r="G96" s="67">
        <v>7</v>
      </c>
      <c r="H96" s="149"/>
      <c r="I96" s="150"/>
      <c r="J96" s="66">
        <v>10</v>
      </c>
      <c r="K96" s="67">
        <v>13</v>
      </c>
      <c r="L96" s="66">
        <f t="shared" si="45"/>
        <v>20</v>
      </c>
      <c r="M96" s="67">
        <f t="shared" si="60"/>
        <v>20</v>
      </c>
      <c r="N96" s="109">
        <f t="shared" si="71"/>
        <v>1</v>
      </c>
      <c r="O96" s="680"/>
      <c r="P96" s="680"/>
      <c r="Q96" s="683"/>
      <c r="R96" s="680"/>
      <c r="S96" s="680"/>
      <c r="T96" s="530"/>
      <c r="U96" s="953"/>
      <c r="V96" s="953"/>
      <c r="W96" s="949"/>
      <c r="X96" s="215">
        <f t="shared" si="82"/>
        <v>20</v>
      </c>
      <c r="Y96" s="225">
        <f t="shared" si="83"/>
        <v>20</v>
      </c>
      <c r="Z96" s="162">
        <f t="shared" si="84"/>
        <v>1</v>
      </c>
      <c r="AA96" s="680"/>
      <c r="AB96" s="680"/>
      <c r="AC96" s="527"/>
      <c r="AD96" s="680"/>
      <c r="AE96" s="680"/>
      <c r="AF96" s="574"/>
      <c r="AG96" s="680"/>
      <c r="AH96" s="680"/>
      <c r="AI96" s="530"/>
      <c r="AJ96" s="80">
        <v>5</v>
      </c>
      <c r="AK96" s="81">
        <v>3</v>
      </c>
      <c r="AL96" s="80">
        <v>5</v>
      </c>
      <c r="AM96" s="81">
        <v>5</v>
      </c>
      <c r="AN96" s="80">
        <v>5</v>
      </c>
      <c r="AO96" s="326">
        <v>5</v>
      </c>
      <c r="AP96" s="105">
        <v>5</v>
      </c>
      <c r="AQ96" s="81">
        <v>7</v>
      </c>
      <c r="AR96" s="66">
        <f t="shared" si="80"/>
        <v>40</v>
      </c>
      <c r="AS96" s="67">
        <f t="shared" si="72"/>
        <v>40</v>
      </c>
      <c r="AT96" s="109">
        <f t="shared" si="85"/>
        <v>1</v>
      </c>
      <c r="AU96" s="66">
        <f t="shared" si="102"/>
        <v>25</v>
      </c>
      <c r="AV96" s="67">
        <f t="shared" si="103"/>
        <v>23</v>
      </c>
      <c r="AW96" s="109">
        <f t="shared" si="86"/>
        <v>0.92</v>
      </c>
      <c r="AX96" s="558"/>
      <c r="AY96" s="558"/>
      <c r="AZ96" s="536"/>
      <c r="BA96" s="560"/>
      <c r="BB96" s="560"/>
      <c r="BC96" s="667"/>
      <c r="BD96" s="582"/>
      <c r="BE96" s="582"/>
      <c r="BF96" s="585"/>
      <c r="BG96" s="66">
        <f t="shared" si="73"/>
        <v>30</v>
      </c>
      <c r="BH96" s="67">
        <f t="shared" si="100"/>
        <v>28</v>
      </c>
      <c r="BI96" s="109">
        <f t="shared" si="69"/>
        <v>0.93333333333333335</v>
      </c>
      <c r="BJ96" s="509"/>
      <c r="BK96" s="509"/>
      <c r="BL96" s="539"/>
      <c r="BM96" s="509"/>
      <c r="BN96" s="509"/>
      <c r="BO96" s="530"/>
      <c r="BP96" s="582"/>
      <c r="BQ96" s="582"/>
      <c r="BR96" s="585"/>
      <c r="BS96" s="66">
        <f t="shared" si="46"/>
        <v>35</v>
      </c>
      <c r="BT96" s="67">
        <f>BH96+AO96</f>
        <v>33</v>
      </c>
      <c r="BU96" s="109">
        <f t="shared" si="48"/>
        <v>0.94285714285714284</v>
      </c>
      <c r="BV96" s="509"/>
      <c r="BW96" s="509"/>
      <c r="BX96" s="605"/>
      <c r="BY96" s="560"/>
      <c r="BZ96" s="560"/>
      <c r="CA96" s="593"/>
      <c r="CB96" s="641"/>
      <c r="CC96" s="641"/>
      <c r="CD96" s="643"/>
      <c r="CE96" s="367">
        <f t="shared" si="96"/>
        <v>40</v>
      </c>
      <c r="CF96" s="67">
        <f t="shared" si="97"/>
        <v>40</v>
      </c>
      <c r="CG96" s="109">
        <f t="shared" si="87"/>
        <v>1</v>
      </c>
      <c r="CH96" s="560"/>
      <c r="CI96" s="560"/>
      <c r="CJ96" s="533"/>
      <c r="CK96" s="509"/>
      <c r="CL96" s="509"/>
      <c r="CM96" s="530"/>
      <c r="CN96" s="625"/>
      <c r="CO96" s="625"/>
      <c r="CP96" s="585"/>
      <c r="CQ96" s="80"/>
      <c r="CR96" s="81"/>
      <c r="CS96" s="80"/>
      <c r="CT96" s="81"/>
      <c r="CU96" s="80"/>
      <c r="CV96" s="328"/>
      <c r="CW96" s="105"/>
      <c r="CX96" s="81"/>
      <c r="CY96" s="325">
        <f t="shared" si="88"/>
        <v>40</v>
      </c>
      <c r="CZ96" s="381">
        <f t="shared" si="89"/>
        <v>40</v>
      </c>
      <c r="DA96" s="108">
        <f t="shared" si="76"/>
        <v>1</v>
      </c>
      <c r="DB96" s="302">
        <f t="shared" si="98"/>
        <v>40</v>
      </c>
      <c r="DC96" s="98">
        <f t="shared" si="99"/>
        <v>40</v>
      </c>
      <c r="DD96" s="109">
        <f t="shared" si="77"/>
        <v>1</v>
      </c>
      <c r="DE96" s="558"/>
      <c r="DF96" s="558"/>
      <c r="DG96" s="536"/>
      <c r="DH96" s="560"/>
      <c r="DI96" s="560"/>
      <c r="DJ96" s="1002"/>
      <c r="DK96" s="1005"/>
      <c r="DL96" s="1005"/>
      <c r="DM96" s="643"/>
      <c r="DN96" s="190">
        <f t="shared" si="90"/>
        <v>40</v>
      </c>
      <c r="DO96" s="98">
        <f t="shared" si="91"/>
        <v>40</v>
      </c>
      <c r="DP96" s="109">
        <f t="shared" si="81"/>
        <v>1</v>
      </c>
      <c r="DQ96" s="509"/>
      <c r="DR96" s="509"/>
      <c r="DS96" s="539"/>
      <c r="DT96" s="509"/>
      <c r="DU96" s="509"/>
      <c r="DV96" s="530"/>
      <c r="DW96" s="582"/>
      <c r="DX96" s="582"/>
      <c r="DY96" s="585"/>
      <c r="DZ96" s="190">
        <f t="shared" si="92"/>
        <v>40</v>
      </c>
      <c r="EA96" s="98">
        <f t="shared" si="93"/>
        <v>40</v>
      </c>
      <c r="EB96" s="109">
        <f t="shared" si="104"/>
        <v>1</v>
      </c>
      <c r="EC96" s="509"/>
      <c r="ED96" s="509"/>
      <c r="EE96" s="605"/>
      <c r="EF96" s="560"/>
      <c r="EG96" s="560"/>
      <c r="EH96" s="593"/>
      <c r="EI96" s="641"/>
      <c r="EJ96" s="641"/>
      <c r="EK96" s="643"/>
      <c r="EL96" s="385">
        <f t="shared" si="94"/>
        <v>40</v>
      </c>
      <c r="EM96" s="98">
        <f t="shared" si="95"/>
        <v>40</v>
      </c>
      <c r="EN96" s="108">
        <f t="shared" si="79"/>
        <v>1</v>
      </c>
      <c r="EO96" s="560"/>
      <c r="EP96" s="560"/>
      <c r="EQ96" s="533"/>
      <c r="ER96" s="509"/>
      <c r="ES96" s="509"/>
      <c r="ET96" s="545"/>
      <c r="EU96" s="625"/>
      <c r="EV96" s="625"/>
      <c r="EW96" s="631"/>
    </row>
    <row r="97" spans="1:153" ht="39.950000000000003" customHeight="1" thickBot="1" x14ac:dyDescent="0.3">
      <c r="A97" s="742"/>
      <c r="B97" s="314" t="s">
        <v>162</v>
      </c>
      <c r="C97" s="308" t="s">
        <v>48</v>
      </c>
      <c r="D97" s="197"/>
      <c r="E97" s="198"/>
      <c r="F97" s="66">
        <v>2</v>
      </c>
      <c r="G97" s="67">
        <v>0</v>
      </c>
      <c r="H97" s="149"/>
      <c r="I97" s="150"/>
      <c r="J97" s="66">
        <v>2</v>
      </c>
      <c r="K97" s="67">
        <v>4</v>
      </c>
      <c r="L97" s="66">
        <f t="shared" ref="L97:L116" si="105">F97+J97</f>
        <v>4</v>
      </c>
      <c r="M97" s="67">
        <f t="shared" si="60"/>
        <v>4</v>
      </c>
      <c r="N97" s="109">
        <f t="shared" si="71"/>
        <v>1</v>
      </c>
      <c r="O97" s="680"/>
      <c r="P97" s="680"/>
      <c r="Q97" s="683"/>
      <c r="R97" s="680"/>
      <c r="S97" s="680"/>
      <c r="T97" s="530"/>
      <c r="U97" s="953"/>
      <c r="V97" s="953"/>
      <c r="W97" s="949"/>
      <c r="X97" s="215">
        <f t="shared" si="82"/>
        <v>4</v>
      </c>
      <c r="Y97" s="225">
        <f t="shared" si="83"/>
        <v>4</v>
      </c>
      <c r="Z97" s="162">
        <f t="shared" si="84"/>
        <v>1</v>
      </c>
      <c r="AA97" s="680"/>
      <c r="AB97" s="680"/>
      <c r="AC97" s="527"/>
      <c r="AD97" s="680"/>
      <c r="AE97" s="680"/>
      <c r="AF97" s="574"/>
      <c r="AG97" s="680"/>
      <c r="AH97" s="680"/>
      <c r="AI97" s="530"/>
      <c r="AJ97" s="80">
        <v>6</v>
      </c>
      <c r="AK97" s="81">
        <v>4</v>
      </c>
      <c r="AL97" s="80">
        <v>6</v>
      </c>
      <c r="AM97" s="81">
        <v>7</v>
      </c>
      <c r="AN97" s="80">
        <v>6</v>
      </c>
      <c r="AO97" s="326">
        <v>6</v>
      </c>
      <c r="AP97" s="105">
        <v>6</v>
      </c>
      <c r="AQ97" s="81">
        <v>7</v>
      </c>
      <c r="AR97" s="66">
        <f t="shared" ref="AR97:AR114" si="106">AJ97+AL97+AN97+AP97+L97</f>
        <v>28</v>
      </c>
      <c r="AS97" s="67">
        <f t="shared" si="72"/>
        <v>28</v>
      </c>
      <c r="AT97" s="109">
        <f t="shared" si="85"/>
        <v>1</v>
      </c>
      <c r="AU97" s="66">
        <f t="shared" si="102"/>
        <v>10</v>
      </c>
      <c r="AV97" s="67">
        <f t="shared" si="103"/>
        <v>8</v>
      </c>
      <c r="AW97" s="246">
        <f t="shared" si="86"/>
        <v>0.8</v>
      </c>
      <c r="AX97" s="558"/>
      <c r="AY97" s="558"/>
      <c r="AZ97" s="536"/>
      <c r="BA97" s="560"/>
      <c r="BB97" s="560"/>
      <c r="BC97" s="667"/>
      <c r="BD97" s="582"/>
      <c r="BE97" s="582"/>
      <c r="BF97" s="585"/>
      <c r="BG97" s="66">
        <f t="shared" si="73"/>
        <v>16</v>
      </c>
      <c r="BH97" s="67">
        <f t="shared" si="100"/>
        <v>15</v>
      </c>
      <c r="BI97" s="109">
        <f t="shared" si="69"/>
        <v>0.9375</v>
      </c>
      <c r="BJ97" s="509"/>
      <c r="BK97" s="509"/>
      <c r="BL97" s="539"/>
      <c r="BM97" s="509"/>
      <c r="BN97" s="509"/>
      <c r="BO97" s="530"/>
      <c r="BP97" s="582"/>
      <c r="BQ97" s="582"/>
      <c r="BR97" s="585"/>
      <c r="BS97" s="66">
        <f t="shared" ref="BS97:BS120" si="107">BG97+AN97</f>
        <v>22</v>
      </c>
      <c r="BT97" s="67">
        <f t="shared" ref="BT97:BT113" si="108">BH97+AO97</f>
        <v>21</v>
      </c>
      <c r="BU97" s="109">
        <f t="shared" ref="BU97:BU108" si="109">BT97/BS97</f>
        <v>0.95454545454545459</v>
      </c>
      <c r="BV97" s="509"/>
      <c r="BW97" s="509"/>
      <c r="BX97" s="605"/>
      <c r="BY97" s="560"/>
      <c r="BZ97" s="560"/>
      <c r="CA97" s="593"/>
      <c r="CB97" s="641"/>
      <c r="CC97" s="641"/>
      <c r="CD97" s="643"/>
      <c r="CE97" s="367">
        <f t="shared" si="96"/>
        <v>28</v>
      </c>
      <c r="CF97" s="67">
        <f t="shared" si="97"/>
        <v>28</v>
      </c>
      <c r="CG97" s="109">
        <f t="shared" si="87"/>
        <v>1</v>
      </c>
      <c r="CH97" s="560"/>
      <c r="CI97" s="560"/>
      <c r="CJ97" s="533"/>
      <c r="CK97" s="509"/>
      <c r="CL97" s="509"/>
      <c r="CM97" s="530"/>
      <c r="CN97" s="625"/>
      <c r="CO97" s="625"/>
      <c r="CP97" s="585"/>
      <c r="CQ97" s="80"/>
      <c r="CR97" s="81"/>
      <c r="CS97" s="80"/>
      <c r="CT97" s="81"/>
      <c r="CU97" s="80"/>
      <c r="CV97" s="328"/>
      <c r="CW97" s="105"/>
      <c r="CX97" s="81"/>
      <c r="CY97" s="325">
        <f t="shared" si="88"/>
        <v>28</v>
      </c>
      <c r="CZ97" s="381">
        <f t="shared" si="89"/>
        <v>28</v>
      </c>
      <c r="DA97" s="108">
        <f t="shared" si="76"/>
        <v>1</v>
      </c>
      <c r="DB97" s="302">
        <f t="shared" si="98"/>
        <v>28</v>
      </c>
      <c r="DC97" s="98">
        <f t="shared" si="99"/>
        <v>28</v>
      </c>
      <c r="DD97" s="246">
        <f t="shared" si="77"/>
        <v>1</v>
      </c>
      <c r="DE97" s="558"/>
      <c r="DF97" s="558"/>
      <c r="DG97" s="536"/>
      <c r="DH97" s="560"/>
      <c r="DI97" s="560"/>
      <c r="DJ97" s="1002"/>
      <c r="DK97" s="1005"/>
      <c r="DL97" s="1005"/>
      <c r="DM97" s="643"/>
      <c r="DN97" s="190">
        <f t="shared" si="90"/>
        <v>28</v>
      </c>
      <c r="DO97" s="98">
        <f t="shared" si="91"/>
        <v>28</v>
      </c>
      <c r="DP97" s="109">
        <f t="shared" si="81"/>
        <v>1</v>
      </c>
      <c r="DQ97" s="509"/>
      <c r="DR97" s="509"/>
      <c r="DS97" s="539"/>
      <c r="DT97" s="509"/>
      <c r="DU97" s="509"/>
      <c r="DV97" s="530"/>
      <c r="DW97" s="582"/>
      <c r="DX97" s="582"/>
      <c r="DY97" s="585"/>
      <c r="DZ97" s="190">
        <f t="shared" si="92"/>
        <v>28</v>
      </c>
      <c r="EA97" s="98">
        <f t="shared" si="93"/>
        <v>28</v>
      </c>
      <c r="EB97" s="109">
        <f t="shared" si="104"/>
        <v>1</v>
      </c>
      <c r="EC97" s="509"/>
      <c r="ED97" s="509"/>
      <c r="EE97" s="605"/>
      <c r="EF97" s="560"/>
      <c r="EG97" s="560"/>
      <c r="EH97" s="593"/>
      <c r="EI97" s="641"/>
      <c r="EJ97" s="641"/>
      <c r="EK97" s="643"/>
      <c r="EL97" s="385">
        <f t="shared" si="94"/>
        <v>28</v>
      </c>
      <c r="EM97" s="98">
        <f t="shared" si="95"/>
        <v>28</v>
      </c>
      <c r="EN97" s="108">
        <f t="shared" si="79"/>
        <v>1</v>
      </c>
      <c r="EO97" s="560"/>
      <c r="EP97" s="560"/>
      <c r="EQ97" s="533"/>
      <c r="ER97" s="509"/>
      <c r="ES97" s="509"/>
      <c r="ET97" s="545"/>
      <c r="EU97" s="625"/>
      <c r="EV97" s="625"/>
      <c r="EW97" s="631"/>
    </row>
    <row r="98" spans="1:153" ht="39.950000000000003" customHeight="1" thickBot="1" x14ac:dyDescent="0.3">
      <c r="A98" s="742"/>
      <c r="B98" s="314" t="s">
        <v>163</v>
      </c>
      <c r="C98" s="308" t="s">
        <v>4</v>
      </c>
      <c r="D98" s="197"/>
      <c r="E98" s="198"/>
      <c r="F98" s="66">
        <v>2</v>
      </c>
      <c r="G98" s="67">
        <v>0</v>
      </c>
      <c r="H98" s="149"/>
      <c r="I98" s="150"/>
      <c r="J98" s="66">
        <v>2</v>
      </c>
      <c r="K98" s="67">
        <v>4</v>
      </c>
      <c r="L98" s="66">
        <f t="shared" si="105"/>
        <v>4</v>
      </c>
      <c r="M98" s="67">
        <f t="shared" si="60"/>
        <v>4</v>
      </c>
      <c r="N98" s="109">
        <f t="shared" si="71"/>
        <v>1</v>
      </c>
      <c r="O98" s="680"/>
      <c r="P98" s="680"/>
      <c r="Q98" s="683"/>
      <c r="R98" s="680"/>
      <c r="S98" s="680"/>
      <c r="T98" s="530"/>
      <c r="U98" s="953"/>
      <c r="V98" s="953"/>
      <c r="W98" s="949"/>
      <c r="X98" s="215">
        <f t="shared" si="82"/>
        <v>4</v>
      </c>
      <c r="Y98" s="225">
        <f t="shared" si="83"/>
        <v>4</v>
      </c>
      <c r="Z98" s="162">
        <f t="shared" si="84"/>
        <v>1</v>
      </c>
      <c r="AA98" s="680"/>
      <c r="AB98" s="680"/>
      <c r="AC98" s="527"/>
      <c r="AD98" s="680"/>
      <c r="AE98" s="680"/>
      <c r="AF98" s="574"/>
      <c r="AG98" s="680"/>
      <c r="AH98" s="680"/>
      <c r="AI98" s="530"/>
      <c r="AJ98" s="80">
        <v>6</v>
      </c>
      <c r="AK98" s="81">
        <v>6</v>
      </c>
      <c r="AL98" s="80">
        <v>6</v>
      </c>
      <c r="AM98" s="81">
        <v>6</v>
      </c>
      <c r="AN98" s="80">
        <v>6</v>
      </c>
      <c r="AO98" s="326">
        <v>6</v>
      </c>
      <c r="AP98" s="105">
        <v>6</v>
      </c>
      <c r="AQ98" s="81">
        <v>6</v>
      </c>
      <c r="AR98" s="66">
        <f t="shared" si="106"/>
        <v>28</v>
      </c>
      <c r="AS98" s="67">
        <f t="shared" si="72"/>
        <v>28</v>
      </c>
      <c r="AT98" s="109">
        <f t="shared" si="85"/>
        <v>1</v>
      </c>
      <c r="AU98" s="66">
        <f t="shared" si="102"/>
        <v>10</v>
      </c>
      <c r="AV98" s="67">
        <f t="shared" si="103"/>
        <v>10</v>
      </c>
      <c r="AW98" s="109">
        <f t="shared" si="86"/>
        <v>1</v>
      </c>
      <c r="AX98" s="558"/>
      <c r="AY98" s="558"/>
      <c r="AZ98" s="536"/>
      <c r="BA98" s="560"/>
      <c r="BB98" s="560"/>
      <c r="BC98" s="667"/>
      <c r="BD98" s="582"/>
      <c r="BE98" s="582"/>
      <c r="BF98" s="585"/>
      <c r="BG98" s="66">
        <f t="shared" si="73"/>
        <v>16</v>
      </c>
      <c r="BH98" s="67">
        <f t="shared" si="100"/>
        <v>16</v>
      </c>
      <c r="BI98" s="109">
        <f t="shared" si="69"/>
        <v>1</v>
      </c>
      <c r="BJ98" s="509"/>
      <c r="BK98" s="509"/>
      <c r="BL98" s="539"/>
      <c r="BM98" s="509"/>
      <c r="BN98" s="509"/>
      <c r="BO98" s="530"/>
      <c r="BP98" s="582"/>
      <c r="BQ98" s="582"/>
      <c r="BR98" s="585"/>
      <c r="BS98" s="66">
        <f t="shared" si="107"/>
        <v>22</v>
      </c>
      <c r="BT98" s="67">
        <f t="shared" si="108"/>
        <v>22</v>
      </c>
      <c r="BU98" s="109">
        <f t="shared" si="109"/>
        <v>1</v>
      </c>
      <c r="BV98" s="509"/>
      <c r="BW98" s="509"/>
      <c r="BX98" s="605"/>
      <c r="BY98" s="560"/>
      <c r="BZ98" s="560"/>
      <c r="CA98" s="593"/>
      <c r="CB98" s="641"/>
      <c r="CC98" s="641"/>
      <c r="CD98" s="643"/>
      <c r="CE98" s="367">
        <f t="shared" si="96"/>
        <v>28</v>
      </c>
      <c r="CF98" s="67">
        <f t="shared" si="97"/>
        <v>28</v>
      </c>
      <c r="CG98" s="109">
        <f t="shared" si="87"/>
        <v>1</v>
      </c>
      <c r="CH98" s="560"/>
      <c r="CI98" s="560"/>
      <c r="CJ98" s="533"/>
      <c r="CK98" s="509"/>
      <c r="CL98" s="509"/>
      <c r="CM98" s="530"/>
      <c r="CN98" s="625"/>
      <c r="CO98" s="625"/>
      <c r="CP98" s="585"/>
      <c r="CQ98" s="80"/>
      <c r="CR98" s="81"/>
      <c r="CS98" s="80"/>
      <c r="CT98" s="81"/>
      <c r="CU98" s="80"/>
      <c r="CV98" s="328"/>
      <c r="CW98" s="105"/>
      <c r="CX98" s="81"/>
      <c r="CY98" s="325">
        <f t="shared" si="88"/>
        <v>28</v>
      </c>
      <c r="CZ98" s="381">
        <f t="shared" si="89"/>
        <v>28</v>
      </c>
      <c r="DA98" s="108">
        <f t="shared" si="76"/>
        <v>1</v>
      </c>
      <c r="DB98" s="302">
        <f t="shared" si="98"/>
        <v>28</v>
      </c>
      <c r="DC98" s="98">
        <f t="shared" si="99"/>
        <v>28</v>
      </c>
      <c r="DD98" s="109">
        <f t="shared" si="77"/>
        <v>1</v>
      </c>
      <c r="DE98" s="558"/>
      <c r="DF98" s="558"/>
      <c r="DG98" s="536"/>
      <c r="DH98" s="560"/>
      <c r="DI98" s="560"/>
      <c r="DJ98" s="1002"/>
      <c r="DK98" s="1005"/>
      <c r="DL98" s="1005"/>
      <c r="DM98" s="643"/>
      <c r="DN98" s="190">
        <f t="shared" si="90"/>
        <v>28</v>
      </c>
      <c r="DO98" s="98">
        <f t="shared" si="91"/>
        <v>28</v>
      </c>
      <c r="DP98" s="109">
        <f t="shared" si="81"/>
        <v>1</v>
      </c>
      <c r="DQ98" s="509"/>
      <c r="DR98" s="509"/>
      <c r="DS98" s="539"/>
      <c r="DT98" s="509"/>
      <c r="DU98" s="509"/>
      <c r="DV98" s="530"/>
      <c r="DW98" s="582"/>
      <c r="DX98" s="582"/>
      <c r="DY98" s="585"/>
      <c r="DZ98" s="190">
        <f t="shared" si="92"/>
        <v>28</v>
      </c>
      <c r="EA98" s="98">
        <f t="shared" si="93"/>
        <v>28</v>
      </c>
      <c r="EB98" s="109">
        <f t="shared" si="104"/>
        <v>1</v>
      </c>
      <c r="EC98" s="509"/>
      <c r="ED98" s="509"/>
      <c r="EE98" s="605"/>
      <c r="EF98" s="560"/>
      <c r="EG98" s="560"/>
      <c r="EH98" s="593"/>
      <c r="EI98" s="641"/>
      <c r="EJ98" s="641"/>
      <c r="EK98" s="643"/>
      <c r="EL98" s="385">
        <f t="shared" si="94"/>
        <v>28</v>
      </c>
      <c r="EM98" s="98">
        <f t="shared" si="95"/>
        <v>28</v>
      </c>
      <c r="EN98" s="108">
        <f t="shared" si="79"/>
        <v>1</v>
      </c>
      <c r="EO98" s="560"/>
      <c r="EP98" s="560"/>
      <c r="EQ98" s="533"/>
      <c r="ER98" s="509"/>
      <c r="ES98" s="509"/>
      <c r="ET98" s="545"/>
      <c r="EU98" s="625"/>
      <c r="EV98" s="625"/>
      <c r="EW98" s="631"/>
    </row>
    <row r="99" spans="1:153" ht="39.950000000000003" customHeight="1" thickBot="1" x14ac:dyDescent="0.3">
      <c r="A99" s="742"/>
      <c r="B99" s="314" t="s">
        <v>164</v>
      </c>
      <c r="C99" s="308" t="s">
        <v>284</v>
      </c>
      <c r="D99" s="197"/>
      <c r="E99" s="198"/>
      <c r="F99" s="66">
        <v>5</v>
      </c>
      <c r="G99" s="67">
        <v>4</v>
      </c>
      <c r="H99" s="149"/>
      <c r="I99" s="150"/>
      <c r="J99" s="66">
        <v>5</v>
      </c>
      <c r="K99" s="67">
        <v>6</v>
      </c>
      <c r="L99" s="66">
        <f t="shared" si="105"/>
        <v>10</v>
      </c>
      <c r="M99" s="67">
        <f t="shared" si="60"/>
        <v>10</v>
      </c>
      <c r="N99" s="109">
        <f t="shared" si="71"/>
        <v>1</v>
      </c>
      <c r="O99" s="680"/>
      <c r="P99" s="680"/>
      <c r="Q99" s="683"/>
      <c r="R99" s="680"/>
      <c r="S99" s="680"/>
      <c r="T99" s="530"/>
      <c r="U99" s="953"/>
      <c r="V99" s="953"/>
      <c r="W99" s="949"/>
      <c r="X99" s="215">
        <f t="shared" si="82"/>
        <v>10</v>
      </c>
      <c r="Y99" s="225">
        <f t="shared" si="83"/>
        <v>10</v>
      </c>
      <c r="Z99" s="162">
        <f t="shared" si="84"/>
        <v>1</v>
      </c>
      <c r="AA99" s="680"/>
      <c r="AB99" s="680"/>
      <c r="AC99" s="527"/>
      <c r="AD99" s="680"/>
      <c r="AE99" s="680"/>
      <c r="AF99" s="574"/>
      <c r="AG99" s="680"/>
      <c r="AH99" s="680"/>
      <c r="AI99" s="530"/>
      <c r="AJ99" s="80">
        <v>5</v>
      </c>
      <c r="AK99" s="81">
        <v>1.5</v>
      </c>
      <c r="AL99" s="80">
        <v>2</v>
      </c>
      <c r="AM99" s="81">
        <v>5.5</v>
      </c>
      <c r="AN99" s="80">
        <v>5</v>
      </c>
      <c r="AO99" s="328">
        <v>5</v>
      </c>
      <c r="AP99" s="105">
        <v>10.5</v>
      </c>
      <c r="AQ99" s="81">
        <v>10.5</v>
      </c>
      <c r="AR99" s="66">
        <f t="shared" si="106"/>
        <v>32.5</v>
      </c>
      <c r="AS99" s="67">
        <f t="shared" si="72"/>
        <v>32.5</v>
      </c>
      <c r="AT99" s="109">
        <f t="shared" si="85"/>
        <v>1</v>
      </c>
      <c r="AU99" s="66">
        <f t="shared" si="102"/>
        <v>15</v>
      </c>
      <c r="AV99" s="67">
        <f t="shared" si="103"/>
        <v>11.5</v>
      </c>
      <c r="AW99" s="246">
        <f t="shared" si="86"/>
        <v>0.76666666666666672</v>
      </c>
      <c r="AX99" s="558"/>
      <c r="AY99" s="558"/>
      <c r="AZ99" s="536"/>
      <c r="BA99" s="560"/>
      <c r="BB99" s="560"/>
      <c r="BC99" s="667"/>
      <c r="BD99" s="582"/>
      <c r="BE99" s="582"/>
      <c r="BF99" s="585"/>
      <c r="BG99" s="66">
        <f t="shared" si="73"/>
        <v>17</v>
      </c>
      <c r="BH99" s="67">
        <f t="shared" si="100"/>
        <v>17</v>
      </c>
      <c r="BI99" s="109">
        <f t="shared" si="69"/>
        <v>1</v>
      </c>
      <c r="BJ99" s="509"/>
      <c r="BK99" s="509"/>
      <c r="BL99" s="539"/>
      <c r="BM99" s="509"/>
      <c r="BN99" s="509"/>
      <c r="BO99" s="530"/>
      <c r="BP99" s="582"/>
      <c r="BQ99" s="582"/>
      <c r="BR99" s="585"/>
      <c r="BS99" s="66">
        <f t="shared" si="107"/>
        <v>22</v>
      </c>
      <c r="BT99" s="67">
        <f t="shared" si="108"/>
        <v>22</v>
      </c>
      <c r="BU99" s="109">
        <f t="shared" si="109"/>
        <v>1</v>
      </c>
      <c r="BV99" s="509"/>
      <c r="BW99" s="509"/>
      <c r="BX99" s="605"/>
      <c r="BY99" s="560"/>
      <c r="BZ99" s="560"/>
      <c r="CA99" s="593"/>
      <c r="CB99" s="641"/>
      <c r="CC99" s="641"/>
      <c r="CD99" s="643"/>
      <c r="CE99" s="367">
        <f t="shared" si="96"/>
        <v>32.5</v>
      </c>
      <c r="CF99" s="67">
        <f t="shared" si="97"/>
        <v>32.5</v>
      </c>
      <c r="CG99" s="109">
        <f t="shared" si="87"/>
        <v>1</v>
      </c>
      <c r="CH99" s="560"/>
      <c r="CI99" s="560"/>
      <c r="CJ99" s="533"/>
      <c r="CK99" s="509"/>
      <c r="CL99" s="509"/>
      <c r="CM99" s="530"/>
      <c r="CN99" s="625"/>
      <c r="CO99" s="625"/>
      <c r="CP99" s="585"/>
      <c r="CQ99" s="80"/>
      <c r="CR99" s="81"/>
      <c r="CS99" s="80"/>
      <c r="CT99" s="81"/>
      <c r="CU99" s="80"/>
      <c r="CV99" s="328"/>
      <c r="CW99" s="105"/>
      <c r="CX99" s="81"/>
      <c r="CY99" s="325">
        <f t="shared" si="88"/>
        <v>32.5</v>
      </c>
      <c r="CZ99" s="381">
        <f t="shared" si="89"/>
        <v>32.5</v>
      </c>
      <c r="DA99" s="108">
        <f t="shared" si="76"/>
        <v>1</v>
      </c>
      <c r="DB99" s="302">
        <f t="shared" si="98"/>
        <v>32.5</v>
      </c>
      <c r="DC99" s="98">
        <f t="shared" si="99"/>
        <v>32.5</v>
      </c>
      <c r="DD99" s="246">
        <f t="shared" si="77"/>
        <v>1</v>
      </c>
      <c r="DE99" s="558"/>
      <c r="DF99" s="558"/>
      <c r="DG99" s="536"/>
      <c r="DH99" s="560"/>
      <c r="DI99" s="560"/>
      <c r="DJ99" s="1002"/>
      <c r="DK99" s="1005"/>
      <c r="DL99" s="1005"/>
      <c r="DM99" s="643"/>
      <c r="DN99" s="190">
        <f t="shared" si="90"/>
        <v>32.5</v>
      </c>
      <c r="DO99" s="98">
        <f t="shared" si="91"/>
        <v>32.5</v>
      </c>
      <c r="DP99" s="109">
        <f t="shared" si="81"/>
        <v>1</v>
      </c>
      <c r="DQ99" s="509"/>
      <c r="DR99" s="509"/>
      <c r="DS99" s="539"/>
      <c r="DT99" s="509"/>
      <c r="DU99" s="509"/>
      <c r="DV99" s="530"/>
      <c r="DW99" s="582"/>
      <c r="DX99" s="582"/>
      <c r="DY99" s="585"/>
      <c r="DZ99" s="190">
        <f t="shared" si="92"/>
        <v>32.5</v>
      </c>
      <c r="EA99" s="98">
        <f t="shared" si="93"/>
        <v>32.5</v>
      </c>
      <c r="EB99" s="109">
        <f t="shared" si="104"/>
        <v>1</v>
      </c>
      <c r="EC99" s="509"/>
      <c r="ED99" s="509"/>
      <c r="EE99" s="605"/>
      <c r="EF99" s="560"/>
      <c r="EG99" s="560"/>
      <c r="EH99" s="593"/>
      <c r="EI99" s="641"/>
      <c r="EJ99" s="641"/>
      <c r="EK99" s="643"/>
      <c r="EL99" s="385">
        <f t="shared" si="94"/>
        <v>32.5</v>
      </c>
      <c r="EM99" s="98">
        <f t="shared" si="95"/>
        <v>32.5</v>
      </c>
      <c r="EN99" s="108">
        <f t="shared" si="79"/>
        <v>1</v>
      </c>
      <c r="EO99" s="560"/>
      <c r="EP99" s="560"/>
      <c r="EQ99" s="533"/>
      <c r="ER99" s="509"/>
      <c r="ES99" s="509"/>
      <c r="ET99" s="545"/>
      <c r="EU99" s="625"/>
      <c r="EV99" s="625"/>
      <c r="EW99" s="631"/>
    </row>
    <row r="100" spans="1:153" ht="39.950000000000003" customHeight="1" thickBot="1" x14ac:dyDescent="0.3">
      <c r="A100" s="742"/>
      <c r="B100" s="314" t="s">
        <v>165</v>
      </c>
      <c r="C100" s="308" t="s">
        <v>50</v>
      </c>
      <c r="D100" s="197"/>
      <c r="E100" s="198"/>
      <c r="F100" s="66">
        <v>5</v>
      </c>
      <c r="G100" s="67">
        <v>4</v>
      </c>
      <c r="H100" s="149"/>
      <c r="I100" s="150"/>
      <c r="J100" s="66">
        <v>5</v>
      </c>
      <c r="K100" s="67">
        <v>1</v>
      </c>
      <c r="L100" s="66">
        <f t="shared" si="105"/>
        <v>10</v>
      </c>
      <c r="M100" s="67">
        <f t="shared" si="60"/>
        <v>5</v>
      </c>
      <c r="N100" s="249">
        <f t="shared" si="71"/>
        <v>0.5</v>
      </c>
      <c r="O100" s="680"/>
      <c r="P100" s="680"/>
      <c r="Q100" s="683"/>
      <c r="R100" s="680"/>
      <c r="S100" s="680"/>
      <c r="T100" s="530"/>
      <c r="U100" s="953"/>
      <c r="V100" s="953"/>
      <c r="W100" s="949"/>
      <c r="X100" s="215">
        <f t="shared" si="82"/>
        <v>10</v>
      </c>
      <c r="Y100" s="225">
        <f t="shared" si="83"/>
        <v>5</v>
      </c>
      <c r="Z100" s="134">
        <f t="shared" si="84"/>
        <v>0.5</v>
      </c>
      <c r="AA100" s="680"/>
      <c r="AB100" s="680"/>
      <c r="AC100" s="527"/>
      <c r="AD100" s="680"/>
      <c r="AE100" s="680"/>
      <c r="AF100" s="574"/>
      <c r="AG100" s="680"/>
      <c r="AH100" s="680"/>
      <c r="AI100" s="530"/>
      <c r="AJ100" s="80">
        <v>5</v>
      </c>
      <c r="AK100" s="81">
        <v>5</v>
      </c>
      <c r="AL100" s="80">
        <v>0</v>
      </c>
      <c r="AM100" s="81">
        <v>4</v>
      </c>
      <c r="AN100" s="80">
        <v>15</v>
      </c>
      <c r="AO100" s="328">
        <v>15</v>
      </c>
      <c r="AP100" s="105">
        <v>50</v>
      </c>
      <c r="AQ100" s="81">
        <v>51</v>
      </c>
      <c r="AR100" s="66">
        <f t="shared" si="106"/>
        <v>80</v>
      </c>
      <c r="AS100" s="67">
        <f t="shared" si="72"/>
        <v>80</v>
      </c>
      <c r="AT100" s="109">
        <f t="shared" si="85"/>
        <v>1</v>
      </c>
      <c r="AU100" s="66">
        <f t="shared" si="102"/>
        <v>15</v>
      </c>
      <c r="AV100" s="67">
        <f t="shared" si="103"/>
        <v>10</v>
      </c>
      <c r="AW100" s="246">
        <f t="shared" si="86"/>
        <v>0.66666666666666663</v>
      </c>
      <c r="AX100" s="558"/>
      <c r="AY100" s="558"/>
      <c r="AZ100" s="536"/>
      <c r="BA100" s="560"/>
      <c r="BB100" s="560"/>
      <c r="BC100" s="667"/>
      <c r="BD100" s="582"/>
      <c r="BE100" s="582"/>
      <c r="BF100" s="585"/>
      <c r="BG100" s="66">
        <f t="shared" si="73"/>
        <v>15</v>
      </c>
      <c r="BH100" s="67">
        <f t="shared" si="100"/>
        <v>14</v>
      </c>
      <c r="BI100" s="109">
        <f t="shared" si="69"/>
        <v>0.93333333333333335</v>
      </c>
      <c r="BJ100" s="509"/>
      <c r="BK100" s="509"/>
      <c r="BL100" s="539"/>
      <c r="BM100" s="509"/>
      <c r="BN100" s="509"/>
      <c r="BO100" s="530"/>
      <c r="BP100" s="582"/>
      <c r="BQ100" s="582"/>
      <c r="BR100" s="585"/>
      <c r="BS100" s="66">
        <f t="shared" si="107"/>
        <v>30</v>
      </c>
      <c r="BT100" s="67">
        <f t="shared" si="108"/>
        <v>29</v>
      </c>
      <c r="BU100" s="109">
        <f t="shared" si="109"/>
        <v>0.96666666666666667</v>
      </c>
      <c r="BV100" s="509"/>
      <c r="BW100" s="509"/>
      <c r="BX100" s="605"/>
      <c r="BY100" s="560"/>
      <c r="BZ100" s="560"/>
      <c r="CA100" s="593"/>
      <c r="CB100" s="641"/>
      <c r="CC100" s="641"/>
      <c r="CD100" s="643"/>
      <c r="CE100" s="367">
        <f t="shared" si="96"/>
        <v>80</v>
      </c>
      <c r="CF100" s="67">
        <f t="shared" si="97"/>
        <v>80</v>
      </c>
      <c r="CG100" s="109">
        <f t="shared" si="87"/>
        <v>1</v>
      </c>
      <c r="CH100" s="560"/>
      <c r="CI100" s="560"/>
      <c r="CJ100" s="533"/>
      <c r="CK100" s="509"/>
      <c r="CL100" s="509"/>
      <c r="CM100" s="530"/>
      <c r="CN100" s="625"/>
      <c r="CO100" s="625"/>
      <c r="CP100" s="585"/>
      <c r="CQ100" s="80"/>
      <c r="CR100" s="81"/>
      <c r="CS100" s="80"/>
      <c r="CT100" s="81"/>
      <c r="CU100" s="80"/>
      <c r="CV100" s="328"/>
      <c r="CW100" s="105"/>
      <c r="CX100" s="81"/>
      <c r="CY100" s="325">
        <f t="shared" si="88"/>
        <v>80</v>
      </c>
      <c r="CZ100" s="381">
        <f t="shared" si="89"/>
        <v>80</v>
      </c>
      <c r="DA100" s="108">
        <f t="shared" si="76"/>
        <v>1</v>
      </c>
      <c r="DB100" s="302">
        <f t="shared" si="98"/>
        <v>80</v>
      </c>
      <c r="DC100" s="98">
        <f t="shared" si="99"/>
        <v>80</v>
      </c>
      <c r="DD100" s="246">
        <f t="shared" si="77"/>
        <v>1</v>
      </c>
      <c r="DE100" s="558"/>
      <c r="DF100" s="558"/>
      <c r="DG100" s="536"/>
      <c r="DH100" s="560"/>
      <c r="DI100" s="560"/>
      <c r="DJ100" s="1002"/>
      <c r="DK100" s="1005"/>
      <c r="DL100" s="1005"/>
      <c r="DM100" s="643"/>
      <c r="DN100" s="190">
        <f t="shared" si="90"/>
        <v>80</v>
      </c>
      <c r="DO100" s="98">
        <f t="shared" si="91"/>
        <v>80</v>
      </c>
      <c r="DP100" s="109">
        <f t="shared" si="81"/>
        <v>1</v>
      </c>
      <c r="DQ100" s="509"/>
      <c r="DR100" s="509"/>
      <c r="DS100" s="539"/>
      <c r="DT100" s="509"/>
      <c r="DU100" s="509"/>
      <c r="DV100" s="530"/>
      <c r="DW100" s="582"/>
      <c r="DX100" s="582"/>
      <c r="DY100" s="585"/>
      <c r="DZ100" s="190">
        <f t="shared" si="92"/>
        <v>80</v>
      </c>
      <c r="EA100" s="98">
        <f t="shared" si="93"/>
        <v>80</v>
      </c>
      <c r="EB100" s="109">
        <f t="shared" si="104"/>
        <v>1</v>
      </c>
      <c r="EC100" s="509"/>
      <c r="ED100" s="509"/>
      <c r="EE100" s="605"/>
      <c r="EF100" s="560"/>
      <c r="EG100" s="560"/>
      <c r="EH100" s="593"/>
      <c r="EI100" s="641"/>
      <c r="EJ100" s="641"/>
      <c r="EK100" s="643"/>
      <c r="EL100" s="385">
        <f t="shared" si="94"/>
        <v>80</v>
      </c>
      <c r="EM100" s="98">
        <f t="shared" si="95"/>
        <v>80</v>
      </c>
      <c r="EN100" s="108">
        <f t="shared" si="79"/>
        <v>1</v>
      </c>
      <c r="EO100" s="560"/>
      <c r="EP100" s="560"/>
      <c r="EQ100" s="533"/>
      <c r="ER100" s="509"/>
      <c r="ES100" s="509"/>
      <c r="ET100" s="545"/>
      <c r="EU100" s="625"/>
      <c r="EV100" s="625"/>
      <c r="EW100" s="631"/>
    </row>
    <row r="101" spans="1:153" ht="39.950000000000003" customHeight="1" thickBot="1" x14ac:dyDescent="0.3">
      <c r="A101" s="743"/>
      <c r="B101" s="315" t="s">
        <v>166</v>
      </c>
      <c r="C101" s="304" t="s">
        <v>49</v>
      </c>
      <c r="D101" s="199"/>
      <c r="E101" s="200"/>
      <c r="F101" s="74">
        <v>45</v>
      </c>
      <c r="G101" s="75">
        <v>10</v>
      </c>
      <c r="H101" s="159"/>
      <c r="I101" s="160"/>
      <c r="J101" s="74">
        <v>45</v>
      </c>
      <c r="K101" s="75">
        <v>80</v>
      </c>
      <c r="L101" s="74">
        <f t="shared" si="105"/>
        <v>90</v>
      </c>
      <c r="M101" s="75">
        <f t="shared" si="60"/>
        <v>90</v>
      </c>
      <c r="N101" s="112">
        <f t="shared" si="71"/>
        <v>1</v>
      </c>
      <c r="O101" s="679"/>
      <c r="P101" s="679"/>
      <c r="Q101" s="684"/>
      <c r="R101" s="679"/>
      <c r="S101" s="679"/>
      <c r="T101" s="531"/>
      <c r="U101" s="953"/>
      <c r="V101" s="953"/>
      <c r="W101" s="949"/>
      <c r="X101" s="216">
        <f t="shared" si="82"/>
        <v>90</v>
      </c>
      <c r="Y101" s="226">
        <f t="shared" si="83"/>
        <v>90</v>
      </c>
      <c r="Z101" s="163">
        <f t="shared" si="84"/>
        <v>1</v>
      </c>
      <c r="AA101" s="679"/>
      <c r="AB101" s="679"/>
      <c r="AC101" s="528"/>
      <c r="AD101" s="679"/>
      <c r="AE101" s="679"/>
      <c r="AF101" s="681"/>
      <c r="AG101" s="680"/>
      <c r="AH101" s="680"/>
      <c r="AI101" s="530"/>
      <c r="AJ101" s="72">
        <v>2.5</v>
      </c>
      <c r="AK101" s="73">
        <v>2.5</v>
      </c>
      <c r="AL101" s="72">
        <v>2.5</v>
      </c>
      <c r="AM101" s="73">
        <v>2.5</v>
      </c>
      <c r="AN101" s="72">
        <v>2.5</v>
      </c>
      <c r="AO101" s="329">
        <v>2.5</v>
      </c>
      <c r="AP101" s="206">
        <v>2.5</v>
      </c>
      <c r="AQ101" s="73">
        <v>0</v>
      </c>
      <c r="AR101" s="74">
        <f t="shared" si="106"/>
        <v>100</v>
      </c>
      <c r="AS101" s="75">
        <f t="shared" si="72"/>
        <v>97.5</v>
      </c>
      <c r="AT101" s="112">
        <f t="shared" si="85"/>
        <v>0.97499999999999998</v>
      </c>
      <c r="AU101" s="74">
        <f t="shared" si="102"/>
        <v>92.5</v>
      </c>
      <c r="AV101" s="75">
        <f t="shared" si="103"/>
        <v>92.5</v>
      </c>
      <c r="AW101" s="112">
        <f t="shared" si="86"/>
        <v>1</v>
      </c>
      <c r="AX101" s="559"/>
      <c r="AY101" s="559"/>
      <c r="AZ101" s="537"/>
      <c r="BA101" s="554"/>
      <c r="BB101" s="554"/>
      <c r="BC101" s="668"/>
      <c r="BD101" s="582"/>
      <c r="BE101" s="582"/>
      <c r="BF101" s="585"/>
      <c r="BG101" s="74">
        <f t="shared" si="73"/>
        <v>95</v>
      </c>
      <c r="BH101" s="75">
        <f t="shared" si="100"/>
        <v>95</v>
      </c>
      <c r="BI101" s="112">
        <f t="shared" si="69"/>
        <v>1</v>
      </c>
      <c r="BJ101" s="510"/>
      <c r="BK101" s="510"/>
      <c r="BL101" s="540"/>
      <c r="BM101" s="510"/>
      <c r="BN101" s="510"/>
      <c r="BO101" s="531"/>
      <c r="BP101" s="582"/>
      <c r="BQ101" s="582"/>
      <c r="BR101" s="585"/>
      <c r="BS101" s="74">
        <f>BG101+AN101</f>
        <v>97.5</v>
      </c>
      <c r="BT101" s="75">
        <f t="shared" si="108"/>
        <v>97.5</v>
      </c>
      <c r="BU101" s="112">
        <f t="shared" si="109"/>
        <v>1</v>
      </c>
      <c r="BV101" s="510"/>
      <c r="BW101" s="510"/>
      <c r="BX101" s="606"/>
      <c r="BY101" s="554"/>
      <c r="BZ101" s="554"/>
      <c r="CA101" s="552"/>
      <c r="CB101" s="641"/>
      <c r="CC101" s="641"/>
      <c r="CD101" s="643"/>
      <c r="CE101" s="292">
        <f t="shared" si="96"/>
        <v>100</v>
      </c>
      <c r="CF101" s="75">
        <f t="shared" si="97"/>
        <v>97.5</v>
      </c>
      <c r="CG101" s="112">
        <f t="shared" si="87"/>
        <v>0.97499999999999998</v>
      </c>
      <c r="CH101" s="554"/>
      <c r="CI101" s="554"/>
      <c r="CJ101" s="534"/>
      <c r="CK101" s="510"/>
      <c r="CL101" s="510"/>
      <c r="CM101" s="531"/>
      <c r="CN101" s="625"/>
      <c r="CO101" s="625"/>
      <c r="CP101" s="585"/>
      <c r="CQ101" s="72"/>
      <c r="CR101" s="73"/>
      <c r="CS101" s="72"/>
      <c r="CT101" s="73"/>
      <c r="CU101" s="72"/>
      <c r="CV101" s="329"/>
      <c r="CW101" s="206"/>
      <c r="CX101" s="73"/>
      <c r="CY101" s="325">
        <f t="shared" si="88"/>
        <v>100</v>
      </c>
      <c r="CZ101" s="381">
        <f t="shared" si="89"/>
        <v>97.5</v>
      </c>
      <c r="DA101" s="111">
        <f t="shared" si="76"/>
        <v>0.97499999999999998</v>
      </c>
      <c r="DB101" s="302">
        <f t="shared" si="98"/>
        <v>100</v>
      </c>
      <c r="DC101" s="98">
        <f t="shared" si="99"/>
        <v>97.5</v>
      </c>
      <c r="DD101" s="112">
        <f t="shared" si="77"/>
        <v>0.97499999999999998</v>
      </c>
      <c r="DE101" s="559"/>
      <c r="DF101" s="559"/>
      <c r="DG101" s="537"/>
      <c r="DH101" s="554"/>
      <c r="DI101" s="554"/>
      <c r="DJ101" s="1003"/>
      <c r="DK101" s="1005"/>
      <c r="DL101" s="1005"/>
      <c r="DM101" s="643"/>
      <c r="DN101" s="190">
        <f t="shared" si="90"/>
        <v>100</v>
      </c>
      <c r="DO101" s="98">
        <f t="shared" si="91"/>
        <v>97.5</v>
      </c>
      <c r="DP101" s="112">
        <f t="shared" si="81"/>
        <v>0.97499999999999998</v>
      </c>
      <c r="DQ101" s="510"/>
      <c r="DR101" s="510"/>
      <c r="DS101" s="540"/>
      <c r="DT101" s="510"/>
      <c r="DU101" s="510"/>
      <c r="DV101" s="531"/>
      <c r="DW101" s="582"/>
      <c r="DX101" s="582"/>
      <c r="DY101" s="585"/>
      <c r="DZ101" s="190">
        <f t="shared" si="92"/>
        <v>100</v>
      </c>
      <c r="EA101" s="98">
        <f t="shared" si="93"/>
        <v>97.5</v>
      </c>
      <c r="EB101" s="112">
        <f t="shared" si="104"/>
        <v>0.97499999999999998</v>
      </c>
      <c r="EC101" s="510"/>
      <c r="ED101" s="510"/>
      <c r="EE101" s="606"/>
      <c r="EF101" s="554"/>
      <c r="EG101" s="554"/>
      <c r="EH101" s="552"/>
      <c r="EI101" s="641"/>
      <c r="EJ101" s="641"/>
      <c r="EK101" s="643"/>
      <c r="EL101" s="385">
        <f t="shared" si="94"/>
        <v>100</v>
      </c>
      <c r="EM101" s="98">
        <f t="shared" si="95"/>
        <v>97.5</v>
      </c>
      <c r="EN101" s="111">
        <f t="shared" si="79"/>
        <v>0.97499999999999998</v>
      </c>
      <c r="EO101" s="554"/>
      <c r="EP101" s="554"/>
      <c r="EQ101" s="534"/>
      <c r="ER101" s="510"/>
      <c r="ES101" s="510"/>
      <c r="ET101" s="546"/>
      <c r="EU101" s="625"/>
      <c r="EV101" s="625"/>
      <c r="EW101" s="631"/>
    </row>
    <row r="102" spans="1:153" ht="39.950000000000003" customHeight="1" thickBot="1" x14ac:dyDescent="0.3">
      <c r="A102" s="736" t="s">
        <v>242</v>
      </c>
      <c r="B102" s="316" t="s">
        <v>167</v>
      </c>
      <c r="C102" s="309" t="s">
        <v>207</v>
      </c>
      <c r="D102" s="191"/>
      <c r="E102" s="192"/>
      <c r="F102" s="61">
        <v>4</v>
      </c>
      <c r="G102" s="62">
        <v>6</v>
      </c>
      <c r="H102" s="147"/>
      <c r="I102" s="148"/>
      <c r="J102" s="61">
        <v>4</v>
      </c>
      <c r="K102" s="62">
        <v>2</v>
      </c>
      <c r="L102" s="61">
        <f>F102+J102</f>
        <v>8</v>
      </c>
      <c r="M102" s="62">
        <f t="shared" si="60"/>
        <v>8</v>
      </c>
      <c r="N102" s="107">
        <f t="shared" si="71"/>
        <v>1</v>
      </c>
      <c r="O102" s="678">
        <f>AVERAGE(F102:F104)</f>
        <v>1.3333333333333333</v>
      </c>
      <c r="P102" s="678">
        <f>AVERAGE(G102:G104)</f>
        <v>2</v>
      </c>
      <c r="Q102" s="511">
        <f>P102/O102</f>
        <v>1.5</v>
      </c>
      <c r="R102" s="657">
        <f>AVERAGE(F102:F122)</f>
        <v>4.4761904761904763</v>
      </c>
      <c r="S102" s="714">
        <f>AVERAGE(G102:G122)</f>
        <v>4.5238095238095237</v>
      </c>
      <c r="T102" s="948">
        <f>S102/R102</f>
        <v>1.0106382978723405</v>
      </c>
      <c r="U102" s="953"/>
      <c r="V102" s="953"/>
      <c r="W102" s="949"/>
      <c r="X102" s="214">
        <f t="shared" si="82"/>
        <v>8</v>
      </c>
      <c r="Y102" s="230">
        <f t="shared" si="83"/>
        <v>8</v>
      </c>
      <c r="Z102" s="133">
        <f t="shared" si="84"/>
        <v>1</v>
      </c>
      <c r="AA102" s="678">
        <f>AVERAGE(L102:L104)</f>
        <v>2.6666666666666665</v>
      </c>
      <c r="AB102" s="678">
        <f>AVERAGE(M102:M104)</f>
        <v>2.6666666666666665</v>
      </c>
      <c r="AC102" s="721">
        <f>AB102/AA102</f>
        <v>1</v>
      </c>
      <c r="AD102" s="678">
        <f>AVERAGE(L102:L115)</f>
        <v>13.035714285714286</v>
      </c>
      <c r="AE102" s="678">
        <f>AVERAGE(M102:M115)</f>
        <v>13.035714285714286</v>
      </c>
      <c r="AF102" s="529">
        <f>AE102/AD102</f>
        <v>1</v>
      </c>
      <c r="AG102" s="680"/>
      <c r="AH102" s="680"/>
      <c r="AI102" s="530"/>
      <c r="AJ102" s="211">
        <v>6</v>
      </c>
      <c r="AK102" s="62">
        <v>0</v>
      </c>
      <c r="AL102" s="61">
        <v>6</v>
      </c>
      <c r="AM102" s="182">
        <v>12</v>
      </c>
      <c r="AN102" s="491">
        <v>3</v>
      </c>
      <c r="AO102" s="492">
        <v>3</v>
      </c>
      <c r="AP102" s="145">
        <v>15</v>
      </c>
      <c r="AQ102" s="182">
        <v>10</v>
      </c>
      <c r="AR102" s="61">
        <f>AJ102+AL102+AN102+AP102+L102</f>
        <v>38</v>
      </c>
      <c r="AS102" s="62">
        <f t="shared" ref="AS102:AS107" si="110">M102+AK102+AM102+AO102+AQ102</f>
        <v>33</v>
      </c>
      <c r="AT102" s="245">
        <f t="shared" si="85"/>
        <v>0.86842105263157898</v>
      </c>
      <c r="AU102" s="61">
        <f>L102+AJ102</f>
        <v>14</v>
      </c>
      <c r="AV102" s="62">
        <f>M102+AK102</f>
        <v>8</v>
      </c>
      <c r="AW102" s="248">
        <f>AV102/AU102</f>
        <v>0.5714285714285714</v>
      </c>
      <c r="AX102" s="508">
        <f>AU102:AU104</f>
        <v>14</v>
      </c>
      <c r="AY102" s="508">
        <f>AV102:AV104</f>
        <v>8</v>
      </c>
      <c r="AZ102" s="523">
        <f>AY102/AX102</f>
        <v>0.5714285714285714</v>
      </c>
      <c r="BA102" s="508">
        <f>AVERAGE(AU102:AU120)</f>
        <v>12.434210526315789</v>
      </c>
      <c r="BB102" s="508">
        <f>AVERAGE(AV102:AV120)</f>
        <v>12.460526315789474</v>
      </c>
      <c r="BC102" s="526">
        <f>BB102/BA102</f>
        <v>1.0021164021164022</v>
      </c>
      <c r="BD102" s="582"/>
      <c r="BE102" s="582"/>
      <c r="BF102" s="585"/>
      <c r="BG102" s="190">
        <f>AU102+AL102</f>
        <v>20</v>
      </c>
      <c r="BH102" s="62">
        <f t="shared" si="100"/>
        <v>20</v>
      </c>
      <c r="BI102" s="97">
        <f>BH102/BG102</f>
        <v>1</v>
      </c>
      <c r="BJ102" s="508">
        <f>AVERAGE(BG102:BG104)</f>
        <v>6.666666666666667</v>
      </c>
      <c r="BK102" s="508">
        <f>AVERAGE(BH102:BH104)</f>
        <v>6.666666666666667</v>
      </c>
      <c r="BL102" s="529">
        <f>BK102/BJ102</f>
        <v>1</v>
      </c>
      <c r="BM102" s="508">
        <f>AVERAGE(BG102:BG120)</f>
        <v>16.289473684210527</v>
      </c>
      <c r="BN102" s="508">
        <f>AVERAGE(BH102:BH120)</f>
        <v>16.473684210526315</v>
      </c>
      <c r="BO102" s="529">
        <f>BN102/BM102</f>
        <v>1.0113085621970919</v>
      </c>
      <c r="BP102" s="582"/>
      <c r="BQ102" s="582"/>
      <c r="BR102" s="585"/>
      <c r="BS102" s="190">
        <f>BG102+AN102</f>
        <v>23</v>
      </c>
      <c r="BT102" s="98">
        <f>BH102+AO102</f>
        <v>23</v>
      </c>
      <c r="BU102" s="104">
        <f>BT102/BS102</f>
        <v>1</v>
      </c>
      <c r="BV102" s="567">
        <f>AVERAGE(BS102:BS104)</f>
        <v>7.666666666666667</v>
      </c>
      <c r="BW102" s="568">
        <f>AVERAGE(BT102:BT104)</f>
        <v>7.666666666666667</v>
      </c>
      <c r="BX102" s="569">
        <f>BW102/BV102</f>
        <v>1</v>
      </c>
      <c r="BY102" s="508">
        <f>AVERAGE(BS102:BS120)</f>
        <v>19.881578947368421</v>
      </c>
      <c r="BZ102" s="508">
        <f>AVERAGE(BT102:BT120)</f>
        <v>20.184210526315791</v>
      </c>
      <c r="CA102" s="511">
        <f>BZ102/BY102</f>
        <v>1.0152217074784911</v>
      </c>
      <c r="CB102" s="641"/>
      <c r="CC102" s="641"/>
      <c r="CD102" s="643"/>
      <c r="CE102" s="293">
        <f t="shared" si="96"/>
        <v>38</v>
      </c>
      <c r="CF102" s="62">
        <f t="shared" si="97"/>
        <v>33</v>
      </c>
      <c r="CG102" s="245">
        <f t="shared" si="87"/>
        <v>0.86842105263157898</v>
      </c>
      <c r="CH102" s="508">
        <f>AVERAGE(CE102:CE104)</f>
        <v>12.666666666666666</v>
      </c>
      <c r="CI102" s="508">
        <f>AVERAGE(CF102:CF104)</f>
        <v>11</v>
      </c>
      <c r="CJ102" s="748">
        <f>CI102/CH102</f>
        <v>0.86842105263157898</v>
      </c>
      <c r="CK102" s="508">
        <f>AVERAGE(CE102:CE120)</f>
        <v>25.05263157894737</v>
      </c>
      <c r="CL102" s="508">
        <f>AVERAGE(CF102:CF120)</f>
        <v>24.368421052631579</v>
      </c>
      <c r="CM102" s="529">
        <f>CL102/CK102</f>
        <v>0.97268907563025209</v>
      </c>
      <c r="CN102" s="625"/>
      <c r="CO102" s="625"/>
      <c r="CP102" s="585"/>
      <c r="CQ102" s="479">
        <v>0</v>
      </c>
      <c r="CR102" s="182">
        <v>0</v>
      </c>
      <c r="CS102" s="145">
        <v>6</v>
      </c>
      <c r="CT102" s="182">
        <v>0</v>
      </c>
      <c r="CU102" s="491">
        <v>15</v>
      </c>
      <c r="CV102" s="492">
        <v>0</v>
      </c>
      <c r="CW102" s="145">
        <v>25</v>
      </c>
      <c r="CX102" s="182">
        <v>0</v>
      </c>
      <c r="CY102" s="325">
        <f t="shared" si="88"/>
        <v>84</v>
      </c>
      <c r="CZ102" s="381">
        <f t="shared" si="89"/>
        <v>33</v>
      </c>
      <c r="DA102" s="96">
        <f t="shared" si="76"/>
        <v>0.39285714285714285</v>
      </c>
      <c r="DB102" s="302">
        <f t="shared" si="98"/>
        <v>38</v>
      </c>
      <c r="DC102" s="98">
        <f t="shared" si="99"/>
        <v>33</v>
      </c>
      <c r="DD102" s="938">
        <f>DC102/DB102</f>
        <v>0.86842105263157898</v>
      </c>
      <c r="DE102" s="508">
        <f>DB102:DB104</f>
        <v>38</v>
      </c>
      <c r="DF102" s="508">
        <f>DC102:DC104</f>
        <v>33</v>
      </c>
      <c r="DG102" s="748">
        <f>DF102/DE102</f>
        <v>0.86842105263157898</v>
      </c>
      <c r="DH102" s="1000">
        <f>AVERAGE(DB102:DB122)</f>
        <v>25.976190476190474</v>
      </c>
      <c r="DI102" s="1000">
        <f>AVERAGE(DC102:DC122)</f>
        <v>25.595238095238095</v>
      </c>
      <c r="DJ102" s="1004">
        <f>DI102/DH102</f>
        <v>0.98533455545371229</v>
      </c>
      <c r="DK102" s="1005"/>
      <c r="DL102" s="1005"/>
      <c r="DM102" s="643"/>
      <c r="DN102" s="190">
        <f t="shared" si="90"/>
        <v>44</v>
      </c>
      <c r="DO102" s="98">
        <f t="shared" si="91"/>
        <v>33</v>
      </c>
      <c r="DP102" s="97">
        <f>DO102/DN102</f>
        <v>0.75</v>
      </c>
      <c r="DQ102" s="508">
        <f>AVERAGE(DN102:DN104)</f>
        <v>14.666666666666666</v>
      </c>
      <c r="DR102" s="508">
        <f>AVERAGE(DO102:DO104)</f>
        <v>11</v>
      </c>
      <c r="DS102" s="529">
        <f>DR102/DQ102</f>
        <v>0.75</v>
      </c>
      <c r="DT102" s="508">
        <f>AVERAGE(DN102:DN120)</f>
        <v>32.55263157894737</v>
      </c>
      <c r="DU102" s="508">
        <f>AVERAGE(DO102:DO120)</f>
        <v>27.763157894736842</v>
      </c>
      <c r="DV102" s="529">
        <f>DU102/DT102</f>
        <v>0.8528698464025869</v>
      </c>
      <c r="DW102" s="582"/>
      <c r="DX102" s="582"/>
      <c r="DY102" s="585"/>
      <c r="DZ102" s="190">
        <f t="shared" si="92"/>
        <v>59</v>
      </c>
      <c r="EA102" s="98">
        <f t="shared" si="93"/>
        <v>33</v>
      </c>
      <c r="EB102" s="104">
        <f>EA102/DZ102</f>
        <v>0.55932203389830504</v>
      </c>
      <c r="EC102" s="567">
        <f>AVERAGE(DZ102:DZ104)</f>
        <v>19.666666666666668</v>
      </c>
      <c r="ED102" s="568">
        <f>AVERAGE(EA102:EA104)</f>
        <v>11</v>
      </c>
      <c r="EE102" s="569">
        <f>ED102/EC102</f>
        <v>0.55932203389830504</v>
      </c>
      <c r="EF102" s="508">
        <f>AVERAGE(DZ102:DZ120)</f>
        <v>38.44736842105263</v>
      </c>
      <c r="EG102" s="508">
        <f>AVERAGE(EA102:EA120)</f>
        <v>27.763157894736842</v>
      </c>
      <c r="EH102" s="511">
        <f>EG102/EF102</f>
        <v>0.72210814510609178</v>
      </c>
      <c r="EI102" s="641"/>
      <c r="EJ102" s="641"/>
      <c r="EK102" s="643"/>
      <c r="EL102" s="385">
        <f t="shared" si="94"/>
        <v>84</v>
      </c>
      <c r="EM102" s="98">
        <f t="shared" si="95"/>
        <v>33</v>
      </c>
      <c r="EN102" s="96">
        <f t="shared" si="79"/>
        <v>0.39285714285714285</v>
      </c>
      <c r="EO102" s="508">
        <f>AVERAGE(EL102:EL104)</f>
        <v>28</v>
      </c>
      <c r="EP102" s="508">
        <f>AVERAGE(EM102:EM104)</f>
        <v>11</v>
      </c>
      <c r="EQ102" s="517">
        <f>EP102/EO102</f>
        <v>0.39285714285714285</v>
      </c>
      <c r="ER102" s="508">
        <f>AVERAGE(EL102:EL120)</f>
        <v>46.10526315789474</v>
      </c>
      <c r="ES102" s="508">
        <f>AVERAGE(EM102:EM120)</f>
        <v>27.763157894736842</v>
      </c>
      <c r="ET102" s="544">
        <f>ES102/ER102</f>
        <v>0.60216894977168944</v>
      </c>
      <c r="EU102" s="625"/>
      <c r="EV102" s="625"/>
      <c r="EW102" s="631"/>
    </row>
    <row r="103" spans="1:153" ht="39.950000000000003" customHeight="1" thickBot="1" x14ac:dyDescent="0.3">
      <c r="A103" s="737"/>
      <c r="B103" s="317" t="s">
        <v>168</v>
      </c>
      <c r="C103" s="310" t="s">
        <v>208</v>
      </c>
      <c r="D103" s="155"/>
      <c r="E103" s="156"/>
      <c r="F103" s="80">
        <v>0</v>
      </c>
      <c r="G103" s="81">
        <v>0</v>
      </c>
      <c r="H103" s="151"/>
      <c r="I103" s="152"/>
      <c r="J103" s="80">
        <v>0</v>
      </c>
      <c r="K103" s="81">
        <v>0</v>
      </c>
      <c r="L103" s="66">
        <f>F103+J103</f>
        <v>0</v>
      </c>
      <c r="M103" s="67">
        <f t="shared" si="60"/>
        <v>0</v>
      </c>
      <c r="N103" s="100"/>
      <c r="O103" s="680"/>
      <c r="P103" s="680"/>
      <c r="Q103" s="512"/>
      <c r="R103" s="658"/>
      <c r="S103" s="715"/>
      <c r="T103" s="949"/>
      <c r="U103" s="953"/>
      <c r="V103" s="953"/>
      <c r="W103" s="949"/>
      <c r="X103" s="215">
        <f t="shared" si="82"/>
        <v>0</v>
      </c>
      <c r="Y103" s="225">
        <f t="shared" si="83"/>
        <v>0</v>
      </c>
      <c r="Z103" s="238"/>
      <c r="AA103" s="680"/>
      <c r="AB103" s="680"/>
      <c r="AC103" s="722"/>
      <c r="AD103" s="680"/>
      <c r="AE103" s="680"/>
      <c r="AF103" s="530"/>
      <c r="AG103" s="680"/>
      <c r="AH103" s="680"/>
      <c r="AI103" s="530"/>
      <c r="AJ103" s="101">
        <v>0</v>
      </c>
      <c r="AK103" s="70">
        <v>0</v>
      </c>
      <c r="AL103" s="99">
        <v>0</v>
      </c>
      <c r="AM103" s="81">
        <v>0</v>
      </c>
      <c r="AN103" s="143">
        <v>0</v>
      </c>
      <c r="AO103" s="121">
        <v>0</v>
      </c>
      <c r="AP103" s="143">
        <v>0</v>
      </c>
      <c r="AQ103" s="121">
        <v>0</v>
      </c>
      <c r="AR103" s="66">
        <v>0</v>
      </c>
      <c r="AS103" s="67">
        <f t="shared" si="110"/>
        <v>0</v>
      </c>
      <c r="AT103" s="100"/>
      <c r="AU103" s="99">
        <f t="shared" si="102"/>
        <v>0</v>
      </c>
      <c r="AV103" s="70">
        <f t="shared" si="103"/>
        <v>0</v>
      </c>
      <c r="AW103" s="100"/>
      <c r="AX103" s="509"/>
      <c r="AY103" s="509"/>
      <c r="AZ103" s="524"/>
      <c r="BA103" s="509"/>
      <c r="BB103" s="509"/>
      <c r="BC103" s="527"/>
      <c r="BD103" s="582"/>
      <c r="BE103" s="582"/>
      <c r="BF103" s="585"/>
      <c r="BG103" s="63">
        <f t="shared" ref="BG103:BG108" si="111">AU103+AL103</f>
        <v>0</v>
      </c>
      <c r="BH103" s="67">
        <f t="shared" si="100"/>
        <v>0</v>
      </c>
      <c r="BI103" s="79"/>
      <c r="BJ103" s="509"/>
      <c r="BK103" s="509"/>
      <c r="BL103" s="530"/>
      <c r="BM103" s="509"/>
      <c r="BN103" s="509"/>
      <c r="BO103" s="530"/>
      <c r="BP103" s="582"/>
      <c r="BQ103" s="582"/>
      <c r="BR103" s="585"/>
      <c r="BS103" s="63">
        <f t="shared" si="107"/>
        <v>0</v>
      </c>
      <c r="BT103" s="67">
        <f t="shared" si="108"/>
        <v>0</v>
      </c>
      <c r="BU103" s="79"/>
      <c r="BV103" s="509"/>
      <c r="BW103" s="565"/>
      <c r="BX103" s="521"/>
      <c r="BY103" s="509"/>
      <c r="BZ103" s="509"/>
      <c r="CA103" s="512"/>
      <c r="CB103" s="641"/>
      <c r="CC103" s="641"/>
      <c r="CD103" s="643"/>
      <c r="CE103" s="291">
        <f t="shared" si="96"/>
        <v>0</v>
      </c>
      <c r="CF103" s="67">
        <f t="shared" si="97"/>
        <v>0</v>
      </c>
      <c r="CG103" s="100"/>
      <c r="CH103" s="509"/>
      <c r="CI103" s="509"/>
      <c r="CJ103" s="749"/>
      <c r="CK103" s="509"/>
      <c r="CL103" s="509"/>
      <c r="CM103" s="530"/>
      <c r="CN103" s="625"/>
      <c r="CO103" s="625"/>
      <c r="CP103" s="585"/>
      <c r="CQ103" s="105">
        <v>0</v>
      </c>
      <c r="CR103" s="81">
        <v>0</v>
      </c>
      <c r="CS103" s="105">
        <v>0</v>
      </c>
      <c r="CT103" s="81">
        <v>0</v>
      </c>
      <c r="CU103" s="105">
        <v>0</v>
      </c>
      <c r="CV103" s="81">
        <v>0</v>
      </c>
      <c r="CW103" s="105">
        <v>0</v>
      </c>
      <c r="CX103" s="81">
        <v>0</v>
      </c>
      <c r="CY103" s="325">
        <f t="shared" si="88"/>
        <v>0</v>
      </c>
      <c r="CZ103" s="381">
        <f t="shared" si="89"/>
        <v>0</v>
      </c>
      <c r="DA103" s="100"/>
      <c r="DB103" s="302">
        <f t="shared" si="98"/>
        <v>0</v>
      </c>
      <c r="DC103" s="98">
        <f t="shared" si="99"/>
        <v>0</v>
      </c>
      <c r="DD103" s="100"/>
      <c r="DE103" s="509"/>
      <c r="DF103" s="509"/>
      <c r="DG103" s="749"/>
      <c r="DH103" s="1000"/>
      <c r="DI103" s="1000"/>
      <c r="DJ103" s="1004"/>
      <c r="DK103" s="1005"/>
      <c r="DL103" s="1005"/>
      <c r="DM103" s="643"/>
      <c r="DN103" s="190">
        <f t="shared" si="90"/>
        <v>0</v>
      </c>
      <c r="DO103" s="98">
        <f t="shared" si="91"/>
        <v>0</v>
      </c>
      <c r="DP103" s="79"/>
      <c r="DQ103" s="509"/>
      <c r="DR103" s="509"/>
      <c r="DS103" s="530"/>
      <c r="DT103" s="509"/>
      <c r="DU103" s="509"/>
      <c r="DV103" s="530"/>
      <c r="DW103" s="582"/>
      <c r="DX103" s="582"/>
      <c r="DY103" s="585"/>
      <c r="DZ103" s="190">
        <f t="shared" si="92"/>
        <v>0</v>
      </c>
      <c r="EA103" s="98">
        <f t="shared" si="93"/>
        <v>0</v>
      </c>
      <c r="EB103" s="79"/>
      <c r="EC103" s="509"/>
      <c r="ED103" s="565"/>
      <c r="EE103" s="521"/>
      <c r="EF103" s="509"/>
      <c r="EG103" s="509"/>
      <c r="EH103" s="512"/>
      <c r="EI103" s="641"/>
      <c r="EJ103" s="641"/>
      <c r="EK103" s="643"/>
      <c r="EL103" s="385">
        <f t="shared" si="94"/>
        <v>0</v>
      </c>
      <c r="EM103" s="98">
        <f t="shared" si="95"/>
        <v>0</v>
      </c>
      <c r="EN103" s="100"/>
      <c r="EO103" s="509"/>
      <c r="EP103" s="509"/>
      <c r="EQ103" s="518"/>
      <c r="ER103" s="509"/>
      <c r="ES103" s="509"/>
      <c r="ET103" s="545"/>
      <c r="EU103" s="625"/>
      <c r="EV103" s="625"/>
      <c r="EW103" s="631"/>
    </row>
    <row r="104" spans="1:153" ht="39.950000000000003" customHeight="1" thickBot="1" x14ac:dyDescent="0.3">
      <c r="A104" s="738"/>
      <c r="B104" s="318" t="s">
        <v>169</v>
      </c>
      <c r="C104" s="311" t="s">
        <v>16</v>
      </c>
      <c r="D104" s="157"/>
      <c r="E104" s="158"/>
      <c r="F104" s="72">
        <v>0</v>
      </c>
      <c r="G104" s="73">
        <v>0</v>
      </c>
      <c r="H104" s="153"/>
      <c r="I104" s="154"/>
      <c r="J104" s="72">
        <v>0</v>
      </c>
      <c r="K104" s="73">
        <v>0</v>
      </c>
      <c r="L104" s="74">
        <f t="shared" si="105"/>
        <v>0</v>
      </c>
      <c r="M104" s="75">
        <f t="shared" si="60"/>
        <v>0</v>
      </c>
      <c r="N104" s="102"/>
      <c r="O104" s="679"/>
      <c r="P104" s="679"/>
      <c r="Q104" s="513"/>
      <c r="R104" s="658"/>
      <c r="S104" s="715"/>
      <c r="T104" s="949"/>
      <c r="U104" s="953"/>
      <c r="V104" s="953"/>
      <c r="W104" s="949"/>
      <c r="X104" s="216">
        <f t="shared" si="82"/>
        <v>0</v>
      </c>
      <c r="Y104" s="226">
        <f t="shared" si="83"/>
        <v>0</v>
      </c>
      <c r="Z104" s="239"/>
      <c r="AA104" s="679"/>
      <c r="AB104" s="679"/>
      <c r="AC104" s="723"/>
      <c r="AD104" s="680"/>
      <c r="AE104" s="680"/>
      <c r="AF104" s="530"/>
      <c r="AG104" s="680"/>
      <c r="AH104" s="680"/>
      <c r="AI104" s="530"/>
      <c r="AJ104" s="125">
        <v>0</v>
      </c>
      <c r="AK104" s="84">
        <v>0</v>
      </c>
      <c r="AL104" s="83">
        <v>0</v>
      </c>
      <c r="AM104" s="73">
        <v>0</v>
      </c>
      <c r="AN104" s="144">
        <v>0</v>
      </c>
      <c r="AO104" s="122">
        <v>0</v>
      </c>
      <c r="AP104" s="144">
        <v>0</v>
      </c>
      <c r="AQ104" s="122">
        <v>0</v>
      </c>
      <c r="AR104" s="74">
        <v>0</v>
      </c>
      <c r="AS104" s="75">
        <f t="shared" si="110"/>
        <v>0</v>
      </c>
      <c r="AT104" s="102"/>
      <c r="AU104" s="83">
        <f t="shared" si="102"/>
        <v>0</v>
      </c>
      <c r="AV104" s="84">
        <f t="shared" si="103"/>
        <v>0</v>
      </c>
      <c r="AW104" s="102"/>
      <c r="AX104" s="510"/>
      <c r="AY104" s="510"/>
      <c r="AZ104" s="525"/>
      <c r="BA104" s="509"/>
      <c r="BB104" s="509"/>
      <c r="BC104" s="527"/>
      <c r="BD104" s="582"/>
      <c r="BE104" s="582"/>
      <c r="BF104" s="585"/>
      <c r="BG104" s="212">
        <f t="shared" si="111"/>
        <v>0</v>
      </c>
      <c r="BH104" s="75">
        <f t="shared" si="100"/>
        <v>0</v>
      </c>
      <c r="BI104" s="76"/>
      <c r="BJ104" s="510"/>
      <c r="BK104" s="510"/>
      <c r="BL104" s="531"/>
      <c r="BM104" s="509"/>
      <c r="BN104" s="509"/>
      <c r="BO104" s="530"/>
      <c r="BP104" s="582"/>
      <c r="BQ104" s="582"/>
      <c r="BR104" s="585"/>
      <c r="BS104" s="212">
        <f t="shared" si="107"/>
        <v>0</v>
      </c>
      <c r="BT104" s="75">
        <f t="shared" si="108"/>
        <v>0</v>
      </c>
      <c r="BU104" s="76"/>
      <c r="BV104" s="510"/>
      <c r="BW104" s="566"/>
      <c r="BX104" s="522"/>
      <c r="BY104" s="509"/>
      <c r="BZ104" s="509"/>
      <c r="CA104" s="512"/>
      <c r="CB104" s="641"/>
      <c r="CC104" s="641"/>
      <c r="CD104" s="643"/>
      <c r="CE104" s="369">
        <f t="shared" si="96"/>
        <v>0</v>
      </c>
      <c r="CF104" s="75">
        <f t="shared" si="97"/>
        <v>0</v>
      </c>
      <c r="CG104" s="102"/>
      <c r="CH104" s="510"/>
      <c r="CI104" s="510"/>
      <c r="CJ104" s="750"/>
      <c r="CK104" s="509"/>
      <c r="CL104" s="509"/>
      <c r="CM104" s="530"/>
      <c r="CN104" s="625"/>
      <c r="CO104" s="625"/>
      <c r="CP104" s="585"/>
      <c r="CQ104" s="206">
        <v>0</v>
      </c>
      <c r="CR104" s="73">
        <v>0</v>
      </c>
      <c r="CS104" s="206">
        <v>0</v>
      </c>
      <c r="CT104" s="73">
        <v>0</v>
      </c>
      <c r="CU104" s="206">
        <v>0</v>
      </c>
      <c r="CV104" s="73">
        <v>0</v>
      </c>
      <c r="CW104" s="206">
        <v>0</v>
      </c>
      <c r="CX104" s="73">
        <v>0</v>
      </c>
      <c r="CY104" s="325">
        <f t="shared" si="88"/>
        <v>0</v>
      </c>
      <c r="CZ104" s="381">
        <f t="shared" si="89"/>
        <v>0</v>
      </c>
      <c r="DA104" s="102"/>
      <c r="DB104" s="302">
        <f t="shared" si="98"/>
        <v>0</v>
      </c>
      <c r="DC104" s="98">
        <f t="shared" si="99"/>
        <v>0</v>
      </c>
      <c r="DD104" s="102"/>
      <c r="DE104" s="510"/>
      <c r="DF104" s="510"/>
      <c r="DG104" s="750"/>
      <c r="DH104" s="1000"/>
      <c r="DI104" s="1000"/>
      <c r="DJ104" s="1004"/>
      <c r="DK104" s="1005"/>
      <c r="DL104" s="1005"/>
      <c r="DM104" s="643"/>
      <c r="DN104" s="190">
        <f t="shared" si="90"/>
        <v>0</v>
      </c>
      <c r="DO104" s="98">
        <f t="shared" si="91"/>
        <v>0</v>
      </c>
      <c r="DP104" s="76"/>
      <c r="DQ104" s="510"/>
      <c r="DR104" s="510"/>
      <c r="DS104" s="531"/>
      <c r="DT104" s="509"/>
      <c r="DU104" s="509"/>
      <c r="DV104" s="530"/>
      <c r="DW104" s="582"/>
      <c r="DX104" s="582"/>
      <c r="DY104" s="585"/>
      <c r="DZ104" s="190">
        <f t="shared" si="92"/>
        <v>0</v>
      </c>
      <c r="EA104" s="98">
        <f t="shared" si="93"/>
        <v>0</v>
      </c>
      <c r="EB104" s="76"/>
      <c r="EC104" s="510"/>
      <c r="ED104" s="566"/>
      <c r="EE104" s="522"/>
      <c r="EF104" s="509"/>
      <c r="EG104" s="509"/>
      <c r="EH104" s="512"/>
      <c r="EI104" s="641"/>
      <c r="EJ104" s="641"/>
      <c r="EK104" s="643"/>
      <c r="EL104" s="385">
        <f t="shared" si="94"/>
        <v>0</v>
      </c>
      <c r="EM104" s="98">
        <f t="shared" si="95"/>
        <v>0</v>
      </c>
      <c r="EN104" s="102"/>
      <c r="EO104" s="510"/>
      <c r="EP104" s="510"/>
      <c r="EQ104" s="519"/>
      <c r="ER104" s="509"/>
      <c r="ES104" s="509"/>
      <c r="ET104" s="545"/>
      <c r="EU104" s="625"/>
      <c r="EV104" s="625"/>
      <c r="EW104" s="631"/>
    </row>
    <row r="105" spans="1:153" ht="39.950000000000003" customHeight="1" thickBot="1" x14ac:dyDescent="0.3">
      <c r="A105" s="736" t="s">
        <v>243</v>
      </c>
      <c r="B105" s="316" t="s">
        <v>170</v>
      </c>
      <c r="C105" s="309" t="s">
        <v>171</v>
      </c>
      <c r="D105" s="147"/>
      <c r="E105" s="148"/>
      <c r="F105" s="61">
        <v>15</v>
      </c>
      <c r="G105" s="62">
        <v>15</v>
      </c>
      <c r="H105" s="147"/>
      <c r="I105" s="148"/>
      <c r="J105" s="113">
        <v>13</v>
      </c>
      <c r="K105" s="62">
        <v>13</v>
      </c>
      <c r="L105" s="113">
        <f>F105+J105</f>
        <v>28</v>
      </c>
      <c r="M105" s="62">
        <f>G105+K105</f>
        <v>28</v>
      </c>
      <c r="N105" s="107">
        <f t="shared" si="71"/>
        <v>1</v>
      </c>
      <c r="O105" s="678">
        <f>AVERAGE(F105:F107)</f>
        <v>5</v>
      </c>
      <c r="P105" s="678">
        <f>AVERAGE(G105:G107)</f>
        <v>5</v>
      </c>
      <c r="Q105" s="529">
        <f>P105/O105</f>
        <v>1</v>
      </c>
      <c r="R105" s="658"/>
      <c r="S105" s="715"/>
      <c r="T105" s="949"/>
      <c r="U105" s="953"/>
      <c r="V105" s="953"/>
      <c r="W105" s="949"/>
      <c r="X105" s="214">
        <f t="shared" si="82"/>
        <v>28</v>
      </c>
      <c r="Y105" s="230">
        <f t="shared" si="83"/>
        <v>28</v>
      </c>
      <c r="Z105" s="133">
        <f t="shared" si="84"/>
        <v>1</v>
      </c>
      <c r="AA105" s="678">
        <f>AVERAGE(L105:L107)</f>
        <v>9.3333333333333339</v>
      </c>
      <c r="AB105" s="678">
        <f>AVERAGE(M105:M107)</f>
        <v>9.3333333333333339</v>
      </c>
      <c r="AC105" s="654">
        <f>AB105/AA105</f>
        <v>1</v>
      </c>
      <c r="AD105" s="680"/>
      <c r="AE105" s="680"/>
      <c r="AF105" s="530"/>
      <c r="AG105" s="680"/>
      <c r="AH105" s="680"/>
      <c r="AI105" s="530"/>
      <c r="AJ105" s="211">
        <v>8</v>
      </c>
      <c r="AK105" s="62">
        <v>5</v>
      </c>
      <c r="AL105" s="61">
        <v>7</v>
      </c>
      <c r="AM105" s="182">
        <v>12</v>
      </c>
      <c r="AN105" s="145">
        <v>10</v>
      </c>
      <c r="AO105" s="182">
        <v>10</v>
      </c>
      <c r="AP105" s="145">
        <v>7</v>
      </c>
      <c r="AQ105" s="182">
        <v>5</v>
      </c>
      <c r="AR105" s="61">
        <f>AJ105+AL105+AN105+AP105+L105</f>
        <v>60</v>
      </c>
      <c r="AS105" s="62">
        <f t="shared" si="110"/>
        <v>60</v>
      </c>
      <c r="AT105" s="107">
        <f t="shared" si="85"/>
        <v>1</v>
      </c>
      <c r="AU105" s="61">
        <f>L105+AJ105</f>
        <v>36</v>
      </c>
      <c r="AV105" s="62">
        <f>M105+AK105</f>
        <v>33</v>
      </c>
      <c r="AW105" s="245">
        <f t="shared" si="86"/>
        <v>0.91666666666666663</v>
      </c>
      <c r="AX105" s="508">
        <f>AVERAGE(AU105:AU107)</f>
        <v>12</v>
      </c>
      <c r="AY105" s="508">
        <f>AVERAGE(AV105:AV107)</f>
        <v>11</v>
      </c>
      <c r="AZ105" s="561">
        <f>AY105/AX105</f>
        <v>0.91666666666666663</v>
      </c>
      <c r="BA105" s="509"/>
      <c r="BB105" s="509"/>
      <c r="BC105" s="527"/>
      <c r="BD105" s="582"/>
      <c r="BE105" s="582"/>
      <c r="BF105" s="585"/>
      <c r="BG105" s="266">
        <f>AU105+AL105</f>
        <v>43</v>
      </c>
      <c r="BH105" s="103">
        <f t="shared" ref="BH105:BH110" si="112">M105+AK105+AM105</f>
        <v>45</v>
      </c>
      <c r="BI105" s="104">
        <f>BH105/BG105</f>
        <v>1.0465116279069768</v>
      </c>
      <c r="BJ105" s="508">
        <f>AVERAGE(BG105:BG107)</f>
        <v>14.333333333333334</v>
      </c>
      <c r="BK105" s="508">
        <f>AVERAGE(BH105:BH107)</f>
        <v>15</v>
      </c>
      <c r="BL105" s="529">
        <f>BK105/BJ105</f>
        <v>1.0465116279069766</v>
      </c>
      <c r="BM105" s="509"/>
      <c r="BN105" s="509"/>
      <c r="BO105" s="530"/>
      <c r="BP105" s="582"/>
      <c r="BQ105" s="582"/>
      <c r="BR105" s="585"/>
      <c r="BS105" s="190">
        <f t="shared" si="107"/>
        <v>53</v>
      </c>
      <c r="BT105" s="98">
        <f>BH105+AO105</f>
        <v>55</v>
      </c>
      <c r="BU105" s="104">
        <f>BT105/BS105</f>
        <v>1.0377358490566038</v>
      </c>
      <c r="BV105" s="508">
        <f>AVERAGE(BS105:BS107)</f>
        <v>17.666666666666668</v>
      </c>
      <c r="BW105" s="564">
        <f>AVERAGE(BT105:BT107)</f>
        <v>18.333333333333332</v>
      </c>
      <c r="BX105" s="520">
        <f>BW105/BV105</f>
        <v>1.0377358490566035</v>
      </c>
      <c r="BY105" s="509"/>
      <c r="BZ105" s="509"/>
      <c r="CA105" s="512"/>
      <c r="CB105" s="641"/>
      <c r="CC105" s="641"/>
      <c r="CD105" s="643"/>
      <c r="CE105" s="293">
        <f t="shared" si="96"/>
        <v>60</v>
      </c>
      <c r="CF105" s="62">
        <f t="shared" si="97"/>
        <v>60</v>
      </c>
      <c r="CG105" s="107">
        <f t="shared" si="87"/>
        <v>1</v>
      </c>
      <c r="CH105" s="508">
        <f>AVERAGE(CE105:CE107)</f>
        <v>20</v>
      </c>
      <c r="CI105" s="508">
        <f>AVERAGE(CF105:CF107)</f>
        <v>20</v>
      </c>
      <c r="CJ105" s="529">
        <f>CI105/CH105</f>
        <v>1</v>
      </c>
      <c r="CK105" s="509"/>
      <c r="CL105" s="509"/>
      <c r="CM105" s="530"/>
      <c r="CN105" s="625"/>
      <c r="CO105" s="625"/>
      <c r="CP105" s="585"/>
      <c r="CQ105" s="479"/>
      <c r="CR105" s="182"/>
      <c r="CS105" s="145"/>
      <c r="CT105" s="182"/>
      <c r="CU105" s="145"/>
      <c r="CV105" s="182"/>
      <c r="CW105" s="145"/>
      <c r="CX105" s="182"/>
      <c r="CY105" s="325">
        <f t="shared" si="88"/>
        <v>60</v>
      </c>
      <c r="CZ105" s="381">
        <f t="shared" si="89"/>
        <v>60</v>
      </c>
      <c r="DA105" s="96">
        <f>CZ105/CY105</f>
        <v>1</v>
      </c>
      <c r="DB105" s="302">
        <f t="shared" si="98"/>
        <v>60</v>
      </c>
      <c r="DC105" s="98">
        <f t="shared" si="99"/>
        <v>60</v>
      </c>
      <c r="DD105" s="107">
        <f>DC105/DB105</f>
        <v>1</v>
      </c>
      <c r="DE105" s="508">
        <f>AVERAGE(DB105:DB107)</f>
        <v>21.666666666666668</v>
      </c>
      <c r="DF105" s="508">
        <f>AVERAGE(DC105:DC107)</f>
        <v>21.666666666666668</v>
      </c>
      <c r="DG105" s="511">
        <f>DF105/DE105</f>
        <v>1</v>
      </c>
      <c r="DH105" s="1000"/>
      <c r="DI105" s="1000"/>
      <c r="DJ105" s="1004"/>
      <c r="DK105" s="1005"/>
      <c r="DL105" s="1005"/>
      <c r="DM105" s="643"/>
      <c r="DN105" s="190">
        <f t="shared" si="90"/>
        <v>60</v>
      </c>
      <c r="DO105" s="98">
        <f t="shared" si="91"/>
        <v>60</v>
      </c>
      <c r="DP105" s="104">
        <f>DO105/DN105</f>
        <v>1</v>
      </c>
      <c r="DQ105" s="508">
        <f>AVERAGE(DN105:DN107)</f>
        <v>23.333333333333332</v>
      </c>
      <c r="DR105" s="508">
        <f>AVERAGE(DO105:DO107)</f>
        <v>21.666666666666668</v>
      </c>
      <c r="DS105" s="529">
        <f>DR105/DQ105</f>
        <v>0.92857142857142871</v>
      </c>
      <c r="DT105" s="509"/>
      <c r="DU105" s="509"/>
      <c r="DV105" s="530"/>
      <c r="DW105" s="582"/>
      <c r="DX105" s="582"/>
      <c r="DY105" s="585"/>
      <c r="DZ105" s="190">
        <f t="shared" si="92"/>
        <v>60</v>
      </c>
      <c r="EA105" s="98">
        <f t="shared" si="93"/>
        <v>60</v>
      </c>
      <c r="EB105" s="104">
        <f>EA105/DZ105</f>
        <v>1</v>
      </c>
      <c r="EC105" s="508">
        <f>AVERAGE(DZ105:DZ107)</f>
        <v>28.333333333333332</v>
      </c>
      <c r="ED105" s="564">
        <f>AVERAGE(EA105:EA107)</f>
        <v>21.666666666666668</v>
      </c>
      <c r="EE105" s="520">
        <f>ED105/EC105</f>
        <v>0.76470588235294124</v>
      </c>
      <c r="EF105" s="509"/>
      <c r="EG105" s="509"/>
      <c r="EH105" s="512"/>
      <c r="EI105" s="641"/>
      <c r="EJ105" s="641"/>
      <c r="EK105" s="643"/>
      <c r="EL105" s="385">
        <f t="shared" si="94"/>
        <v>60</v>
      </c>
      <c r="EM105" s="98">
        <f t="shared" si="95"/>
        <v>60</v>
      </c>
      <c r="EN105" s="96">
        <f>EM105/EL105</f>
        <v>1</v>
      </c>
      <c r="EO105" s="508">
        <f>AVERAGE(EL105:EL107)</f>
        <v>36.666666666666664</v>
      </c>
      <c r="EP105" s="508">
        <f>AVERAGE(EM105:EM107)</f>
        <v>21.666666666666668</v>
      </c>
      <c r="EQ105" s="529">
        <f>EP105/EO105</f>
        <v>0.59090909090909094</v>
      </c>
      <c r="ER105" s="509"/>
      <c r="ES105" s="509"/>
      <c r="ET105" s="545"/>
      <c r="EU105" s="625"/>
      <c r="EV105" s="625"/>
      <c r="EW105" s="631"/>
    </row>
    <row r="106" spans="1:153" ht="39.950000000000003" customHeight="1" thickBot="1" x14ac:dyDescent="0.3">
      <c r="A106" s="737"/>
      <c r="B106" s="317" t="s">
        <v>172</v>
      </c>
      <c r="C106" s="310" t="s">
        <v>209</v>
      </c>
      <c r="D106" s="155"/>
      <c r="E106" s="156"/>
      <c r="F106" s="80">
        <v>0</v>
      </c>
      <c r="G106" s="81">
        <v>0</v>
      </c>
      <c r="H106" s="151"/>
      <c r="I106" s="152"/>
      <c r="J106" s="80">
        <v>0</v>
      </c>
      <c r="K106" s="81">
        <v>0</v>
      </c>
      <c r="L106" s="66">
        <f t="shared" si="105"/>
        <v>0</v>
      </c>
      <c r="M106" s="70">
        <f t="shared" si="60"/>
        <v>0</v>
      </c>
      <c r="N106" s="100"/>
      <c r="O106" s="680"/>
      <c r="P106" s="680"/>
      <c r="Q106" s="530"/>
      <c r="R106" s="658"/>
      <c r="S106" s="715"/>
      <c r="T106" s="949"/>
      <c r="U106" s="953"/>
      <c r="V106" s="953"/>
      <c r="W106" s="949"/>
      <c r="X106" s="215">
        <f t="shared" si="82"/>
        <v>0</v>
      </c>
      <c r="Y106" s="225">
        <f t="shared" si="83"/>
        <v>0</v>
      </c>
      <c r="Z106" s="238"/>
      <c r="AA106" s="680"/>
      <c r="AB106" s="680"/>
      <c r="AC106" s="655"/>
      <c r="AD106" s="680"/>
      <c r="AE106" s="680"/>
      <c r="AF106" s="530"/>
      <c r="AG106" s="680"/>
      <c r="AH106" s="680"/>
      <c r="AI106" s="530"/>
      <c r="AJ106" s="101">
        <v>0</v>
      </c>
      <c r="AK106" s="70">
        <v>0</v>
      </c>
      <c r="AL106" s="66">
        <v>0</v>
      </c>
      <c r="AM106" s="121">
        <v>0</v>
      </c>
      <c r="AN106" s="143">
        <v>0</v>
      </c>
      <c r="AO106" s="121">
        <v>0</v>
      </c>
      <c r="AP106" s="143">
        <v>0</v>
      </c>
      <c r="AQ106" s="121">
        <v>0</v>
      </c>
      <c r="AR106" s="66">
        <f>AJ106+AL106+AN106+AP106+L106</f>
        <v>0</v>
      </c>
      <c r="AS106" s="67">
        <f t="shared" si="110"/>
        <v>0</v>
      </c>
      <c r="AT106" s="100"/>
      <c r="AU106" s="291">
        <f t="shared" ref="AU106:AU122" si="113">L106+AJ106</f>
        <v>0</v>
      </c>
      <c r="AV106" s="67">
        <f t="shared" ref="AV106:AV120" si="114">M106+AK106</f>
        <v>0</v>
      </c>
      <c r="AW106" s="100"/>
      <c r="AX106" s="509"/>
      <c r="AY106" s="509"/>
      <c r="AZ106" s="562"/>
      <c r="BA106" s="509"/>
      <c r="BB106" s="509"/>
      <c r="BC106" s="527"/>
      <c r="BD106" s="582"/>
      <c r="BE106" s="582"/>
      <c r="BF106" s="585"/>
      <c r="BG106" s="101">
        <f t="shared" si="111"/>
        <v>0</v>
      </c>
      <c r="BH106" s="70">
        <f t="shared" si="112"/>
        <v>0</v>
      </c>
      <c r="BI106" s="79"/>
      <c r="BJ106" s="509"/>
      <c r="BK106" s="509"/>
      <c r="BL106" s="530"/>
      <c r="BM106" s="509"/>
      <c r="BN106" s="509"/>
      <c r="BO106" s="530"/>
      <c r="BP106" s="582"/>
      <c r="BQ106" s="582"/>
      <c r="BR106" s="585"/>
      <c r="BS106" s="63">
        <f t="shared" si="107"/>
        <v>0</v>
      </c>
      <c r="BT106" s="67">
        <f t="shared" si="108"/>
        <v>0</v>
      </c>
      <c r="BU106" s="79"/>
      <c r="BV106" s="509"/>
      <c r="BW106" s="565"/>
      <c r="BX106" s="521"/>
      <c r="BY106" s="509"/>
      <c r="BZ106" s="509"/>
      <c r="CA106" s="512"/>
      <c r="CB106" s="641"/>
      <c r="CC106" s="641"/>
      <c r="CD106" s="643"/>
      <c r="CE106" s="291">
        <f t="shared" si="96"/>
        <v>0</v>
      </c>
      <c r="CF106" s="67">
        <f t="shared" si="97"/>
        <v>0</v>
      </c>
      <c r="CG106" s="100"/>
      <c r="CH106" s="509"/>
      <c r="CI106" s="509"/>
      <c r="CJ106" s="530"/>
      <c r="CK106" s="509"/>
      <c r="CL106" s="509"/>
      <c r="CM106" s="530"/>
      <c r="CN106" s="625"/>
      <c r="CO106" s="625"/>
      <c r="CP106" s="585"/>
      <c r="CQ106" s="105">
        <v>0</v>
      </c>
      <c r="CR106" s="81">
        <v>0</v>
      </c>
      <c r="CS106" s="143">
        <v>0</v>
      </c>
      <c r="CT106" s="121">
        <v>0</v>
      </c>
      <c r="CU106" s="143">
        <v>10</v>
      </c>
      <c r="CV106" s="121">
        <v>0</v>
      </c>
      <c r="CW106" s="143">
        <v>20</v>
      </c>
      <c r="CX106" s="121">
        <v>0</v>
      </c>
      <c r="CY106" s="325">
        <f t="shared" si="88"/>
        <v>30</v>
      </c>
      <c r="CZ106" s="381">
        <f t="shared" si="89"/>
        <v>0</v>
      </c>
      <c r="DA106" s="100"/>
      <c r="DB106" s="302">
        <f t="shared" si="98"/>
        <v>0</v>
      </c>
      <c r="DC106" s="98">
        <f t="shared" si="99"/>
        <v>0</v>
      </c>
      <c r="DD106" s="100"/>
      <c r="DE106" s="509"/>
      <c r="DF106" s="509"/>
      <c r="DG106" s="512"/>
      <c r="DH106" s="1000"/>
      <c r="DI106" s="1000"/>
      <c r="DJ106" s="1004"/>
      <c r="DK106" s="1005"/>
      <c r="DL106" s="1005"/>
      <c r="DM106" s="643"/>
      <c r="DN106" s="190">
        <f t="shared" si="90"/>
        <v>0</v>
      </c>
      <c r="DO106" s="98">
        <f t="shared" si="91"/>
        <v>0</v>
      </c>
      <c r="DP106" s="79"/>
      <c r="DQ106" s="509"/>
      <c r="DR106" s="509"/>
      <c r="DS106" s="530"/>
      <c r="DT106" s="509"/>
      <c r="DU106" s="509"/>
      <c r="DV106" s="530"/>
      <c r="DW106" s="582"/>
      <c r="DX106" s="582"/>
      <c r="DY106" s="585"/>
      <c r="DZ106" s="190">
        <f t="shared" si="92"/>
        <v>10</v>
      </c>
      <c r="EA106" s="98">
        <f t="shared" si="93"/>
        <v>0</v>
      </c>
      <c r="EB106" s="79"/>
      <c r="EC106" s="509"/>
      <c r="ED106" s="565"/>
      <c r="EE106" s="521"/>
      <c r="EF106" s="509"/>
      <c r="EG106" s="509"/>
      <c r="EH106" s="512"/>
      <c r="EI106" s="641"/>
      <c r="EJ106" s="641"/>
      <c r="EK106" s="643"/>
      <c r="EL106" s="385">
        <f t="shared" si="94"/>
        <v>30</v>
      </c>
      <c r="EM106" s="98">
        <f t="shared" si="95"/>
        <v>0</v>
      </c>
      <c r="EN106" s="100"/>
      <c r="EO106" s="509"/>
      <c r="EP106" s="509"/>
      <c r="EQ106" s="530"/>
      <c r="ER106" s="509"/>
      <c r="ES106" s="509"/>
      <c r="ET106" s="545"/>
      <c r="EU106" s="625"/>
      <c r="EV106" s="625"/>
      <c r="EW106" s="631"/>
    </row>
    <row r="107" spans="1:153" ht="39.950000000000003" customHeight="1" thickBot="1" x14ac:dyDescent="0.3">
      <c r="A107" s="738"/>
      <c r="B107" s="318" t="s">
        <v>173</v>
      </c>
      <c r="C107" s="311" t="s">
        <v>174</v>
      </c>
      <c r="D107" s="157"/>
      <c r="E107" s="158"/>
      <c r="F107" s="72">
        <v>0</v>
      </c>
      <c r="G107" s="73">
        <v>0</v>
      </c>
      <c r="H107" s="153"/>
      <c r="I107" s="154"/>
      <c r="J107" s="72">
        <v>0</v>
      </c>
      <c r="K107" s="73">
        <v>0</v>
      </c>
      <c r="L107" s="74">
        <f t="shared" si="105"/>
        <v>0</v>
      </c>
      <c r="M107" s="84">
        <f t="shared" si="60"/>
        <v>0</v>
      </c>
      <c r="N107" s="102"/>
      <c r="O107" s="679"/>
      <c r="P107" s="679"/>
      <c r="Q107" s="531"/>
      <c r="R107" s="658"/>
      <c r="S107" s="715"/>
      <c r="T107" s="949"/>
      <c r="U107" s="953"/>
      <c r="V107" s="953"/>
      <c r="W107" s="949"/>
      <c r="X107" s="216">
        <f t="shared" si="82"/>
        <v>0</v>
      </c>
      <c r="Y107" s="226">
        <f t="shared" si="83"/>
        <v>0</v>
      </c>
      <c r="Z107" s="239"/>
      <c r="AA107" s="679"/>
      <c r="AB107" s="679"/>
      <c r="AC107" s="656"/>
      <c r="AD107" s="680"/>
      <c r="AE107" s="680"/>
      <c r="AF107" s="530"/>
      <c r="AG107" s="680"/>
      <c r="AH107" s="680"/>
      <c r="AI107" s="530"/>
      <c r="AJ107" s="206">
        <v>0</v>
      </c>
      <c r="AK107" s="73">
        <v>0</v>
      </c>
      <c r="AL107" s="72">
        <v>0</v>
      </c>
      <c r="AM107" s="73">
        <v>0</v>
      </c>
      <c r="AN107" s="72">
        <v>0</v>
      </c>
      <c r="AO107" s="73">
        <v>0</v>
      </c>
      <c r="AP107" s="72">
        <v>0</v>
      </c>
      <c r="AQ107" s="73">
        <v>0</v>
      </c>
      <c r="AR107" s="83">
        <f>AJ107+AL107+AN107+AP107+L107</f>
        <v>0</v>
      </c>
      <c r="AS107" s="73">
        <f t="shared" si="110"/>
        <v>0</v>
      </c>
      <c r="AT107" s="102"/>
      <c r="AU107" s="72">
        <f t="shared" si="113"/>
        <v>0</v>
      </c>
      <c r="AV107" s="73">
        <f t="shared" si="114"/>
        <v>0</v>
      </c>
      <c r="AW107" s="102"/>
      <c r="AX107" s="510"/>
      <c r="AY107" s="510"/>
      <c r="AZ107" s="563"/>
      <c r="BA107" s="509"/>
      <c r="BB107" s="509"/>
      <c r="BC107" s="527"/>
      <c r="BD107" s="582"/>
      <c r="BE107" s="582"/>
      <c r="BF107" s="585"/>
      <c r="BG107" s="125">
        <f t="shared" si="111"/>
        <v>0</v>
      </c>
      <c r="BH107" s="84">
        <f t="shared" si="112"/>
        <v>0</v>
      </c>
      <c r="BI107" s="106"/>
      <c r="BJ107" s="510"/>
      <c r="BK107" s="510"/>
      <c r="BL107" s="531"/>
      <c r="BM107" s="509"/>
      <c r="BN107" s="509"/>
      <c r="BO107" s="530"/>
      <c r="BP107" s="582"/>
      <c r="BQ107" s="582"/>
      <c r="BR107" s="585"/>
      <c r="BS107" s="212">
        <f t="shared" si="107"/>
        <v>0</v>
      </c>
      <c r="BT107" s="75">
        <f t="shared" si="108"/>
        <v>0</v>
      </c>
      <c r="BU107" s="76"/>
      <c r="BV107" s="510"/>
      <c r="BW107" s="566"/>
      <c r="BX107" s="522"/>
      <c r="BY107" s="509"/>
      <c r="BZ107" s="509"/>
      <c r="CA107" s="512"/>
      <c r="CB107" s="641"/>
      <c r="CC107" s="641"/>
      <c r="CD107" s="643"/>
      <c r="CE107" s="369">
        <f t="shared" si="96"/>
        <v>0</v>
      </c>
      <c r="CF107" s="75">
        <f t="shared" si="97"/>
        <v>0</v>
      </c>
      <c r="CG107" s="102"/>
      <c r="CH107" s="510"/>
      <c r="CI107" s="510"/>
      <c r="CJ107" s="531"/>
      <c r="CK107" s="509"/>
      <c r="CL107" s="509"/>
      <c r="CM107" s="530"/>
      <c r="CN107" s="625"/>
      <c r="CO107" s="625"/>
      <c r="CP107" s="585"/>
      <c r="CQ107" s="206">
        <v>5</v>
      </c>
      <c r="CR107" s="73">
        <v>5</v>
      </c>
      <c r="CS107" s="72">
        <v>5</v>
      </c>
      <c r="CT107" s="73">
        <v>0</v>
      </c>
      <c r="CU107" s="72">
        <v>5</v>
      </c>
      <c r="CV107" s="73">
        <v>0</v>
      </c>
      <c r="CW107" s="72">
        <v>5</v>
      </c>
      <c r="CX107" s="73">
        <v>0</v>
      </c>
      <c r="CY107" s="325">
        <f t="shared" si="88"/>
        <v>20</v>
      </c>
      <c r="CZ107" s="381">
        <f t="shared" si="89"/>
        <v>5</v>
      </c>
      <c r="DA107" s="102"/>
      <c r="DB107" s="302">
        <f t="shared" si="98"/>
        <v>5</v>
      </c>
      <c r="DC107" s="98">
        <f t="shared" si="99"/>
        <v>5</v>
      </c>
      <c r="DD107" s="112">
        <f>DC107/DB107</f>
        <v>1</v>
      </c>
      <c r="DE107" s="510"/>
      <c r="DF107" s="510"/>
      <c r="DG107" s="513"/>
      <c r="DH107" s="1000"/>
      <c r="DI107" s="1000"/>
      <c r="DJ107" s="1004"/>
      <c r="DK107" s="1005"/>
      <c r="DL107" s="1005"/>
      <c r="DM107" s="643"/>
      <c r="DN107" s="190">
        <f t="shared" si="90"/>
        <v>10</v>
      </c>
      <c r="DO107" s="98">
        <f t="shared" si="91"/>
        <v>5</v>
      </c>
      <c r="DP107" s="106"/>
      <c r="DQ107" s="510"/>
      <c r="DR107" s="510"/>
      <c r="DS107" s="531"/>
      <c r="DT107" s="509"/>
      <c r="DU107" s="509"/>
      <c r="DV107" s="530"/>
      <c r="DW107" s="582"/>
      <c r="DX107" s="582"/>
      <c r="DY107" s="585"/>
      <c r="DZ107" s="190">
        <f t="shared" si="92"/>
        <v>15</v>
      </c>
      <c r="EA107" s="98">
        <f t="shared" si="93"/>
        <v>5</v>
      </c>
      <c r="EB107" s="76"/>
      <c r="EC107" s="510"/>
      <c r="ED107" s="566"/>
      <c r="EE107" s="522"/>
      <c r="EF107" s="509"/>
      <c r="EG107" s="509"/>
      <c r="EH107" s="512"/>
      <c r="EI107" s="641"/>
      <c r="EJ107" s="641"/>
      <c r="EK107" s="643"/>
      <c r="EL107" s="385">
        <f t="shared" si="94"/>
        <v>20</v>
      </c>
      <c r="EM107" s="98">
        <f t="shared" si="95"/>
        <v>5</v>
      </c>
      <c r="EN107" s="102"/>
      <c r="EO107" s="510"/>
      <c r="EP107" s="510"/>
      <c r="EQ107" s="531"/>
      <c r="ER107" s="509"/>
      <c r="ES107" s="509"/>
      <c r="ET107" s="545"/>
      <c r="EU107" s="625"/>
      <c r="EV107" s="625"/>
      <c r="EW107" s="631"/>
    </row>
    <row r="108" spans="1:153" ht="39.950000000000003" customHeight="1" thickBot="1" x14ac:dyDescent="0.3">
      <c r="A108" s="736" t="s">
        <v>244</v>
      </c>
      <c r="B108" s="316">
        <v>103</v>
      </c>
      <c r="C108" s="309" t="s">
        <v>17</v>
      </c>
      <c r="D108" s="191"/>
      <c r="E108" s="192"/>
      <c r="F108" s="61">
        <v>40</v>
      </c>
      <c r="G108" s="62">
        <v>40</v>
      </c>
      <c r="H108" s="147"/>
      <c r="I108" s="148"/>
      <c r="J108" s="61">
        <v>40</v>
      </c>
      <c r="K108" s="62">
        <v>40</v>
      </c>
      <c r="L108" s="61">
        <f t="shared" si="105"/>
        <v>80</v>
      </c>
      <c r="M108" s="62">
        <f>G108+K108</f>
        <v>80</v>
      </c>
      <c r="N108" s="107">
        <f>M108/L108</f>
        <v>1</v>
      </c>
      <c r="O108" s="678">
        <f>AVERAGE(F108:F110)</f>
        <v>18</v>
      </c>
      <c r="P108" s="678">
        <f>AVERAGE(G108:G110)</f>
        <v>17.666666666666668</v>
      </c>
      <c r="Q108" s="529">
        <f>P108/O108</f>
        <v>0.98148148148148151</v>
      </c>
      <c r="R108" s="658"/>
      <c r="S108" s="715"/>
      <c r="T108" s="949"/>
      <c r="U108" s="953"/>
      <c r="V108" s="953"/>
      <c r="W108" s="949"/>
      <c r="X108" s="214">
        <f t="shared" si="82"/>
        <v>80</v>
      </c>
      <c r="Y108" s="230">
        <f t="shared" si="83"/>
        <v>80</v>
      </c>
      <c r="Z108" s="133">
        <f t="shared" si="84"/>
        <v>1</v>
      </c>
      <c r="AA108" s="678">
        <f>AVERAGE(L108:L110)</f>
        <v>35.666666666666664</v>
      </c>
      <c r="AB108" s="678">
        <f>AVERAGE(M108:M110)</f>
        <v>35.666666666666664</v>
      </c>
      <c r="AC108" s="718">
        <f>AB108/AA108</f>
        <v>1</v>
      </c>
      <c r="AD108" s="680"/>
      <c r="AE108" s="680"/>
      <c r="AF108" s="530"/>
      <c r="AG108" s="680"/>
      <c r="AH108" s="680"/>
      <c r="AI108" s="530"/>
      <c r="AJ108" s="479">
        <v>5</v>
      </c>
      <c r="AK108" s="182">
        <v>15</v>
      </c>
      <c r="AL108" s="145">
        <v>15</v>
      </c>
      <c r="AM108" s="182">
        <v>5</v>
      </c>
      <c r="AN108" s="145">
        <v>0</v>
      </c>
      <c r="AO108" s="182">
        <v>0</v>
      </c>
      <c r="AP108" s="145">
        <v>0</v>
      </c>
      <c r="AQ108" s="182">
        <v>0</v>
      </c>
      <c r="AR108" s="61">
        <f t="shared" si="106"/>
        <v>100</v>
      </c>
      <c r="AS108" s="62">
        <f t="shared" ref="AS108:AS115" si="115">M108+AK108+AM108+AO108+AQ108</f>
        <v>100</v>
      </c>
      <c r="AT108" s="107">
        <f t="shared" si="85"/>
        <v>1</v>
      </c>
      <c r="AU108" s="61">
        <f t="shared" si="113"/>
        <v>85</v>
      </c>
      <c r="AV108" s="62">
        <f t="shared" si="114"/>
        <v>95</v>
      </c>
      <c r="AW108" s="107">
        <f t="shared" si="86"/>
        <v>1.1176470588235294</v>
      </c>
      <c r="AX108" s="508">
        <f>AVERAGE(AU108:AU110)</f>
        <v>41.333333333333336</v>
      </c>
      <c r="AY108" s="508">
        <f>AVERAGE(AV108:AV110)</f>
        <v>44.416666666666664</v>
      </c>
      <c r="AZ108" s="529">
        <f>AY108/AX108</f>
        <v>1.0745967741935483</v>
      </c>
      <c r="BA108" s="509"/>
      <c r="BB108" s="509"/>
      <c r="BC108" s="527"/>
      <c r="BD108" s="582"/>
      <c r="BE108" s="582"/>
      <c r="BF108" s="585"/>
      <c r="BG108" s="211">
        <f t="shared" si="111"/>
        <v>100</v>
      </c>
      <c r="BH108" s="62">
        <f t="shared" si="112"/>
        <v>100</v>
      </c>
      <c r="BI108" s="107">
        <f>BH108/BG108</f>
        <v>1</v>
      </c>
      <c r="BJ108" s="508">
        <f>AVERAGE(BG108:BG110)</f>
        <v>50.333333333333336</v>
      </c>
      <c r="BK108" s="508">
        <f>AVERAGE(BH108:BH110)</f>
        <v>51</v>
      </c>
      <c r="BL108" s="529">
        <f>BK108/BJ108</f>
        <v>1.0132450331125826</v>
      </c>
      <c r="BM108" s="509"/>
      <c r="BN108" s="509"/>
      <c r="BO108" s="530"/>
      <c r="BP108" s="582"/>
      <c r="BQ108" s="582"/>
      <c r="BR108" s="585"/>
      <c r="BS108" s="190">
        <f t="shared" si="107"/>
        <v>100</v>
      </c>
      <c r="BT108" s="98">
        <f t="shared" si="108"/>
        <v>100</v>
      </c>
      <c r="BU108" s="104">
        <f t="shared" si="109"/>
        <v>1</v>
      </c>
      <c r="BV108" s="508">
        <f>AVERAGE(BS108:BS110)</f>
        <v>54.333333333333336</v>
      </c>
      <c r="BW108" s="564">
        <f>AVERAGE(BT108:BT110)</f>
        <v>54.833333333333336</v>
      </c>
      <c r="BX108" s="520">
        <f>BW108/BV108</f>
        <v>1.00920245398773</v>
      </c>
      <c r="BY108" s="509"/>
      <c r="BZ108" s="509"/>
      <c r="CA108" s="512"/>
      <c r="CB108" s="641"/>
      <c r="CC108" s="641"/>
      <c r="CD108" s="643"/>
      <c r="CE108" s="293">
        <f t="shared" si="96"/>
        <v>100</v>
      </c>
      <c r="CF108" s="62">
        <f t="shared" si="97"/>
        <v>100</v>
      </c>
      <c r="CG108" s="107">
        <f t="shared" si="87"/>
        <v>1</v>
      </c>
      <c r="CH108" s="508">
        <f>AVERAGE(CE108:CE110)</f>
        <v>61</v>
      </c>
      <c r="CI108" s="508">
        <f>AVERAGE(CF108:CF110)</f>
        <v>60</v>
      </c>
      <c r="CJ108" s="529">
        <f>CI108/CH108</f>
        <v>0.98360655737704916</v>
      </c>
      <c r="CK108" s="509"/>
      <c r="CL108" s="509"/>
      <c r="CM108" s="530"/>
      <c r="CN108" s="625"/>
      <c r="CO108" s="625"/>
      <c r="CP108" s="585"/>
      <c r="CQ108" s="479">
        <v>0</v>
      </c>
      <c r="CR108" s="182">
        <v>0</v>
      </c>
      <c r="CS108" s="145">
        <v>0</v>
      </c>
      <c r="CT108" s="182">
        <v>0</v>
      </c>
      <c r="CU108" s="145">
        <v>0</v>
      </c>
      <c r="CV108" s="182">
        <v>0</v>
      </c>
      <c r="CW108" s="145">
        <v>0</v>
      </c>
      <c r="CX108" s="182">
        <v>0</v>
      </c>
      <c r="CY108" s="325">
        <f t="shared" si="88"/>
        <v>100</v>
      </c>
      <c r="CZ108" s="381">
        <f t="shared" si="89"/>
        <v>100</v>
      </c>
      <c r="DA108" s="107">
        <f t="shared" ref="DA108:DA115" si="116">CZ108/CY108</f>
        <v>1</v>
      </c>
      <c r="DB108" s="302">
        <f t="shared" si="98"/>
        <v>100</v>
      </c>
      <c r="DC108" s="98">
        <f t="shared" si="99"/>
        <v>100</v>
      </c>
      <c r="DD108" s="107">
        <f>DC108/DB108</f>
        <v>1</v>
      </c>
      <c r="DE108" s="508">
        <f>AVERAGE(DB108:DB110)</f>
        <v>67.5</v>
      </c>
      <c r="DF108" s="508">
        <f>AVERAGE(DC108:DC110)</f>
        <v>66.5</v>
      </c>
      <c r="DG108" s="511">
        <f>DF108/DE108</f>
        <v>0.98518518518518516</v>
      </c>
      <c r="DH108" s="1000"/>
      <c r="DI108" s="1000"/>
      <c r="DJ108" s="1004"/>
      <c r="DK108" s="1005"/>
      <c r="DL108" s="1005"/>
      <c r="DM108" s="643"/>
      <c r="DN108" s="190">
        <f t="shared" si="90"/>
        <v>100</v>
      </c>
      <c r="DO108" s="98">
        <f t="shared" si="91"/>
        <v>100</v>
      </c>
      <c r="DP108" s="107">
        <f>DO108/DN108</f>
        <v>1</v>
      </c>
      <c r="DQ108" s="508">
        <f>AVERAGE(DN108:DN110)</f>
        <v>74</v>
      </c>
      <c r="DR108" s="508">
        <f>AVERAGE(DO108:DO110)</f>
        <v>66.5</v>
      </c>
      <c r="DS108" s="529">
        <f>DR108/DQ108</f>
        <v>0.89864864864864868</v>
      </c>
      <c r="DT108" s="509"/>
      <c r="DU108" s="509"/>
      <c r="DV108" s="530"/>
      <c r="DW108" s="582"/>
      <c r="DX108" s="582"/>
      <c r="DY108" s="585"/>
      <c r="DZ108" s="190">
        <f t="shared" si="92"/>
        <v>100</v>
      </c>
      <c r="EA108" s="98">
        <f t="shared" si="93"/>
        <v>100</v>
      </c>
      <c r="EB108" s="104">
        <f>EA108/DZ108</f>
        <v>1</v>
      </c>
      <c r="EC108" s="508">
        <f>AVERAGE(DZ108:DZ110)</f>
        <v>80.5</v>
      </c>
      <c r="ED108" s="564">
        <f>AVERAGE(EA108:EA110)</f>
        <v>66.5</v>
      </c>
      <c r="EE108" s="520">
        <f>ED108/EC108</f>
        <v>0.82608695652173914</v>
      </c>
      <c r="EF108" s="509"/>
      <c r="EG108" s="509"/>
      <c r="EH108" s="512"/>
      <c r="EI108" s="641"/>
      <c r="EJ108" s="641"/>
      <c r="EK108" s="643"/>
      <c r="EL108" s="385">
        <f t="shared" si="94"/>
        <v>100</v>
      </c>
      <c r="EM108" s="98">
        <f t="shared" si="95"/>
        <v>100</v>
      </c>
      <c r="EN108" s="107">
        <f t="shared" ref="EN108:EN120" si="117">EM108/EL108</f>
        <v>1</v>
      </c>
      <c r="EO108" s="508">
        <f>AVERAGE(EL108:EL110)</f>
        <v>87.333333333333329</v>
      </c>
      <c r="EP108" s="508">
        <f>AVERAGE(EM108:EM110)</f>
        <v>66.5</v>
      </c>
      <c r="EQ108" s="529">
        <f>EP108/EO108</f>
        <v>0.76145038167938939</v>
      </c>
      <c r="ER108" s="509"/>
      <c r="ES108" s="509"/>
      <c r="ET108" s="545"/>
      <c r="EU108" s="625"/>
      <c r="EV108" s="625"/>
      <c r="EW108" s="631"/>
    </row>
    <row r="109" spans="1:153" ht="39.950000000000003" customHeight="1" thickBot="1" x14ac:dyDescent="0.3">
      <c r="A109" s="737"/>
      <c r="B109" s="317">
        <v>104</v>
      </c>
      <c r="C109" s="310" t="s">
        <v>175</v>
      </c>
      <c r="D109" s="197"/>
      <c r="E109" s="198"/>
      <c r="F109" s="66">
        <v>2</v>
      </c>
      <c r="G109" s="67">
        <v>1</v>
      </c>
      <c r="H109" s="149"/>
      <c r="I109" s="150"/>
      <c r="J109" s="80">
        <v>0</v>
      </c>
      <c r="K109" s="67">
        <v>1</v>
      </c>
      <c r="L109" s="66">
        <f t="shared" si="105"/>
        <v>2</v>
      </c>
      <c r="M109" s="67">
        <f t="shared" ref="M109:M122" si="118">G109+K109</f>
        <v>2</v>
      </c>
      <c r="N109" s="109">
        <f t="shared" si="71"/>
        <v>1</v>
      </c>
      <c r="O109" s="680"/>
      <c r="P109" s="680"/>
      <c r="Q109" s="530"/>
      <c r="R109" s="658"/>
      <c r="S109" s="715"/>
      <c r="T109" s="949"/>
      <c r="U109" s="953"/>
      <c r="V109" s="953"/>
      <c r="W109" s="949"/>
      <c r="X109" s="215">
        <f t="shared" si="82"/>
        <v>2</v>
      </c>
      <c r="Y109" s="225">
        <f t="shared" si="83"/>
        <v>2</v>
      </c>
      <c r="Z109" s="134">
        <f t="shared" si="84"/>
        <v>1</v>
      </c>
      <c r="AA109" s="680"/>
      <c r="AB109" s="680"/>
      <c r="AC109" s="719"/>
      <c r="AD109" s="680"/>
      <c r="AE109" s="680"/>
      <c r="AF109" s="530"/>
      <c r="AG109" s="680"/>
      <c r="AH109" s="680"/>
      <c r="AI109" s="530"/>
      <c r="AJ109" s="480">
        <v>6</v>
      </c>
      <c r="AK109" s="121">
        <v>5</v>
      </c>
      <c r="AL109" s="143">
        <v>6</v>
      </c>
      <c r="AM109" s="121">
        <v>9</v>
      </c>
      <c r="AN109" s="143">
        <v>6</v>
      </c>
      <c r="AO109" s="121">
        <v>5.5</v>
      </c>
      <c r="AP109" s="143">
        <v>13</v>
      </c>
      <c r="AQ109" s="121">
        <v>8.5</v>
      </c>
      <c r="AR109" s="66">
        <f>AJ109+AL109+AN109+AP109+L109</f>
        <v>33</v>
      </c>
      <c r="AS109" s="67">
        <f>M109+AK109+AM109+AO109+AQ109</f>
        <v>30</v>
      </c>
      <c r="AT109" s="109">
        <f t="shared" si="85"/>
        <v>0.90909090909090906</v>
      </c>
      <c r="AU109" s="66">
        <f t="shared" si="113"/>
        <v>8</v>
      </c>
      <c r="AV109" s="67">
        <f t="shared" si="114"/>
        <v>7</v>
      </c>
      <c r="AW109" s="246">
        <f t="shared" si="86"/>
        <v>0.875</v>
      </c>
      <c r="AX109" s="509"/>
      <c r="AY109" s="509"/>
      <c r="AZ109" s="530"/>
      <c r="BA109" s="509"/>
      <c r="BB109" s="509"/>
      <c r="BC109" s="527"/>
      <c r="BD109" s="582"/>
      <c r="BE109" s="582"/>
      <c r="BF109" s="585"/>
      <c r="BG109" s="63">
        <f>AU109+AL109</f>
        <v>14</v>
      </c>
      <c r="BH109" s="67">
        <f t="shared" si="112"/>
        <v>16</v>
      </c>
      <c r="BI109" s="109">
        <f>BH109/BG109</f>
        <v>1.1428571428571428</v>
      </c>
      <c r="BJ109" s="509"/>
      <c r="BK109" s="509"/>
      <c r="BL109" s="530"/>
      <c r="BM109" s="509"/>
      <c r="BN109" s="509"/>
      <c r="BO109" s="530"/>
      <c r="BP109" s="582"/>
      <c r="BQ109" s="582"/>
      <c r="BR109" s="585"/>
      <c r="BS109" s="63">
        <f>BG109+AN109</f>
        <v>20</v>
      </c>
      <c r="BT109" s="67">
        <f>BH109+AO109</f>
        <v>21.5</v>
      </c>
      <c r="BU109" s="223">
        <f>BT109/BS109</f>
        <v>1.075</v>
      </c>
      <c r="BV109" s="509"/>
      <c r="BW109" s="565"/>
      <c r="BX109" s="521"/>
      <c r="BY109" s="509"/>
      <c r="BZ109" s="509"/>
      <c r="CA109" s="512"/>
      <c r="CB109" s="641"/>
      <c r="CC109" s="641"/>
      <c r="CD109" s="643"/>
      <c r="CE109" s="367">
        <f t="shared" si="96"/>
        <v>33</v>
      </c>
      <c r="CF109" s="67">
        <f t="shared" si="97"/>
        <v>30</v>
      </c>
      <c r="CG109" s="109">
        <f t="shared" si="87"/>
        <v>0.90909090909090906</v>
      </c>
      <c r="CH109" s="509"/>
      <c r="CI109" s="509"/>
      <c r="CJ109" s="530"/>
      <c r="CK109" s="509"/>
      <c r="CL109" s="509"/>
      <c r="CM109" s="530"/>
      <c r="CN109" s="625"/>
      <c r="CO109" s="625"/>
      <c r="CP109" s="585"/>
      <c r="CQ109" s="480">
        <v>7</v>
      </c>
      <c r="CR109" s="121">
        <v>7</v>
      </c>
      <c r="CS109" s="143">
        <v>7</v>
      </c>
      <c r="CT109" s="121">
        <v>0</v>
      </c>
      <c r="CU109" s="143">
        <v>7</v>
      </c>
      <c r="CV109" s="121">
        <v>0</v>
      </c>
      <c r="CW109" s="143">
        <v>8</v>
      </c>
      <c r="CX109" s="121">
        <v>0</v>
      </c>
      <c r="CY109" s="325">
        <f t="shared" si="88"/>
        <v>62</v>
      </c>
      <c r="CZ109" s="381">
        <f t="shared" si="89"/>
        <v>37</v>
      </c>
      <c r="DA109" s="108">
        <f t="shared" si="116"/>
        <v>0.59677419354838712</v>
      </c>
      <c r="DB109" s="302">
        <f t="shared" si="98"/>
        <v>40</v>
      </c>
      <c r="DC109" s="98">
        <f t="shared" si="99"/>
        <v>37</v>
      </c>
      <c r="DD109" s="109">
        <f>DC109/DB109</f>
        <v>0.92500000000000004</v>
      </c>
      <c r="DE109" s="509"/>
      <c r="DF109" s="509"/>
      <c r="DG109" s="512"/>
      <c r="DH109" s="1000"/>
      <c r="DI109" s="1000"/>
      <c r="DJ109" s="1004"/>
      <c r="DK109" s="1005"/>
      <c r="DL109" s="1005"/>
      <c r="DM109" s="643"/>
      <c r="DN109" s="190">
        <f t="shared" si="90"/>
        <v>47</v>
      </c>
      <c r="DO109" s="98">
        <f t="shared" si="91"/>
        <v>37</v>
      </c>
      <c r="DP109" s="109">
        <f>DO109/DN109</f>
        <v>0.78723404255319152</v>
      </c>
      <c r="DQ109" s="509"/>
      <c r="DR109" s="509"/>
      <c r="DS109" s="530"/>
      <c r="DT109" s="509"/>
      <c r="DU109" s="509"/>
      <c r="DV109" s="530"/>
      <c r="DW109" s="582"/>
      <c r="DX109" s="582"/>
      <c r="DY109" s="585"/>
      <c r="DZ109" s="190">
        <f t="shared" si="92"/>
        <v>54</v>
      </c>
      <c r="EA109" s="98">
        <f t="shared" si="93"/>
        <v>37</v>
      </c>
      <c r="EB109" s="223">
        <f>EA109/DZ109</f>
        <v>0.68518518518518523</v>
      </c>
      <c r="EC109" s="509"/>
      <c r="ED109" s="565"/>
      <c r="EE109" s="521"/>
      <c r="EF109" s="509"/>
      <c r="EG109" s="509"/>
      <c r="EH109" s="512"/>
      <c r="EI109" s="641"/>
      <c r="EJ109" s="641"/>
      <c r="EK109" s="643"/>
      <c r="EL109" s="385">
        <f t="shared" si="94"/>
        <v>62</v>
      </c>
      <c r="EM109" s="98">
        <f t="shared" si="95"/>
        <v>37</v>
      </c>
      <c r="EN109" s="108">
        <f t="shared" si="117"/>
        <v>0.59677419354838712</v>
      </c>
      <c r="EO109" s="509"/>
      <c r="EP109" s="509"/>
      <c r="EQ109" s="530"/>
      <c r="ER109" s="509"/>
      <c r="ES109" s="509"/>
      <c r="ET109" s="545"/>
      <c r="EU109" s="625"/>
      <c r="EV109" s="625"/>
      <c r="EW109" s="631"/>
    </row>
    <row r="110" spans="1:153" ht="39.950000000000003" customHeight="1" thickBot="1" x14ac:dyDescent="0.3">
      <c r="A110" s="738"/>
      <c r="B110" s="318">
        <v>105</v>
      </c>
      <c r="C110" s="311" t="s">
        <v>18</v>
      </c>
      <c r="D110" s="199"/>
      <c r="E110" s="200"/>
      <c r="F110" s="74">
        <v>12</v>
      </c>
      <c r="G110" s="75">
        <v>12</v>
      </c>
      <c r="H110" s="159"/>
      <c r="I110" s="160"/>
      <c r="J110" s="74">
        <v>13</v>
      </c>
      <c r="K110" s="75">
        <v>13</v>
      </c>
      <c r="L110" s="74">
        <f>F110+J110</f>
        <v>25</v>
      </c>
      <c r="M110" s="75">
        <f t="shared" si="118"/>
        <v>25</v>
      </c>
      <c r="N110" s="112">
        <f t="shared" si="71"/>
        <v>1</v>
      </c>
      <c r="O110" s="679"/>
      <c r="P110" s="679"/>
      <c r="Q110" s="531"/>
      <c r="R110" s="658"/>
      <c r="S110" s="715"/>
      <c r="T110" s="949"/>
      <c r="U110" s="953"/>
      <c r="V110" s="953"/>
      <c r="W110" s="949"/>
      <c r="X110" s="216">
        <f t="shared" si="82"/>
        <v>25</v>
      </c>
      <c r="Y110" s="226">
        <f t="shared" si="83"/>
        <v>25</v>
      </c>
      <c r="Z110" s="163">
        <f t="shared" si="84"/>
        <v>1</v>
      </c>
      <c r="AA110" s="679"/>
      <c r="AB110" s="679"/>
      <c r="AC110" s="720"/>
      <c r="AD110" s="680"/>
      <c r="AE110" s="680"/>
      <c r="AF110" s="530"/>
      <c r="AG110" s="680"/>
      <c r="AH110" s="680"/>
      <c r="AI110" s="530"/>
      <c r="AJ110" s="334">
        <v>6</v>
      </c>
      <c r="AK110" s="122">
        <v>6.25</v>
      </c>
      <c r="AL110" s="144">
        <v>6</v>
      </c>
      <c r="AM110" s="122">
        <v>5.75</v>
      </c>
      <c r="AN110" s="144">
        <v>6</v>
      </c>
      <c r="AO110" s="122">
        <v>6</v>
      </c>
      <c r="AP110" s="144">
        <v>7</v>
      </c>
      <c r="AQ110" s="122">
        <v>7</v>
      </c>
      <c r="AR110" s="74">
        <f t="shared" si="106"/>
        <v>50</v>
      </c>
      <c r="AS110" s="110">
        <f t="shared" si="115"/>
        <v>50</v>
      </c>
      <c r="AT110" s="112">
        <f t="shared" si="85"/>
        <v>1</v>
      </c>
      <c r="AU110" s="292">
        <f t="shared" si="113"/>
        <v>31</v>
      </c>
      <c r="AV110" s="110">
        <f t="shared" si="114"/>
        <v>31.25</v>
      </c>
      <c r="AW110" s="112">
        <f t="shared" si="86"/>
        <v>1.0080645161290323</v>
      </c>
      <c r="AX110" s="510"/>
      <c r="AY110" s="510"/>
      <c r="AZ110" s="531"/>
      <c r="BA110" s="509"/>
      <c r="BB110" s="509"/>
      <c r="BC110" s="527"/>
      <c r="BD110" s="582"/>
      <c r="BE110" s="582"/>
      <c r="BF110" s="585"/>
      <c r="BG110" s="212">
        <f t="shared" si="73"/>
        <v>37</v>
      </c>
      <c r="BH110" s="110">
        <f t="shared" si="112"/>
        <v>37</v>
      </c>
      <c r="BI110" s="112">
        <f t="shared" ref="BI110:BI119" si="119">BH110/BG110</f>
        <v>1</v>
      </c>
      <c r="BJ110" s="510"/>
      <c r="BK110" s="510"/>
      <c r="BL110" s="531"/>
      <c r="BM110" s="509"/>
      <c r="BN110" s="509"/>
      <c r="BO110" s="530"/>
      <c r="BP110" s="582"/>
      <c r="BQ110" s="582"/>
      <c r="BR110" s="585"/>
      <c r="BS110" s="212">
        <f t="shared" si="107"/>
        <v>43</v>
      </c>
      <c r="BT110" s="110">
        <f>BH110+AO110</f>
        <v>43</v>
      </c>
      <c r="BU110" s="232">
        <f>BT110/BS110</f>
        <v>1</v>
      </c>
      <c r="BV110" s="510"/>
      <c r="BW110" s="566"/>
      <c r="BX110" s="522"/>
      <c r="BY110" s="509"/>
      <c r="BZ110" s="509"/>
      <c r="CA110" s="512"/>
      <c r="CB110" s="641"/>
      <c r="CC110" s="641"/>
      <c r="CD110" s="643"/>
      <c r="CE110" s="292">
        <f t="shared" si="96"/>
        <v>50</v>
      </c>
      <c r="CF110" s="75">
        <f t="shared" si="97"/>
        <v>50</v>
      </c>
      <c r="CG110" s="112">
        <f t="shared" si="87"/>
        <v>1</v>
      </c>
      <c r="CH110" s="510"/>
      <c r="CI110" s="510"/>
      <c r="CJ110" s="531"/>
      <c r="CK110" s="509"/>
      <c r="CL110" s="509"/>
      <c r="CM110" s="530"/>
      <c r="CN110" s="625"/>
      <c r="CO110" s="625"/>
      <c r="CP110" s="585"/>
      <c r="CQ110" s="334">
        <v>12.5</v>
      </c>
      <c r="CR110" s="122">
        <v>12.5</v>
      </c>
      <c r="CS110" s="334">
        <v>12.5</v>
      </c>
      <c r="CT110" s="122">
        <v>0</v>
      </c>
      <c r="CU110" s="334">
        <v>12.5</v>
      </c>
      <c r="CV110" s="122">
        <v>0</v>
      </c>
      <c r="CW110" s="334">
        <v>12.5</v>
      </c>
      <c r="CX110" s="122">
        <v>0</v>
      </c>
      <c r="CY110" s="325">
        <f t="shared" si="88"/>
        <v>100</v>
      </c>
      <c r="CZ110" s="381">
        <f t="shared" si="89"/>
        <v>62.5</v>
      </c>
      <c r="DA110" s="111">
        <f t="shared" si="116"/>
        <v>0.625</v>
      </c>
      <c r="DB110" s="302">
        <f t="shared" si="98"/>
        <v>62.5</v>
      </c>
      <c r="DC110" s="98">
        <f t="shared" si="99"/>
        <v>62.5</v>
      </c>
      <c r="DD110" s="112">
        <f>DC110/DB110</f>
        <v>1</v>
      </c>
      <c r="DE110" s="510"/>
      <c r="DF110" s="510"/>
      <c r="DG110" s="513"/>
      <c r="DH110" s="1000"/>
      <c r="DI110" s="1000"/>
      <c r="DJ110" s="1004"/>
      <c r="DK110" s="1005"/>
      <c r="DL110" s="1005"/>
      <c r="DM110" s="643"/>
      <c r="DN110" s="190">
        <f t="shared" si="90"/>
        <v>75</v>
      </c>
      <c r="DO110" s="98">
        <f t="shared" si="91"/>
        <v>62.5</v>
      </c>
      <c r="DP110" s="112">
        <f>DO110/DN110</f>
        <v>0.83333333333333337</v>
      </c>
      <c r="DQ110" s="510"/>
      <c r="DR110" s="510"/>
      <c r="DS110" s="531"/>
      <c r="DT110" s="509"/>
      <c r="DU110" s="509"/>
      <c r="DV110" s="530"/>
      <c r="DW110" s="582"/>
      <c r="DX110" s="582"/>
      <c r="DY110" s="585"/>
      <c r="DZ110" s="190">
        <f t="shared" si="92"/>
        <v>87.5</v>
      </c>
      <c r="EA110" s="98">
        <f t="shared" si="93"/>
        <v>62.5</v>
      </c>
      <c r="EB110" s="232">
        <f>EA110/DZ110</f>
        <v>0.7142857142857143</v>
      </c>
      <c r="EC110" s="510"/>
      <c r="ED110" s="566"/>
      <c r="EE110" s="522"/>
      <c r="EF110" s="509"/>
      <c r="EG110" s="509"/>
      <c r="EH110" s="512"/>
      <c r="EI110" s="641"/>
      <c r="EJ110" s="641"/>
      <c r="EK110" s="643"/>
      <c r="EL110" s="385">
        <f t="shared" si="94"/>
        <v>100</v>
      </c>
      <c r="EM110" s="98">
        <f t="shared" si="95"/>
        <v>62.5</v>
      </c>
      <c r="EN110" s="111">
        <f t="shared" si="117"/>
        <v>0.625</v>
      </c>
      <c r="EO110" s="510"/>
      <c r="EP110" s="510"/>
      <c r="EQ110" s="531"/>
      <c r="ER110" s="509"/>
      <c r="ES110" s="509"/>
      <c r="ET110" s="545"/>
      <c r="EU110" s="625"/>
      <c r="EV110" s="625"/>
      <c r="EW110" s="631"/>
    </row>
    <row r="111" spans="1:153" s="11" customFormat="1" ht="39.950000000000003" customHeight="1" thickBot="1" x14ac:dyDescent="0.3">
      <c r="A111" s="736" t="s">
        <v>43</v>
      </c>
      <c r="B111" s="316">
        <v>106</v>
      </c>
      <c r="C111" s="309" t="s">
        <v>176</v>
      </c>
      <c r="D111" s="203"/>
      <c r="E111" s="204"/>
      <c r="F111" s="145">
        <v>15</v>
      </c>
      <c r="G111" s="114">
        <v>15</v>
      </c>
      <c r="H111" s="185"/>
      <c r="I111" s="186"/>
      <c r="J111" s="113">
        <v>13</v>
      </c>
      <c r="K111" s="114">
        <v>13</v>
      </c>
      <c r="L111" s="61">
        <f>F111+J111</f>
        <v>28</v>
      </c>
      <c r="M111" s="182">
        <f t="shared" si="118"/>
        <v>28</v>
      </c>
      <c r="N111" s="107">
        <f t="shared" si="71"/>
        <v>1</v>
      </c>
      <c r="O111" s="678">
        <f>AVERAGE(F111:F113)</f>
        <v>5</v>
      </c>
      <c r="P111" s="678">
        <f>AVERAGE(G111:G113)</f>
        <v>5</v>
      </c>
      <c r="Q111" s="529">
        <f>P111/O111</f>
        <v>1</v>
      </c>
      <c r="R111" s="658"/>
      <c r="S111" s="715"/>
      <c r="T111" s="949"/>
      <c r="U111" s="953"/>
      <c r="V111" s="953"/>
      <c r="W111" s="949"/>
      <c r="X111" s="214">
        <f t="shared" si="82"/>
        <v>28</v>
      </c>
      <c r="Y111" s="230">
        <f t="shared" si="83"/>
        <v>28</v>
      </c>
      <c r="Z111" s="133">
        <f t="shared" si="84"/>
        <v>1</v>
      </c>
      <c r="AA111" s="678">
        <f>AVERAGE(L111:L112)</f>
        <v>14</v>
      </c>
      <c r="AB111" s="678">
        <f>AVERAGE(M111:M112)</f>
        <v>14</v>
      </c>
      <c r="AC111" s="526">
        <f>AB111/AA111</f>
        <v>1</v>
      </c>
      <c r="AD111" s="680"/>
      <c r="AE111" s="680"/>
      <c r="AF111" s="530"/>
      <c r="AG111" s="680"/>
      <c r="AH111" s="680"/>
      <c r="AI111" s="530"/>
      <c r="AJ111" s="205">
        <v>8.25</v>
      </c>
      <c r="AK111" s="114">
        <v>8.25</v>
      </c>
      <c r="AL111" s="113">
        <v>6.25</v>
      </c>
      <c r="AM111" s="114">
        <v>6.25</v>
      </c>
      <c r="AN111" s="113">
        <v>6.25</v>
      </c>
      <c r="AO111" s="114">
        <v>2.5</v>
      </c>
      <c r="AP111" s="113">
        <v>6.25</v>
      </c>
      <c r="AQ111" s="114">
        <v>5</v>
      </c>
      <c r="AR111" s="61">
        <f t="shared" si="106"/>
        <v>55</v>
      </c>
      <c r="AS111" s="116">
        <f>M111+AK111+AM111+AO111+AQ111</f>
        <v>50</v>
      </c>
      <c r="AT111" s="107">
        <f t="shared" si="85"/>
        <v>0.90909090909090906</v>
      </c>
      <c r="AU111" s="293">
        <f t="shared" si="113"/>
        <v>36.25</v>
      </c>
      <c r="AV111" s="117">
        <f t="shared" si="114"/>
        <v>36.25</v>
      </c>
      <c r="AW111" s="107">
        <f t="shared" si="86"/>
        <v>1</v>
      </c>
      <c r="AX111" s="508">
        <f>AVERAGE(AU111:AU113)</f>
        <v>14.166666666666666</v>
      </c>
      <c r="AY111" s="508">
        <f>AVERAGE(AV111:AV113)</f>
        <v>14.166666666666666</v>
      </c>
      <c r="AZ111" s="529">
        <f>AY111/AX111</f>
        <v>1</v>
      </c>
      <c r="BA111" s="509"/>
      <c r="BB111" s="509"/>
      <c r="BC111" s="527"/>
      <c r="BD111" s="582"/>
      <c r="BE111" s="582"/>
      <c r="BF111" s="585"/>
      <c r="BG111" s="211">
        <f t="shared" si="73"/>
        <v>42.5</v>
      </c>
      <c r="BH111" s="117">
        <f t="shared" ref="BH111:BH120" si="120">M111+AK111+AM111</f>
        <v>42.5</v>
      </c>
      <c r="BI111" s="118">
        <f>BH111/BG111</f>
        <v>1</v>
      </c>
      <c r="BJ111" s="508">
        <f>AVERAGE(BG111:BG113)</f>
        <v>18.333333333333332</v>
      </c>
      <c r="BK111" s="508">
        <f>AVERAGE(BH111:BH113)</f>
        <v>18.333333333333332</v>
      </c>
      <c r="BL111" s="529">
        <f>BK111/BJ111</f>
        <v>1</v>
      </c>
      <c r="BM111" s="509"/>
      <c r="BN111" s="509"/>
      <c r="BO111" s="530"/>
      <c r="BP111" s="582"/>
      <c r="BQ111" s="582"/>
      <c r="BR111" s="585"/>
      <c r="BS111" s="190">
        <f>BG111+AN111</f>
        <v>48.75</v>
      </c>
      <c r="BT111" s="119">
        <f>BH111+AO111</f>
        <v>45</v>
      </c>
      <c r="BU111" s="104">
        <f>BT111/BS111</f>
        <v>0.92307692307692313</v>
      </c>
      <c r="BV111" s="570">
        <f>AVERAGE(BS111:BS113)</f>
        <v>22.5</v>
      </c>
      <c r="BW111" s="570">
        <f>AVERAGE(BT111:BT113)</f>
        <v>23.333333333333332</v>
      </c>
      <c r="BX111" s="573">
        <f>BW111/BV111</f>
        <v>1.037037037037037</v>
      </c>
      <c r="BY111" s="509"/>
      <c r="BZ111" s="509"/>
      <c r="CA111" s="512"/>
      <c r="CB111" s="641"/>
      <c r="CC111" s="641"/>
      <c r="CD111" s="643"/>
      <c r="CE111" s="293">
        <f t="shared" si="96"/>
        <v>55</v>
      </c>
      <c r="CF111" s="62">
        <f t="shared" si="97"/>
        <v>50</v>
      </c>
      <c r="CG111" s="107">
        <f t="shared" si="87"/>
        <v>0.90909090909090906</v>
      </c>
      <c r="CH111" s="508">
        <f>AVERAGE(CE111:CE113)</f>
        <v>26.666666666666668</v>
      </c>
      <c r="CI111" s="508">
        <f>AVERAGE(CF111:CF113)</f>
        <v>25</v>
      </c>
      <c r="CJ111" s="529">
        <f>CI111/CH111</f>
        <v>0.9375</v>
      </c>
      <c r="CK111" s="509"/>
      <c r="CL111" s="509"/>
      <c r="CM111" s="530"/>
      <c r="CN111" s="625"/>
      <c r="CO111" s="625"/>
      <c r="CP111" s="585"/>
      <c r="CQ111" s="205">
        <v>7.5</v>
      </c>
      <c r="CR111" s="114">
        <v>12.5</v>
      </c>
      <c r="CS111" s="113">
        <v>0</v>
      </c>
      <c r="CT111" s="114">
        <v>0</v>
      </c>
      <c r="CU111" s="113">
        <v>0</v>
      </c>
      <c r="CV111" s="114">
        <v>0</v>
      </c>
      <c r="CW111" s="113">
        <v>7.5</v>
      </c>
      <c r="CX111" s="114">
        <v>0</v>
      </c>
      <c r="CY111" s="325">
        <f t="shared" si="88"/>
        <v>70</v>
      </c>
      <c r="CZ111" s="381">
        <f t="shared" si="89"/>
        <v>62.5</v>
      </c>
      <c r="DA111" s="96">
        <f t="shared" si="116"/>
        <v>0.8928571428571429</v>
      </c>
      <c r="DB111" s="302">
        <f t="shared" si="98"/>
        <v>62.5</v>
      </c>
      <c r="DC111" s="98">
        <f t="shared" si="99"/>
        <v>62.5</v>
      </c>
      <c r="DD111" s="107">
        <f>DC111/DB111</f>
        <v>1</v>
      </c>
      <c r="DE111" s="508">
        <f>AVERAGE(DB111:DB113)</f>
        <v>29.166666666666668</v>
      </c>
      <c r="DF111" s="508">
        <f>AVERAGE(DC111:DC113)</f>
        <v>29.166666666666668</v>
      </c>
      <c r="DG111" s="511">
        <f>DF111/DE111</f>
        <v>1</v>
      </c>
      <c r="DH111" s="1000"/>
      <c r="DI111" s="1000"/>
      <c r="DJ111" s="1004"/>
      <c r="DK111" s="1005"/>
      <c r="DL111" s="1005"/>
      <c r="DM111" s="643"/>
      <c r="DN111" s="190">
        <f t="shared" si="90"/>
        <v>62.5</v>
      </c>
      <c r="DO111" s="98">
        <f t="shared" si="91"/>
        <v>62.5</v>
      </c>
      <c r="DP111" s="118">
        <f>DO111/DN111</f>
        <v>1</v>
      </c>
      <c r="DQ111" s="508">
        <f>AVERAGE(DN111:DN113)</f>
        <v>34.166666666666664</v>
      </c>
      <c r="DR111" s="508">
        <f>AVERAGE(DO111:DO113)</f>
        <v>29.166666666666668</v>
      </c>
      <c r="DS111" s="529">
        <f>DR111/DQ111</f>
        <v>0.85365853658536595</v>
      </c>
      <c r="DT111" s="509"/>
      <c r="DU111" s="509"/>
      <c r="DV111" s="530"/>
      <c r="DW111" s="582"/>
      <c r="DX111" s="582"/>
      <c r="DY111" s="585"/>
      <c r="DZ111" s="190">
        <f t="shared" si="92"/>
        <v>62.5</v>
      </c>
      <c r="EA111" s="98">
        <f t="shared" si="93"/>
        <v>62.5</v>
      </c>
      <c r="EB111" s="104">
        <f>EA111/DZ111</f>
        <v>1</v>
      </c>
      <c r="EC111" s="570">
        <f>AVERAGE(DZ111:DZ113)</f>
        <v>42.5</v>
      </c>
      <c r="ED111" s="570">
        <f>AVERAGE(EA111:EA113)</f>
        <v>29.166666666666668</v>
      </c>
      <c r="EE111" s="573">
        <f>ED111/EC111</f>
        <v>0.68627450980392157</v>
      </c>
      <c r="EF111" s="509"/>
      <c r="EG111" s="509"/>
      <c r="EH111" s="512"/>
      <c r="EI111" s="641"/>
      <c r="EJ111" s="641"/>
      <c r="EK111" s="643"/>
      <c r="EL111" s="385">
        <f t="shared" si="94"/>
        <v>70</v>
      </c>
      <c r="EM111" s="98">
        <f t="shared" si="95"/>
        <v>62.5</v>
      </c>
      <c r="EN111" s="96">
        <f t="shared" si="117"/>
        <v>0.8928571428571429</v>
      </c>
      <c r="EO111" s="508">
        <f>AVERAGE(EL111:EL113)</f>
        <v>53.333333333333336</v>
      </c>
      <c r="EP111" s="508">
        <f>AVERAGE(EM111:EM113)</f>
        <v>29.166666666666668</v>
      </c>
      <c r="EQ111" s="544">
        <f>EP111/EO111</f>
        <v>0.546875</v>
      </c>
      <c r="ER111" s="509"/>
      <c r="ES111" s="509"/>
      <c r="ET111" s="545"/>
      <c r="EU111" s="625"/>
      <c r="EV111" s="625"/>
      <c r="EW111" s="631"/>
    </row>
    <row r="112" spans="1:153" s="11" customFormat="1" ht="39.950000000000003" customHeight="1" thickBot="1" x14ac:dyDescent="0.3">
      <c r="A112" s="737"/>
      <c r="B112" s="317">
        <v>107</v>
      </c>
      <c r="C112" s="310" t="s">
        <v>177</v>
      </c>
      <c r="D112" s="155"/>
      <c r="E112" s="156"/>
      <c r="F112" s="80">
        <v>0</v>
      </c>
      <c r="G112" s="81">
        <v>0</v>
      </c>
      <c r="H112" s="151"/>
      <c r="I112" s="152"/>
      <c r="J112" s="80">
        <v>0</v>
      </c>
      <c r="K112" s="81">
        <v>0</v>
      </c>
      <c r="L112" s="302">
        <f t="shared" si="105"/>
        <v>0</v>
      </c>
      <c r="M112" s="81">
        <f t="shared" si="118"/>
        <v>0</v>
      </c>
      <c r="N112" s="100"/>
      <c r="O112" s="680"/>
      <c r="P112" s="680"/>
      <c r="Q112" s="530"/>
      <c r="R112" s="658"/>
      <c r="S112" s="715"/>
      <c r="T112" s="949"/>
      <c r="U112" s="953"/>
      <c r="V112" s="953"/>
      <c r="W112" s="949"/>
      <c r="X112" s="215">
        <f t="shared" si="82"/>
        <v>0</v>
      </c>
      <c r="Y112" s="225">
        <f t="shared" si="83"/>
        <v>0</v>
      </c>
      <c r="Z112" s="238"/>
      <c r="AA112" s="680"/>
      <c r="AB112" s="680"/>
      <c r="AC112" s="527"/>
      <c r="AD112" s="680"/>
      <c r="AE112" s="680"/>
      <c r="AF112" s="530"/>
      <c r="AG112" s="680"/>
      <c r="AH112" s="680"/>
      <c r="AI112" s="530"/>
      <c r="AJ112" s="105">
        <v>6.25</v>
      </c>
      <c r="AK112" s="81">
        <v>6.25</v>
      </c>
      <c r="AL112" s="80">
        <v>6.25</v>
      </c>
      <c r="AM112" s="81">
        <v>6.25</v>
      </c>
      <c r="AN112" s="80">
        <v>6.25</v>
      </c>
      <c r="AO112" s="81">
        <v>12.5</v>
      </c>
      <c r="AP112" s="80">
        <v>6.25</v>
      </c>
      <c r="AQ112" s="81">
        <v>0</v>
      </c>
      <c r="AR112" s="66">
        <f t="shared" si="106"/>
        <v>25</v>
      </c>
      <c r="AS112" s="121">
        <f t="shared" si="115"/>
        <v>25</v>
      </c>
      <c r="AT112" s="109">
        <f t="shared" si="85"/>
        <v>1</v>
      </c>
      <c r="AU112" s="66">
        <f t="shared" si="113"/>
        <v>6.25</v>
      </c>
      <c r="AV112" s="67">
        <f t="shared" si="114"/>
        <v>6.25</v>
      </c>
      <c r="AW112" s="109">
        <f t="shared" si="86"/>
        <v>1</v>
      </c>
      <c r="AX112" s="509"/>
      <c r="AY112" s="509"/>
      <c r="AZ112" s="530"/>
      <c r="BA112" s="509"/>
      <c r="BB112" s="509"/>
      <c r="BC112" s="527"/>
      <c r="BD112" s="582"/>
      <c r="BE112" s="582"/>
      <c r="BF112" s="585"/>
      <c r="BG112" s="63">
        <f>AU112+AL112</f>
        <v>12.5</v>
      </c>
      <c r="BH112" s="67">
        <f t="shared" si="120"/>
        <v>12.5</v>
      </c>
      <c r="BI112" s="109">
        <f t="shared" si="119"/>
        <v>1</v>
      </c>
      <c r="BJ112" s="509"/>
      <c r="BK112" s="509"/>
      <c r="BL112" s="530"/>
      <c r="BM112" s="509"/>
      <c r="BN112" s="509"/>
      <c r="BO112" s="530"/>
      <c r="BP112" s="582"/>
      <c r="BQ112" s="582"/>
      <c r="BR112" s="585"/>
      <c r="BS112" s="63">
        <f>BG112+AN112</f>
        <v>18.75</v>
      </c>
      <c r="BT112" s="67">
        <f>BH112+AO112</f>
        <v>25</v>
      </c>
      <c r="BU112" s="223">
        <f>BT112/BS112</f>
        <v>1.3333333333333333</v>
      </c>
      <c r="BV112" s="571"/>
      <c r="BW112" s="571"/>
      <c r="BX112" s="574"/>
      <c r="BY112" s="509"/>
      <c r="BZ112" s="509"/>
      <c r="CA112" s="512"/>
      <c r="CB112" s="641"/>
      <c r="CC112" s="641"/>
      <c r="CD112" s="643"/>
      <c r="CE112" s="367">
        <f t="shared" si="96"/>
        <v>25</v>
      </c>
      <c r="CF112" s="67">
        <f t="shared" si="97"/>
        <v>25</v>
      </c>
      <c r="CG112" s="109">
        <f t="shared" si="87"/>
        <v>1</v>
      </c>
      <c r="CH112" s="509"/>
      <c r="CI112" s="509"/>
      <c r="CJ112" s="530"/>
      <c r="CK112" s="509"/>
      <c r="CL112" s="509"/>
      <c r="CM112" s="530"/>
      <c r="CN112" s="625"/>
      <c r="CO112" s="625"/>
      <c r="CP112" s="585"/>
      <c r="CQ112" s="105">
        <v>0</v>
      </c>
      <c r="CR112" s="81">
        <v>0</v>
      </c>
      <c r="CS112" s="80">
        <v>5</v>
      </c>
      <c r="CT112" s="81">
        <v>0</v>
      </c>
      <c r="CU112" s="80">
        <v>10</v>
      </c>
      <c r="CV112" s="81">
        <v>0</v>
      </c>
      <c r="CW112" s="80">
        <v>10</v>
      </c>
      <c r="CX112" s="81">
        <v>0</v>
      </c>
      <c r="CY112" s="325">
        <f t="shared" si="88"/>
        <v>50</v>
      </c>
      <c r="CZ112" s="381">
        <f t="shared" si="89"/>
        <v>25</v>
      </c>
      <c r="DA112" s="108">
        <f t="shared" si="116"/>
        <v>0.5</v>
      </c>
      <c r="DB112" s="302">
        <f t="shared" si="98"/>
        <v>25</v>
      </c>
      <c r="DC112" s="98">
        <f t="shared" si="99"/>
        <v>25</v>
      </c>
      <c r="DD112" s="109">
        <f>DC112/DB112</f>
        <v>1</v>
      </c>
      <c r="DE112" s="509"/>
      <c r="DF112" s="509"/>
      <c r="DG112" s="512"/>
      <c r="DH112" s="1000"/>
      <c r="DI112" s="1000"/>
      <c r="DJ112" s="1004"/>
      <c r="DK112" s="1005"/>
      <c r="DL112" s="1005"/>
      <c r="DM112" s="643"/>
      <c r="DN112" s="190">
        <f t="shared" si="90"/>
        <v>30</v>
      </c>
      <c r="DO112" s="98">
        <f t="shared" si="91"/>
        <v>25</v>
      </c>
      <c r="DP112" s="109">
        <f>DO112/DN112</f>
        <v>0.83333333333333337</v>
      </c>
      <c r="DQ112" s="509"/>
      <c r="DR112" s="509"/>
      <c r="DS112" s="530"/>
      <c r="DT112" s="509"/>
      <c r="DU112" s="509"/>
      <c r="DV112" s="530"/>
      <c r="DW112" s="582"/>
      <c r="DX112" s="582"/>
      <c r="DY112" s="585"/>
      <c r="DZ112" s="190">
        <f t="shared" si="92"/>
        <v>40</v>
      </c>
      <c r="EA112" s="98">
        <f t="shared" si="93"/>
        <v>25</v>
      </c>
      <c r="EB112" s="223">
        <f>EA112/DZ112</f>
        <v>0.625</v>
      </c>
      <c r="EC112" s="571"/>
      <c r="ED112" s="571"/>
      <c r="EE112" s="574"/>
      <c r="EF112" s="509"/>
      <c r="EG112" s="509"/>
      <c r="EH112" s="512"/>
      <c r="EI112" s="641"/>
      <c r="EJ112" s="641"/>
      <c r="EK112" s="643"/>
      <c r="EL112" s="385">
        <f t="shared" si="94"/>
        <v>50</v>
      </c>
      <c r="EM112" s="98">
        <f t="shared" si="95"/>
        <v>25</v>
      </c>
      <c r="EN112" s="108">
        <f t="shared" si="117"/>
        <v>0.5</v>
      </c>
      <c r="EO112" s="509"/>
      <c r="EP112" s="509"/>
      <c r="EQ112" s="545"/>
      <c r="ER112" s="509"/>
      <c r="ES112" s="509"/>
      <c r="ET112" s="545"/>
      <c r="EU112" s="625"/>
      <c r="EV112" s="625"/>
      <c r="EW112" s="631"/>
    </row>
    <row r="113" spans="1:153" s="11" customFormat="1" ht="39.950000000000003" customHeight="1" thickBot="1" x14ac:dyDescent="0.3">
      <c r="A113" s="738"/>
      <c r="B113" s="318">
        <v>122</v>
      </c>
      <c r="C113" s="311" t="s">
        <v>213</v>
      </c>
      <c r="D113" s="157"/>
      <c r="E113" s="158"/>
      <c r="F113" s="72">
        <v>0</v>
      </c>
      <c r="G113" s="73">
        <v>0</v>
      </c>
      <c r="H113" s="157"/>
      <c r="I113" s="158"/>
      <c r="J113" s="72">
        <v>0</v>
      </c>
      <c r="K113" s="73">
        <v>0</v>
      </c>
      <c r="L113" s="74">
        <f>F113+J113</f>
        <v>0</v>
      </c>
      <c r="M113" s="73">
        <f t="shared" si="118"/>
        <v>0</v>
      </c>
      <c r="N113" s="102"/>
      <c r="O113" s="679"/>
      <c r="P113" s="679"/>
      <c r="Q113" s="531"/>
      <c r="R113" s="658"/>
      <c r="S113" s="715"/>
      <c r="T113" s="949"/>
      <c r="U113" s="953"/>
      <c r="V113" s="953"/>
      <c r="W113" s="949"/>
      <c r="X113" s="216">
        <f t="shared" si="82"/>
        <v>0</v>
      </c>
      <c r="Y113" s="226">
        <f t="shared" si="83"/>
        <v>0</v>
      </c>
      <c r="Z113" s="239"/>
      <c r="AA113" s="679"/>
      <c r="AB113" s="679"/>
      <c r="AC113" s="528"/>
      <c r="AD113" s="680"/>
      <c r="AE113" s="680"/>
      <c r="AF113" s="530"/>
      <c r="AG113" s="680"/>
      <c r="AH113" s="680"/>
      <c r="AI113" s="530"/>
      <c r="AJ113" s="206">
        <v>0</v>
      </c>
      <c r="AK113" s="73">
        <v>0</v>
      </c>
      <c r="AL113" s="72">
        <v>0</v>
      </c>
      <c r="AM113" s="73">
        <v>0</v>
      </c>
      <c r="AN113" s="72">
        <v>0</v>
      </c>
      <c r="AO113" s="73">
        <v>0</v>
      </c>
      <c r="AP113" s="72">
        <v>0</v>
      </c>
      <c r="AQ113" s="73">
        <v>0</v>
      </c>
      <c r="AR113" s="74">
        <f t="shared" si="106"/>
        <v>0</v>
      </c>
      <c r="AS113" s="122">
        <f t="shared" si="115"/>
        <v>0</v>
      </c>
      <c r="AT113" s="102"/>
      <c r="AU113" s="74">
        <f t="shared" si="113"/>
        <v>0</v>
      </c>
      <c r="AV113" s="75">
        <f t="shared" si="114"/>
        <v>0</v>
      </c>
      <c r="AW113" s="102"/>
      <c r="AX113" s="510"/>
      <c r="AY113" s="510"/>
      <c r="AZ113" s="531"/>
      <c r="BA113" s="509"/>
      <c r="BB113" s="509"/>
      <c r="BC113" s="527"/>
      <c r="BD113" s="582"/>
      <c r="BE113" s="582"/>
      <c r="BF113" s="585"/>
      <c r="BG113" s="212">
        <f>AU113+AL113</f>
        <v>0</v>
      </c>
      <c r="BH113" s="75">
        <f t="shared" si="120"/>
        <v>0</v>
      </c>
      <c r="BI113" s="123"/>
      <c r="BJ113" s="510"/>
      <c r="BK113" s="510"/>
      <c r="BL113" s="531"/>
      <c r="BM113" s="509"/>
      <c r="BN113" s="509"/>
      <c r="BO113" s="530"/>
      <c r="BP113" s="582"/>
      <c r="BQ113" s="582"/>
      <c r="BR113" s="585"/>
      <c r="BS113" s="212">
        <f>BG113+AN113</f>
        <v>0</v>
      </c>
      <c r="BT113" s="75">
        <f t="shared" si="108"/>
        <v>0</v>
      </c>
      <c r="BU113" s="250"/>
      <c r="BV113" s="595"/>
      <c r="BW113" s="572"/>
      <c r="BX113" s="574"/>
      <c r="BY113" s="509"/>
      <c r="BZ113" s="509"/>
      <c r="CA113" s="512"/>
      <c r="CB113" s="641"/>
      <c r="CC113" s="641"/>
      <c r="CD113" s="643"/>
      <c r="CE113" s="292">
        <f t="shared" si="96"/>
        <v>0</v>
      </c>
      <c r="CF113" s="75">
        <f t="shared" si="97"/>
        <v>0</v>
      </c>
      <c r="CG113" s="102"/>
      <c r="CH113" s="510"/>
      <c r="CI113" s="510"/>
      <c r="CJ113" s="531"/>
      <c r="CK113" s="509"/>
      <c r="CL113" s="509"/>
      <c r="CM113" s="530"/>
      <c r="CN113" s="625"/>
      <c r="CO113" s="625"/>
      <c r="CP113" s="585"/>
      <c r="CQ113" s="206">
        <v>0</v>
      </c>
      <c r="CR113" s="73">
        <v>0</v>
      </c>
      <c r="CS113" s="72">
        <v>10</v>
      </c>
      <c r="CT113" s="73">
        <v>0</v>
      </c>
      <c r="CU113" s="72">
        <v>15</v>
      </c>
      <c r="CV113" s="73">
        <v>0</v>
      </c>
      <c r="CW113" s="72">
        <v>15</v>
      </c>
      <c r="CX113" s="73">
        <v>0</v>
      </c>
      <c r="CY113" s="325">
        <f t="shared" si="88"/>
        <v>40</v>
      </c>
      <c r="CZ113" s="381">
        <f t="shared" si="89"/>
        <v>0</v>
      </c>
      <c r="DA113" s="111">
        <f t="shared" si="116"/>
        <v>0</v>
      </c>
      <c r="DB113" s="302">
        <f t="shared" si="98"/>
        <v>0</v>
      </c>
      <c r="DC113" s="98">
        <f t="shared" si="99"/>
        <v>0</v>
      </c>
      <c r="DD113" s="102"/>
      <c r="DE113" s="510"/>
      <c r="DF113" s="510"/>
      <c r="DG113" s="513"/>
      <c r="DH113" s="1000"/>
      <c r="DI113" s="1000"/>
      <c r="DJ113" s="1004"/>
      <c r="DK113" s="1005"/>
      <c r="DL113" s="1005"/>
      <c r="DM113" s="643"/>
      <c r="DN113" s="190">
        <f t="shared" si="90"/>
        <v>10</v>
      </c>
      <c r="DO113" s="98">
        <f t="shared" si="91"/>
        <v>0</v>
      </c>
      <c r="DP113" s="123"/>
      <c r="DQ113" s="510"/>
      <c r="DR113" s="510"/>
      <c r="DS113" s="531"/>
      <c r="DT113" s="509"/>
      <c r="DU113" s="509"/>
      <c r="DV113" s="530"/>
      <c r="DW113" s="582"/>
      <c r="DX113" s="582"/>
      <c r="DY113" s="585"/>
      <c r="DZ113" s="190">
        <f t="shared" si="92"/>
        <v>25</v>
      </c>
      <c r="EA113" s="98">
        <f t="shared" si="93"/>
        <v>0</v>
      </c>
      <c r="EB113" s="250"/>
      <c r="EC113" s="595"/>
      <c r="ED113" s="572"/>
      <c r="EE113" s="574"/>
      <c r="EF113" s="509"/>
      <c r="EG113" s="509"/>
      <c r="EH113" s="512"/>
      <c r="EI113" s="641"/>
      <c r="EJ113" s="641"/>
      <c r="EK113" s="643"/>
      <c r="EL113" s="385">
        <f t="shared" si="94"/>
        <v>40</v>
      </c>
      <c r="EM113" s="98">
        <f t="shared" si="95"/>
        <v>0</v>
      </c>
      <c r="EN113" s="111">
        <f t="shared" si="117"/>
        <v>0</v>
      </c>
      <c r="EO113" s="510"/>
      <c r="EP113" s="510"/>
      <c r="EQ113" s="546"/>
      <c r="ER113" s="509"/>
      <c r="ES113" s="509"/>
      <c r="ET113" s="545"/>
      <c r="EU113" s="625"/>
      <c r="EV113" s="625"/>
      <c r="EW113" s="631"/>
    </row>
    <row r="114" spans="1:153" ht="39.950000000000003" customHeight="1" thickBot="1" x14ac:dyDescent="0.3">
      <c r="A114" s="940" t="s">
        <v>310</v>
      </c>
      <c r="B114" s="318">
        <v>123</v>
      </c>
      <c r="C114" s="311" t="s">
        <v>214</v>
      </c>
      <c r="D114" s="183"/>
      <c r="E114" s="184"/>
      <c r="F114" s="113">
        <v>0</v>
      </c>
      <c r="G114" s="114">
        <v>0</v>
      </c>
      <c r="H114" s="911"/>
      <c r="I114" s="912"/>
      <c r="J114" s="113">
        <v>0</v>
      </c>
      <c r="K114" s="114">
        <v>0</v>
      </c>
      <c r="L114" s="146">
        <f t="shared" si="105"/>
        <v>0</v>
      </c>
      <c r="M114" s="114">
        <f t="shared" si="118"/>
        <v>0</v>
      </c>
      <c r="N114" s="913"/>
      <c r="O114" s="657">
        <f>AVERAGE(F114:F116)</f>
        <v>2</v>
      </c>
      <c r="P114" s="657">
        <f>AVERAGE(G114:G116)</f>
        <v>2</v>
      </c>
      <c r="Q114" s="551">
        <f>P114/O114</f>
        <v>1</v>
      </c>
      <c r="R114" s="658"/>
      <c r="S114" s="715"/>
      <c r="T114" s="949"/>
      <c r="U114" s="953"/>
      <c r="V114" s="953"/>
      <c r="W114" s="949"/>
      <c r="X114" s="216">
        <f t="shared" si="82"/>
        <v>0</v>
      </c>
      <c r="Y114" s="226">
        <f t="shared" si="83"/>
        <v>0</v>
      </c>
      <c r="Z114" s="239"/>
      <c r="AA114" s="495"/>
      <c r="AB114" s="495"/>
      <c r="AC114" s="499"/>
      <c r="AD114" s="680"/>
      <c r="AE114" s="680"/>
      <c r="AF114" s="530"/>
      <c r="AG114" s="680"/>
      <c r="AH114" s="680"/>
      <c r="AI114" s="530"/>
      <c r="AJ114" s="125">
        <v>0</v>
      </c>
      <c r="AK114" s="84">
        <v>0</v>
      </c>
      <c r="AL114" s="74">
        <v>0</v>
      </c>
      <c r="AM114" s="122">
        <v>0</v>
      </c>
      <c r="AN114" s="144">
        <v>0</v>
      </c>
      <c r="AO114" s="122">
        <v>0</v>
      </c>
      <c r="AP114" s="144">
        <v>0</v>
      </c>
      <c r="AQ114" s="122">
        <v>0</v>
      </c>
      <c r="AR114" s="280">
        <f t="shared" si="106"/>
        <v>0</v>
      </c>
      <c r="AS114" s="281">
        <f t="shared" si="115"/>
        <v>0</v>
      </c>
      <c r="AT114" s="913"/>
      <c r="AU114" s="74">
        <f t="shared" si="113"/>
        <v>0</v>
      </c>
      <c r="AV114" s="75">
        <f t="shared" si="114"/>
        <v>0</v>
      </c>
      <c r="AW114" s="102"/>
      <c r="AX114" s="496"/>
      <c r="AY114" s="496"/>
      <c r="AZ114" s="497"/>
      <c r="BA114" s="509"/>
      <c r="BB114" s="509"/>
      <c r="BC114" s="527"/>
      <c r="BD114" s="582"/>
      <c r="BE114" s="582"/>
      <c r="BF114" s="585"/>
      <c r="BG114" s="212">
        <f t="shared" si="73"/>
        <v>0</v>
      </c>
      <c r="BH114" s="75">
        <f t="shared" si="120"/>
        <v>0</v>
      </c>
      <c r="BI114" s="258"/>
      <c r="BJ114" s="496"/>
      <c r="BK114" s="496"/>
      <c r="BL114" s="497"/>
      <c r="BM114" s="509"/>
      <c r="BN114" s="509"/>
      <c r="BO114" s="530"/>
      <c r="BP114" s="582"/>
      <c r="BQ114" s="582"/>
      <c r="BR114" s="585"/>
      <c r="BS114" s="125">
        <v>0</v>
      </c>
      <c r="BT114" s="84">
        <v>0</v>
      </c>
      <c r="BU114" s="102"/>
      <c r="BV114" s="500"/>
      <c r="BW114" s="500"/>
      <c r="BX114" s="501"/>
      <c r="BY114" s="509"/>
      <c r="BZ114" s="509"/>
      <c r="CA114" s="512"/>
      <c r="CB114" s="641"/>
      <c r="CC114" s="641"/>
      <c r="CD114" s="643"/>
      <c r="CE114" s="292">
        <f t="shared" si="96"/>
        <v>0</v>
      </c>
      <c r="CF114" s="75">
        <f t="shared" si="97"/>
        <v>0</v>
      </c>
      <c r="CG114" s="102"/>
      <c r="CH114" s="496"/>
      <c r="CI114" s="496"/>
      <c r="CJ114" s="498"/>
      <c r="CK114" s="509"/>
      <c r="CL114" s="509"/>
      <c r="CM114" s="530"/>
      <c r="CN114" s="625"/>
      <c r="CO114" s="625"/>
      <c r="CP114" s="585"/>
      <c r="CQ114" s="113">
        <v>0</v>
      </c>
      <c r="CR114" s="114">
        <v>0</v>
      </c>
      <c r="CS114" s="145">
        <v>10</v>
      </c>
      <c r="CT114" s="182">
        <v>0</v>
      </c>
      <c r="CU114" s="145">
        <v>15</v>
      </c>
      <c r="CV114" s="182">
        <v>0</v>
      </c>
      <c r="CW114" s="145">
        <v>15</v>
      </c>
      <c r="CX114" s="182">
        <v>0</v>
      </c>
      <c r="CY114" s="325">
        <f t="shared" si="88"/>
        <v>40</v>
      </c>
      <c r="CZ114" s="381">
        <f t="shared" si="89"/>
        <v>0</v>
      </c>
      <c r="DA114" s="96">
        <f t="shared" si="116"/>
        <v>0</v>
      </c>
      <c r="DB114" s="302">
        <f t="shared" si="98"/>
        <v>0</v>
      </c>
      <c r="DC114" s="98">
        <f t="shared" si="99"/>
        <v>0</v>
      </c>
      <c r="DD114" s="102"/>
      <c r="DE114" s="553">
        <f>AVERAGE(DB115:DB116)</f>
        <v>15.625</v>
      </c>
      <c r="DF114" s="553">
        <f>AVERAGE(DC115:DC116)</f>
        <v>15.625</v>
      </c>
      <c r="DG114" s="597">
        <f>DF114/DE114</f>
        <v>1</v>
      </c>
      <c r="DH114" s="1000"/>
      <c r="DI114" s="1000"/>
      <c r="DJ114" s="1004"/>
      <c r="DK114" s="1005"/>
      <c r="DL114" s="1005"/>
      <c r="DM114" s="643"/>
      <c r="DN114" s="190">
        <f t="shared" si="90"/>
        <v>10</v>
      </c>
      <c r="DO114" s="98">
        <f t="shared" si="91"/>
        <v>0</v>
      </c>
      <c r="DP114" s="258"/>
      <c r="DQ114" s="496"/>
      <c r="DR114" s="496"/>
      <c r="DS114" s="497"/>
      <c r="DT114" s="509"/>
      <c r="DU114" s="509"/>
      <c r="DV114" s="530"/>
      <c r="DW114" s="582"/>
      <c r="DX114" s="582"/>
      <c r="DY114" s="585"/>
      <c r="DZ114" s="190">
        <f t="shared" si="92"/>
        <v>25</v>
      </c>
      <c r="EA114" s="98">
        <f t="shared" si="93"/>
        <v>0</v>
      </c>
      <c r="EB114" s="102"/>
      <c r="EC114" s="500"/>
      <c r="ED114" s="500"/>
      <c r="EE114" s="501"/>
      <c r="EF114" s="509"/>
      <c r="EG114" s="509"/>
      <c r="EH114" s="512"/>
      <c r="EI114" s="641"/>
      <c r="EJ114" s="641"/>
      <c r="EK114" s="643"/>
      <c r="EL114" s="385">
        <f t="shared" si="94"/>
        <v>40</v>
      </c>
      <c r="EM114" s="98">
        <f t="shared" si="95"/>
        <v>0</v>
      </c>
      <c r="EN114" s="111">
        <f t="shared" si="117"/>
        <v>0</v>
      </c>
      <c r="EO114" s="496"/>
      <c r="EP114" s="496"/>
      <c r="EQ114" s="502"/>
      <c r="ER114" s="509"/>
      <c r="ES114" s="509"/>
      <c r="ET114" s="545"/>
      <c r="EU114" s="625"/>
      <c r="EV114" s="625"/>
      <c r="EW114" s="631"/>
    </row>
    <row r="115" spans="1:153" ht="39.950000000000003" customHeight="1" thickBot="1" x14ac:dyDescent="0.3">
      <c r="A115" s="940"/>
      <c r="B115" s="316">
        <v>110</v>
      </c>
      <c r="C115" s="309" t="s">
        <v>19</v>
      </c>
      <c r="D115" s="954"/>
      <c r="E115" s="955"/>
      <c r="F115" s="302">
        <v>6</v>
      </c>
      <c r="G115" s="956">
        <v>6</v>
      </c>
      <c r="H115" s="433"/>
      <c r="I115" s="969"/>
      <c r="J115" s="80">
        <v>5.5</v>
      </c>
      <c r="K115" s="98">
        <v>5.5</v>
      </c>
      <c r="L115" s="302">
        <f t="shared" si="105"/>
        <v>11.5</v>
      </c>
      <c r="M115" s="98">
        <f t="shared" si="118"/>
        <v>11.5</v>
      </c>
      <c r="N115" s="109">
        <f>M115/L115</f>
        <v>1</v>
      </c>
      <c r="O115" s="658"/>
      <c r="P115" s="658"/>
      <c r="Q115" s="593"/>
      <c r="R115" s="658"/>
      <c r="S115" s="715"/>
      <c r="T115" s="949"/>
      <c r="U115" s="953"/>
      <c r="V115" s="953"/>
      <c r="W115" s="949"/>
      <c r="X115" s="214">
        <f t="shared" si="82"/>
        <v>11.5</v>
      </c>
      <c r="Y115" s="230">
        <f t="shared" si="83"/>
        <v>11.5</v>
      </c>
      <c r="Z115" s="133">
        <f t="shared" si="84"/>
        <v>1</v>
      </c>
      <c r="AA115" s="678">
        <f>AVERAGE(L115)</f>
        <v>11.5</v>
      </c>
      <c r="AB115" s="678">
        <f>AVERAGE(M115)</f>
        <v>11.5</v>
      </c>
      <c r="AC115" s="526">
        <f>AB115/AA115</f>
        <v>1</v>
      </c>
      <c r="AD115" s="680"/>
      <c r="AE115" s="680"/>
      <c r="AF115" s="530"/>
      <c r="AG115" s="680"/>
      <c r="AH115" s="680"/>
      <c r="AI115" s="530"/>
      <c r="AJ115" s="211">
        <v>3.25</v>
      </c>
      <c r="AK115" s="62">
        <v>3</v>
      </c>
      <c r="AL115" s="61">
        <v>3.25</v>
      </c>
      <c r="AM115" s="182">
        <v>4</v>
      </c>
      <c r="AN115" s="113">
        <v>3.25</v>
      </c>
      <c r="AO115" s="182">
        <v>6</v>
      </c>
      <c r="AP115" s="145">
        <v>3.75</v>
      </c>
      <c r="AQ115" s="62">
        <v>0.5</v>
      </c>
      <c r="AR115" s="66">
        <f t="shared" ref="AR115:AR122" si="121">AJ115+AL115+AN115+AP115+L115</f>
        <v>25</v>
      </c>
      <c r="AS115" s="67">
        <f t="shared" si="115"/>
        <v>25</v>
      </c>
      <c r="AT115" s="109">
        <f t="shared" si="85"/>
        <v>1</v>
      </c>
      <c r="AU115" s="61">
        <f t="shared" si="113"/>
        <v>14.75</v>
      </c>
      <c r="AV115" s="62">
        <f t="shared" si="114"/>
        <v>14.5</v>
      </c>
      <c r="AW115" s="107">
        <f t="shared" si="86"/>
        <v>0.98305084745762716</v>
      </c>
      <c r="AX115" s="508">
        <f>AVERAGE(AU115:AU116)</f>
        <v>7.375</v>
      </c>
      <c r="AY115" s="508">
        <f>AVERAGE(AV115:AV116)</f>
        <v>7.25</v>
      </c>
      <c r="AZ115" s="529">
        <f>AY115/AX115</f>
        <v>0.98305084745762716</v>
      </c>
      <c r="BA115" s="509"/>
      <c r="BB115" s="509"/>
      <c r="BC115" s="527"/>
      <c r="BD115" s="582"/>
      <c r="BE115" s="582"/>
      <c r="BF115" s="585"/>
      <c r="BG115" s="211">
        <f>AU115+AL115</f>
        <v>18</v>
      </c>
      <c r="BH115" s="62">
        <f t="shared" si="120"/>
        <v>18.5</v>
      </c>
      <c r="BI115" s="251">
        <f t="shared" si="119"/>
        <v>1.0277777777777777</v>
      </c>
      <c r="BJ115" s="508">
        <f>AVERAGE(BG115:BG116)</f>
        <v>9</v>
      </c>
      <c r="BK115" s="508">
        <f>AVERAGE(BH115:BH116)</f>
        <v>9.25</v>
      </c>
      <c r="BL115" s="529">
        <f>BK115/BJ115</f>
        <v>1.0277777777777777</v>
      </c>
      <c r="BM115" s="509"/>
      <c r="BN115" s="509"/>
      <c r="BO115" s="530"/>
      <c r="BP115" s="582"/>
      <c r="BQ115" s="582"/>
      <c r="BR115" s="585"/>
      <c r="BS115" s="190">
        <f>BG115+AN115</f>
        <v>21.25</v>
      </c>
      <c r="BT115" s="98">
        <f>BH115+AO115</f>
        <v>24.5</v>
      </c>
      <c r="BU115" s="251">
        <f>BT115/BS115</f>
        <v>1.1529411764705881</v>
      </c>
      <c r="BV115" s="547">
        <f>AVERAGE(BS115:BS116)</f>
        <v>10.625</v>
      </c>
      <c r="BW115" s="549">
        <f>AVERAGE(BT115:BT116)</f>
        <v>12.25</v>
      </c>
      <c r="BX115" s="551">
        <f>BW115/BV115</f>
        <v>1.1529411764705881</v>
      </c>
      <c r="BY115" s="509"/>
      <c r="BZ115" s="509"/>
      <c r="CA115" s="512"/>
      <c r="CB115" s="641"/>
      <c r="CC115" s="641"/>
      <c r="CD115" s="643"/>
      <c r="CE115" s="293">
        <f t="shared" si="96"/>
        <v>25</v>
      </c>
      <c r="CF115" s="62">
        <f t="shared" si="97"/>
        <v>25</v>
      </c>
      <c r="CG115" s="107">
        <f t="shared" si="87"/>
        <v>1</v>
      </c>
      <c r="CH115" s="508">
        <f>AVERAGE(CE115:CE116)</f>
        <v>12.5</v>
      </c>
      <c r="CI115" s="508">
        <f>AVERAGE(CF115:CF116)</f>
        <v>12.5</v>
      </c>
      <c r="CJ115" s="529">
        <f>CI115/CH115</f>
        <v>1</v>
      </c>
      <c r="CK115" s="509"/>
      <c r="CL115" s="509"/>
      <c r="CM115" s="530"/>
      <c r="CN115" s="625"/>
      <c r="CO115" s="625"/>
      <c r="CP115" s="585"/>
      <c r="CQ115" s="942">
        <v>6.25</v>
      </c>
      <c r="CR115" s="492">
        <v>6.25</v>
      </c>
      <c r="CS115" s="491">
        <v>6.25</v>
      </c>
      <c r="CT115" s="492">
        <v>0</v>
      </c>
      <c r="CU115" s="491">
        <v>6.25</v>
      </c>
      <c r="CV115" s="492">
        <v>0</v>
      </c>
      <c r="CW115" s="491">
        <v>6.25</v>
      </c>
      <c r="CX115" s="492">
        <v>0</v>
      </c>
      <c r="CY115" s="325">
        <f>AR115+CQ115+CS115+CU115+CW115</f>
        <v>50</v>
      </c>
      <c r="CZ115" s="381">
        <f t="shared" si="89"/>
        <v>31.25</v>
      </c>
      <c r="DA115" s="256">
        <f t="shared" si="116"/>
        <v>0.625</v>
      </c>
      <c r="DB115" s="302">
        <f>AR115+CQ115</f>
        <v>31.25</v>
      </c>
      <c r="DC115" s="98">
        <f t="shared" si="99"/>
        <v>31.25</v>
      </c>
      <c r="DD115" s="107">
        <f>DC115/DB115</f>
        <v>1</v>
      </c>
      <c r="DE115" s="560"/>
      <c r="DF115" s="560"/>
      <c r="DG115" s="598"/>
      <c r="DH115" s="1000"/>
      <c r="DI115" s="1000"/>
      <c r="DJ115" s="1004"/>
      <c r="DK115" s="1005"/>
      <c r="DL115" s="1005"/>
      <c r="DM115" s="643"/>
      <c r="DN115" s="190">
        <f t="shared" si="90"/>
        <v>37.5</v>
      </c>
      <c r="DO115" s="98">
        <f t="shared" si="91"/>
        <v>31.25</v>
      </c>
      <c r="DP115" s="251">
        <f>DO115/DN115</f>
        <v>0.83333333333333337</v>
      </c>
      <c r="DQ115" s="508">
        <f>AVERAGE(DN115:DN116)</f>
        <v>23.75</v>
      </c>
      <c r="DR115" s="508">
        <f>AVERAGE(DO115:DO116)</f>
        <v>15.625</v>
      </c>
      <c r="DS115" s="529">
        <f>DR115/DQ115</f>
        <v>0.65789473684210531</v>
      </c>
      <c r="DT115" s="509"/>
      <c r="DU115" s="509"/>
      <c r="DV115" s="530"/>
      <c r="DW115" s="582"/>
      <c r="DX115" s="582"/>
      <c r="DY115" s="585"/>
      <c r="DZ115" s="190">
        <f t="shared" si="92"/>
        <v>43.75</v>
      </c>
      <c r="EA115" s="98">
        <f t="shared" si="93"/>
        <v>31.25</v>
      </c>
      <c r="EB115" s="251">
        <f>EA115/DZ115</f>
        <v>0.7142857142857143</v>
      </c>
      <c r="EC115" s="547">
        <f>AVERAGE(DZ115:DZ116)</f>
        <v>31.875</v>
      </c>
      <c r="ED115" s="549">
        <f>AVERAGE(EA115:EA116)</f>
        <v>15.625</v>
      </c>
      <c r="EE115" s="551">
        <f>ED115/EC115</f>
        <v>0.49019607843137253</v>
      </c>
      <c r="EF115" s="509"/>
      <c r="EG115" s="509"/>
      <c r="EH115" s="512"/>
      <c r="EI115" s="641"/>
      <c r="EJ115" s="641"/>
      <c r="EK115" s="643"/>
      <c r="EL115" s="385">
        <f t="shared" si="94"/>
        <v>50</v>
      </c>
      <c r="EM115" s="98">
        <f t="shared" si="95"/>
        <v>31.25</v>
      </c>
      <c r="EN115" s="96">
        <f t="shared" si="117"/>
        <v>0.625</v>
      </c>
      <c r="EO115" s="508">
        <f>AVERAGE(EL115:EL116)</f>
        <v>42.5</v>
      </c>
      <c r="EP115" s="508">
        <f>AVERAGE(EM115:EM116)</f>
        <v>15.625</v>
      </c>
      <c r="EQ115" s="544">
        <f>EP115/EO115</f>
        <v>0.36764705882352944</v>
      </c>
      <c r="ER115" s="509"/>
      <c r="ES115" s="509"/>
      <c r="ET115" s="545"/>
      <c r="EU115" s="625"/>
      <c r="EV115" s="625"/>
      <c r="EW115" s="631"/>
    </row>
    <row r="116" spans="1:153" ht="39.950000000000003" customHeight="1" thickBot="1" x14ac:dyDescent="0.3">
      <c r="A116" s="941"/>
      <c r="B116" s="318">
        <v>125</v>
      </c>
      <c r="C116" s="311" t="s">
        <v>215</v>
      </c>
      <c r="D116" s="157"/>
      <c r="E116" s="158"/>
      <c r="F116" s="72">
        <v>0</v>
      </c>
      <c r="G116" s="73">
        <v>0</v>
      </c>
      <c r="H116" s="153"/>
      <c r="I116" s="154"/>
      <c r="J116" s="72">
        <v>0</v>
      </c>
      <c r="K116" s="73">
        <v>0</v>
      </c>
      <c r="L116" s="72">
        <f t="shared" si="105"/>
        <v>0</v>
      </c>
      <c r="M116" s="73">
        <f t="shared" si="118"/>
        <v>0</v>
      </c>
      <c r="N116" s="102"/>
      <c r="O116" s="659"/>
      <c r="P116" s="659"/>
      <c r="Q116" s="552"/>
      <c r="R116" s="658"/>
      <c r="S116" s="715"/>
      <c r="T116" s="949"/>
      <c r="U116" s="953"/>
      <c r="V116" s="953"/>
      <c r="W116" s="949"/>
      <c r="X116" s="216">
        <f t="shared" si="82"/>
        <v>0</v>
      </c>
      <c r="Y116" s="226">
        <f t="shared" si="83"/>
        <v>0</v>
      </c>
      <c r="Z116" s="239"/>
      <c r="AA116" s="679"/>
      <c r="AB116" s="679"/>
      <c r="AC116" s="528"/>
      <c r="AD116" s="680"/>
      <c r="AE116" s="680"/>
      <c r="AF116" s="530"/>
      <c r="AG116" s="680"/>
      <c r="AH116" s="680"/>
      <c r="AI116" s="530"/>
      <c r="AJ116" s="212">
        <v>0</v>
      </c>
      <c r="AK116" s="75">
        <v>0</v>
      </c>
      <c r="AL116" s="74">
        <v>0</v>
      </c>
      <c r="AM116" s="122">
        <v>0</v>
      </c>
      <c r="AN116" s="144">
        <v>0</v>
      </c>
      <c r="AO116" s="75">
        <v>0</v>
      </c>
      <c r="AP116" s="144">
        <v>0</v>
      </c>
      <c r="AQ116" s="75">
        <v>0</v>
      </c>
      <c r="AR116" s="74">
        <f t="shared" si="121"/>
        <v>0</v>
      </c>
      <c r="AS116" s="75">
        <f>M116+AK116+AM116+AO116+AQ116</f>
        <v>0</v>
      </c>
      <c r="AT116" s="102"/>
      <c r="AU116" s="74">
        <f t="shared" si="113"/>
        <v>0</v>
      </c>
      <c r="AV116" s="75">
        <f t="shared" si="114"/>
        <v>0</v>
      </c>
      <c r="AW116" s="102"/>
      <c r="AX116" s="510"/>
      <c r="AY116" s="510"/>
      <c r="AZ116" s="531"/>
      <c r="BA116" s="509"/>
      <c r="BB116" s="509"/>
      <c r="BC116" s="527"/>
      <c r="BD116" s="582"/>
      <c r="BE116" s="582"/>
      <c r="BF116" s="585"/>
      <c r="BG116" s="212">
        <f t="shared" si="73"/>
        <v>0</v>
      </c>
      <c r="BH116" s="75">
        <f t="shared" si="120"/>
        <v>0</v>
      </c>
      <c r="BI116" s="259"/>
      <c r="BJ116" s="510"/>
      <c r="BK116" s="510"/>
      <c r="BL116" s="531"/>
      <c r="BM116" s="509"/>
      <c r="BN116" s="509"/>
      <c r="BO116" s="530"/>
      <c r="BP116" s="582"/>
      <c r="BQ116" s="582"/>
      <c r="BR116" s="585"/>
      <c r="BS116" s="125">
        <v>0</v>
      </c>
      <c r="BT116" s="84">
        <v>0</v>
      </c>
      <c r="BU116" s="252"/>
      <c r="BV116" s="548"/>
      <c r="BW116" s="550"/>
      <c r="BX116" s="552"/>
      <c r="BY116" s="509"/>
      <c r="BZ116" s="509"/>
      <c r="CA116" s="512"/>
      <c r="CB116" s="641"/>
      <c r="CC116" s="641"/>
      <c r="CD116" s="643"/>
      <c r="CE116" s="292">
        <f t="shared" si="96"/>
        <v>0</v>
      </c>
      <c r="CF116" s="75">
        <f t="shared" si="97"/>
        <v>0</v>
      </c>
      <c r="CG116" s="102"/>
      <c r="CH116" s="510"/>
      <c r="CI116" s="510"/>
      <c r="CJ116" s="531"/>
      <c r="CK116" s="509"/>
      <c r="CL116" s="509"/>
      <c r="CM116" s="530"/>
      <c r="CN116" s="625"/>
      <c r="CO116" s="625"/>
      <c r="CP116" s="585"/>
      <c r="CQ116" s="334">
        <v>0</v>
      </c>
      <c r="CR116" s="122">
        <v>0</v>
      </c>
      <c r="CS116" s="144">
        <v>10</v>
      </c>
      <c r="CT116" s="122">
        <v>0</v>
      </c>
      <c r="CU116" s="144">
        <v>10</v>
      </c>
      <c r="CV116" s="122">
        <v>0</v>
      </c>
      <c r="CW116" s="144">
        <v>15</v>
      </c>
      <c r="CX116" s="122">
        <v>0</v>
      </c>
      <c r="CY116" s="325">
        <f t="shared" si="88"/>
        <v>35</v>
      </c>
      <c r="CZ116" s="381">
        <f t="shared" si="89"/>
        <v>0</v>
      </c>
      <c r="DA116" s="111">
        <f>CZ116/CY116</f>
        <v>0</v>
      </c>
      <c r="DB116" s="302">
        <f t="shared" si="98"/>
        <v>0</v>
      </c>
      <c r="DC116" s="98">
        <f t="shared" si="99"/>
        <v>0</v>
      </c>
      <c r="DD116" s="102"/>
      <c r="DE116" s="554"/>
      <c r="DF116" s="554"/>
      <c r="DG116" s="599"/>
      <c r="DH116" s="1000"/>
      <c r="DI116" s="1000"/>
      <c r="DJ116" s="1004"/>
      <c r="DK116" s="1005"/>
      <c r="DL116" s="1005"/>
      <c r="DM116" s="643"/>
      <c r="DN116" s="190">
        <f t="shared" si="90"/>
        <v>10</v>
      </c>
      <c r="DO116" s="98">
        <f t="shared" si="91"/>
        <v>0</v>
      </c>
      <c r="DP116" s="259"/>
      <c r="DQ116" s="510"/>
      <c r="DR116" s="510"/>
      <c r="DS116" s="531"/>
      <c r="DT116" s="509"/>
      <c r="DU116" s="509"/>
      <c r="DV116" s="530"/>
      <c r="DW116" s="582"/>
      <c r="DX116" s="582"/>
      <c r="DY116" s="585"/>
      <c r="DZ116" s="190">
        <f t="shared" si="92"/>
        <v>20</v>
      </c>
      <c r="EA116" s="98">
        <f t="shared" si="93"/>
        <v>0</v>
      </c>
      <c r="EB116" s="252"/>
      <c r="EC116" s="548"/>
      <c r="ED116" s="550"/>
      <c r="EE116" s="552"/>
      <c r="EF116" s="509"/>
      <c r="EG116" s="509"/>
      <c r="EH116" s="512"/>
      <c r="EI116" s="641"/>
      <c r="EJ116" s="641"/>
      <c r="EK116" s="643"/>
      <c r="EL116" s="385">
        <f t="shared" si="94"/>
        <v>35</v>
      </c>
      <c r="EM116" s="98">
        <f t="shared" si="95"/>
        <v>0</v>
      </c>
      <c r="EN116" s="111">
        <f t="shared" si="117"/>
        <v>0</v>
      </c>
      <c r="EO116" s="510"/>
      <c r="EP116" s="510"/>
      <c r="EQ116" s="546"/>
      <c r="ER116" s="509"/>
      <c r="ES116" s="509"/>
      <c r="ET116" s="545"/>
      <c r="EU116" s="625"/>
      <c r="EV116" s="625"/>
      <c r="EW116" s="631"/>
    </row>
    <row r="117" spans="1:153" ht="39.950000000000003" customHeight="1" thickBot="1" x14ac:dyDescent="0.3">
      <c r="A117" s="736" t="s">
        <v>210</v>
      </c>
      <c r="B117" s="316">
        <v>126</v>
      </c>
      <c r="C117" s="309" t="s">
        <v>178</v>
      </c>
      <c r="D117" s="183"/>
      <c r="E117" s="184"/>
      <c r="F117" s="113">
        <v>0</v>
      </c>
      <c r="G117" s="114">
        <v>0</v>
      </c>
      <c r="H117" s="185"/>
      <c r="I117" s="186"/>
      <c r="J117" s="113">
        <v>0</v>
      </c>
      <c r="K117" s="114">
        <v>0</v>
      </c>
      <c r="L117" s="113">
        <f>F117+J117</f>
        <v>0</v>
      </c>
      <c r="M117" s="114">
        <f t="shared" si="118"/>
        <v>0</v>
      </c>
      <c r="N117" s="187"/>
      <c r="O117" s="685"/>
      <c r="P117" s="685"/>
      <c r="Q117" s="685"/>
      <c r="R117" s="658"/>
      <c r="S117" s="715"/>
      <c r="T117" s="949"/>
      <c r="U117" s="953"/>
      <c r="V117" s="953"/>
      <c r="W117" s="949"/>
      <c r="X117" s="214">
        <f t="shared" si="82"/>
        <v>0</v>
      </c>
      <c r="Y117" s="230">
        <f t="shared" si="83"/>
        <v>0</v>
      </c>
      <c r="Z117" s="237"/>
      <c r="AA117" s="712">
        <f>AVERAGE(X117:X120)</f>
        <v>0</v>
      </c>
      <c r="AB117" s="714">
        <f>AVERAGE(Y117:Y120)</f>
        <v>0</v>
      </c>
      <c r="AC117" s="692"/>
      <c r="AD117" s="680"/>
      <c r="AE117" s="680"/>
      <c r="AF117" s="530"/>
      <c r="AG117" s="680"/>
      <c r="AH117" s="680"/>
      <c r="AI117" s="530"/>
      <c r="AJ117" s="211">
        <v>5</v>
      </c>
      <c r="AK117" s="62">
        <v>5.5</v>
      </c>
      <c r="AL117" s="61">
        <v>5</v>
      </c>
      <c r="AM117" s="182">
        <v>4.5</v>
      </c>
      <c r="AN117" s="61">
        <v>10</v>
      </c>
      <c r="AO117" s="182">
        <v>10</v>
      </c>
      <c r="AP117" s="61">
        <v>10</v>
      </c>
      <c r="AQ117" s="62">
        <v>10</v>
      </c>
      <c r="AR117" s="61">
        <f t="shared" si="121"/>
        <v>30</v>
      </c>
      <c r="AS117" s="62">
        <f>M117+AK117+AM117+AO117+AQ117</f>
        <v>30</v>
      </c>
      <c r="AT117" s="107">
        <f t="shared" si="85"/>
        <v>1</v>
      </c>
      <c r="AU117" s="61">
        <f t="shared" si="113"/>
        <v>5</v>
      </c>
      <c r="AV117" s="62">
        <f t="shared" si="114"/>
        <v>5.5</v>
      </c>
      <c r="AW117" s="107">
        <f t="shared" si="86"/>
        <v>1.1000000000000001</v>
      </c>
      <c r="AX117" s="508">
        <f>AVERAGE(AU117:AU120)</f>
        <v>1.25</v>
      </c>
      <c r="AY117" s="508">
        <f>AVERAGE(AV117:AV120)</f>
        <v>1.375</v>
      </c>
      <c r="AZ117" s="511">
        <f>AY117/AX117</f>
        <v>1.1000000000000001</v>
      </c>
      <c r="BA117" s="509"/>
      <c r="BB117" s="509"/>
      <c r="BC117" s="527"/>
      <c r="BD117" s="582"/>
      <c r="BE117" s="582"/>
      <c r="BF117" s="585"/>
      <c r="BG117" s="211">
        <f t="shared" si="73"/>
        <v>10</v>
      </c>
      <c r="BH117" s="62">
        <f t="shared" si="120"/>
        <v>10</v>
      </c>
      <c r="BI117" s="251">
        <f>BH117/BG117</f>
        <v>1</v>
      </c>
      <c r="BJ117" s="508">
        <f>AVERAGE(BG117:BG120)</f>
        <v>5.625</v>
      </c>
      <c r="BK117" s="508">
        <f>AVERAGE(BH117:BH120)</f>
        <v>5.375</v>
      </c>
      <c r="BL117" s="529">
        <f>BK117/BJ117</f>
        <v>0.9555555555555556</v>
      </c>
      <c r="BM117" s="509"/>
      <c r="BN117" s="509"/>
      <c r="BO117" s="530"/>
      <c r="BP117" s="582"/>
      <c r="BQ117" s="582"/>
      <c r="BR117" s="585"/>
      <c r="BS117" s="190">
        <f t="shared" si="107"/>
        <v>20</v>
      </c>
      <c r="BT117" s="98">
        <f>BH117+AO117</f>
        <v>20</v>
      </c>
      <c r="BU117" s="251">
        <f>BT117/BS117</f>
        <v>1</v>
      </c>
      <c r="BV117" s="575">
        <f>AVERAGE(BS117:BS120)</f>
        <v>12.5</v>
      </c>
      <c r="BW117" s="578">
        <f>AVERAGE(BT117:BT120)</f>
        <v>11.625</v>
      </c>
      <c r="BX117" s="529">
        <f>BW117/BV117</f>
        <v>0.93</v>
      </c>
      <c r="BY117" s="509"/>
      <c r="BZ117" s="509"/>
      <c r="CA117" s="512"/>
      <c r="CB117" s="641"/>
      <c r="CC117" s="641"/>
      <c r="CD117" s="643"/>
      <c r="CE117" s="293">
        <f t="shared" si="96"/>
        <v>30</v>
      </c>
      <c r="CF117" s="62">
        <f t="shared" si="97"/>
        <v>30</v>
      </c>
      <c r="CG117" s="107">
        <f t="shared" si="87"/>
        <v>1</v>
      </c>
      <c r="CH117" s="508">
        <f>AVERAGE(CE117:CE120)</f>
        <v>22.5</v>
      </c>
      <c r="CI117" s="508">
        <f>AVERAGE(CF117:CF120)</f>
        <v>22.5</v>
      </c>
      <c r="CJ117" s="529">
        <f>CI117/CH117</f>
        <v>1</v>
      </c>
      <c r="CK117" s="509"/>
      <c r="CL117" s="509"/>
      <c r="CM117" s="530"/>
      <c r="CN117" s="625"/>
      <c r="CO117" s="625"/>
      <c r="CP117" s="585"/>
      <c r="CQ117" s="479">
        <v>0</v>
      </c>
      <c r="CR117" s="182">
        <v>0</v>
      </c>
      <c r="CS117" s="479">
        <v>0</v>
      </c>
      <c r="CT117" s="182">
        <v>0</v>
      </c>
      <c r="CU117" s="479">
        <v>0</v>
      </c>
      <c r="CV117" s="182">
        <v>0</v>
      </c>
      <c r="CW117" s="479">
        <v>0</v>
      </c>
      <c r="CX117" s="182">
        <v>0</v>
      </c>
      <c r="CY117" s="325">
        <f t="shared" si="88"/>
        <v>30</v>
      </c>
      <c r="CZ117" s="81">
        <f t="shared" si="89"/>
        <v>30</v>
      </c>
      <c r="DA117" s="96">
        <f>CZ117/CY117</f>
        <v>1</v>
      </c>
      <c r="DB117" s="302">
        <f t="shared" si="98"/>
        <v>30</v>
      </c>
      <c r="DC117" s="98">
        <f t="shared" si="99"/>
        <v>30</v>
      </c>
      <c r="DD117" s="107">
        <f>DC117/DB117</f>
        <v>1</v>
      </c>
      <c r="DE117" s="508">
        <f>AVERAGE(DB117:DB120)</f>
        <v>27.8125</v>
      </c>
      <c r="DF117" s="508">
        <f>AVERAGE(DC117:DC120)</f>
        <v>27.8125</v>
      </c>
      <c r="DG117" s="511">
        <f>DF117/DE117</f>
        <v>1</v>
      </c>
      <c r="DH117" s="1000"/>
      <c r="DI117" s="1000"/>
      <c r="DJ117" s="1004"/>
      <c r="DK117" s="1005"/>
      <c r="DL117" s="1005"/>
      <c r="DM117" s="643"/>
      <c r="DN117" s="190">
        <f t="shared" si="90"/>
        <v>30</v>
      </c>
      <c r="DO117" s="98">
        <f t="shared" si="91"/>
        <v>30</v>
      </c>
      <c r="DP117" s="251">
        <f>DO117/DN117</f>
        <v>1</v>
      </c>
      <c r="DQ117" s="508">
        <f>AVERAGE(DN117:DN120)</f>
        <v>30.625</v>
      </c>
      <c r="DR117" s="508">
        <f>AVERAGE(DO117:DO120)</f>
        <v>27.8125</v>
      </c>
      <c r="DS117" s="529">
        <f>DR117/DQ117</f>
        <v>0.90816326530612246</v>
      </c>
      <c r="DT117" s="509"/>
      <c r="DU117" s="509"/>
      <c r="DV117" s="530"/>
      <c r="DW117" s="582"/>
      <c r="DX117" s="582"/>
      <c r="DY117" s="585"/>
      <c r="DZ117" s="190">
        <f t="shared" si="92"/>
        <v>30</v>
      </c>
      <c r="EA117" s="98">
        <f t="shared" si="93"/>
        <v>30</v>
      </c>
      <c r="EB117" s="251">
        <f>EA117/DZ117</f>
        <v>1</v>
      </c>
      <c r="EC117" s="575">
        <f>AVERAGE(DZ117:DZ120)</f>
        <v>32.1875</v>
      </c>
      <c r="ED117" s="578">
        <f>AVERAGE(EA117:EA120)</f>
        <v>27.8125</v>
      </c>
      <c r="EE117" s="529">
        <f>ED117/EC117</f>
        <v>0.86407766990291257</v>
      </c>
      <c r="EF117" s="509"/>
      <c r="EG117" s="509"/>
      <c r="EH117" s="512"/>
      <c r="EI117" s="641"/>
      <c r="EJ117" s="641"/>
      <c r="EK117" s="643"/>
      <c r="EL117" s="385">
        <f t="shared" si="94"/>
        <v>30</v>
      </c>
      <c r="EM117" s="98">
        <f t="shared" si="95"/>
        <v>30</v>
      </c>
      <c r="EN117" s="96">
        <f t="shared" si="117"/>
        <v>1</v>
      </c>
      <c r="EO117" s="508">
        <f>AVERAGE(EL117:EL120)</f>
        <v>33.75</v>
      </c>
      <c r="EP117" s="508">
        <f>AVERAGE(EM117:EM120)</f>
        <v>27.8125</v>
      </c>
      <c r="EQ117" s="544">
        <f>EP117/EO117</f>
        <v>0.82407407407407407</v>
      </c>
      <c r="ER117" s="509"/>
      <c r="ES117" s="509"/>
      <c r="ET117" s="545"/>
      <c r="EU117" s="625"/>
      <c r="EV117" s="625"/>
      <c r="EW117" s="631"/>
    </row>
    <row r="118" spans="1:153" ht="39.950000000000003" customHeight="1" thickBot="1" x14ac:dyDescent="0.3">
      <c r="A118" s="737"/>
      <c r="B118" s="317">
        <v>127</v>
      </c>
      <c r="C118" s="310" t="s">
        <v>179</v>
      </c>
      <c r="D118" s="155"/>
      <c r="E118" s="156"/>
      <c r="F118" s="80">
        <v>0</v>
      </c>
      <c r="G118" s="81">
        <v>0</v>
      </c>
      <c r="H118" s="151"/>
      <c r="I118" s="152"/>
      <c r="J118" s="80">
        <v>0</v>
      </c>
      <c r="K118" s="81">
        <v>0</v>
      </c>
      <c r="L118" s="80">
        <f>F118+J118</f>
        <v>0</v>
      </c>
      <c r="M118" s="81">
        <f t="shared" si="118"/>
        <v>0</v>
      </c>
      <c r="N118" s="100"/>
      <c r="O118" s="686"/>
      <c r="P118" s="686"/>
      <c r="Q118" s="686"/>
      <c r="R118" s="658"/>
      <c r="S118" s="715"/>
      <c r="T118" s="949"/>
      <c r="U118" s="953"/>
      <c r="V118" s="953"/>
      <c r="W118" s="949"/>
      <c r="X118" s="215">
        <f t="shared" si="82"/>
        <v>0</v>
      </c>
      <c r="Y118" s="225">
        <f t="shared" si="83"/>
        <v>0</v>
      </c>
      <c r="Z118" s="238"/>
      <c r="AA118" s="713"/>
      <c r="AB118" s="715"/>
      <c r="AC118" s="693"/>
      <c r="AD118" s="680"/>
      <c r="AE118" s="680"/>
      <c r="AF118" s="530"/>
      <c r="AG118" s="680"/>
      <c r="AH118" s="680"/>
      <c r="AI118" s="530"/>
      <c r="AJ118" s="63">
        <v>0</v>
      </c>
      <c r="AK118" s="67">
        <v>0</v>
      </c>
      <c r="AL118" s="66">
        <v>2.5</v>
      </c>
      <c r="AM118" s="121">
        <v>2.5</v>
      </c>
      <c r="AN118" s="66">
        <v>2.5</v>
      </c>
      <c r="AO118" s="121">
        <v>0</v>
      </c>
      <c r="AP118" s="66">
        <v>5</v>
      </c>
      <c r="AQ118" s="67">
        <v>7.5</v>
      </c>
      <c r="AR118" s="66">
        <f t="shared" si="121"/>
        <v>10</v>
      </c>
      <c r="AS118" s="67">
        <f>M118+AK118+AM118+AO118+AQ118</f>
        <v>10</v>
      </c>
      <c r="AT118" s="109">
        <f t="shared" si="85"/>
        <v>1</v>
      </c>
      <c r="AU118" s="66">
        <f t="shared" si="113"/>
        <v>0</v>
      </c>
      <c r="AV118" s="67">
        <f t="shared" si="114"/>
        <v>0</v>
      </c>
      <c r="AW118" s="100"/>
      <c r="AX118" s="509"/>
      <c r="AY118" s="509"/>
      <c r="AZ118" s="512"/>
      <c r="BA118" s="509"/>
      <c r="BB118" s="509"/>
      <c r="BC118" s="527"/>
      <c r="BD118" s="582"/>
      <c r="BE118" s="582"/>
      <c r="BF118" s="585"/>
      <c r="BG118" s="63">
        <f>AU118+AL118</f>
        <v>2.5</v>
      </c>
      <c r="BH118" s="67">
        <f t="shared" si="120"/>
        <v>2.5</v>
      </c>
      <c r="BI118" s="254">
        <f t="shared" si="119"/>
        <v>1</v>
      </c>
      <c r="BJ118" s="509"/>
      <c r="BK118" s="509"/>
      <c r="BL118" s="530"/>
      <c r="BM118" s="509"/>
      <c r="BN118" s="509"/>
      <c r="BO118" s="530"/>
      <c r="BP118" s="582"/>
      <c r="BQ118" s="582"/>
      <c r="BR118" s="585"/>
      <c r="BS118" s="63">
        <f>BG118+AN118</f>
        <v>5</v>
      </c>
      <c r="BT118" s="67">
        <f>BH118+AO118</f>
        <v>2.5</v>
      </c>
      <c r="BU118" s="253">
        <f>BT118/BS118</f>
        <v>0.5</v>
      </c>
      <c r="BV118" s="576"/>
      <c r="BW118" s="579"/>
      <c r="BX118" s="530"/>
      <c r="BY118" s="509"/>
      <c r="BZ118" s="509"/>
      <c r="CA118" s="512"/>
      <c r="CB118" s="641"/>
      <c r="CC118" s="641"/>
      <c r="CD118" s="643"/>
      <c r="CE118" s="367">
        <f t="shared" si="96"/>
        <v>10</v>
      </c>
      <c r="CF118" s="67">
        <f t="shared" si="97"/>
        <v>10</v>
      </c>
      <c r="CG118" s="109">
        <f t="shared" si="87"/>
        <v>1</v>
      </c>
      <c r="CH118" s="509"/>
      <c r="CI118" s="509"/>
      <c r="CJ118" s="530"/>
      <c r="CK118" s="509"/>
      <c r="CL118" s="509"/>
      <c r="CM118" s="530"/>
      <c r="CN118" s="625"/>
      <c r="CO118" s="625"/>
      <c r="CP118" s="585"/>
      <c r="CQ118" s="480">
        <v>0</v>
      </c>
      <c r="CR118" s="121">
        <v>0</v>
      </c>
      <c r="CS118" s="480">
        <v>0</v>
      </c>
      <c r="CT118" s="121">
        <v>0</v>
      </c>
      <c r="CU118" s="480">
        <v>0</v>
      </c>
      <c r="CV118" s="121">
        <v>0</v>
      </c>
      <c r="CW118" s="480">
        <v>0</v>
      </c>
      <c r="CX118" s="121">
        <v>0</v>
      </c>
      <c r="CY118" s="325">
        <f t="shared" si="88"/>
        <v>10</v>
      </c>
      <c r="CZ118" s="381">
        <f t="shared" si="89"/>
        <v>10</v>
      </c>
      <c r="DA118" s="108">
        <f>CZ118/CY118</f>
        <v>1</v>
      </c>
      <c r="DB118" s="302">
        <f t="shared" si="98"/>
        <v>10</v>
      </c>
      <c r="DC118" s="98">
        <f t="shared" si="99"/>
        <v>10</v>
      </c>
      <c r="DD118" s="109">
        <f>DC118/DB118</f>
        <v>1</v>
      </c>
      <c r="DE118" s="509"/>
      <c r="DF118" s="509"/>
      <c r="DG118" s="512"/>
      <c r="DH118" s="1000"/>
      <c r="DI118" s="1000"/>
      <c r="DJ118" s="1004"/>
      <c r="DK118" s="1005"/>
      <c r="DL118" s="1005"/>
      <c r="DM118" s="643"/>
      <c r="DN118" s="190">
        <f t="shared" si="90"/>
        <v>10</v>
      </c>
      <c r="DO118" s="98">
        <f t="shared" si="91"/>
        <v>10</v>
      </c>
      <c r="DP118" s="254">
        <f>DO118/DN118</f>
        <v>1</v>
      </c>
      <c r="DQ118" s="509"/>
      <c r="DR118" s="509"/>
      <c r="DS118" s="530"/>
      <c r="DT118" s="509"/>
      <c r="DU118" s="509"/>
      <c r="DV118" s="530"/>
      <c r="DW118" s="582"/>
      <c r="DX118" s="582"/>
      <c r="DY118" s="585"/>
      <c r="DZ118" s="190">
        <f t="shared" si="92"/>
        <v>10</v>
      </c>
      <c r="EA118" s="98">
        <f t="shared" si="93"/>
        <v>10</v>
      </c>
      <c r="EB118" s="253">
        <f>EA118/DZ118</f>
        <v>1</v>
      </c>
      <c r="EC118" s="576"/>
      <c r="ED118" s="579"/>
      <c r="EE118" s="530"/>
      <c r="EF118" s="509"/>
      <c r="EG118" s="509"/>
      <c r="EH118" s="512"/>
      <c r="EI118" s="641"/>
      <c r="EJ118" s="641"/>
      <c r="EK118" s="643"/>
      <c r="EL118" s="385">
        <f t="shared" si="94"/>
        <v>10</v>
      </c>
      <c r="EM118" s="98">
        <f t="shared" si="95"/>
        <v>10</v>
      </c>
      <c r="EN118" s="108">
        <f t="shared" si="117"/>
        <v>1</v>
      </c>
      <c r="EO118" s="509"/>
      <c r="EP118" s="509"/>
      <c r="EQ118" s="545"/>
      <c r="ER118" s="509"/>
      <c r="ES118" s="509"/>
      <c r="ET118" s="545"/>
      <c r="EU118" s="625"/>
      <c r="EV118" s="625"/>
      <c r="EW118" s="631"/>
    </row>
    <row r="119" spans="1:153" ht="39.950000000000003" customHeight="1" thickBot="1" x14ac:dyDescent="0.3">
      <c r="A119" s="737"/>
      <c r="B119" s="317">
        <v>128</v>
      </c>
      <c r="C119" s="310" t="s">
        <v>180</v>
      </c>
      <c r="D119" s="155"/>
      <c r="E119" s="156"/>
      <c r="F119" s="80">
        <v>0</v>
      </c>
      <c r="G119" s="81">
        <v>0</v>
      </c>
      <c r="H119" s="151"/>
      <c r="I119" s="152"/>
      <c r="J119" s="80">
        <v>0</v>
      </c>
      <c r="K119" s="81">
        <v>0</v>
      </c>
      <c r="L119" s="80">
        <f>F119+J119</f>
        <v>0</v>
      </c>
      <c r="M119" s="81">
        <f t="shared" si="118"/>
        <v>0</v>
      </c>
      <c r="N119" s="100"/>
      <c r="O119" s="686"/>
      <c r="P119" s="686"/>
      <c r="Q119" s="686"/>
      <c r="R119" s="658"/>
      <c r="S119" s="715"/>
      <c r="T119" s="949"/>
      <c r="U119" s="953"/>
      <c r="V119" s="953"/>
      <c r="W119" s="949"/>
      <c r="X119" s="215">
        <f t="shared" si="82"/>
        <v>0</v>
      </c>
      <c r="Y119" s="225">
        <f t="shared" si="83"/>
        <v>0</v>
      </c>
      <c r="Z119" s="238"/>
      <c r="AA119" s="713"/>
      <c r="AB119" s="715"/>
      <c r="AC119" s="693"/>
      <c r="AD119" s="680"/>
      <c r="AE119" s="680"/>
      <c r="AF119" s="530"/>
      <c r="AG119" s="680"/>
      <c r="AH119" s="680"/>
      <c r="AI119" s="530"/>
      <c r="AJ119" s="63">
        <v>0</v>
      </c>
      <c r="AK119" s="67">
        <v>0</v>
      </c>
      <c r="AL119" s="66">
        <v>10</v>
      </c>
      <c r="AM119" s="121">
        <v>9</v>
      </c>
      <c r="AN119" s="66">
        <v>10</v>
      </c>
      <c r="AO119" s="121">
        <v>10</v>
      </c>
      <c r="AP119" s="66">
        <v>20</v>
      </c>
      <c r="AQ119" s="67">
        <v>21</v>
      </c>
      <c r="AR119" s="66">
        <f t="shared" si="121"/>
        <v>40</v>
      </c>
      <c r="AS119" s="67">
        <f>M119+AK119+AM119+AO119+AQ119</f>
        <v>40</v>
      </c>
      <c r="AT119" s="109">
        <f t="shared" si="85"/>
        <v>1</v>
      </c>
      <c r="AU119" s="66">
        <f t="shared" si="113"/>
        <v>0</v>
      </c>
      <c r="AV119" s="67">
        <f t="shared" si="114"/>
        <v>0</v>
      </c>
      <c r="AW119" s="100"/>
      <c r="AX119" s="509"/>
      <c r="AY119" s="509"/>
      <c r="AZ119" s="512"/>
      <c r="BA119" s="509"/>
      <c r="BB119" s="509"/>
      <c r="BC119" s="527"/>
      <c r="BD119" s="582"/>
      <c r="BE119" s="582"/>
      <c r="BF119" s="585"/>
      <c r="BG119" s="63">
        <f t="shared" si="73"/>
        <v>10</v>
      </c>
      <c r="BH119" s="67">
        <f t="shared" si="120"/>
        <v>9</v>
      </c>
      <c r="BI119" s="254">
        <f t="shared" si="119"/>
        <v>0.9</v>
      </c>
      <c r="BJ119" s="509"/>
      <c r="BK119" s="509"/>
      <c r="BL119" s="530"/>
      <c r="BM119" s="509"/>
      <c r="BN119" s="509"/>
      <c r="BO119" s="530"/>
      <c r="BP119" s="582"/>
      <c r="BQ119" s="582"/>
      <c r="BR119" s="585"/>
      <c r="BS119" s="63">
        <f>BG119+AN119</f>
        <v>20</v>
      </c>
      <c r="BT119" s="67">
        <f>BH119+AO119</f>
        <v>19</v>
      </c>
      <c r="BU119" s="254">
        <f>BT119/BS119</f>
        <v>0.95</v>
      </c>
      <c r="BV119" s="576"/>
      <c r="BW119" s="579"/>
      <c r="BX119" s="530"/>
      <c r="BY119" s="509"/>
      <c r="BZ119" s="509"/>
      <c r="CA119" s="512"/>
      <c r="CB119" s="641"/>
      <c r="CC119" s="641"/>
      <c r="CD119" s="643"/>
      <c r="CE119" s="367">
        <f t="shared" si="96"/>
        <v>40</v>
      </c>
      <c r="CF119" s="67">
        <f t="shared" si="97"/>
        <v>40</v>
      </c>
      <c r="CG119" s="109">
        <f t="shared" si="87"/>
        <v>1</v>
      </c>
      <c r="CH119" s="509"/>
      <c r="CI119" s="509"/>
      <c r="CJ119" s="530"/>
      <c r="CK119" s="509"/>
      <c r="CL119" s="509"/>
      <c r="CM119" s="530"/>
      <c r="CN119" s="625"/>
      <c r="CO119" s="625"/>
      <c r="CP119" s="585"/>
      <c r="CQ119" s="480">
        <v>15</v>
      </c>
      <c r="CR119" s="121">
        <v>15</v>
      </c>
      <c r="CS119" s="480">
        <v>5</v>
      </c>
      <c r="CT119" s="121">
        <v>0</v>
      </c>
      <c r="CU119" s="480">
        <v>0</v>
      </c>
      <c r="CV119" s="121">
        <v>0</v>
      </c>
      <c r="CW119" s="480">
        <v>0</v>
      </c>
      <c r="CX119" s="121">
        <v>0</v>
      </c>
      <c r="CY119" s="325">
        <f t="shared" si="88"/>
        <v>60</v>
      </c>
      <c r="CZ119" s="381">
        <f t="shared" si="89"/>
        <v>55</v>
      </c>
      <c r="DA119" s="109">
        <f>CZ119/CY119</f>
        <v>0.91666666666666663</v>
      </c>
      <c r="DB119" s="302">
        <f t="shared" si="98"/>
        <v>55</v>
      </c>
      <c r="DC119" s="98">
        <f t="shared" si="99"/>
        <v>55</v>
      </c>
      <c r="DD119" s="109">
        <f>DC119/DB119</f>
        <v>1</v>
      </c>
      <c r="DE119" s="509"/>
      <c r="DF119" s="509"/>
      <c r="DG119" s="512"/>
      <c r="DH119" s="1000"/>
      <c r="DI119" s="1000"/>
      <c r="DJ119" s="1004"/>
      <c r="DK119" s="1005"/>
      <c r="DL119" s="1005"/>
      <c r="DM119" s="643"/>
      <c r="DN119" s="190">
        <f t="shared" si="90"/>
        <v>60</v>
      </c>
      <c r="DO119" s="98">
        <f t="shared" si="91"/>
        <v>55</v>
      </c>
      <c r="DP119" s="254">
        <f>DO119/DN119</f>
        <v>0.91666666666666663</v>
      </c>
      <c r="DQ119" s="509"/>
      <c r="DR119" s="509"/>
      <c r="DS119" s="530"/>
      <c r="DT119" s="509"/>
      <c r="DU119" s="509"/>
      <c r="DV119" s="530"/>
      <c r="DW119" s="582"/>
      <c r="DX119" s="582"/>
      <c r="DY119" s="585"/>
      <c r="DZ119" s="190">
        <f t="shared" si="92"/>
        <v>60</v>
      </c>
      <c r="EA119" s="98">
        <f t="shared" si="93"/>
        <v>55</v>
      </c>
      <c r="EB119" s="254">
        <f>EA119/DZ119</f>
        <v>0.91666666666666663</v>
      </c>
      <c r="EC119" s="576"/>
      <c r="ED119" s="579"/>
      <c r="EE119" s="530"/>
      <c r="EF119" s="509"/>
      <c r="EG119" s="509"/>
      <c r="EH119" s="512"/>
      <c r="EI119" s="641"/>
      <c r="EJ119" s="641"/>
      <c r="EK119" s="643"/>
      <c r="EL119" s="385">
        <f t="shared" si="94"/>
        <v>60</v>
      </c>
      <c r="EM119" s="98">
        <f t="shared" si="95"/>
        <v>55</v>
      </c>
      <c r="EN119" s="108">
        <f t="shared" si="117"/>
        <v>0.91666666666666663</v>
      </c>
      <c r="EO119" s="509"/>
      <c r="EP119" s="509"/>
      <c r="EQ119" s="545"/>
      <c r="ER119" s="509"/>
      <c r="ES119" s="509"/>
      <c r="ET119" s="545"/>
      <c r="EU119" s="625"/>
      <c r="EV119" s="625"/>
      <c r="EW119" s="631"/>
    </row>
    <row r="120" spans="1:153" ht="39.950000000000003" customHeight="1" thickBot="1" x14ac:dyDescent="0.3">
      <c r="A120" s="738"/>
      <c r="B120" s="318">
        <v>129</v>
      </c>
      <c r="C120" s="311" t="s">
        <v>181</v>
      </c>
      <c r="D120" s="157"/>
      <c r="E120" s="158"/>
      <c r="F120" s="72">
        <v>0</v>
      </c>
      <c r="G120" s="73">
        <v>0</v>
      </c>
      <c r="H120" s="153"/>
      <c r="I120" s="154"/>
      <c r="J120" s="72">
        <v>0</v>
      </c>
      <c r="K120" s="73">
        <v>0</v>
      </c>
      <c r="L120" s="72">
        <f>F120+J120</f>
        <v>0</v>
      </c>
      <c r="M120" s="73">
        <f t="shared" si="118"/>
        <v>0</v>
      </c>
      <c r="N120" s="913"/>
      <c r="O120" s="687"/>
      <c r="P120" s="687"/>
      <c r="Q120" s="687"/>
      <c r="R120" s="658"/>
      <c r="S120" s="715"/>
      <c r="T120" s="949"/>
      <c r="U120" s="953"/>
      <c r="V120" s="953"/>
      <c r="W120" s="949"/>
      <c r="X120" s="917">
        <f t="shared" si="82"/>
        <v>0</v>
      </c>
      <c r="Y120" s="226">
        <f t="shared" si="83"/>
        <v>0</v>
      </c>
      <c r="Z120" s="239"/>
      <c r="AA120" s="713"/>
      <c r="AB120" s="715"/>
      <c r="AC120" s="693"/>
      <c r="AD120" s="914"/>
      <c r="AE120" s="914"/>
      <c r="AF120" s="915"/>
      <c r="AG120" s="914"/>
      <c r="AH120" s="914"/>
      <c r="AI120" s="915"/>
      <c r="AJ120" s="83">
        <v>0</v>
      </c>
      <c r="AK120" s="84">
        <v>0</v>
      </c>
      <c r="AL120" s="74">
        <v>0</v>
      </c>
      <c r="AM120" s="75">
        <v>0</v>
      </c>
      <c r="AN120" s="74">
        <v>5</v>
      </c>
      <c r="AO120" s="122">
        <v>5</v>
      </c>
      <c r="AP120" s="74">
        <v>5</v>
      </c>
      <c r="AQ120" s="75">
        <v>5</v>
      </c>
      <c r="AR120" s="74">
        <f t="shared" si="121"/>
        <v>10</v>
      </c>
      <c r="AS120" s="75">
        <f>M120+AK120+AM120+AO120+AQ120</f>
        <v>10</v>
      </c>
      <c r="AT120" s="301">
        <f>AS120/AR120</f>
        <v>1</v>
      </c>
      <c r="AU120" s="297">
        <f t="shared" si="113"/>
        <v>0</v>
      </c>
      <c r="AV120" s="299">
        <f t="shared" si="114"/>
        <v>0</v>
      </c>
      <c r="AW120" s="913"/>
      <c r="AX120" s="918"/>
      <c r="AY120" s="918"/>
      <c r="AZ120" s="916"/>
      <c r="BA120" s="918"/>
      <c r="BB120" s="918"/>
      <c r="BC120" s="919"/>
      <c r="BD120" s="920"/>
      <c r="BE120" s="920"/>
      <c r="BF120" s="921"/>
      <c r="BG120" s="267">
        <f t="shared" si="73"/>
        <v>0</v>
      </c>
      <c r="BH120" s="281">
        <f t="shared" si="120"/>
        <v>0</v>
      </c>
      <c r="BI120" s="957"/>
      <c r="BJ120" s="918"/>
      <c r="BK120" s="918"/>
      <c r="BL120" s="915"/>
      <c r="BM120" s="918"/>
      <c r="BN120" s="918"/>
      <c r="BO120" s="915"/>
      <c r="BP120" s="920"/>
      <c r="BQ120" s="920"/>
      <c r="BR120" s="921"/>
      <c r="BS120" s="267">
        <f t="shared" si="107"/>
        <v>5</v>
      </c>
      <c r="BT120" s="281">
        <f>BH120+AO120</f>
        <v>5</v>
      </c>
      <c r="BU120" s="467">
        <f>BT120/BS120</f>
        <v>1</v>
      </c>
      <c r="BV120" s="922"/>
      <c r="BW120" s="923"/>
      <c r="BX120" s="915"/>
      <c r="BY120" s="918"/>
      <c r="BZ120" s="918"/>
      <c r="CA120" s="916"/>
      <c r="CB120" s="958"/>
      <c r="CC120" s="958"/>
      <c r="CD120" s="959"/>
      <c r="CE120" s="370">
        <f t="shared" si="96"/>
        <v>10</v>
      </c>
      <c r="CF120" s="281">
        <f t="shared" si="97"/>
        <v>10</v>
      </c>
      <c r="CG120" s="301">
        <f t="shared" si="87"/>
        <v>1</v>
      </c>
      <c r="CH120" s="918"/>
      <c r="CI120" s="918"/>
      <c r="CJ120" s="915"/>
      <c r="CK120" s="918"/>
      <c r="CL120" s="918"/>
      <c r="CM120" s="915"/>
      <c r="CN120" s="924"/>
      <c r="CO120" s="924"/>
      <c r="CP120" s="921"/>
      <c r="CQ120" s="72">
        <v>6.25</v>
      </c>
      <c r="CR120" s="73">
        <v>6.25</v>
      </c>
      <c r="CS120" s="72">
        <v>6.25</v>
      </c>
      <c r="CT120" s="73">
        <v>0</v>
      </c>
      <c r="CU120" s="72">
        <v>6.25</v>
      </c>
      <c r="CV120" s="73">
        <v>0</v>
      </c>
      <c r="CW120" s="72">
        <v>6.25</v>
      </c>
      <c r="CX120" s="73">
        <v>0</v>
      </c>
      <c r="CY120" s="72">
        <f t="shared" si="88"/>
        <v>35</v>
      </c>
      <c r="CZ120" s="73">
        <f t="shared" si="89"/>
        <v>16.25</v>
      </c>
      <c r="DA120" s="111">
        <f>CZ120/CY120</f>
        <v>0.4642857142857143</v>
      </c>
      <c r="DB120" s="961">
        <f t="shared" si="98"/>
        <v>16.25</v>
      </c>
      <c r="DC120" s="75">
        <f t="shared" si="99"/>
        <v>16.25</v>
      </c>
      <c r="DD120" s="301">
        <f>DC120/DB120</f>
        <v>1</v>
      </c>
      <c r="DE120" s="510"/>
      <c r="DF120" s="510"/>
      <c r="DG120" s="513"/>
      <c r="DH120" s="1000"/>
      <c r="DI120" s="1000"/>
      <c r="DJ120" s="1004"/>
      <c r="DK120" s="1005"/>
      <c r="DL120" s="1005"/>
      <c r="DM120" s="643"/>
      <c r="DN120" s="190">
        <f>AR120+CQ120+CS120</f>
        <v>22.5</v>
      </c>
      <c r="DO120" s="98">
        <f t="shared" si="91"/>
        <v>16.25</v>
      </c>
      <c r="DP120" s="258"/>
      <c r="DQ120" s="510"/>
      <c r="DR120" s="510"/>
      <c r="DS120" s="531"/>
      <c r="DT120" s="510"/>
      <c r="DU120" s="510"/>
      <c r="DV120" s="531"/>
      <c r="DW120" s="583"/>
      <c r="DX120" s="583"/>
      <c r="DY120" s="586"/>
      <c r="DZ120" s="190">
        <f t="shared" si="92"/>
        <v>28.75</v>
      </c>
      <c r="EA120" s="98">
        <f t="shared" si="93"/>
        <v>16.25</v>
      </c>
      <c r="EB120" s="255">
        <f>EA120/DZ120</f>
        <v>0.56521739130434778</v>
      </c>
      <c r="EC120" s="577"/>
      <c r="ED120" s="580"/>
      <c r="EE120" s="531"/>
      <c r="EF120" s="510"/>
      <c r="EG120" s="510"/>
      <c r="EH120" s="513"/>
      <c r="EI120" s="641"/>
      <c r="EJ120" s="641"/>
      <c r="EK120" s="643"/>
      <c r="EL120" s="385">
        <f t="shared" si="94"/>
        <v>35</v>
      </c>
      <c r="EM120" s="98">
        <f t="shared" si="95"/>
        <v>16.25</v>
      </c>
      <c r="EN120" s="111">
        <f t="shared" si="117"/>
        <v>0.4642857142857143</v>
      </c>
      <c r="EO120" s="510"/>
      <c r="EP120" s="510"/>
      <c r="EQ120" s="546"/>
      <c r="ER120" s="510"/>
      <c r="ES120" s="510"/>
      <c r="ET120" s="546"/>
      <c r="EU120" s="626"/>
      <c r="EV120" s="626"/>
      <c r="EW120" s="632"/>
    </row>
    <row r="121" spans="1:153" ht="39.950000000000003" customHeight="1" thickBot="1" x14ac:dyDescent="0.3">
      <c r="A121" s="939" t="s">
        <v>326</v>
      </c>
      <c r="B121" s="936"/>
      <c r="C121" s="937" t="s">
        <v>327</v>
      </c>
      <c r="D121" s="944"/>
      <c r="E121" s="943"/>
      <c r="F121" s="380">
        <v>0</v>
      </c>
      <c r="G121" s="114">
        <v>0</v>
      </c>
      <c r="H121" s="945"/>
      <c r="I121" s="186"/>
      <c r="J121" s="380">
        <v>0</v>
      </c>
      <c r="K121" s="114">
        <v>0</v>
      </c>
      <c r="L121" s="380">
        <f>F121+J121</f>
        <v>0</v>
      </c>
      <c r="M121" s="114">
        <f t="shared" si="118"/>
        <v>0</v>
      </c>
      <c r="N121" s="187"/>
      <c r="O121" s="950"/>
      <c r="P121" s="950"/>
      <c r="Q121" s="950"/>
      <c r="R121" s="658"/>
      <c r="S121" s="715"/>
      <c r="T121" s="949"/>
      <c r="U121" s="953"/>
      <c r="V121" s="953"/>
      <c r="W121" s="949"/>
      <c r="X121" s="990">
        <f t="shared" si="82"/>
        <v>0</v>
      </c>
      <c r="Y121" s="378">
        <f t="shared" si="83"/>
        <v>0</v>
      </c>
      <c r="Z121" s="991"/>
      <c r="AA121" s="988"/>
      <c r="AB121" s="507"/>
      <c r="AC121" s="963"/>
      <c r="AD121" s="507"/>
      <c r="AE121" s="507"/>
      <c r="AF121" s="504"/>
      <c r="AG121" s="507"/>
      <c r="AH121" s="507"/>
      <c r="AI121" s="504"/>
      <c r="AJ121" s="992">
        <v>0</v>
      </c>
      <c r="AK121" s="103">
        <v>0</v>
      </c>
      <c r="AL121" s="266">
        <v>0</v>
      </c>
      <c r="AM121" s="103">
        <v>0</v>
      </c>
      <c r="AN121" s="266">
        <v>0</v>
      </c>
      <c r="AO121" s="103">
        <v>0</v>
      </c>
      <c r="AP121" s="266">
        <v>0</v>
      </c>
      <c r="AQ121" s="103">
        <v>0</v>
      </c>
      <c r="AR121" s="190">
        <f t="shared" si="121"/>
        <v>0</v>
      </c>
      <c r="AS121" s="98">
        <f t="shared" ref="AS121:AS122" si="122">M121+AK121+AM121+AO121+AQ121</f>
        <v>0</v>
      </c>
      <c r="AT121" s="993"/>
      <c r="AU121" s="397">
        <f t="shared" si="113"/>
        <v>0</v>
      </c>
      <c r="AV121" s="397"/>
      <c r="AW121" s="402"/>
      <c r="AX121" s="503"/>
      <c r="AY121" s="503"/>
      <c r="AZ121" s="504"/>
      <c r="BA121" s="503"/>
      <c r="BB121" s="503"/>
      <c r="BC121" s="505"/>
      <c r="BD121" s="964"/>
      <c r="BE121" s="964"/>
      <c r="BF121" s="965"/>
      <c r="BG121" s="60"/>
      <c r="BH121" s="60"/>
      <c r="BI121" s="966"/>
      <c r="BJ121" s="503"/>
      <c r="BK121" s="503"/>
      <c r="BL121" s="504"/>
      <c r="BM121" s="503"/>
      <c r="BN121" s="503"/>
      <c r="BO121" s="504"/>
      <c r="BP121" s="964"/>
      <c r="BQ121" s="964"/>
      <c r="BR121" s="965"/>
      <c r="BS121" s="60"/>
      <c r="BT121" s="60"/>
      <c r="BU121" s="400"/>
      <c r="BV121" s="967"/>
      <c r="BW121" s="967"/>
      <c r="BX121" s="504"/>
      <c r="BY121" s="503"/>
      <c r="BZ121" s="503"/>
      <c r="CA121" s="504"/>
      <c r="CB121" s="506"/>
      <c r="CC121" s="506"/>
      <c r="CD121" s="965"/>
      <c r="CE121" s="968"/>
      <c r="CF121" s="60"/>
      <c r="CG121" s="400"/>
      <c r="CH121" s="503"/>
      <c r="CI121" s="503"/>
      <c r="CJ121" s="504"/>
      <c r="CK121" s="503"/>
      <c r="CL121" s="503"/>
      <c r="CM121" s="504"/>
      <c r="CN121" s="506"/>
      <c r="CO121" s="506"/>
      <c r="CP121" s="986"/>
      <c r="CQ121" s="325">
        <v>5</v>
      </c>
      <c r="CR121" s="381">
        <v>5</v>
      </c>
      <c r="CS121" s="325">
        <v>10</v>
      </c>
      <c r="CT121" s="381">
        <v>0</v>
      </c>
      <c r="CU121" s="325">
        <v>10</v>
      </c>
      <c r="CV121" s="381">
        <v>0</v>
      </c>
      <c r="CW121" s="325">
        <v>20</v>
      </c>
      <c r="CX121" s="381">
        <v>0</v>
      </c>
      <c r="CY121" s="325">
        <v>0</v>
      </c>
      <c r="CZ121" s="114">
        <v>0</v>
      </c>
      <c r="DA121" s="994"/>
      <c r="DB121" s="61">
        <f t="shared" si="98"/>
        <v>5</v>
      </c>
      <c r="DC121" s="98">
        <f t="shared" si="99"/>
        <v>5</v>
      </c>
      <c r="DD121" s="107">
        <f>DC121/DB121</f>
        <v>1</v>
      </c>
      <c r="DE121" s="996">
        <f>AVERAGE(DB121:DB122)</f>
        <v>5</v>
      </c>
      <c r="DF121" s="997">
        <f>AVERAGE(DC121:DC122)</f>
        <v>5</v>
      </c>
      <c r="DG121" s="948">
        <f>DF121/DE121</f>
        <v>1</v>
      </c>
      <c r="DH121" s="1000"/>
      <c r="DI121" s="1000"/>
      <c r="DJ121" s="1004"/>
      <c r="DK121" s="1005"/>
      <c r="DL121" s="1005"/>
      <c r="DM121" s="643"/>
      <c r="DN121" s="190">
        <f t="shared" ref="DN121:DN122" si="123">AR121+CQ121+CS121</f>
        <v>15</v>
      </c>
      <c r="DO121" s="98">
        <f t="shared" si="91"/>
        <v>5</v>
      </c>
      <c r="DP121" s="931"/>
      <c r="DQ121" s="928"/>
      <c r="DR121" s="928"/>
      <c r="DS121" s="927"/>
      <c r="DT121" s="928"/>
      <c r="DU121" s="928"/>
      <c r="DV121" s="927"/>
      <c r="DW121" s="929"/>
      <c r="DX121" s="929"/>
      <c r="DY121" s="930"/>
      <c r="DZ121" s="190">
        <f t="shared" si="92"/>
        <v>25</v>
      </c>
      <c r="EA121" s="98">
        <f t="shared" si="93"/>
        <v>5</v>
      </c>
      <c r="EB121" s="995"/>
      <c r="EC121" s="932"/>
      <c r="ED121" s="932"/>
      <c r="EE121" s="927"/>
      <c r="EF121" s="928"/>
      <c r="EG121" s="928"/>
      <c r="EH121" s="927"/>
      <c r="EI121" s="933"/>
      <c r="EJ121" s="933"/>
      <c r="EK121" s="930"/>
      <c r="EL121" s="385">
        <f t="shared" si="94"/>
        <v>45</v>
      </c>
      <c r="EM121" s="98">
        <f t="shared" si="95"/>
        <v>5</v>
      </c>
      <c r="EN121" s="926"/>
      <c r="EO121" s="928"/>
      <c r="EP121" s="928"/>
      <c r="EQ121" s="934"/>
      <c r="ER121" s="928"/>
      <c r="ES121" s="928"/>
      <c r="ET121" s="934"/>
      <c r="EU121" s="933"/>
      <c r="EV121" s="933"/>
      <c r="EW121" s="935"/>
    </row>
    <row r="122" spans="1:153" ht="39.950000000000003" customHeight="1" thickBot="1" x14ac:dyDescent="0.3">
      <c r="A122" s="941"/>
      <c r="B122" s="936"/>
      <c r="C122" s="937" t="s">
        <v>328</v>
      </c>
      <c r="D122" s="157"/>
      <c r="E122" s="158"/>
      <c r="F122" s="72">
        <v>0</v>
      </c>
      <c r="G122" s="73">
        <v>0</v>
      </c>
      <c r="H122" s="946"/>
      <c r="I122" s="154"/>
      <c r="J122" s="206">
        <v>0</v>
      </c>
      <c r="K122" s="73">
        <v>0</v>
      </c>
      <c r="L122" s="206">
        <f>F122+J122</f>
        <v>0</v>
      </c>
      <c r="M122" s="73">
        <f t="shared" si="118"/>
        <v>0</v>
      </c>
      <c r="N122" s="913"/>
      <c r="O122" s="951"/>
      <c r="P122" s="951"/>
      <c r="Q122" s="951"/>
      <c r="R122" s="659"/>
      <c r="S122" s="715"/>
      <c r="T122" s="949"/>
      <c r="U122" s="953"/>
      <c r="V122" s="953"/>
      <c r="W122" s="949"/>
      <c r="X122" s="970">
        <f t="shared" si="82"/>
        <v>0</v>
      </c>
      <c r="Y122" s="226">
        <f t="shared" si="83"/>
        <v>0</v>
      </c>
      <c r="Z122" s="236"/>
      <c r="AA122" s="989"/>
      <c r="AB122" s="971"/>
      <c r="AC122" s="972"/>
      <c r="AD122" s="971"/>
      <c r="AE122" s="971"/>
      <c r="AF122" s="973"/>
      <c r="AG122" s="971"/>
      <c r="AH122" s="971"/>
      <c r="AI122" s="973"/>
      <c r="AJ122" s="974">
        <v>0</v>
      </c>
      <c r="AK122" s="84">
        <v>0</v>
      </c>
      <c r="AL122" s="125">
        <v>0</v>
      </c>
      <c r="AM122" s="84">
        <v>0</v>
      </c>
      <c r="AN122" s="125">
        <v>0</v>
      </c>
      <c r="AO122" s="84">
        <v>0</v>
      </c>
      <c r="AP122" s="125">
        <v>0</v>
      </c>
      <c r="AQ122" s="84">
        <v>0</v>
      </c>
      <c r="AR122" s="212">
        <f t="shared" si="121"/>
        <v>0</v>
      </c>
      <c r="AS122" s="75">
        <f t="shared" si="122"/>
        <v>0</v>
      </c>
      <c r="AT122" s="985"/>
      <c r="AU122" s="974">
        <f t="shared" si="113"/>
        <v>0</v>
      </c>
      <c r="AV122" s="974"/>
      <c r="AW122" s="975"/>
      <c r="AX122" s="976"/>
      <c r="AY122" s="976"/>
      <c r="AZ122" s="973"/>
      <c r="BA122" s="976"/>
      <c r="BB122" s="976"/>
      <c r="BC122" s="977"/>
      <c r="BD122" s="978"/>
      <c r="BE122" s="978"/>
      <c r="BF122" s="979"/>
      <c r="BG122" s="77"/>
      <c r="BH122" s="77"/>
      <c r="BI122" s="980"/>
      <c r="BJ122" s="976"/>
      <c r="BK122" s="976"/>
      <c r="BL122" s="973"/>
      <c r="BM122" s="976"/>
      <c r="BN122" s="976"/>
      <c r="BO122" s="973"/>
      <c r="BP122" s="978"/>
      <c r="BQ122" s="978"/>
      <c r="BR122" s="979"/>
      <c r="BS122" s="77"/>
      <c r="BT122" s="77"/>
      <c r="BU122" s="981"/>
      <c r="BV122" s="982"/>
      <c r="BW122" s="982"/>
      <c r="BX122" s="973"/>
      <c r="BY122" s="976"/>
      <c r="BZ122" s="976"/>
      <c r="CA122" s="973"/>
      <c r="CB122" s="983"/>
      <c r="CC122" s="983"/>
      <c r="CD122" s="979"/>
      <c r="CE122" s="984"/>
      <c r="CF122" s="77"/>
      <c r="CG122" s="981"/>
      <c r="CH122" s="976"/>
      <c r="CI122" s="976"/>
      <c r="CJ122" s="973"/>
      <c r="CK122" s="976"/>
      <c r="CL122" s="976"/>
      <c r="CM122" s="973"/>
      <c r="CN122" s="983"/>
      <c r="CO122" s="983"/>
      <c r="CP122" s="987"/>
      <c r="CQ122" s="72">
        <v>5</v>
      </c>
      <c r="CR122" s="73">
        <v>5</v>
      </c>
      <c r="CS122" s="72">
        <v>10</v>
      </c>
      <c r="CT122" s="73">
        <v>0</v>
      </c>
      <c r="CU122" s="72">
        <v>10</v>
      </c>
      <c r="CV122" s="73">
        <v>0</v>
      </c>
      <c r="CW122" s="72">
        <v>15</v>
      </c>
      <c r="CX122" s="73">
        <v>0</v>
      </c>
      <c r="CY122" s="72">
        <v>0</v>
      </c>
      <c r="CZ122" s="73">
        <v>0</v>
      </c>
      <c r="DA122" s="102"/>
      <c r="DB122" s="212">
        <f t="shared" si="98"/>
        <v>5</v>
      </c>
      <c r="DC122" s="75">
        <f t="shared" si="99"/>
        <v>5</v>
      </c>
      <c r="DD122" s="232">
        <f>DC122/DB122</f>
        <v>1</v>
      </c>
      <c r="DE122" s="998"/>
      <c r="DF122" s="999"/>
      <c r="DG122" s="949"/>
      <c r="DH122" s="1000"/>
      <c r="DI122" s="1000"/>
      <c r="DJ122" s="1004"/>
      <c r="DK122" s="1005"/>
      <c r="DL122" s="1005"/>
      <c r="DM122" s="643"/>
      <c r="DN122" s="190">
        <f t="shared" si="123"/>
        <v>15</v>
      </c>
      <c r="DO122" s="98">
        <f t="shared" si="91"/>
        <v>5</v>
      </c>
      <c r="DP122" s="931"/>
      <c r="DQ122" s="928"/>
      <c r="DR122" s="928"/>
      <c r="DS122" s="927"/>
      <c r="DT122" s="928"/>
      <c r="DU122" s="928"/>
      <c r="DV122" s="927"/>
      <c r="DW122" s="929"/>
      <c r="DX122" s="929"/>
      <c r="DY122" s="930"/>
      <c r="DZ122" s="190">
        <f t="shared" si="92"/>
        <v>25</v>
      </c>
      <c r="EA122" s="98">
        <f t="shared" si="93"/>
        <v>5</v>
      </c>
      <c r="EB122" s="995"/>
      <c r="EC122" s="932"/>
      <c r="ED122" s="932"/>
      <c r="EE122" s="927"/>
      <c r="EF122" s="928"/>
      <c r="EG122" s="928"/>
      <c r="EH122" s="927"/>
      <c r="EI122" s="933"/>
      <c r="EJ122" s="933"/>
      <c r="EK122" s="930"/>
      <c r="EL122" s="385">
        <f t="shared" si="94"/>
        <v>40</v>
      </c>
      <c r="EM122" s="98">
        <f t="shared" si="95"/>
        <v>5</v>
      </c>
      <c r="EN122" s="926"/>
      <c r="EO122" s="928"/>
      <c r="EP122" s="928"/>
      <c r="EQ122" s="934"/>
      <c r="ER122" s="928"/>
      <c r="ES122" s="928"/>
      <c r="ET122" s="934"/>
      <c r="EU122" s="933"/>
      <c r="EV122" s="933"/>
      <c r="EW122" s="935"/>
    </row>
    <row r="123" spans="1:153" ht="39.950000000000003" customHeight="1" x14ac:dyDescent="0.25">
      <c r="A123" s="3"/>
      <c r="B123" s="319"/>
      <c r="C123" s="9"/>
      <c r="L123" s="18">
        <f>AVERAGE(L8:L117)</f>
        <v>19.414018691588787</v>
      </c>
      <c r="M123" s="18">
        <f>AVERAGE(M8:M118)</f>
        <v>19.13240740740741</v>
      </c>
      <c r="N123" s="947"/>
      <c r="O123" s="947"/>
      <c r="P123" s="947"/>
      <c r="Q123" s="947"/>
      <c r="R123" s="947"/>
      <c r="AJ123" s="3"/>
      <c r="AK123" s="3"/>
      <c r="AL123" s="3"/>
      <c r="AN123" s="3"/>
      <c r="AO123" s="3"/>
      <c r="AP123" s="3">
        <f>AVERAGE(AP84:AP120)</f>
        <v>6.5878378378378377</v>
      </c>
      <c r="AQ123" s="3"/>
      <c r="AR123" s="3"/>
      <c r="AU123" s="17">
        <f>AVERAGE(AU8:AU122)</f>
        <v>24.094196428571429</v>
      </c>
      <c r="AV123" s="17">
        <f>AVERAGE(AV8:AV120)</f>
        <v>24.649545454545454</v>
      </c>
      <c r="AW123" s="58">
        <f>AV123/AU123</f>
        <v>1.0230490785455488</v>
      </c>
      <c r="AX123" s="3"/>
      <c r="AY123" s="3"/>
      <c r="BI123" s="59"/>
      <c r="BS123" s="3"/>
      <c r="BV123" s="3"/>
      <c r="BW123" s="3"/>
      <c r="CE123" s="16">
        <f>AVERAGE(CE8:CE120)</f>
        <v>42.85</v>
      </c>
      <c r="CF123" s="3"/>
      <c r="CG123" s="3"/>
      <c r="CK123" s="3"/>
      <c r="CL123" s="3"/>
      <c r="DA123" s="947"/>
      <c r="DC123" s="947"/>
      <c r="DE123" s="947"/>
      <c r="DG123" s="947"/>
    </row>
    <row r="124" spans="1:153" ht="39.950000000000003" customHeight="1" x14ac:dyDescent="0.25">
      <c r="A124" s="3"/>
      <c r="B124" s="319"/>
      <c r="C124" s="9"/>
      <c r="L124" s="751">
        <f>M123/L123</f>
        <v>0.98549443633206213</v>
      </c>
      <c r="M124" s="751"/>
    </row>
    <row r="125" spans="1:153" x14ac:dyDescent="0.25">
      <c r="A125" s="3"/>
      <c r="B125" s="319"/>
      <c r="C125" s="9"/>
      <c r="D125" s="3"/>
    </row>
    <row r="126" spans="1:153" x14ac:dyDescent="0.25">
      <c r="A126" s="3"/>
      <c r="B126" s="319"/>
      <c r="C126" s="10"/>
    </row>
    <row r="130" spans="14:36" x14ac:dyDescent="0.25">
      <c r="N130">
        <v>1.2351231199999999</v>
      </c>
    </row>
    <row r="138" spans="14:36" x14ac:dyDescent="0.25">
      <c r="AJ138">
        <f>ROUND(N130,0)</f>
        <v>1</v>
      </c>
    </row>
    <row r="139" spans="14:36" x14ac:dyDescent="0.25">
      <c r="AJ139">
        <f>ROUND(N130,2)</f>
        <v>1.24</v>
      </c>
    </row>
  </sheetData>
  <mergeCells count="1117">
    <mergeCell ref="DH102:DH122"/>
    <mergeCell ref="DI102:DI122"/>
    <mergeCell ref="DJ102:DJ122"/>
    <mergeCell ref="DK8:DK122"/>
    <mergeCell ref="DL8:DL122"/>
    <mergeCell ref="DM8:DM122"/>
    <mergeCell ref="DE114:DE116"/>
    <mergeCell ref="DF114:DF116"/>
    <mergeCell ref="DG114:DG116"/>
    <mergeCell ref="R102:R122"/>
    <mergeCell ref="S102:S122"/>
    <mergeCell ref="T102:T122"/>
    <mergeCell ref="O121:O122"/>
    <mergeCell ref="P121:P122"/>
    <mergeCell ref="Q121:Q122"/>
    <mergeCell ref="U8:U122"/>
    <mergeCell ref="V8:V122"/>
    <mergeCell ref="W8:W122"/>
    <mergeCell ref="A121:A122"/>
    <mergeCell ref="O114:O116"/>
    <mergeCell ref="P114:P116"/>
    <mergeCell ref="Q114:Q116"/>
    <mergeCell ref="DE121:DE122"/>
    <mergeCell ref="DF121:DF122"/>
    <mergeCell ref="DG121:DG122"/>
    <mergeCell ref="A28:A29"/>
    <mergeCell ref="BJ85:BJ89"/>
    <mergeCell ref="BK85:BK89"/>
    <mergeCell ref="BL85:BL89"/>
    <mergeCell ref="BJ90:BJ91"/>
    <mergeCell ref="BJ92:BJ93"/>
    <mergeCell ref="BK90:BK91"/>
    <mergeCell ref="BK92:BK93"/>
    <mergeCell ref="BL90:BL91"/>
    <mergeCell ref="BL92:BL93"/>
    <mergeCell ref="BL83:BL84"/>
    <mergeCell ref="BK83:BK84"/>
    <mergeCell ref="BJ83:BJ84"/>
    <mergeCell ref="BJ76:BJ77"/>
    <mergeCell ref="BK76:BK77"/>
    <mergeCell ref="BL76:BL77"/>
    <mergeCell ref="BJ78:BJ82"/>
    <mergeCell ref="BK78:BK82"/>
    <mergeCell ref="BL78:BL82"/>
    <mergeCell ref="BJ63:BJ64"/>
    <mergeCell ref="AX83:AX84"/>
    <mergeCell ref="A63:A64"/>
    <mergeCell ref="A65:A66"/>
    <mergeCell ref="AD40:AD54"/>
    <mergeCell ref="AE40:AE54"/>
    <mergeCell ref="AY37:AY39"/>
    <mergeCell ref="AZ37:AZ39"/>
    <mergeCell ref="A55:A62"/>
    <mergeCell ref="AD55:AD101"/>
    <mergeCell ref="AA92:AA93"/>
    <mergeCell ref="AA85:AA89"/>
    <mergeCell ref="BJ55:BJ62"/>
    <mergeCell ref="AX25:AX27"/>
    <mergeCell ref="AY25:AY27"/>
    <mergeCell ref="AZ25:AZ27"/>
    <mergeCell ref="BJ37:BJ39"/>
    <mergeCell ref="BK37:BK39"/>
    <mergeCell ref="BJ28:BJ29"/>
    <mergeCell ref="BK28:BK29"/>
    <mergeCell ref="BB8:BB39"/>
    <mergeCell ref="BJ25:BJ27"/>
    <mergeCell ref="AX14:AX16"/>
    <mergeCell ref="AY14:AY16"/>
    <mergeCell ref="AZ14:AZ16"/>
    <mergeCell ref="AX17:AX24"/>
    <mergeCell ref="AY17:AY24"/>
    <mergeCell ref="AZ17:AZ24"/>
    <mergeCell ref="AX55:AX62"/>
    <mergeCell ref="AY55:AY62"/>
    <mergeCell ref="AZ55:AZ62"/>
    <mergeCell ref="BJ45:BJ49"/>
    <mergeCell ref="AX28:AX29"/>
    <mergeCell ref="AX8:AX13"/>
    <mergeCell ref="AY8:AY13"/>
    <mergeCell ref="AZ8:AZ13"/>
    <mergeCell ref="BJ94:BJ101"/>
    <mergeCell ref="BK94:BK101"/>
    <mergeCell ref="BL94:BL101"/>
    <mergeCell ref="AY63:AY66"/>
    <mergeCell ref="BJ115:BJ116"/>
    <mergeCell ref="BK105:BK107"/>
    <mergeCell ref="BL105:BL107"/>
    <mergeCell ref="AX115:AX116"/>
    <mergeCell ref="AY115:AY116"/>
    <mergeCell ref="AZ115:AZ116"/>
    <mergeCell ref="BB102:BB120"/>
    <mergeCell ref="AY102:AY104"/>
    <mergeCell ref="AZ102:AZ104"/>
    <mergeCell ref="AY83:AY84"/>
    <mergeCell ref="AZ83:AZ84"/>
    <mergeCell ref="AX90:AX91"/>
    <mergeCell ref="AX92:AX93"/>
    <mergeCell ref="AY90:AY91"/>
    <mergeCell ref="AY94:AY101"/>
    <mergeCell ref="AZ94:AZ101"/>
    <mergeCell ref="AY92:AY93"/>
    <mergeCell ref="AZ90:AZ91"/>
    <mergeCell ref="AZ92:AZ93"/>
    <mergeCell ref="AX71:AX72"/>
    <mergeCell ref="AY71:AY72"/>
    <mergeCell ref="BL115:BL116"/>
    <mergeCell ref="BK115:BK116"/>
    <mergeCell ref="BG6:BR6"/>
    <mergeCell ref="BP8:BP120"/>
    <mergeCell ref="BQ8:BQ120"/>
    <mergeCell ref="BR8:BR120"/>
    <mergeCell ref="AU6:BF6"/>
    <mergeCell ref="BF8:BF120"/>
    <mergeCell ref="BE8:BE120"/>
    <mergeCell ref="BD8:BD120"/>
    <mergeCell ref="AY108:AY110"/>
    <mergeCell ref="BC102:BC120"/>
    <mergeCell ref="AX117:AX120"/>
    <mergeCell ref="AY117:AY120"/>
    <mergeCell ref="AZ117:AZ120"/>
    <mergeCell ref="BJ117:BJ120"/>
    <mergeCell ref="AZ108:AZ110"/>
    <mergeCell ref="AX111:AX113"/>
    <mergeCell ref="AY111:AY113"/>
    <mergeCell ref="AZ111:AZ113"/>
    <mergeCell ref="BM102:BM120"/>
    <mergeCell ref="BN102:BN120"/>
    <mergeCell ref="BN55:BN101"/>
    <mergeCell ref="BO55:BO101"/>
    <mergeCell ref="BO102:BO120"/>
    <mergeCell ref="BA55:BA101"/>
    <mergeCell ref="AX94:AX101"/>
    <mergeCell ref="AX85:AX89"/>
    <mergeCell ref="AY76:AY77"/>
    <mergeCell ref="AZ76:AZ77"/>
    <mergeCell ref="AX67:AX70"/>
    <mergeCell ref="CH94:CH101"/>
    <mergeCell ref="BV94:BV101"/>
    <mergeCell ref="BW94:BW101"/>
    <mergeCell ref="CH71:CH72"/>
    <mergeCell ref="CI71:CI72"/>
    <mergeCell ref="CI73:CI75"/>
    <mergeCell ref="L124:M124"/>
    <mergeCell ref="BJ111:BJ113"/>
    <mergeCell ref="BK111:BK113"/>
    <mergeCell ref="BL111:BL113"/>
    <mergeCell ref="BV111:BV113"/>
    <mergeCell ref="BW111:BW113"/>
    <mergeCell ref="BX111:BX113"/>
    <mergeCell ref="BA102:BA120"/>
    <mergeCell ref="BJ102:BJ104"/>
    <mergeCell ref="BK102:BK104"/>
    <mergeCell ref="BL102:BL104"/>
    <mergeCell ref="BK117:BK120"/>
    <mergeCell ref="BL117:BL120"/>
    <mergeCell ref="BK108:BK110"/>
    <mergeCell ref="BL108:BL110"/>
    <mergeCell ref="BW108:BW110"/>
    <mergeCell ref="BX108:BX110"/>
    <mergeCell ref="AX105:AX107"/>
    <mergeCell ref="AY105:AY107"/>
    <mergeCell ref="AZ105:AZ107"/>
    <mergeCell ref="BJ105:BJ107"/>
    <mergeCell ref="AX108:AX110"/>
    <mergeCell ref="BJ108:BJ110"/>
    <mergeCell ref="AX102:AX104"/>
    <mergeCell ref="AI8:AI120"/>
    <mergeCell ref="AF102:AF120"/>
    <mergeCell ref="BV117:BV120"/>
    <mergeCell ref="BW117:BW120"/>
    <mergeCell ref="BX117:BX120"/>
    <mergeCell ref="BX115:BX116"/>
    <mergeCell ref="BW115:BW116"/>
    <mergeCell ref="BV115:BV116"/>
    <mergeCell ref="BV55:BV62"/>
    <mergeCell ref="BW55:BW62"/>
    <mergeCell ref="BX55:BX62"/>
    <mergeCell ref="BX63:BX64"/>
    <mergeCell ref="BX65:BX66"/>
    <mergeCell ref="BX67:BX70"/>
    <mergeCell ref="BX71:BX72"/>
    <mergeCell ref="BX73:BX75"/>
    <mergeCell ref="BX76:BX77"/>
    <mergeCell ref="BX78:BX82"/>
    <mergeCell ref="BX83:BX84"/>
    <mergeCell ref="BX85:BX89"/>
    <mergeCell ref="BX102:BX104"/>
    <mergeCell ref="BX94:BX101"/>
    <mergeCell ref="CJ102:CJ104"/>
    <mergeCell ref="CJ105:CJ107"/>
    <mergeCell ref="CH105:CH107"/>
    <mergeCell ref="BY102:BY120"/>
    <mergeCell ref="BZ102:BZ120"/>
    <mergeCell ref="CA102:CA120"/>
    <mergeCell ref="CH102:CH104"/>
    <mergeCell ref="CI105:CI107"/>
    <mergeCell ref="CH108:CH110"/>
    <mergeCell ref="CI108:CI110"/>
    <mergeCell ref="CJ108:CJ110"/>
    <mergeCell ref="CI117:CI120"/>
    <mergeCell ref="CJ117:CJ120"/>
    <mergeCell ref="CI111:CI113"/>
    <mergeCell ref="CJ111:CJ113"/>
    <mergeCell ref="CH117:CH120"/>
    <mergeCell ref="CH115:CH116"/>
    <mergeCell ref="CI115:CI116"/>
    <mergeCell ref="CH111:CH113"/>
    <mergeCell ref="AY78:AY82"/>
    <mergeCell ref="AZ78:AZ82"/>
    <mergeCell ref="AZ85:AZ89"/>
    <mergeCell ref="BK73:BK75"/>
    <mergeCell ref="AZ67:AZ70"/>
    <mergeCell ref="BV108:BV110"/>
    <mergeCell ref="BV105:BV107"/>
    <mergeCell ref="BW105:BW107"/>
    <mergeCell ref="BX105:BX107"/>
    <mergeCell ref="BV102:BV104"/>
    <mergeCell ref="BW102:BW104"/>
    <mergeCell ref="CH25:CH27"/>
    <mergeCell ref="CI25:CI27"/>
    <mergeCell ref="CH37:CH39"/>
    <mergeCell ref="BX37:BX39"/>
    <mergeCell ref="BW37:BW39"/>
    <mergeCell ref="BV37:BV39"/>
    <mergeCell ref="BY8:BY39"/>
    <mergeCell ref="CI102:CI104"/>
    <mergeCell ref="BY55:BY101"/>
    <mergeCell ref="BZ55:BZ101"/>
    <mergeCell ref="CA55:CA101"/>
    <mergeCell ref="CI94:CI101"/>
    <mergeCell ref="CH78:CH82"/>
    <mergeCell ref="CH83:CH84"/>
    <mergeCell ref="CH92:CH93"/>
    <mergeCell ref="CH90:CH91"/>
    <mergeCell ref="CH85:CH89"/>
    <mergeCell ref="CI85:CI89"/>
    <mergeCell ref="CH55:CH62"/>
    <mergeCell ref="CH40:CH44"/>
    <mergeCell ref="CH45:CH49"/>
    <mergeCell ref="BW50:BW51"/>
    <mergeCell ref="CH53:CH54"/>
    <mergeCell ref="BX50:BX51"/>
    <mergeCell ref="BW25:BW27"/>
    <mergeCell ref="BW32:BW36"/>
    <mergeCell ref="CJ17:CJ24"/>
    <mergeCell ref="BX32:BX36"/>
    <mergeCell ref="AY73:AY75"/>
    <mergeCell ref="AZ73:AZ75"/>
    <mergeCell ref="CI55:CI62"/>
    <mergeCell ref="BK55:BK62"/>
    <mergeCell ref="BL55:BL62"/>
    <mergeCell ref="BL28:BL29"/>
    <mergeCell ref="BK45:BK49"/>
    <mergeCell ref="BK67:BK70"/>
    <mergeCell ref="BL67:BL70"/>
    <mergeCell ref="BJ71:BJ72"/>
    <mergeCell ref="BK71:BK72"/>
    <mergeCell ref="BL71:BL72"/>
    <mergeCell ref="BJ73:BJ75"/>
    <mergeCell ref="CH63:CH64"/>
    <mergeCell ref="CJ63:CJ64"/>
    <mergeCell ref="CH65:CH66"/>
    <mergeCell ref="CI65:CI66"/>
    <mergeCell ref="CJ65:CJ66"/>
    <mergeCell ref="CH67:CH70"/>
    <mergeCell ref="AZ71:AZ72"/>
    <mergeCell ref="AY67:AY70"/>
    <mergeCell ref="A117:A120"/>
    <mergeCell ref="A53:A54"/>
    <mergeCell ref="A94:A101"/>
    <mergeCell ref="A111:A113"/>
    <mergeCell ref="A40:A44"/>
    <mergeCell ref="A45:A49"/>
    <mergeCell ref="A50:A51"/>
    <mergeCell ref="A105:A107"/>
    <mergeCell ref="A108:A110"/>
    <mergeCell ref="A76:A77"/>
    <mergeCell ref="A78:A82"/>
    <mergeCell ref="A83:A84"/>
    <mergeCell ref="A85:A89"/>
    <mergeCell ref="A90:A91"/>
    <mergeCell ref="A92:A93"/>
    <mergeCell ref="A102:A104"/>
    <mergeCell ref="A67:A70"/>
    <mergeCell ref="A71:A72"/>
    <mergeCell ref="A73:A75"/>
    <mergeCell ref="A114:A116"/>
    <mergeCell ref="O28:O30"/>
    <mergeCell ref="AB28:AB30"/>
    <mergeCell ref="O32:O36"/>
    <mergeCell ref="AB32:AB36"/>
    <mergeCell ref="O40:O44"/>
    <mergeCell ref="AB40:AB44"/>
    <mergeCell ref="O53:O54"/>
    <mergeCell ref="AB53:AB54"/>
    <mergeCell ref="AA32:AA36"/>
    <mergeCell ref="AA71:AA72"/>
    <mergeCell ref="AG8:AG120"/>
    <mergeCell ref="AD8:AD39"/>
    <mergeCell ref="R55:R101"/>
    <mergeCell ref="S55:S101"/>
    <mergeCell ref="BM8:BM39"/>
    <mergeCell ref="BK8:BK13"/>
    <mergeCell ref="BL8:BL13"/>
    <mergeCell ref="BJ8:BJ13"/>
    <mergeCell ref="BL14:BL16"/>
    <mergeCell ref="BJ32:BJ36"/>
    <mergeCell ref="AZ40:AZ44"/>
    <mergeCell ref="BJ40:BJ44"/>
    <mergeCell ref="BL40:BL44"/>
    <mergeCell ref="BL45:BL49"/>
    <mergeCell ref="BK40:BK44"/>
    <mergeCell ref="AZ50:AZ51"/>
    <mergeCell ref="BB55:BB101"/>
    <mergeCell ref="BC55:BC101"/>
    <mergeCell ref="BM55:BM101"/>
    <mergeCell ref="AY85:AY89"/>
    <mergeCell ref="BK17:BK24"/>
    <mergeCell ref="AZ63:AZ66"/>
    <mergeCell ref="AR6:AS6"/>
    <mergeCell ref="D6:E6"/>
    <mergeCell ref="F6:G6"/>
    <mergeCell ref="H6:I6"/>
    <mergeCell ref="J6:K6"/>
    <mergeCell ref="AJ6:AK6"/>
    <mergeCell ref="AL6:AM6"/>
    <mergeCell ref="AN6:AO6"/>
    <mergeCell ref="AP6:AQ6"/>
    <mergeCell ref="L6:M6"/>
    <mergeCell ref="N6:N7"/>
    <mergeCell ref="AF40:AF54"/>
    <mergeCell ref="AE8:AE39"/>
    <mergeCell ref="AX32:AX36"/>
    <mergeCell ref="AY32:AY36"/>
    <mergeCell ref="AZ32:AZ36"/>
    <mergeCell ref="R40:R54"/>
    <mergeCell ref="S40:S54"/>
    <mergeCell ref="AX45:AX49"/>
    <mergeCell ref="AY45:AY49"/>
    <mergeCell ref="AZ45:AZ49"/>
    <mergeCell ref="AX40:AX44"/>
    <mergeCell ref="AY40:AY44"/>
    <mergeCell ref="AF8:AF39"/>
    <mergeCell ref="P53:P54"/>
    <mergeCell ref="Q53:Q54"/>
    <mergeCell ref="Q40:Q44"/>
    <mergeCell ref="Q45:Q49"/>
    <mergeCell ref="Q50:Q51"/>
    <mergeCell ref="AC32:AC36"/>
    <mergeCell ref="AB14:AB16"/>
    <mergeCell ref="AA17:AA24"/>
    <mergeCell ref="CK102:CK120"/>
    <mergeCell ref="AX37:AX39"/>
    <mergeCell ref="CL102:CL120"/>
    <mergeCell ref="CM102:CM120"/>
    <mergeCell ref="AX53:AX54"/>
    <mergeCell ref="AY53:AY54"/>
    <mergeCell ref="AZ53:AZ54"/>
    <mergeCell ref="BJ53:BJ54"/>
    <mergeCell ref="BK53:BK54"/>
    <mergeCell ref="BL53:BL54"/>
    <mergeCell ref="BA40:BA54"/>
    <mergeCell ref="BB40:BB54"/>
    <mergeCell ref="BC40:BC54"/>
    <mergeCell ref="BM40:BM54"/>
    <mergeCell ref="BN40:BN54"/>
    <mergeCell ref="BO40:BO54"/>
    <mergeCell ref="BJ50:BJ51"/>
    <mergeCell ref="BK50:BK51"/>
    <mergeCell ref="BL50:BL51"/>
    <mergeCell ref="CJ40:CJ44"/>
    <mergeCell ref="CK40:CK54"/>
    <mergeCell ref="CL40:CL54"/>
    <mergeCell ref="BZ40:BZ54"/>
    <mergeCell ref="CM40:CM54"/>
    <mergeCell ref="BO8:BO39"/>
    <mergeCell ref="CH32:CH36"/>
    <mergeCell ref="BV8:BV13"/>
    <mergeCell ref="BW8:BW13"/>
    <mergeCell ref="BX8:BX13"/>
    <mergeCell ref="BZ8:BZ39"/>
    <mergeCell ref="BN8:BN39"/>
    <mergeCell ref="CJ25:CJ27"/>
    <mergeCell ref="A2:BC3"/>
    <mergeCell ref="C5:C7"/>
    <mergeCell ref="B5:B7"/>
    <mergeCell ref="A5:A7"/>
    <mergeCell ref="A32:A36"/>
    <mergeCell ref="A37:A39"/>
    <mergeCell ref="A25:A27"/>
    <mergeCell ref="O25:O27"/>
    <mergeCell ref="R8:R39"/>
    <mergeCell ref="S8:S39"/>
    <mergeCell ref="P25:P27"/>
    <mergeCell ref="AA25:AA27"/>
    <mergeCell ref="P28:P30"/>
    <mergeCell ref="AA28:AA30"/>
    <mergeCell ref="P32:P36"/>
    <mergeCell ref="D5:AI5"/>
    <mergeCell ref="AT6:AT7"/>
    <mergeCell ref="BC8:BC39"/>
    <mergeCell ref="BA8:BA39"/>
    <mergeCell ref="AZ28:AZ29"/>
    <mergeCell ref="AY28:AY29"/>
    <mergeCell ref="A17:A24"/>
    <mergeCell ref="A8:A13"/>
    <mergeCell ref="A14:A16"/>
    <mergeCell ref="AH8:AH120"/>
    <mergeCell ref="AE102:AE120"/>
    <mergeCell ref="AD102:AD120"/>
    <mergeCell ref="AX63:AX66"/>
    <mergeCell ref="AX50:AX51"/>
    <mergeCell ref="AY50:AY51"/>
    <mergeCell ref="O111:O113"/>
    <mergeCell ref="Q102:Q104"/>
    <mergeCell ref="CJ53:CJ54"/>
    <mergeCell ref="CJ45:CJ49"/>
    <mergeCell ref="CI53:CI54"/>
    <mergeCell ref="CI32:CI36"/>
    <mergeCell ref="CJ32:CJ36"/>
    <mergeCell ref="CI78:CI82"/>
    <mergeCell ref="CJ78:CJ82"/>
    <mergeCell ref="CI83:CI84"/>
    <mergeCell ref="CJ83:CJ84"/>
    <mergeCell ref="CI92:CI93"/>
    <mergeCell ref="CJ92:CJ93"/>
    <mergeCell ref="CI90:CI91"/>
    <mergeCell ref="CJ90:CJ91"/>
    <mergeCell ref="CJ94:CJ101"/>
    <mergeCell ref="CJ85:CJ89"/>
    <mergeCell ref="CI8:CI13"/>
    <mergeCell ref="CJ8:CJ13"/>
    <mergeCell ref="CI50:CI51"/>
    <mergeCell ref="CJ50:CJ51"/>
    <mergeCell ref="CJ55:CJ62"/>
    <mergeCell ref="CI40:CI44"/>
    <mergeCell ref="CI45:CI49"/>
    <mergeCell ref="CI67:CI70"/>
    <mergeCell ref="CJ67:CJ70"/>
    <mergeCell ref="CI63:CI64"/>
    <mergeCell ref="BY40:BY54"/>
    <mergeCell ref="BV53:BV54"/>
    <mergeCell ref="BW53:BW54"/>
    <mergeCell ref="BX53:BX54"/>
    <mergeCell ref="CA40:CA54"/>
    <mergeCell ref="BV50:BV51"/>
    <mergeCell ref="O94:O101"/>
    <mergeCell ref="AB105:AB107"/>
    <mergeCell ref="AB85:AB89"/>
    <mergeCell ref="AB76:AB77"/>
    <mergeCell ref="P111:P113"/>
    <mergeCell ref="AA111:AA113"/>
    <mergeCell ref="Q111:Q113"/>
    <mergeCell ref="AA115:AA116"/>
    <mergeCell ref="AB83:AB84"/>
    <mergeCell ref="AA83:AA84"/>
    <mergeCell ref="P102:P104"/>
    <mergeCell ref="AA102:AA104"/>
    <mergeCell ref="P105:P107"/>
    <mergeCell ref="AA105:AA107"/>
    <mergeCell ref="AB92:AB93"/>
    <mergeCell ref="P94:P101"/>
    <mergeCell ref="AA94:AA101"/>
    <mergeCell ref="O108:O110"/>
    <mergeCell ref="AB108:AB110"/>
    <mergeCell ref="AB111:AB113"/>
    <mergeCell ref="Q105:Q107"/>
    <mergeCell ref="Q108:Q110"/>
    <mergeCell ref="P108:P110"/>
    <mergeCell ref="AA108:AA110"/>
    <mergeCell ref="O105:O107"/>
    <mergeCell ref="O102:O104"/>
    <mergeCell ref="O117:O120"/>
    <mergeCell ref="O92:O93"/>
    <mergeCell ref="AA50:AA51"/>
    <mergeCell ref="P90:P91"/>
    <mergeCell ref="AC111:AC113"/>
    <mergeCell ref="AB55:AB62"/>
    <mergeCell ref="AC55:AC62"/>
    <mergeCell ref="AA117:AA120"/>
    <mergeCell ref="AB117:AB120"/>
    <mergeCell ref="AC117:AC120"/>
    <mergeCell ref="AB102:AB104"/>
    <mergeCell ref="AB90:AB91"/>
    <mergeCell ref="AB94:AB101"/>
    <mergeCell ref="AB67:AB70"/>
    <mergeCell ref="AB63:AB64"/>
    <mergeCell ref="AC63:AC64"/>
    <mergeCell ref="AC73:AC75"/>
    <mergeCell ref="AC94:AC101"/>
    <mergeCell ref="AC115:AC116"/>
    <mergeCell ref="AB115:AB116"/>
    <mergeCell ref="AC83:AC84"/>
    <mergeCell ref="AC65:AC66"/>
    <mergeCell ref="AB65:AB66"/>
    <mergeCell ref="AA65:AA66"/>
    <mergeCell ref="AA67:AA70"/>
    <mergeCell ref="AC108:AC110"/>
    <mergeCell ref="AC105:AC107"/>
    <mergeCell ref="AA63:AA64"/>
    <mergeCell ref="AA55:AA62"/>
    <mergeCell ref="AC102:AC104"/>
    <mergeCell ref="AB78:AB82"/>
    <mergeCell ref="AE55:AE101"/>
    <mergeCell ref="BS6:CD6"/>
    <mergeCell ref="Q25:Q27"/>
    <mergeCell ref="Q28:Q30"/>
    <mergeCell ref="O8:O13"/>
    <mergeCell ref="P8:P13"/>
    <mergeCell ref="Q32:Q36"/>
    <mergeCell ref="AC28:AC30"/>
    <mergeCell ref="T55:T101"/>
    <mergeCell ref="AA8:AA13"/>
    <mergeCell ref="AB8:AB13"/>
    <mergeCell ref="AC8:AC13"/>
    <mergeCell ref="P73:P75"/>
    <mergeCell ref="Q73:Q75"/>
    <mergeCell ref="O76:O77"/>
    <mergeCell ref="P76:P77"/>
    <mergeCell ref="Q76:Q77"/>
    <mergeCell ref="O78:O82"/>
    <mergeCell ref="P78:P82"/>
    <mergeCell ref="Q78:Q82"/>
    <mergeCell ref="O83:O84"/>
    <mergeCell ref="P83:P84"/>
    <mergeCell ref="Q83:Q84"/>
    <mergeCell ref="O85:O89"/>
    <mergeCell ref="P85:P89"/>
    <mergeCell ref="Q85:Q89"/>
    <mergeCell ref="AC78:AC82"/>
    <mergeCell ref="P71:P72"/>
    <mergeCell ref="AA45:AA49"/>
    <mergeCell ref="P40:P44"/>
    <mergeCell ref="T40:T54"/>
    <mergeCell ref="AA40:AA44"/>
    <mergeCell ref="Q90:Q91"/>
    <mergeCell ref="P92:P93"/>
    <mergeCell ref="CB8:CB120"/>
    <mergeCell ref="CC8:CC120"/>
    <mergeCell ref="CD8:CD120"/>
    <mergeCell ref="O14:O16"/>
    <mergeCell ref="P14:P16"/>
    <mergeCell ref="Q14:Q16"/>
    <mergeCell ref="O17:O24"/>
    <mergeCell ref="P17:P24"/>
    <mergeCell ref="Q17:Q24"/>
    <mergeCell ref="O6:W6"/>
    <mergeCell ref="O37:O39"/>
    <mergeCell ref="P37:P39"/>
    <mergeCell ref="Q37:Q39"/>
    <mergeCell ref="O45:O49"/>
    <mergeCell ref="P45:P49"/>
    <mergeCell ref="O50:O51"/>
    <mergeCell ref="P50:P51"/>
    <mergeCell ref="BV14:BV16"/>
    <mergeCell ref="BV17:BV24"/>
    <mergeCell ref="AA14:AA16"/>
    <mergeCell ref="AC76:AC77"/>
    <mergeCell ref="AA78:AA82"/>
    <mergeCell ref="Q71:Q72"/>
    <mergeCell ref="AA53:AA54"/>
    <mergeCell ref="BJ67:BJ70"/>
    <mergeCell ref="Q94:Q101"/>
    <mergeCell ref="P117:P120"/>
    <mergeCell ref="Q117:Q120"/>
    <mergeCell ref="X6:AI6"/>
    <mergeCell ref="AA37:AA39"/>
    <mergeCell ref="AB37:AB39"/>
    <mergeCell ref="AC37:AC39"/>
    <mergeCell ref="O55:O62"/>
    <mergeCell ref="P55:P62"/>
    <mergeCell ref="Q55:Q62"/>
    <mergeCell ref="O63:O64"/>
    <mergeCell ref="P63:P64"/>
    <mergeCell ref="Q63:Q64"/>
    <mergeCell ref="Q65:Q66"/>
    <mergeCell ref="P65:P66"/>
    <mergeCell ref="O65:O66"/>
    <mergeCell ref="O67:O70"/>
    <mergeCell ref="P67:P70"/>
    <mergeCell ref="Q67:Q70"/>
    <mergeCell ref="O71:O72"/>
    <mergeCell ref="Q8:Q13"/>
    <mergeCell ref="O73:O75"/>
    <mergeCell ref="AC67:AC70"/>
    <mergeCell ref="AC45:AC49"/>
    <mergeCell ref="AC50:AC51"/>
    <mergeCell ref="AB50:AB51"/>
    <mergeCell ref="AC85:AC89"/>
    <mergeCell ref="T8:T39"/>
    <mergeCell ref="AB45:AB49"/>
    <mergeCell ref="O90:O91"/>
    <mergeCell ref="BX40:BX44"/>
    <mergeCell ref="Q92:Q93"/>
    <mergeCell ref="BV63:BV64"/>
    <mergeCell ref="BV65:BV66"/>
    <mergeCell ref="BW63:BW64"/>
    <mergeCell ref="BW65:BW66"/>
    <mergeCell ref="BV67:BV70"/>
    <mergeCell ref="BW67:BW70"/>
    <mergeCell ref="BV71:BV72"/>
    <mergeCell ref="BW71:BW72"/>
    <mergeCell ref="BV73:BV75"/>
    <mergeCell ref="BW73:BW75"/>
    <mergeCell ref="BV76:BV77"/>
    <mergeCell ref="BW76:BW77"/>
    <mergeCell ref="BV78:BV82"/>
    <mergeCell ref="BW78:BW82"/>
    <mergeCell ref="BV83:BV84"/>
    <mergeCell ref="BW83:BW84"/>
    <mergeCell ref="BV85:BV89"/>
    <mergeCell ref="BW85:BW89"/>
    <mergeCell ref="AC90:AC91"/>
    <mergeCell ref="AC92:AC93"/>
    <mergeCell ref="AX73:AX75"/>
    <mergeCell ref="AX76:AX77"/>
    <mergeCell ref="AX78:AX82"/>
    <mergeCell ref="AA90:AA91"/>
    <mergeCell ref="AA73:AA75"/>
    <mergeCell ref="AA76:AA77"/>
    <mergeCell ref="AB71:AB72"/>
    <mergeCell ref="AF55:AF101"/>
    <mergeCell ref="AC71:AC72"/>
    <mergeCell ref="AB73:AB75"/>
    <mergeCell ref="BX92:BX93"/>
    <mergeCell ref="AB17:AB24"/>
    <mergeCell ref="AC14:AC16"/>
    <mergeCell ref="AC17:AC24"/>
    <mergeCell ref="AC25:AC27"/>
    <mergeCell ref="BX14:BX16"/>
    <mergeCell ref="BL17:BL24"/>
    <mergeCell ref="BJ14:BJ16"/>
    <mergeCell ref="BL37:BL39"/>
    <mergeCell ref="BK25:BK27"/>
    <mergeCell ref="BL25:BL27"/>
    <mergeCell ref="BK32:BK36"/>
    <mergeCell ref="BL32:BL36"/>
    <mergeCell ref="BJ17:BJ24"/>
    <mergeCell ref="BK14:BK16"/>
    <mergeCell ref="BW17:BW24"/>
    <mergeCell ref="BJ65:BJ66"/>
    <mergeCell ref="BK63:BK64"/>
    <mergeCell ref="BK65:BK66"/>
    <mergeCell ref="BL63:BL64"/>
    <mergeCell ref="BL65:BL66"/>
    <mergeCell ref="BX17:BX24"/>
    <mergeCell ref="BX25:BX27"/>
    <mergeCell ref="BV28:BV30"/>
    <mergeCell ref="BW28:BW30"/>
    <mergeCell ref="BX28:BX30"/>
    <mergeCell ref="BW14:BW16"/>
    <mergeCell ref="BV45:BV49"/>
    <mergeCell ref="BW45:BW49"/>
    <mergeCell ref="BX45:BX49"/>
    <mergeCell ref="BV40:BV44"/>
    <mergeCell ref="BW40:BW44"/>
    <mergeCell ref="CI37:CI39"/>
    <mergeCell ref="AC53:AC54"/>
    <mergeCell ref="AC40:AC44"/>
    <mergeCell ref="AB25:AB27"/>
    <mergeCell ref="DE8:DE13"/>
    <mergeCell ref="DF8:DF13"/>
    <mergeCell ref="DG8:DG13"/>
    <mergeCell ref="DH8:DH39"/>
    <mergeCell ref="DI8:DI39"/>
    <mergeCell ref="DJ8:DJ39"/>
    <mergeCell ref="BL73:BL75"/>
    <mergeCell ref="CH28:CH29"/>
    <mergeCell ref="CI28:CI29"/>
    <mergeCell ref="CJ28:CJ29"/>
    <mergeCell ref="DJ40:DJ54"/>
    <mergeCell ref="DG67:DG70"/>
    <mergeCell ref="DI55:DI101"/>
    <mergeCell ref="DJ55:DJ101"/>
    <mergeCell ref="DI40:DI54"/>
    <mergeCell ref="DG17:DG24"/>
    <mergeCell ref="DE78:DE82"/>
    <mergeCell ref="DF78:DF82"/>
    <mergeCell ref="DG78:DG82"/>
    <mergeCell ref="DE32:DE36"/>
    <mergeCell ref="DF32:DF36"/>
    <mergeCell ref="DE25:DE27"/>
    <mergeCell ref="DF25:DF27"/>
    <mergeCell ref="BV90:BV91"/>
    <mergeCell ref="BW90:BW91"/>
    <mergeCell ref="BX90:BX91"/>
    <mergeCell ref="BV92:BV93"/>
    <mergeCell ref="BW92:BW93"/>
    <mergeCell ref="CM55:CM101"/>
    <mergeCell ref="DG28:DG29"/>
    <mergeCell ref="CJ71:CJ72"/>
    <mergeCell ref="CH73:CH75"/>
    <mergeCell ref="CJ73:CJ75"/>
    <mergeCell ref="CH76:CH77"/>
    <mergeCell ref="CI76:CI77"/>
    <mergeCell ref="CJ76:CJ77"/>
    <mergeCell ref="CA8:CA39"/>
    <mergeCell ref="BV32:BV36"/>
    <mergeCell ref="DE37:DE39"/>
    <mergeCell ref="DF37:DF39"/>
    <mergeCell ref="DG37:DG39"/>
    <mergeCell ref="DG76:DG77"/>
    <mergeCell ref="DG90:DG91"/>
    <mergeCell ref="BV25:BV27"/>
    <mergeCell ref="DE90:DE91"/>
    <mergeCell ref="DF90:DF91"/>
    <mergeCell ref="DE67:DE70"/>
    <mergeCell ref="DF67:DF70"/>
    <mergeCell ref="DG25:DG27"/>
    <mergeCell ref="DE28:DE29"/>
    <mergeCell ref="DF28:DF29"/>
    <mergeCell ref="DE83:DE84"/>
    <mergeCell ref="DF83:DF84"/>
    <mergeCell ref="DG83:DG84"/>
    <mergeCell ref="CL55:CL101"/>
    <mergeCell ref="CK55:CK101"/>
    <mergeCell ref="CK8:CK39"/>
    <mergeCell ref="CL8:CL39"/>
    <mergeCell ref="CM8:CM39"/>
    <mergeCell ref="CJ37:CJ39"/>
    <mergeCell ref="DR76:DR77"/>
    <mergeCell ref="DS76:DS77"/>
    <mergeCell ref="DQ73:DQ75"/>
    <mergeCell ref="DR73:DR75"/>
    <mergeCell ref="DS78:DS82"/>
    <mergeCell ref="CQ5:EW5"/>
    <mergeCell ref="CQ6:CR6"/>
    <mergeCell ref="CS6:CT6"/>
    <mergeCell ref="CU6:CV6"/>
    <mergeCell ref="CW6:CX6"/>
    <mergeCell ref="CY6:CZ6"/>
    <mergeCell ref="DA6:DA7"/>
    <mergeCell ref="DB6:DM6"/>
    <mergeCell ref="DN6:DY6"/>
    <mergeCell ref="DZ6:EK6"/>
    <mergeCell ref="EL6:ET6"/>
    <mergeCell ref="CH14:CH16"/>
    <mergeCell ref="CI14:CI16"/>
    <mergeCell ref="CJ14:CJ16"/>
    <mergeCell ref="CH17:CH24"/>
    <mergeCell ref="CI17:CI24"/>
    <mergeCell ref="DQ8:DQ13"/>
    <mergeCell ref="CN8:CN120"/>
    <mergeCell ref="CO8:CO120"/>
    <mergeCell ref="CP8:CP120"/>
    <mergeCell ref="CH8:CH13"/>
    <mergeCell ref="CH50:CH51"/>
    <mergeCell ref="CJ115:CJ116"/>
    <mergeCell ref="DR8:DR13"/>
    <mergeCell ref="DS8:DS13"/>
    <mergeCell ref="DT8:DT39"/>
    <mergeCell ref="EG40:EG54"/>
    <mergeCell ref="EH40:EH54"/>
    <mergeCell ref="EE67:EE70"/>
    <mergeCell ref="DR28:DR29"/>
    <mergeCell ref="DS28:DS29"/>
    <mergeCell ref="DQ32:DQ36"/>
    <mergeCell ref="DR32:DR36"/>
    <mergeCell ref="DS32:DS36"/>
    <mergeCell ref="DQ40:DQ44"/>
    <mergeCell ref="DR40:DR44"/>
    <mergeCell ref="DS40:DS44"/>
    <mergeCell ref="DT40:DT54"/>
    <mergeCell ref="DU40:DU54"/>
    <mergeCell ref="DV40:DV54"/>
    <mergeCell ref="DQ37:DQ39"/>
    <mergeCell ref="DR37:DR39"/>
    <mergeCell ref="DS37:DS39"/>
    <mergeCell ref="DQ67:DQ70"/>
    <mergeCell ref="DR67:DR70"/>
    <mergeCell ref="DS67:DS70"/>
    <mergeCell ref="DQ55:DQ62"/>
    <mergeCell ref="DR55:DR62"/>
    <mergeCell ref="DU8:DU39"/>
    <mergeCell ref="DV8:DV39"/>
    <mergeCell ref="DW8:DW120"/>
    <mergeCell ref="DX8:DX120"/>
    <mergeCell ref="EC17:EC24"/>
    <mergeCell ref="ED17:ED24"/>
    <mergeCell ref="EE17:EE24"/>
    <mergeCell ref="EC25:EC27"/>
    <mergeCell ref="ED25:ED27"/>
    <mergeCell ref="EE25:EE27"/>
    <mergeCell ref="EC28:EC30"/>
    <mergeCell ref="ED28:ED30"/>
    <mergeCell ref="EE28:EE30"/>
    <mergeCell ref="EC32:EC36"/>
    <mergeCell ref="ED32:ED36"/>
    <mergeCell ref="EE32:EE36"/>
    <mergeCell ref="EE37:EE39"/>
    <mergeCell ref="EC40:EC44"/>
    <mergeCell ref="ED40:ED44"/>
    <mergeCell ref="EE40:EE44"/>
    <mergeCell ref="EF40:EF54"/>
    <mergeCell ref="ES8:ES39"/>
    <mergeCell ref="ET8:ET39"/>
    <mergeCell ref="EU8:EU120"/>
    <mergeCell ref="EV8:EV120"/>
    <mergeCell ref="EW8:EW120"/>
    <mergeCell ref="EO14:EO16"/>
    <mergeCell ref="EP14:EP16"/>
    <mergeCell ref="EQ14:EQ16"/>
    <mergeCell ref="EO17:EO24"/>
    <mergeCell ref="EP17:EP24"/>
    <mergeCell ref="EQ17:EQ24"/>
    <mergeCell ref="EO25:EO27"/>
    <mergeCell ref="EP25:EP27"/>
    <mergeCell ref="EQ25:EQ27"/>
    <mergeCell ref="EO28:EO29"/>
    <mergeCell ref="EP28:EP29"/>
    <mergeCell ref="EQ28:EQ29"/>
    <mergeCell ref="EO32:EO36"/>
    <mergeCell ref="EP32:EP36"/>
    <mergeCell ref="EQ32:EQ36"/>
    <mergeCell ref="EO37:EO39"/>
    <mergeCell ref="EP37:EP39"/>
    <mergeCell ref="EQ37:EQ39"/>
    <mergeCell ref="EO40:EO44"/>
    <mergeCell ref="EP40:EP44"/>
    <mergeCell ref="EQ40:EQ44"/>
    <mergeCell ref="EO67:EO70"/>
    <mergeCell ref="EP67:EP70"/>
    <mergeCell ref="ET40:ET54"/>
    <mergeCell ref="ES40:ES54"/>
    <mergeCell ref="DG50:DG51"/>
    <mergeCell ref="DQ50:DQ51"/>
    <mergeCell ref="ER40:ER54"/>
    <mergeCell ref="DY8:DY120"/>
    <mergeCell ref="DQ14:DQ16"/>
    <mergeCell ref="DR14:DR16"/>
    <mergeCell ref="DS14:DS16"/>
    <mergeCell ref="DQ17:DQ24"/>
    <mergeCell ref="DR17:DR24"/>
    <mergeCell ref="DS17:DS24"/>
    <mergeCell ref="DQ25:DQ27"/>
    <mergeCell ref="DR25:DR27"/>
    <mergeCell ref="DS25:DS27"/>
    <mergeCell ref="DQ28:DQ29"/>
    <mergeCell ref="EO8:EO13"/>
    <mergeCell ref="EP8:EP13"/>
    <mergeCell ref="ED73:ED75"/>
    <mergeCell ref="EE73:EE75"/>
    <mergeCell ref="EQ8:EQ13"/>
    <mergeCell ref="ER8:ER39"/>
    <mergeCell ref="EC8:EC13"/>
    <mergeCell ref="ED8:ED13"/>
    <mergeCell ref="EE8:EE13"/>
    <mergeCell ref="EF8:EF39"/>
    <mergeCell ref="EG8:EG39"/>
    <mergeCell ref="EH8:EH39"/>
    <mergeCell ref="EI8:EI120"/>
    <mergeCell ref="EJ8:EJ120"/>
    <mergeCell ref="EK8:EK120"/>
    <mergeCell ref="EC14:EC16"/>
    <mergeCell ref="ED14:ED16"/>
    <mergeCell ref="EE14:EE16"/>
    <mergeCell ref="EO73:EO75"/>
    <mergeCell ref="EP73:EP75"/>
    <mergeCell ref="EQ73:EQ75"/>
    <mergeCell ref="EO65:EO66"/>
    <mergeCell ref="EP65:EP66"/>
    <mergeCell ref="EQ65:EQ66"/>
    <mergeCell ref="EC50:EC51"/>
    <mergeCell ref="ED50:ED51"/>
    <mergeCell ref="EE50:EE51"/>
    <mergeCell ref="EO50:EO51"/>
    <mergeCell ref="EP50:EP51"/>
    <mergeCell ref="EQ50:EQ51"/>
    <mergeCell ref="ER55:ER101"/>
    <mergeCell ref="EP83:EP84"/>
    <mergeCell ref="EQ83:EQ84"/>
    <mergeCell ref="EO76:EO77"/>
    <mergeCell ref="EP76:EP77"/>
    <mergeCell ref="EQ76:EQ77"/>
    <mergeCell ref="EC85:EC89"/>
    <mergeCell ref="ED85:ED89"/>
    <mergeCell ref="EE85:EE89"/>
    <mergeCell ref="ED71:ED72"/>
    <mergeCell ref="EE71:EE72"/>
    <mergeCell ref="EC76:EC77"/>
    <mergeCell ref="ED76:ED77"/>
    <mergeCell ref="EE76:EE77"/>
    <mergeCell ref="EO85:EO89"/>
    <mergeCell ref="EP85:EP89"/>
    <mergeCell ref="EQ67:EQ70"/>
    <mergeCell ref="EO55:EO62"/>
    <mergeCell ref="EC53:EC54"/>
    <mergeCell ref="ED53:ED54"/>
    <mergeCell ref="ES55:ES101"/>
    <mergeCell ref="EC90:EC91"/>
    <mergeCell ref="ED90:ED91"/>
    <mergeCell ref="EC94:EC101"/>
    <mergeCell ref="ED94:ED101"/>
    <mergeCell ref="EE94:EE101"/>
    <mergeCell ref="ET55:ET101"/>
    <mergeCell ref="DE63:DE66"/>
    <mergeCell ref="DF63:DF66"/>
    <mergeCell ref="DG63:DG66"/>
    <mergeCell ref="DQ63:DQ64"/>
    <mergeCell ref="DR63:DR64"/>
    <mergeCell ref="DS63:DS64"/>
    <mergeCell ref="EC63:EC64"/>
    <mergeCell ref="ED63:ED64"/>
    <mergeCell ref="EE63:EE64"/>
    <mergeCell ref="EO63:EO64"/>
    <mergeCell ref="EP63:EP64"/>
    <mergeCell ref="EQ63:EQ64"/>
    <mergeCell ref="DQ65:DQ66"/>
    <mergeCell ref="DR65:DR66"/>
    <mergeCell ref="DS65:DS66"/>
    <mergeCell ref="EC65:EC66"/>
    <mergeCell ref="ED65:ED66"/>
    <mergeCell ref="EE65:EE66"/>
    <mergeCell ref="DT55:DT101"/>
    <mergeCell ref="DU55:DU101"/>
    <mergeCell ref="DS73:DS75"/>
    <mergeCell ref="DE55:DE62"/>
    <mergeCell ref="DF55:DF62"/>
    <mergeCell ref="DG55:DG62"/>
    <mergeCell ref="DH55:DH101"/>
    <mergeCell ref="EE53:EE54"/>
    <mergeCell ref="EO53:EO54"/>
    <mergeCell ref="EP53:EP54"/>
    <mergeCell ref="EQ53:EQ54"/>
    <mergeCell ref="DS55:DS62"/>
    <mergeCell ref="DE71:DE72"/>
    <mergeCell ref="DF71:DF72"/>
    <mergeCell ref="DG71:DG72"/>
    <mergeCell ref="DQ71:DQ72"/>
    <mergeCell ref="DR71:DR72"/>
    <mergeCell ref="DS71:DS72"/>
    <mergeCell ref="DG32:DG36"/>
    <mergeCell ref="DE40:DE44"/>
    <mergeCell ref="DF40:DF44"/>
    <mergeCell ref="DG40:DG44"/>
    <mergeCell ref="DH40:DH54"/>
    <mergeCell ref="EC37:EC39"/>
    <mergeCell ref="ED37:ED39"/>
    <mergeCell ref="DE45:DE49"/>
    <mergeCell ref="DF45:DF49"/>
    <mergeCell ref="DG45:DG49"/>
    <mergeCell ref="DQ45:DQ49"/>
    <mergeCell ref="DR45:DR49"/>
    <mergeCell ref="DS45:DS49"/>
    <mergeCell ref="EC45:EC49"/>
    <mergeCell ref="ED45:ED49"/>
    <mergeCell ref="EE45:EE49"/>
    <mergeCell ref="EO45:EO49"/>
    <mergeCell ref="EP45:EP49"/>
    <mergeCell ref="EQ45:EQ49"/>
    <mergeCell ref="DE50:DE51"/>
    <mergeCell ref="DF50:DF51"/>
    <mergeCell ref="EC78:EC82"/>
    <mergeCell ref="ED78:ED82"/>
    <mergeCell ref="EE78:EE82"/>
    <mergeCell ref="EO78:EO82"/>
    <mergeCell ref="EP78:EP82"/>
    <mergeCell ref="EQ78:EQ82"/>
    <mergeCell ref="DE76:DE77"/>
    <mergeCell ref="DF76:DF77"/>
    <mergeCell ref="DQ76:DQ77"/>
    <mergeCell ref="DR50:DR51"/>
    <mergeCell ref="DS50:DS51"/>
    <mergeCell ref="DE53:DE54"/>
    <mergeCell ref="DF53:DF54"/>
    <mergeCell ref="DG53:DG54"/>
    <mergeCell ref="DQ53:DQ54"/>
    <mergeCell ref="DR53:DR54"/>
    <mergeCell ref="DV55:DV101"/>
    <mergeCell ref="EC55:EC62"/>
    <mergeCell ref="ED55:ED62"/>
    <mergeCell ref="EE55:EE62"/>
    <mergeCell ref="EF55:EF101"/>
    <mergeCell ref="EG55:EG101"/>
    <mergeCell ref="EO71:EO72"/>
    <mergeCell ref="EP71:EP72"/>
    <mergeCell ref="EQ71:EQ72"/>
    <mergeCell ref="DE73:DE75"/>
    <mergeCell ref="DF73:DF75"/>
    <mergeCell ref="DG73:DG75"/>
    <mergeCell ref="EP55:EP62"/>
    <mergeCell ref="EQ55:EQ62"/>
    <mergeCell ref="DS53:DS54"/>
    <mergeCell ref="DE94:DE101"/>
    <mergeCell ref="DF94:DF101"/>
    <mergeCell ref="EC67:EC70"/>
    <mergeCell ref="ED67:ED70"/>
    <mergeCell ref="DE14:DE16"/>
    <mergeCell ref="DF14:DF16"/>
    <mergeCell ref="DG14:DG16"/>
    <mergeCell ref="DE17:DE24"/>
    <mergeCell ref="DF17:DF24"/>
    <mergeCell ref="ED108:ED110"/>
    <mergeCell ref="EO94:EO101"/>
    <mergeCell ref="EP94:EP101"/>
    <mergeCell ref="EQ94:EQ101"/>
    <mergeCell ref="DE92:DE93"/>
    <mergeCell ref="DF92:DF93"/>
    <mergeCell ref="DG92:DG93"/>
    <mergeCell ref="DQ92:DQ93"/>
    <mergeCell ref="DR92:DR93"/>
    <mergeCell ref="DS92:DS93"/>
    <mergeCell ref="EC92:EC93"/>
    <mergeCell ref="ED92:ED93"/>
    <mergeCell ref="EE92:EE93"/>
    <mergeCell ref="EH55:EH101"/>
    <mergeCell ref="EC71:EC72"/>
    <mergeCell ref="DQ83:DQ84"/>
    <mergeCell ref="DS85:DS89"/>
    <mergeCell ref="EC73:EC75"/>
    <mergeCell ref="DQ78:DQ82"/>
    <mergeCell ref="DR78:DR82"/>
    <mergeCell ref="EC111:EC113"/>
    <mergeCell ref="EE111:EE113"/>
    <mergeCell ref="EO111:EO113"/>
    <mergeCell ref="EP111:EP113"/>
    <mergeCell ref="EQ111:EQ113"/>
    <mergeCell ref="DS90:DS91"/>
    <mergeCell ref="EF102:EF120"/>
    <mergeCell ref="EG102:EG120"/>
    <mergeCell ref="EH102:EH120"/>
    <mergeCell ref="EC108:EC110"/>
    <mergeCell ref="DS117:DS120"/>
    <mergeCell ref="EP115:EP116"/>
    <mergeCell ref="EQ115:EQ116"/>
    <mergeCell ref="EC117:EC120"/>
    <mergeCell ref="ED117:ED120"/>
    <mergeCell ref="EE117:EE120"/>
    <mergeCell ref="EO92:EO93"/>
    <mergeCell ref="EP92:EP93"/>
    <mergeCell ref="EQ92:EQ93"/>
    <mergeCell ref="DQ90:DQ91"/>
    <mergeCell ref="DR90:DR91"/>
    <mergeCell ref="ER102:ER120"/>
    <mergeCell ref="ES102:ES120"/>
    <mergeCell ref="ET102:ET120"/>
    <mergeCell ref="DE105:DE107"/>
    <mergeCell ref="DF105:DF107"/>
    <mergeCell ref="DG105:DG107"/>
    <mergeCell ref="DQ105:DQ107"/>
    <mergeCell ref="DR105:DR107"/>
    <mergeCell ref="DS105:DS107"/>
    <mergeCell ref="EC105:EC107"/>
    <mergeCell ref="ED105:ED107"/>
    <mergeCell ref="EE105:EE107"/>
    <mergeCell ref="EO105:EO107"/>
    <mergeCell ref="EP105:EP107"/>
    <mergeCell ref="EQ105:EQ107"/>
    <mergeCell ref="DE108:DE110"/>
    <mergeCell ref="DF108:DF110"/>
    <mergeCell ref="DG108:DG110"/>
    <mergeCell ref="DQ108:DQ110"/>
    <mergeCell ref="DR108:DR110"/>
    <mergeCell ref="DS108:DS110"/>
    <mergeCell ref="DT102:DT120"/>
    <mergeCell ref="DU102:DU120"/>
    <mergeCell ref="DV102:DV120"/>
    <mergeCell ref="EC102:EC104"/>
    <mergeCell ref="ED102:ED104"/>
    <mergeCell ref="EE102:EE104"/>
    <mergeCell ref="EO108:EO110"/>
    <mergeCell ref="EP108:EP110"/>
    <mergeCell ref="EQ108:EQ110"/>
    <mergeCell ref="DE111:DE113"/>
    <mergeCell ref="AJ5:CP5"/>
    <mergeCell ref="EO117:EO120"/>
    <mergeCell ref="EP117:EP120"/>
    <mergeCell ref="EQ117:EQ120"/>
    <mergeCell ref="DQ115:DQ116"/>
    <mergeCell ref="DR115:DR116"/>
    <mergeCell ref="DS115:DS116"/>
    <mergeCell ref="EC115:EC116"/>
    <mergeCell ref="ED115:ED116"/>
    <mergeCell ref="EE115:EE116"/>
    <mergeCell ref="DR83:DR84"/>
    <mergeCell ref="DS83:DS84"/>
    <mergeCell ref="EC83:EC84"/>
    <mergeCell ref="ED83:ED84"/>
    <mergeCell ref="EE83:EE84"/>
    <mergeCell ref="EO83:EO84"/>
    <mergeCell ref="EE90:EE91"/>
    <mergeCell ref="EO90:EO91"/>
    <mergeCell ref="EP90:EP91"/>
    <mergeCell ref="EQ90:EQ91"/>
    <mergeCell ref="DE85:DE89"/>
    <mergeCell ref="DF85:DF89"/>
    <mergeCell ref="DG85:DG89"/>
    <mergeCell ref="DQ85:DQ89"/>
    <mergeCell ref="DR85:DR89"/>
    <mergeCell ref="EO115:EO116"/>
    <mergeCell ref="DE117:DE120"/>
    <mergeCell ref="DF117:DF120"/>
    <mergeCell ref="DG117:DG120"/>
    <mergeCell ref="DQ117:DQ120"/>
    <mergeCell ref="DR117:DR120"/>
    <mergeCell ref="CE6:CP6"/>
    <mergeCell ref="EO102:EO104"/>
    <mergeCell ref="EP102:EP104"/>
    <mergeCell ref="EQ102:EQ104"/>
    <mergeCell ref="EE108:EE110"/>
    <mergeCell ref="DE102:DE104"/>
    <mergeCell ref="DF102:DF104"/>
    <mergeCell ref="DG102:DG104"/>
    <mergeCell ref="DQ102:DQ104"/>
    <mergeCell ref="DR102:DR104"/>
    <mergeCell ref="DS102:DS104"/>
    <mergeCell ref="EQ85:EQ89"/>
    <mergeCell ref="DG94:DG101"/>
    <mergeCell ref="DQ94:DQ101"/>
    <mergeCell ref="DR94:DR101"/>
    <mergeCell ref="DS94:DS101"/>
    <mergeCell ref="DF111:DF113"/>
    <mergeCell ref="DG111:DG113"/>
    <mergeCell ref="DQ111:DQ113"/>
    <mergeCell ref="DR111:DR113"/>
    <mergeCell ref="DS111:DS113"/>
    <mergeCell ref="ED111:ED113"/>
  </mergeCells>
  <printOptions horizontalCentered="1"/>
  <pageMargins left="0.31496062992125984" right="0.31496062992125984" top="0.78740157480314965" bottom="0.35433070866141736" header="0.39370078740157483" footer="0.31496062992125984"/>
  <pageSetup paperSize="9" scale="45" orientation="landscape" r:id="rId1"/>
  <headerFooter>
    <oddHeader>&amp;L
&amp;C&amp;"Tw Cen MT,Bold"&amp;36PETUNJUK PRESTASI CITP SEHINGGA Q3 2017</oddHeader>
  </headerFooter>
  <rowBreaks count="4" manualBreakCount="4">
    <brk id="39" max="103" man="1"/>
    <brk id="54" max="103" man="1"/>
    <brk id="84" max="103" man="1"/>
    <brk id="101" max="103" man="1"/>
  </rowBreaks>
  <ignoredErrors>
    <ignoredError sqref="B84 B87:B88 B8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11"/>
  <sheetViews>
    <sheetView topLeftCell="K45" zoomScale="80" zoomScaleNormal="80" zoomScaleSheetLayoutView="70" workbookViewId="0">
      <selection activeCell="AE58" sqref="AE58:AE60"/>
    </sheetView>
  </sheetViews>
  <sheetFormatPr defaultRowHeight="39.950000000000003" customHeight="1" x14ac:dyDescent="0.2"/>
  <cols>
    <col min="1" max="1" width="9.140625" style="393"/>
    <col min="2" max="2" width="35.7109375" style="393" customWidth="1"/>
    <col min="3" max="4" width="12.7109375" style="393" customWidth="1"/>
    <col min="5" max="18" width="11.7109375" style="393" customWidth="1"/>
    <col min="19" max="21" width="17.7109375" style="393" customWidth="1"/>
    <col min="22" max="24" width="11.7109375" style="393" customWidth="1"/>
    <col min="25" max="27" width="17.7109375" style="393" customWidth="1"/>
    <col min="28" max="30" width="11.7109375" style="393" customWidth="1"/>
    <col min="31" max="33" width="17.7109375" style="393" customWidth="1"/>
    <col min="34" max="16384" width="9.140625" style="393"/>
  </cols>
  <sheetData>
    <row r="1" spans="2:33" ht="39.950000000000003" customHeight="1" x14ac:dyDescent="0.35">
      <c r="B1" s="793"/>
      <c r="C1" s="793"/>
      <c r="D1" s="793"/>
      <c r="E1" s="793"/>
      <c r="F1" s="793"/>
      <c r="G1" s="793"/>
      <c r="H1" s="793"/>
      <c r="I1" s="793"/>
      <c r="J1" s="793"/>
      <c r="K1" s="793"/>
      <c r="L1" s="793"/>
      <c r="M1" s="793"/>
      <c r="N1" s="793"/>
      <c r="O1" s="793"/>
      <c r="P1" s="793"/>
      <c r="Q1" s="793"/>
      <c r="R1" s="793"/>
      <c r="S1" s="793"/>
      <c r="T1" s="793"/>
      <c r="U1" s="793"/>
    </row>
    <row r="2" spans="2:33" ht="30" customHeight="1" x14ac:dyDescent="0.2">
      <c r="B2" s="788" t="s">
        <v>285</v>
      </c>
      <c r="C2" s="788"/>
      <c r="D2" s="788"/>
      <c r="E2" s="753">
        <v>2017</v>
      </c>
      <c r="F2" s="753"/>
      <c r="G2" s="753"/>
      <c r="H2" s="753"/>
      <c r="I2" s="753"/>
      <c r="J2" s="753"/>
      <c r="K2" s="753"/>
      <c r="L2" s="753"/>
      <c r="M2" s="753"/>
      <c r="N2" s="753"/>
      <c r="O2" s="753"/>
      <c r="P2" s="753"/>
      <c r="Q2" s="753"/>
      <c r="R2" s="753"/>
      <c r="S2" s="753"/>
      <c r="T2" s="753"/>
      <c r="U2" s="753"/>
      <c r="V2" s="753"/>
      <c r="W2" s="753"/>
      <c r="X2" s="753"/>
      <c r="Y2" s="753"/>
      <c r="Z2" s="753"/>
      <c r="AA2" s="753"/>
      <c r="AB2" s="753"/>
      <c r="AC2" s="753"/>
      <c r="AD2" s="753"/>
      <c r="AE2" s="753"/>
      <c r="AF2" s="753"/>
      <c r="AG2" s="753"/>
    </row>
    <row r="3" spans="2:33" ht="30" customHeight="1" x14ac:dyDescent="0.2">
      <c r="B3" s="788"/>
      <c r="C3" s="788"/>
      <c r="D3" s="788"/>
      <c r="E3" s="753" t="s">
        <v>33</v>
      </c>
      <c r="F3" s="753"/>
      <c r="G3" s="753" t="s">
        <v>34</v>
      </c>
      <c r="H3" s="753"/>
      <c r="I3" s="753" t="s">
        <v>44</v>
      </c>
      <c r="J3" s="753"/>
      <c r="K3" s="753" t="s">
        <v>35</v>
      </c>
      <c r="L3" s="753"/>
      <c r="M3" s="753" t="s">
        <v>55</v>
      </c>
      <c r="N3" s="753"/>
      <c r="O3" s="753" t="s">
        <v>220</v>
      </c>
      <c r="P3" s="752" t="s">
        <v>33</v>
      </c>
      <c r="Q3" s="752"/>
      <c r="R3" s="752"/>
      <c r="S3" s="752"/>
      <c r="T3" s="752"/>
      <c r="U3" s="752"/>
      <c r="V3" s="752" t="s">
        <v>34</v>
      </c>
      <c r="W3" s="752"/>
      <c r="X3" s="752"/>
      <c r="Y3" s="752"/>
      <c r="Z3" s="752"/>
      <c r="AA3" s="752"/>
      <c r="AB3" s="752" t="s">
        <v>44</v>
      </c>
      <c r="AC3" s="752"/>
      <c r="AD3" s="752"/>
      <c r="AE3" s="752"/>
      <c r="AF3" s="752"/>
      <c r="AG3" s="752"/>
    </row>
    <row r="4" spans="2:33" ht="30" customHeight="1" x14ac:dyDescent="0.2">
      <c r="B4" s="788"/>
      <c r="C4" s="788"/>
      <c r="D4" s="788"/>
      <c r="E4" s="394" t="s">
        <v>51</v>
      </c>
      <c r="F4" s="394" t="s">
        <v>45</v>
      </c>
      <c r="G4" s="394" t="s">
        <v>51</v>
      </c>
      <c r="H4" s="394" t="s">
        <v>45</v>
      </c>
      <c r="I4" s="394" t="s">
        <v>51</v>
      </c>
      <c r="J4" s="394" t="s">
        <v>45</v>
      </c>
      <c r="K4" s="394" t="s">
        <v>51</v>
      </c>
      <c r="L4" s="394" t="s">
        <v>45</v>
      </c>
      <c r="M4" s="394" t="s">
        <v>51</v>
      </c>
      <c r="N4" s="394" t="s">
        <v>45</v>
      </c>
      <c r="O4" s="753"/>
      <c r="P4" s="448" t="s">
        <v>280</v>
      </c>
      <c r="Q4" s="448" t="s">
        <v>281</v>
      </c>
      <c r="R4" s="449" t="s">
        <v>220</v>
      </c>
      <c r="S4" s="395" t="s">
        <v>277</v>
      </c>
      <c r="T4" s="395" t="s">
        <v>223</v>
      </c>
      <c r="U4" s="395" t="s">
        <v>220</v>
      </c>
      <c r="V4" s="448" t="s">
        <v>280</v>
      </c>
      <c r="W4" s="448" t="s">
        <v>281</v>
      </c>
      <c r="X4" s="449" t="s">
        <v>220</v>
      </c>
      <c r="Y4" s="395" t="s">
        <v>277</v>
      </c>
      <c r="Z4" s="395" t="s">
        <v>223</v>
      </c>
      <c r="AA4" s="395" t="s">
        <v>220</v>
      </c>
      <c r="AB4" s="448" t="s">
        <v>280</v>
      </c>
      <c r="AC4" s="448" t="s">
        <v>281</v>
      </c>
      <c r="AD4" s="449" t="s">
        <v>220</v>
      </c>
      <c r="AE4" s="395" t="s">
        <v>277</v>
      </c>
      <c r="AF4" s="395" t="s">
        <v>223</v>
      </c>
      <c r="AG4" s="395" t="s">
        <v>220</v>
      </c>
    </row>
    <row r="5" spans="2:33" ht="39.950000000000003" customHeight="1" x14ac:dyDescent="0.2">
      <c r="B5" s="788"/>
      <c r="C5" s="809" t="s">
        <v>33</v>
      </c>
      <c r="D5" s="396" t="s">
        <v>56</v>
      </c>
      <c r="E5" s="397">
        <f>MasterSheet!AJ8</f>
        <v>7</v>
      </c>
      <c r="F5" s="397">
        <f>MasterSheet!AK8</f>
        <v>7</v>
      </c>
      <c r="G5" s="397">
        <f>MasterSheet!AL8</f>
        <v>0</v>
      </c>
      <c r="H5" s="397">
        <f>MasterSheet!AM8</f>
        <v>1</v>
      </c>
      <c r="I5" s="397">
        <f>MasterSheet!AN8</f>
        <v>13</v>
      </c>
      <c r="J5" s="397">
        <f>MasterSheet!AO8</f>
        <v>12</v>
      </c>
      <c r="K5" s="397">
        <f>MasterSheet!AP8</f>
        <v>23</v>
      </c>
      <c r="L5" s="397">
        <f>MasterSheet!AQ8</f>
        <v>23</v>
      </c>
      <c r="M5" s="397">
        <f>MasterSheet!AR8</f>
        <v>60</v>
      </c>
      <c r="N5" s="397">
        <f>MasterSheet!AS8</f>
        <v>60</v>
      </c>
      <c r="O5" s="398">
        <f>MasterSheet!AT8</f>
        <v>1</v>
      </c>
      <c r="P5" s="397">
        <f>MasterSheet!AU8</f>
        <v>24</v>
      </c>
      <c r="Q5" s="397">
        <f>MasterSheet!AV8</f>
        <v>24</v>
      </c>
      <c r="R5" s="399">
        <f>MasterSheet!AW8</f>
        <v>1</v>
      </c>
      <c r="S5" s="767">
        <f>AVERAGE(P9:P10)</f>
        <v>3.5</v>
      </c>
      <c r="T5" s="767">
        <f>AVERAGE(Q9:Q10)</f>
        <v>3</v>
      </c>
      <c r="U5" s="779">
        <f>T5/S5</f>
        <v>0.8571428571428571</v>
      </c>
      <c r="V5" s="60">
        <f>MasterSheet!BG8</f>
        <v>24</v>
      </c>
      <c r="W5" s="60">
        <f>MasterSheet!BH8</f>
        <v>25</v>
      </c>
      <c r="X5" s="400">
        <f>MasterSheet!BI8</f>
        <v>1.0416666666666667</v>
      </c>
      <c r="Y5" s="828">
        <f>AVERAGE(V5:V10)</f>
        <v>11.833333333333334</v>
      </c>
      <c r="Z5" s="829">
        <f>AVERAGE(W5:W10)</f>
        <v>11.75</v>
      </c>
      <c r="AA5" s="768">
        <f>Z5/Y5</f>
        <v>0.99295774647887314</v>
      </c>
      <c r="AB5" s="450">
        <f>MasterSheet!BS8</f>
        <v>37</v>
      </c>
      <c r="AC5" s="450">
        <f>MasterSheet!BT8</f>
        <v>37</v>
      </c>
      <c r="AD5" s="451">
        <f>MasterSheet!BU8</f>
        <v>1</v>
      </c>
      <c r="AE5" s="767">
        <f>AVERAGE(AB5:AB10)</f>
        <v>24.666666666666668</v>
      </c>
      <c r="AF5" s="767">
        <f>AVERAGE(AC5:AC10)</f>
        <v>23</v>
      </c>
      <c r="AG5" s="768">
        <f>AF5/AE5</f>
        <v>0.93243243243243235</v>
      </c>
    </row>
    <row r="6" spans="2:33" ht="39.950000000000003" customHeight="1" x14ac:dyDescent="0.2">
      <c r="B6" s="788"/>
      <c r="C6" s="809"/>
      <c r="D6" s="396" t="s">
        <v>57</v>
      </c>
      <c r="E6" s="397">
        <f>MasterSheet!AJ9</f>
        <v>7</v>
      </c>
      <c r="F6" s="397">
        <f>MasterSheet!AK9</f>
        <v>5</v>
      </c>
      <c r="G6" s="397">
        <f>MasterSheet!AL9</f>
        <v>0</v>
      </c>
      <c r="H6" s="397">
        <f>MasterSheet!AM9</f>
        <v>2</v>
      </c>
      <c r="I6" s="397">
        <f>MasterSheet!AN9</f>
        <v>11</v>
      </c>
      <c r="J6" s="397">
        <f>MasterSheet!AO9</f>
        <v>9.5</v>
      </c>
      <c r="K6" s="397">
        <f>MasterSheet!AP9</f>
        <v>14</v>
      </c>
      <c r="L6" s="397">
        <f>MasterSheet!AQ9</f>
        <v>8.5</v>
      </c>
      <c r="M6" s="397">
        <f>MasterSheet!AR9</f>
        <v>50</v>
      </c>
      <c r="N6" s="397">
        <f>MasterSheet!AS9</f>
        <v>43</v>
      </c>
      <c r="O6" s="398">
        <f>MasterSheet!AT9</f>
        <v>0.86</v>
      </c>
      <c r="P6" s="397">
        <f>MasterSheet!AU9</f>
        <v>25</v>
      </c>
      <c r="Q6" s="397">
        <f>MasterSheet!AV9</f>
        <v>23</v>
      </c>
      <c r="R6" s="399">
        <f>MasterSheet!AW9</f>
        <v>0.92</v>
      </c>
      <c r="S6" s="767"/>
      <c r="T6" s="767"/>
      <c r="U6" s="779"/>
      <c r="V6" s="60">
        <f>MasterSheet!BG9</f>
        <v>25</v>
      </c>
      <c r="W6" s="60">
        <f>MasterSheet!BH9</f>
        <v>25</v>
      </c>
      <c r="X6" s="400">
        <f>MasterSheet!BI9</f>
        <v>1</v>
      </c>
      <c r="Y6" s="828"/>
      <c r="Z6" s="829"/>
      <c r="AA6" s="768"/>
      <c r="AB6" s="450">
        <f>MasterSheet!BS9</f>
        <v>36</v>
      </c>
      <c r="AC6" s="450">
        <f>MasterSheet!BT9</f>
        <v>34.5</v>
      </c>
      <c r="AD6" s="451">
        <f>MasterSheet!BU9</f>
        <v>0.95833333333333337</v>
      </c>
      <c r="AE6" s="767"/>
      <c r="AF6" s="767"/>
      <c r="AG6" s="768"/>
    </row>
    <row r="7" spans="2:33" ht="39.950000000000003" customHeight="1" x14ac:dyDescent="0.2">
      <c r="B7" s="788"/>
      <c r="C7" s="809"/>
      <c r="D7" s="396" t="s">
        <v>58</v>
      </c>
      <c r="E7" s="397">
        <f>MasterSheet!AJ10</f>
        <v>7</v>
      </c>
      <c r="F7" s="397">
        <f>MasterSheet!AK10</f>
        <v>5</v>
      </c>
      <c r="G7" s="397">
        <f>MasterSheet!AL10</f>
        <v>2</v>
      </c>
      <c r="H7" s="397">
        <f>MasterSheet!AM10</f>
        <v>4</v>
      </c>
      <c r="I7" s="397">
        <f>MasterSheet!AN10</f>
        <v>10</v>
      </c>
      <c r="J7" s="397">
        <f>MasterSheet!AO10</f>
        <v>10</v>
      </c>
      <c r="K7" s="397">
        <f>MasterSheet!AP10</f>
        <v>11</v>
      </c>
      <c r="L7" s="397">
        <f>MasterSheet!AQ10</f>
        <v>11</v>
      </c>
      <c r="M7" s="397">
        <f>MasterSheet!AR10</f>
        <v>30</v>
      </c>
      <c r="N7" s="397">
        <f>MasterSheet!AS10</f>
        <v>30</v>
      </c>
      <c r="O7" s="398">
        <f>MasterSheet!AT10</f>
        <v>1</v>
      </c>
      <c r="P7" s="397">
        <f>MasterSheet!AU10</f>
        <v>7</v>
      </c>
      <c r="Q7" s="397">
        <f>MasterSheet!AV10</f>
        <v>5</v>
      </c>
      <c r="R7" s="399">
        <f>MasterSheet!AW10</f>
        <v>0.7142857142857143</v>
      </c>
      <c r="S7" s="767"/>
      <c r="T7" s="767"/>
      <c r="U7" s="779"/>
      <c r="V7" s="60">
        <f>MasterSheet!BG10</f>
        <v>9</v>
      </c>
      <c r="W7" s="60">
        <f>MasterSheet!BH10</f>
        <v>9</v>
      </c>
      <c r="X7" s="400">
        <f>MasterSheet!BI10</f>
        <v>1</v>
      </c>
      <c r="Y7" s="828"/>
      <c r="Z7" s="829"/>
      <c r="AA7" s="768"/>
      <c r="AB7" s="450">
        <f>MasterSheet!BS10</f>
        <v>19</v>
      </c>
      <c r="AC7" s="450">
        <f>MasterSheet!BT10</f>
        <v>19</v>
      </c>
      <c r="AD7" s="451">
        <f>MasterSheet!BU10</f>
        <v>1</v>
      </c>
      <c r="AE7" s="767"/>
      <c r="AF7" s="767"/>
      <c r="AG7" s="768"/>
    </row>
    <row r="8" spans="2:33" ht="39.950000000000003" customHeight="1" x14ac:dyDescent="0.2">
      <c r="B8" s="788"/>
      <c r="C8" s="809"/>
      <c r="D8" s="396" t="s">
        <v>60</v>
      </c>
      <c r="E8" s="397">
        <f>MasterSheet!AJ11</f>
        <v>6</v>
      </c>
      <c r="F8" s="397">
        <f>MasterSheet!AK11</f>
        <v>4</v>
      </c>
      <c r="G8" s="397">
        <f>MasterSheet!AL11</f>
        <v>0</v>
      </c>
      <c r="H8" s="397">
        <f>MasterSheet!AM11</f>
        <v>1.5</v>
      </c>
      <c r="I8" s="397">
        <f>MasterSheet!AN11</f>
        <v>12</v>
      </c>
      <c r="J8" s="397">
        <f>MasterSheet!AO11</f>
        <v>11</v>
      </c>
      <c r="K8" s="397">
        <f>MasterSheet!AP11</f>
        <v>12</v>
      </c>
      <c r="L8" s="397">
        <f>MasterSheet!AQ11</f>
        <v>13.5</v>
      </c>
      <c r="M8" s="397">
        <f>MasterSheet!AR11</f>
        <v>30</v>
      </c>
      <c r="N8" s="397">
        <f>MasterSheet!AS11</f>
        <v>30</v>
      </c>
      <c r="O8" s="398">
        <f>MasterSheet!AT11</f>
        <v>1</v>
      </c>
      <c r="P8" s="397">
        <f>MasterSheet!AU11</f>
        <v>6</v>
      </c>
      <c r="Q8" s="397">
        <f>MasterSheet!AV11</f>
        <v>4</v>
      </c>
      <c r="R8" s="399">
        <f>MasterSheet!AW11</f>
        <v>0.66666666666666663</v>
      </c>
      <c r="S8" s="767"/>
      <c r="T8" s="767"/>
      <c r="U8" s="779"/>
      <c r="V8" s="60">
        <f>MasterSheet!BG11</f>
        <v>6</v>
      </c>
      <c r="W8" s="60">
        <f>MasterSheet!BH11</f>
        <v>5.5</v>
      </c>
      <c r="X8" s="400">
        <f>MasterSheet!BI11</f>
        <v>0.91666666666666663</v>
      </c>
      <c r="Y8" s="828"/>
      <c r="Z8" s="829"/>
      <c r="AA8" s="768"/>
      <c r="AB8" s="450">
        <f>MasterSheet!BS11</f>
        <v>18</v>
      </c>
      <c r="AC8" s="450">
        <f>MasterSheet!BT11</f>
        <v>16.5</v>
      </c>
      <c r="AD8" s="451">
        <f>MasterSheet!BU11</f>
        <v>0.91666666666666663</v>
      </c>
      <c r="AE8" s="767"/>
      <c r="AF8" s="767"/>
      <c r="AG8" s="768"/>
    </row>
    <row r="9" spans="2:33" ht="39.950000000000003" customHeight="1" x14ac:dyDescent="0.2">
      <c r="B9" s="788"/>
      <c r="C9" s="809"/>
      <c r="D9" s="396" t="s">
        <v>62</v>
      </c>
      <c r="E9" s="397">
        <f>MasterSheet!AJ12</f>
        <v>7</v>
      </c>
      <c r="F9" s="397">
        <f>MasterSheet!AK12</f>
        <v>6</v>
      </c>
      <c r="G9" s="397">
        <f>MasterSheet!AL12</f>
        <v>0</v>
      </c>
      <c r="H9" s="397">
        <f>MasterSheet!AM12</f>
        <v>0</v>
      </c>
      <c r="I9" s="397">
        <f>MasterSheet!AN12</f>
        <v>11</v>
      </c>
      <c r="J9" s="397">
        <f>MasterSheet!AO12</f>
        <v>5</v>
      </c>
      <c r="K9" s="397">
        <f>MasterSheet!AP12</f>
        <v>12</v>
      </c>
      <c r="L9" s="397">
        <f>MasterSheet!AQ12</f>
        <v>19</v>
      </c>
      <c r="M9" s="397">
        <f>MasterSheet!AR12</f>
        <v>30</v>
      </c>
      <c r="N9" s="397">
        <f>MasterSheet!AS12</f>
        <v>30</v>
      </c>
      <c r="O9" s="398">
        <f>MasterSheet!AT12</f>
        <v>1</v>
      </c>
      <c r="P9" s="397">
        <f>MasterSheet!AU12</f>
        <v>7</v>
      </c>
      <c r="Q9" s="397">
        <f>MasterSheet!AV12</f>
        <v>6</v>
      </c>
      <c r="R9" s="399">
        <f>MasterSheet!AW12</f>
        <v>0.8571428571428571</v>
      </c>
      <c r="S9" s="767"/>
      <c r="T9" s="767"/>
      <c r="U9" s="779"/>
      <c r="V9" s="60">
        <f>MasterSheet!BG12</f>
        <v>7</v>
      </c>
      <c r="W9" s="60">
        <f>MasterSheet!BH12</f>
        <v>6</v>
      </c>
      <c r="X9" s="401">
        <f>MasterSheet!BI12</f>
        <v>0.8571428571428571</v>
      </c>
      <c r="Y9" s="828"/>
      <c r="Z9" s="829"/>
      <c r="AA9" s="768"/>
      <c r="AB9" s="450">
        <f>MasterSheet!BS12</f>
        <v>18</v>
      </c>
      <c r="AC9" s="450">
        <f>MasterSheet!BT12</f>
        <v>11</v>
      </c>
      <c r="AD9" s="452">
        <f>MasterSheet!BU12</f>
        <v>0.61111111111111116</v>
      </c>
      <c r="AE9" s="767"/>
      <c r="AF9" s="767"/>
      <c r="AG9" s="768"/>
    </row>
    <row r="10" spans="2:33" ht="39.950000000000003" customHeight="1" x14ac:dyDescent="0.2">
      <c r="B10" s="788"/>
      <c r="C10" s="809"/>
      <c r="D10" s="396" t="s">
        <v>253</v>
      </c>
      <c r="E10" s="397">
        <f>MasterSheet!AJ13</f>
        <v>0</v>
      </c>
      <c r="F10" s="397">
        <f>MasterSheet!AK13</f>
        <v>0</v>
      </c>
      <c r="G10" s="397">
        <f>MasterSheet!AL13</f>
        <v>0</v>
      </c>
      <c r="H10" s="397">
        <f>MasterSheet!AM13</f>
        <v>0</v>
      </c>
      <c r="I10" s="397">
        <f>MasterSheet!AN13</f>
        <v>20</v>
      </c>
      <c r="J10" s="397">
        <f>MasterSheet!AO13</f>
        <v>20</v>
      </c>
      <c r="K10" s="397">
        <f>MasterSheet!AP13</f>
        <v>20</v>
      </c>
      <c r="L10" s="397">
        <f>MasterSheet!AQ13</f>
        <v>15</v>
      </c>
      <c r="M10" s="397">
        <f>MasterSheet!AR13</f>
        <v>40</v>
      </c>
      <c r="N10" s="397">
        <f>MasterSheet!AS13</f>
        <v>35</v>
      </c>
      <c r="O10" s="398">
        <f>MasterSheet!AT13</f>
        <v>0.875</v>
      </c>
      <c r="P10" s="397">
        <f>MasterSheet!AU13</f>
        <v>0</v>
      </c>
      <c r="Q10" s="397">
        <f>MasterSheet!AV13</f>
        <v>0</v>
      </c>
      <c r="R10" s="402"/>
      <c r="S10" s="767"/>
      <c r="T10" s="767"/>
      <c r="U10" s="779"/>
      <c r="V10" s="60">
        <f>MasterSheet!BG13</f>
        <v>0</v>
      </c>
      <c r="W10" s="60">
        <f>MasterSheet!BH13</f>
        <v>0</v>
      </c>
      <c r="X10" s="402"/>
      <c r="Y10" s="828"/>
      <c r="Z10" s="829"/>
      <c r="AA10" s="768"/>
      <c r="AB10" s="450">
        <f>MasterSheet!BS13</f>
        <v>20</v>
      </c>
      <c r="AC10" s="450">
        <f>MasterSheet!BT13</f>
        <v>20</v>
      </c>
      <c r="AD10" s="451">
        <f>MasterSheet!BU13</f>
        <v>1</v>
      </c>
      <c r="AE10" s="767"/>
      <c r="AF10" s="767"/>
      <c r="AG10" s="768"/>
    </row>
    <row r="11" spans="2:33" s="408" customFormat="1" ht="39.950000000000003" customHeight="1" x14ac:dyDescent="0.2">
      <c r="B11" s="403"/>
      <c r="C11" s="403"/>
      <c r="D11" s="404"/>
      <c r="E11" s="405"/>
      <c r="F11" s="405"/>
      <c r="G11" s="405"/>
      <c r="H11" s="405"/>
      <c r="I11" s="405"/>
      <c r="J11" s="405"/>
      <c r="K11" s="405"/>
      <c r="L11" s="405"/>
      <c r="M11" s="405"/>
      <c r="N11" s="405"/>
      <c r="O11" s="405"/>
      <c r="P11" s="405"/>
      <c r="Q11" s="405"/>
      <c r="R11" s="405"/>
      <c r="S11" s="406"/>
      <c r="T11" s="406"/>
      <c r="U11" s="407"/>
    </row>
    <row r="12" spans="2:33" ht="39.950000000000003" customHeight="1" x14ac:dyDescent="0.2">
      <c r="D12" s="409"/>
      <c r="E12" s="409"/>
      <c r="F12" s="409"/>
      <c r="G12" s="409"/>
      <c r="H12" s="409"/>
      <c r="J12" s="409"/>
      <c r="L12" s="409"/>
      <c r="M12" s="409"/>
      <c r="N12" s="409"/>
      <c r="O12" s="409"/>
      <c r="S12" s="409"/>
      <c r="T12" s="409"/>
      <c r="U12" s="409"/>
    </row>
    <row r="13" spans="2:33" ht="39.950000000000003" customHeight="1" x14ac:dyDescent="0.2">
      <c r="B13" s="788" t="s">
        <v>286</v>
      </c>
      <c r="C13" s="795"/>
      <c r="D13" s="796"/>
      <c r="E13" s="753">
        <v>2017</v>
      </c>
      <c r="F13" s="753"/>
      <c r="G13" s="753"/>
      <c r="H13" s="753"/>
      <c r="I13" s="753"/>
      <c r="J13" s="753"/>
      <c r="K13" s="753"/>
      <c r="L13" s="753"/>
      <c r="M13" s="753"/>
      <c r="N13" s="753"/>
      <c r="O13" s="753"/>
      <c r="P13" s="753"/>
      <c r="Q13" s="753"/>
      <c r="R13" s="753"/>
      <c r="S13" s="753"/>
      <c r="T13" s="753"/>
      <c r="U13" s="753"/>
      <c r="V13" s="753"/>
      <c r="W13" s="753"/>
      <c r="X13" s="753"/>
      <c r="Y13" s="753"/>
      <c r="Z13" s="753"/>
      <c r="AA13" s="753"/>
      <c r="AB13" s="753"/>
      <c r="AC13" s="753"/>
      <c r="AD13" s="753"/>
      <c r="AE13" s="753"/>
      <c r="AF13" s="753"/>
      <c r="AG13" s="753"/>
    </row>
    <row r="14" spans="2:33" ht="39.950000000000003" customHeight="1" x14ac:dyDescent="0.2">
      <c r="B14" s="788"/>
      <c r="C14" s="797"/>
      <c r="D14" s="798"/>
      <c r="E14" s="753" t="s">
        <v>33</v>
      </c>
      <c r="F14" s="753"/>
      <c r="G14" s="753" t="s">
        <v>34</v>
      </c>
      <c r="H14" s="753"/>
      <c r="I14" s="753" t="s">
        <v>44</v>
      </c>
      <c r="J14" s="753"/>
      <c r="K14" s="753" t="s">
        <v>35</v>
      </c>
      <c r="L14" s="753"/>
      <c r="M14" s="753" t="s">
        <v>55</v>
      </c>
      <c r="N14" s="753"/>
      <c r="O14" s="753" t="s">
        <v>220</v>
      </c>
      <c r="P14" s="752" t="s">
        <v>33</v>
      </c>
      <c r="Q14" s="752"/>
      <c r="R14" s="752"/>
      <c r="S14" s="752"/>
      <c r="T14" s="752"/>
      <c r="U14" s="752"/>
      <c r="V14" s="752" t="s">
        <v>34</v>
      </c>
      <c r="W14" s="752"/>
      <c r="X14" s="752"/>
      <c r="Y14" s="752"/>
      <c r="Z14" s="752"/>
      <c r="AA14" s="752"/>
      <c r="AB14" s="752" t="s">
        <v>44</v>
      </c>
      <c r="AC14" s="752"/>
      <c r="AD14" s="752"/>
      <c r="AE14" s="752"/>
      <c r="AF14" s="752"/>
      <c r="AG14" s="752"/>
    </row>
    <row r="15" spans="2:33" ht="39.950000000000003" customHeight="1" x14ac:dyDescent="0.2">
      <c r="B15" s="788"/>
      <c r="C15" s="799"/>
      <c r="D15" s="800"/>
      <c r="E15" s="394" t="s">
        <v>51</v>
      </c>
      <c r="F15" s="394" t="s">
        <v>45</v>
      </c>
      <c r="G15" s="394" t="s">
        <v>51</v>
      </c>
      <c r="H15" s="394" t="s">
        <v>45</v>
      </c>
      <c r="I15" s="394" t="s">
        <v>51</v>
      </c>
      <c r="J15" s="394" t="s">
        <v>45</v>
      </c>
      <c r="K15" s="394" t="s">
        <v>51</v>
      </c>
      <c r="L15" s="394" t="s">
        <v>45</v>
      </c>
      <c r="M15" s="394" t="s">
        <v>51</v>
      </c>
      <c r="N15" s="394" t="s">
        <v>45</v>
      </c>
      <c r="O15" s="753"/>
      <c r="P15" s="448" t="s">
        <v>280</v>
      </c>
      <c r="Q15" s="448" t="s">
        <v>281</v>
      </c>
      <c r="R15" s="449" t="s">
        <v>220</v>
      </c>
      <c r="S15" s="395" t="s">
        <v>277</v>
      </c>
      <c r="T15" s="395" t="s">
        <v>223</v>
      </c>
      <c r="U15" s="395" t="s">
        <v>220</v>
      </c>
      <c r="V15" s="448" t="s">
        <v>280</v>
      </c>
      <c r="W15" s="448" t="s">
        <v>281</v>
      </c>
      <c r="X15" s="449" t="s">
        <v>220</v>
      </c>
      <c r="Y15" s="395" t="s">
        <v>277</v>
      </c>
      <c r="Z15" s="395" t="s">
        <v>223</v>
      </c>
      <c r="AA15" s="395" t="s">
        <v>220</v>
      </c>
      <c r="AB15" s="448" t="s">
        <v>280</v>
      </c>
      <c r="AC15" s="448" t="s">
        <v>281</v>
      </c>
      <c r="AD15" s="449" t="s">
        <v>220</v>
      </c>
      <c r="AE15" s="395" t="s">
        <v>277</v>
      </c>
      <c r="AF15" s="395" t="s">
        <v>223</v>
      </c>
      <c r="AG15" s="395" t="s">
        <v>220</v>
      </c>
    </row>
    <row r="16" spans="2:33" ht="39.950000000000003" customHeight="1" x14ac:dyDescent="0.2">
      <c r="B16" s="788"/>
      <c r="C16" s="810" t="s">
        <v>255</v>
      </c>
      <c r="D16" s="396" t="s">
        <v>63</v>
      </c>
      <c r="E16" s="397" t="str">
        <f>MasterSheet!AJ14</f>
        <v>0</v>
      </c>
      <c r="F16" s="397">
        <f>MasterSheet!AK14</f>
        <v>0</v>
      </c>
      <c r="G16" s="397" t="str">
        <f>MasterSheet!AL14</f>
        <v>0</v>
      </c>
      <c r="H16" s="397">
        <f>MasterSheet!AM14</f>
        <v>0</v>
      </c>
      <c r="I16" s="397" t="str">
        <f>MasterSheet!AN14</f>
        <v>0</v>
      </c>
      <c r="J16" s="397">
        <f>MasterSheet!AO14</f>
        <v>0</v>
      </c>
      <c r="K16" s="397" t="str">
        <f>MasterSheet!AP14</f>
        <v>0</v>
      </c>
      <c r="L16" s="397">
        <f>MasterSheet!AQ14</f>
        <v>0</v>
      </c>
      <c r="M16" s="397">
        <f>MasterSheet!AR14</f>
        <v>100</v>
      </c>
      <c r="N16" s="397">
        <f>MasterSheet!AS14</f>
        <v>100</v>
      </c>
      <c r="O16" s="398">
        <f>MasterSheet!AT14</f>
        <v>1</v>
      </c>
      <c r="P16" s="397">
        <f>MasterSheet!AU14</f>
        <v>100</v>
      </c>
      <c r="Q16" s="397">
        <f>MasterSheet!AV14</f>
        <v>100</v>
      </c>
      <c r="R16" s="400">
        <f>MasterSheet!AW14</f>
        <v>1</v>
      </c>
      <c r="S16" s="767">
        <f>AVERAGE(P16:P26)</f>
        <v>25.818181818181817</v>
      </c>
      <c r="T16" s="767">
        <f>AVERAGE(Q16:Q26)</f>
        <v>24.818181818181817</v>
      </c>
      <c r="U16" s="779">
        <f>T16/S16</f>
        <v>0.96126760563380287</v>
      </c>
      <c r="V16" s="60">
        <f>MasterSheet!BG14</f>
        <v>100</v>
      </c>
      <c r="W16" s="60">
        <f>MasterSheet!BH14</f>
        <v>100</v>
      </c>
      <c r="X16" s="400">
        <f>MasterSheet!BI14</f>
        <v>1</v>
      </c>
      <c r="Y16" s="827">
        <f>AVERAGE(V16:V26)</f>
        <v>29.636363636363637</v>
      </c>
      <c r="Z16" s="767">
        <f>AVERAGE(W16:W26)</f>
        <v>31.318181818181817</v>
      </c>
      <c r="AA16" s="768">
        <f>Z16/Y16</f>
        <v>1.0567484662576687</v>
      </c>
      <c r="AB16" s="450">
        <f>MasterSheet!BS14</f>
        <v>100</v>
      </c>
      <c r="AC16" s="450">
        <f>MasterSheet!BT14</f>
        <v>100</v>
      </c>
      <c r="AD16" s="451">
        <f>MasterSheet!BU14</f>
        <v>1</v>
      </c>
      <c r="AE16" s="767">
        <f>AVERAGE(AB16:AB26)</f>
        <v>34.727272727272727</v>
      </c>
      <c r="AF16" s="767">
        <f>AVERAGE(AC16:AC26)</f>
        <v>36.136363636363633</v>
      </c>
      <c r="AG16" s="768">
        <f>AF16/AE16</f>
        <v>1.0405759162303665</v>
      </c>
    </row>
    <row r="17" spans="2:33" ht="39.950000000000003" customHeight="1" x14ac:dyDescent="0.2">
      <c r="B17" s="788"/>
      <c r="C17" s="811"/>
      <c r="D17" s="396" t="s">
        <v>64</v>
      </c>
      <c r="E17" s="397">
        <f>MasterSheet!AJ15</f>
        <v>7</v>
      </c>
      <c r="F17" s="397">
        <f>MasterSheet!AK15</f>
        <v>15</v>
      </c>
      <c r="G17" s="397">
        <f>MasterSheet!AL15</f>
        <v>0</v>
      </c>
      <c r="H17" s="397">
        <f>MasterSheet!AM15</f>
        <v>8</v>
      </c>
      <c r="I17" s="397">
        <f>MasterSheet!AN15</f>
        <v>13</v>
      </c>
      <c r="J17" s="397">
        <f>MasterSheet!AO15</f>
        <v>11</v>
      </c>
      <c r="K17" s="397">
        <f>MasterSheet!AP15</f>
        <v>30</v>
      </c>
      <c r="L17" s="397">
        <f>MasterSheet!AQ15</f>
        <v>13</v>
      </c>
      <c r="M17" s="397">
        <f>MasterSheet!AR15</f>
        <v>70</v>
      </c>
      <c r="N17" s="397">
        <f>MasterSheet!AS15</f>
        <v>67</v>
      </c>
      <c r="O17" s="398">
        <f>MasterSheet!AT15</f>
        <v>0.95714285714285718</v>
      </c>
      <c r="P17" s="397">
        <f>MasterSheet!AU15</f>
        <v>27</v>
      </c>
      <c r="Q17" s="397">
        <f>MasterSheet!AV15</f>
        <v>35</v>
      </c>
      <c r="R17" s="399">
        <f>MasterSheet!AW15</f>
        <v>1.2962962962962963</v>
      </c>
      <c r="S17" s="767"/>
      <c r="T17" s="767"/>
      <c r="U17" s="779"/>
      <c r="V17" s="60">
        <f>MasterSheet!BG15</f>
        <v>27</v>
      </c>
      <c r="W17" s="60">
        <f>MasterSheet!BH15</f>
        <v>43</v>
      </c>
      <c r="X17" s="400">
        <f>MasterSheet!BI15</f>
        <v>1.5925925925925926</v>
      </c>
      <c r="Y17" s="827"/>
      <c r="Z17" s="767"/>
      <c r="AA17" s="768"/>
      <c r="AB17" s="450">
        <f>MasterSheet!BS15</f>
        <v>40</v>
      </c>
      <c r="AC17" s="450">
        <f>MasterSheet!BT15</f>
        <v>54</v>
      </c>
      <c r="AD17" s="451">
        <f>MasterSheet!BU15</f>
        <v>1.35</v>
      </c>
      <c r="AE17" s="767"/>
      <c r="AF17" s="767"/>
      <c r="AG17" s="768"/>
    </row>
    <row r="18" spans="2:33" ht="39.950000000000003" customHeight="1" x14ac:dyDescent="0.2">
      <c r="B18" s="788"/>
      <c r="C18" s="812"/>
      <c r="D18" s="396" t="s">
        <v>65</v>
      </c>
      <c r="E18" s="397">
        <f>MasterSheet!AJ16</f>
        <v>10</v>
      </c>
      <c r="F18" s="397">
        <f>MasterSheet!AK16</f>
        <v>5</v>
      </c>
      <c r="G18" s="397">
        <f>MasterSheet!AL16</f>
        <v>0</v>
      </c>
      <c r="H18" s="397">
        <f>MasterSheet!AM16</f>
        <v>3</v>
      </c>
      <c r="I18" s="397">
        <f>MasterSheet!AN16</f>
        <v>5</v>
      </c>
      <c r="J18" s="397">
        <f>MasterSheet!AO16</f>
        <v>3</v>
      </c>
      <c r="K18" s="397">
        <f>MasterSheet!AP16</f>
        <v>30</v>
      </c>
      <c r="L18" s="397">
        <f>MasterSheet!AQ16</f>
        <v>34</v>
      </c>
      <c r="M18" s="397">
        <f>MasterSheet!AR16</f>
        <v>70</v>
      </c>
      <c r="N18" s="397">
        <f>MasterSheet!AS16</f>
        <v>70</v>
      </c>
      <c r="O18" s="398">
        <f>MasterSheet!AT16</f>
        <v>1</v>
      </c>
      <c r="P18" s="397">
        <f>MasterSheet!AU16</f>
        <v>35</v>
      </c>
      <c r="Q18" s="397">
        <f>MasterSheet!AV16</f>
        <v>30</v>
      </c>
      <c r="R18" s="399">
        <f>MasterSheet!AW16</f>
        <v>0.8571428571428571</v>
      </c>
      <c r="S18" s="767"/>
      <c r="T18" s="767"/>
      <c r="U18" s="779"/>
      <c r="V18" s="60">
        <f>MasterSheet!BG16</f>
        <v>35</v>
      </c>
      <c r="W18" s="60">
        <f>MasterSheet!BH16</f>
        <v>33</v>
      </c>
      <c r="X18" s="401">
        <f>MasterSheet!BI16</f>
        <v>0.94285714285714284</v>
      </c>
      <c r="Y18" s="827"/>
      <c r="Z18" s="767"/>
      <c r="AA18" s="768"/>
      <c r="AB18" s="450">
        <f>MasterSheet!BS16</f>
        <v>40</v>
      </c>
      <c r="AC18" s="450">
        <f>MasterSheet!BT16</f>
        <v>36</v>
      </c>
      <c r="AD18" s="452">
        <f>MasterSheet!BU16</f>
        <v>0.9</v>
      </c>
      <c r="AE18" s="767"/>
      <c r="AF18" s="767"/>
      <c r="AG18" s="768"/>
    </row>
    <row r="19" spans="2:33" ht="39.950000000000003" customHeight="1" x14ac:dyDescent="0.2">
      <c r="B19" s="788"/>
      <c r="C19" s="810" t="s">
        <v>256</v>
      </c>
      <c r="D19" s="396" t="s">
        <v>66</v>
      </c>
      <c r="E19" s="397">
        <f>MasterSheet!AJ17</f>
        <v>5</v>
      </c>
      <c r="F19" s="397">
        <f>MasterSheet!AK17</f>
        <v>2</v>
      </c>
      <c r="G19" s="397">
        <f>MasterSheet!AL17</f>
        <v>5</v>
      </c>
      <c r="H19" s="397">
        <f>MasterSheet!AM17</f>
        <v>10</v>
      </c>
      <c r="I19" s="397">
        <f>MasterSheet!AN17</f>
        <v>5</v>
      </c>
      <c r="J19" s="397">
        <f>MasterSheet!AO17</f>
        <v>5</v>
      </c>
      <c r="K19" s="397">
        <f>MasterSheet!AP17</f>
        <v>5</v>
      </c>
      <c r="L19" s="397">
        <f>MasterSheet!AQ17</f>
        <v>1</v>
      </c>
      <c r="M19" s="397">
        <f>MasterSheet!AR17</f>
        <v>40</v>
      </c>
      <c r="N19" s="397">
        <f>MasterSheet!AS17</f>
        <v>36</v>
      </c>
      <c r="O19" s="398">
        <f>MasterSheet!AT17</f>
        <v>0.9</v>
      </c>
      <c r="P19" s="397">
        <f>MasterSheet!AU17</f>
        <v>25</v>
      </c>
      <c r="Q19" s="397">
        <f>MasterSheet!AV17</f>
        <v>20</v>
      </c>
      <c r="R19" s="399">
        <f>MasterSheet!AW17</f>
        <v>0.8</v>
      </c>
      <c r="S19" s="767"/>
      <c r="T19" s="767"/>
      <c r="U19" s="779"/>
      <c r="V19" s="60">
        <f>MasterSheet!BG17</f>
        <v>30</v>
      </c>
      <c r="W19" s="60">
        <f>MasterSheet!BH17</f>
        <v>30</v>
      </c>
      <c r="X19" s="400">
        <f>MasterSheet!BI17</f>
        <v>1</v>
      </c>
      <c r="Y19" s="827"/>
      <c r="Z19" s="767"/>
      <c r="AA19" s="768"/>
      <c r="AB19" s="450">
        <f>MasterSheet!BS17</f>
        <v>35</v>
      </c>
      <c r="AC19" s="450">
        <f>MasterSheet!BT17</f>
        <v>35</v>
      </c>
      <c r="AD19" s="451">
        <f>MasterSheet!BU17</f>
        <v>1</v>
      </c>
      <c r="AE19" s="767"/>
      <c r="AF19" s="767"/>
      <c r="AG19" s="768"/>
    </row>
    <row r="20" spans="2:33" ht="39.950000000000003" customHeight="1" x14ac:dyDescent="0.2">
      <c r="B20" s="788"/>
      <c r="C20" s="811"/>
      <c r="D20" s="396" t="s">
        <v>68</v>
      </c>
      <c r="E20" s="397">
        <f>MasterSheet!AJ18</f>
        <v>2</v>
      </c>
      <c r="F20" s="397">
        <f>MasterSheet!AK18</f>
        <v>2</v>
      </c>
      <c r="G20" s="397">
        <f>MasterSheet!AL18</f>
        <v>0</v>
      </c>
      <c r="H20" s="397">
        <f>MasterSheet!AM18</f>
        <v>0</v>
      </c>
      <c r="I20" s="397">
        <f>MasterSheet!AN18</f>
        <v>0</v>
      </c>
      <c r="J20" s="397">
        <f>MasterSheet!AO18</f>
        <v>0</v>
      </c>
      <c r="K20" s="397">
        <f>MasterSheet!AP18</f>
        <v>8</v>
      </c>
      <c r="L20" s="397">
        <f>MasterSheet!AQ18</f>
        <v>8</v>
      </c>
      <c r="M20" s="397">
        <f>MasterSheet!AR18</f>
        <v>10</v>
      </c>
      <c r="N20" s="397">
        <f>MasterSheet!AS18</f>
        <v>10</v>
      </c>
      <c r="O20" s="398">
        <f>MasterSheet!AT18</f>
        <v>1</v>
      </c>
      <c r="P20" s="397">
        <f>MasterSheet!AU18</f>
        <v>2</v>
      </c>
      <c r="Q20" s="397">
        <f>MasterSheet!AV18</f>
        <v>2</v>
      </c>
      <c r="R20" s="400">
        <f>MasterSheet!AW18</f>
        <v>1</v>
      </c>
      <c r="S20" s="767"/>
      <c r="T20" s="767"/>
      <c r="U20" s="779"/>
      <c r="V20" s="60">
        <f>MasterSheet!BG18</f>
        <v>2</v>
      </c>
      <c r="W20" s="60">
        <f>MasterSheet!BH18</f>
        <v>2</v>
      </c>
      <c r="X20" s="400">
        <f>MasterSheet!BI18</f>
        <v>1</v>
      </c>
      <c r="Y20" s="827"/>
      <c r="Z20" s="767"/>
      <c r="AA20" s="768"/>
      <c r="AB20" s="450">
        <f>MasterSheet!BS18</f>
        <v>2</v>
      </c>
      <c r="AC20" s="450">
        <f>MasterSheet!BT18</f>
        <v>2</v>
      </c>
      <c r="AD20" s="451">
        <f>MasterSheet!BU18</f>
        <v>1</v>
      </c>
      <c r="AE20" s="767"/>
      <c r="AF20" s="767"/>
      <c r="AG20" s="768"/>
    </row>
    <row r="21" spans="2:33" ht="39.950000000000003" customHeight="1" x14ac:dyDescent="0.2">
      <c r="B21" s="788"/>
      <c r="C21" s="811"/>
      <c r="D21" s="396" t="s">
        <v>69</v>
      </c>
      <c r="E21" s="397">
        <f>MasterSheet!AJ19</f>
        <v>12</v>
      </c>
      <c r="F21" s="397">
        <f>MasterSheet!AK19</f>
        <v>10</v>
      </c>
      <c r="G21" s="397">
        <f>MasterSheet!AL19</f>
        <v>10</v>
      </c>
      <c r="H21" s="397">
        <f>MasterSheet!AM19</f>
        <v>17</v>
      </c>
      <c r="I21" s="397">
        <f>MasterSheet!AN19</f>
        <v>13</v>
      </c>
      <c r="J21" s="397">
        <f>MasterSheet!AO19</f>
        <v>17</v>
      </c>
      <c r="K21" s="397">
        <f>MasterSheet!AP19</f>
        <v>25</v>
      </c>
      <c r="L21" s="397">
        <f>MasterSheet!AQ19</f>
        <v>16</v>
      </c>
      <c r="M21" s="397">
        <f>MasterSheet!AR19</f>
        <v>80</v>
      </c>
      <c r="N21" s="397">
        <f>MasterSheet!AS19</f>
        <v>80</v>
      </c>
      <c r="O21" s="398">
        <f>MasterSheet!AT19</f>
        <v>1</v>
      </c>
      <c r="P21" s="397">
        <f>MasterSheet!AU19</f>
        <v>32</v>
      </c>
      <c r="Q21" s="397">
        <f>MasterSheet!AV19</f>
        <v>30</v>
      </c>
      <c r="R21" s="399">
        <f>MasterSheet!AW19</f>
        <v>0.9375</v>
      </c>
      <c r="S21" s="767"/>
      <c r="T21" s="767"/>
      <c r="U21" s="779"/>
      <c r="V21" s="60">
        <f>MasterSheet!BG19</f>
        <v>42</v>
      </c>
      <c r="W21" s="60">
        <f>MasterSheet!BH19</f>
        <v>47</v>
      </c>
      <c r="X21" s="400">
        <f>MasterSheet!BI19</f>
        <v>1.1190476190476191</v>
      </c>
      <c r="Y21" s="827"/>
      <c r="Z21" s="767"/>
      <c r="AA21" s="768"/>
      <c r="AB21" s="450">
        <f>MasterSheet!BS19</f>
        <v>55</v>
      </c>
      <c r="AC21" s="450">
        <f>MasterSheet!BT19</f>
        <v>64</v>
      </c>
      <c r="AD21" s="451">
        <f>MasterSheet!BU19</f>
        <v>1.1636363636363636</v>
      </c>
      <c r="AE21" s="767"/>
      <c r="AF21" s="767"/>
      <c r="AG21" s="768"/>
    </row>
    <row r="22" spans="2:33" ht="39.950000000000003" customHeight="1" x14ac:dyDescent="0.2">
      <c r="B22" s="788"/>
      <c r="C22" s="811"/>
      <c r="D22" s="396" t="s">
        <v>70</v>
      </c>
      <c r="E22" s="397">
        <f>MasterSheet!AJ20</f>
        <v>10</v>
      </c>
      <c r="F22" s="397">
        <f>MasterSheet!AK20</f>
        <v>5</v>
      </c>
      <c r="G22" s="397">
        <f>MasterSheet!AL20</f>
        <v>0</v>
      </c>
      <c r="H22" s="397">
        <f>MasterSheet!AM20</f>
        <v>5</v>
      </c>
      <c r="I22" s="397">
        <f>MasterSheet!AN20</f>
        <v>5</v>
      </c>
      <c r="J22" s="397">
        <f>MasterSheet!AO20</f>
        <v>3</v>
      </c>
      <c r="K22" s="397">
        <f>MasterSheet!AP20</f>
        <v>10</v>
      </c>
      <c r="L22" s="397">
        <f>MasterSheet!AQ20</f>
        <v>12</v>
      </c>
      <c r="M22" s="397">
        <f>MasterSheet!AR20</f>
        <v>40</v>
      </c>
      <c r="N22" s="397">
        <f>MasterSheet!AS20</f>
        <v>40</v>
      </c>
      <c r="O22" s="398">
        <f>MasterSheet!AT20</f>
        <v>1</v>
      </c>
      <c r="P22" s="397">
        <f>MasterSheet!AU20</f>
        <v>25</v>
      </c>
      <c r="Q22" s="397">
        <f>MasterSheet!AV20</f>
        <v>20</v>
      </c>
      <c r="R22" s="399">
        <f>MasterSheet!AW20</f>
        <v>0.8</v>
      </c>
      <c r="S22" s="767"/>
      <c r="T22" s="767"/>
      <c r="U22" s="779"/>
      <c r="V22" s="60">
        <f>MasterSheet!BG20</f>
        <v>25</v>
      </c>
      <c r="W22" s="60">
        <f>MasterSheet!BH20</f>
        <v>25</v>
      </c>
      <c r="X22" s="401">
        <f>MasterSheet!BI20</f>
        <v>1</v>
      </c>
      <c r="Y22" s="827"/>
      <c r="Z22" s="767"/>
      <c r="AA22" s="768"/>
      <c r="AB22" s="450">
        <f>MasterSheet!BS20</f>
        <v>30</v>
      </c>
      <c r="AC22" s="450">
        <f>MasterSheet!BT20</f>
        <v>28</v>
      </c>
      <c r="AD22" s="452">
        <f>MasterSheet!BU20</f>
        <v>0.93333333333333335</v>
      </c>
      <c r="AE22" s="767"/>
      <c r="AF22" s="767"/>
      <c r="AG22" s="768"/>
    </row>
    <row r="23" spans="2:33" ht="39.950000000000003" customHeight="1" x14ac:dyDescent="0.2">
      <c r="B23" s="788"/>
      <c r="C23" s="811"/>
      <c r="D23" s="396" t="s">
        <v>71</v>
      </c>
      <c r="E23" s="397">
        <f>MasterSheet!AJ21</f>
        <v>5</v>
      </c>
      <c r="F23" s="397">
        <f>MasterSheet!AK21</f>
        <v>4</v>
      </c>
      <c r="G23" s="397">
        <f>MasterSheet!AL21</f>
        <v>0</v>
      </c>
      <c r="H23" s="397">
        <f>MasterSheet!AM21</f>
        <v>1</v>
      </c>
      <c r="I23" s="397">
        <f>MasterSheet!AN21</f>
        <v>5</v>
      </c>
      <c r="J23" s="397">
        <f>MasterSheet!AO21</f>
        <v>4.5</v>
      </c>
      <c r="K23" s="397">
        <f>MasterSheet!AP21</f>
        <v>10</v>
      </c>
      <c r="L23" s="397">
        <f>MasterSheet!AQ21</f>
        <v>8.5</v>
      </c>
      <c r="M23" s="397">
        <f>MasterSheet!AR21</f>
        <v>20</v>
      </c>
      <c r="N23" s="397">
        <f>MasterSheet!AS21</f>
        <v>18</v>
      </c>
      <c r="O23" s="398">
        <f>MasterSheet!AT21</f>
        <v>0.9</v>
      </c>
      <c r="P23" s="397">
        <f>MasterSheet!AU21</f>
        <v>5</v>
      </c>
      <c r="Q23" s="397">
        <f>MasterSheet!AV21</f>
        <v>4</v>
      </c>
      <c r="R23" s="399">
        <f>MasterSheet!AW21</f>
        <v>0.8</v>
      </c>
      <c r="S23" s="767"/>
      <c r="T23" s="767"/>
      <c r="U23" s="779"/>
      <c r="V23" s="60">
        <f>MasterSheet!BG21</f>
        <v>5</v>
      </c>
      <c r="W23" s="60">
        <f>MasterSheet!BH21</f>
        <v>5</v>
      </c>
      <c r="X23" s="400">
        <f>MasterSheet!BI21</f>
        <v>1</v>
      </c>
      <c r="Y23" s="827"/>
      <c r="Z23" s="767"/>
      <c r="AA23" s="768"/>
      <c r="AB23" s="450">
        <f>MasterSheet!BS21</f>
        <v>10</v>
      </c>
      <c r="AC23" s="450">
        <f>MasterSheet!BT21</f>
        <v>9.5</v>
      </c>
      <c r="AD23" s="451">
        <f>MasterSheet!BU21</f>
        <v>0.95</v>
      </c>
      <c r="AE23" s="767"/>
      <c r="AF23" s="767"/>
      <c r="AG23" s="768"/>
    </row>
    <row r="24" spans="2:33" ht="39.950000000000003" customHeight="1" x14ac:dyDescent="0.2">
      <c r="B24" s="788"/>
      <c r="C24" s="811"/>
      <c r="D24" s="396" t="s">
        <v>73</v>
      </c>
      <c r="E24" s="397">
        <f>MasterSheet!AJ22</f>
        <v>30</v>
      </c>
      <c r="F24" s="397">
        <f>MasterSheet!AK22</f>
        <v>30</v>
      </c>
      <c r="G24" s="397">
        <f>MasterSheet!AL22</f>
        <v>0</v>
      </c>
      <c r="H24" s="397">
        <f>MasterSheet!AM22</f>
        <v>0</v>
      </c>
      <c r="I24" s="397">
        <f>MasterSheet!AN22</f>
        <v>1</v>
      </c>
      <c r="J24" s="397">
        <f>MasterSheet!AO22</f>
        <v>1</v>
      </c>
      <c r="K24" s="397">
        <f>MasterSheet!AP22</f>
        <v>9</v>
      </c>
      <c r="L24" s="397">
        <f>MasterSheet!AQ22</f>
        <v>9</v>
      </c>
      <c r="M24" s="397">
        <f>MasterSheet!AR22</f>
        <v>40</v>
      </c>
      <c r="N24" s="397">
        <f>MasterSheet!AS22</f>
        <v>40</v>
      </c>
      <c r="O24" s="398">
        <f>MasterSheet!AT22</f>
        <v>1</v>
      </c>
      <c r="P24" s="397">
        <f>MasterSheet!AU22</f>
        <v>30</v>
      </c>
      <c r="Q24" s="397">
        <f>MasterSheet!AV22</f>
        <v>30</v>
      </c>
      <c r="R24" s="400">
        <f>MasterSheet!AW22</f>
        <v>1</v>
      </c>
      <c r="S24" s="767"/>
      <c r="T24" s="767"/>
      <c r="U24" s="779"/>
      <c r="V24" s="60">
        <f>MasterSheet!BG22</f>
        <v>30</v>
      </c>
      <c r="W24" s="60">
        <f>MasterSheet!BH22</f>
        <v>30</v>
      </c>
      <c r="X24" s="400">
        <f>MasterSheet!BI22</f>
        <v>1</v>
      </c>
      <c r="Y24" s="827"/>
      <c r="Z24" s="767"/>
      <c r="AA24" s="768"/>
      <c r="AB24" s="450">
        <f>MasterSheet!BS22</f>
        <v>31</v>
      </c>
      <c r="AC24" s="450">
        <f>MasterSheet!BT22</f>
        <v>31</v>
      </c>
      <c r="AD24" s="451">
        <f>MasterSheet!BU22</f>
        <v>1</v>
      </c>
      <c r="AE24" s="767"/>
      <c r="AF24" s="767"/>
      <c r="AG24" s="768"/>
    </row>
    <row r="25" spans="2:33" ht="39.950000000000003" customHeight="1" x14ac:dyDescent="0.2">
      <c r="B25" s="788"/>
      <c r="C25" s="811"/>
      <c r="D25" s="396" t="s">
        <v>75</v>
      </c>
      <c r="E25" s="397">
        <f>MasterSheet!AJ23</f>
        <v>0</v>
      </c>
      <c r="F25" s="397">
        <f>MasterSheet!AK23</f>
        <v>0</v>
      </c>
      <c r="G25" s="397">
        <f>MasterSheet!AL23</f>
        <v>25</v>
      </c>
      <c r="H25" s="397">
        <f>MasterSheet!AM23</f>
        <v>25</v>
      </c>
      <c r="I25" s="397">
        <f>MasterSheet!AN23</f>
        <v>2</v>
      </c>
      <c r="J25" s="397">
        <f>MasterSheet!AO23</f>
        <v>2</v>
      </c>
      <c r="K25" s="397">
        <f>MasterSheet!AP23</f>
        <v>3</v>
      </c>
      <c r="L25" s="397">
        <f>MasterSheet!AQ23</f>
        <v>3</v>
      </c>
      <c r="M25" s="397">
        <f>MasterSheet!AR23</f>
        <v>30</v>
      </c>
      <c r="N25" s="397">
        <f>MasterSheet!AS23</f>
        <v>30</v>
      </c>
      <c r="O25" s="398">
        <f>MasterSheet!AT23</f>
        <v>1</v>
      </c>
      <c r="P25" s="397">
        <f>MasterSheet!AU23</f>
        <v>0</v>
      </c>
      <c r="Q25" s="397">
        <f>MasterSheet!AV23</f>
        <v>0</v>
      </c>
      <c r="R25" s="402"/>
      <c r="S25" s="767"/>
      <c r="T25" s="767"/>
      <c r="U25" s="779"/>
      <c r="V25" s="60">
        <f>MasterSheet!BG23</f>
        <v>25</v>
      </c>
      <c r="W25" s="60">
        <f>MasterSheet!BH23</f>
        <v>25</v>
      </c>
      <c r="X25" s="400">
        <f>MasterSheet!BI23</f>
        <v>1</v>
      </c>
      <c r="Y25" s="827"/>
      <c r="Z25" s="767"/>
      <c r="AA25" s="768"/>
      <c r="AB25" s="450">
        <f>MasterSheet!BS23</f>
        <v>27</v>
      </c>
      <c r="AC25" s="450">
        <f>MasterSheet!BT23</f>
        <v>27</v>
      </c>
      <c r="AD25" s="451">
        <f>MasterSheet!BU23</f>
        <v>1</v>
      </c>
      <c r="AE25" s="767"/>
      <c r="AF25" s="767"/>
      <c r="AG25" s="768"/>
    </row>
    <row r="26" spans="2:33" ht="39.950000000000003" customHeight="1" x14ac:dyDescent="0.2">
      <c r="B26" s="788"/>
      <c r="C26" s="812"/>
      <c r="D26" s="396" t="s">
        <v>77</v>
      </c>
      <c r="E26" s="397">
        <f>MasterSheet!AJ24</f>
        <v>3</v>
      </c>
      <c r="F26" s="397">
        <f>MasterSheet!AK24</f>
        <v>2</v>
      </c>
      <c r="G26" s="397">
        <f>MasterSheet!AL24</f>
        <v>2</v>
      </c>
      <c r="H26" s="397">
        <f>MasterSheet!AM24</f>
        <v>2.5</v>
      </c>
      <c r="I26" s="397">
        <f>MasterSheet!AN24</f>
        <v>7</v>
      </c>
      <c r="J26" s="397">
        <f>MasterSheet!AO24</f>
        <v>6.5</v>
      </c>
      <c r="K26" s="397">
        <f>MasterSheet!AP24</f>
        <v>3</v>
      </c>
      <c r="L26" s="397">
        <f>MasterSheet!AQ24</f>
        <v>4</v>
      </c>
      <c r="M26" s="397">
        <f>MasterSheet!AR24</f>
        <v>15</v>
      </c>
      <c r="N26" s="397">
        <f>MasterSheet!AS24</f>
        <v>15</v>
      </c>
      <c r="O26" s="398">
        <f>MasterSheet!AT24</f>
        <v>1</v>
      </c>
      <c r="P26" s="397">
        <f>MasterSheet!AU24</f>
        <v>3</v>
      </c>
      <c r="Q26" s="397">
        <f>MasterSheet!AV24</f>
        <v>2</v>
      </c>
      <c r="R26" s="399">
        <f>MasterSheet!AW24</f>
        <v>0.66666666666666663</v>
      </c>
      <c r="S26" s="767"/>
      <c r="T26" s="767"/>
      <c r="U26" s="779"/>
      <c r="V26" s="60">
        <f>MasterSheet!BG24</f>
        <v>5</v>
      </c>
      <c r="W26" s="60">
        <f>MasterSheet!BH24</f>
        <v>4.5</v>
      </c>
      <c r="X26" s="400">
        <f>MasterSheet!BI24</f>
        <v>0.9</v>
      </c>
      <c r="Y26" s="827"/>
      <c r="Z26" s="767"/>
      <c r="AA26" s="768"/>
      <c r="AB26" s="450">
        <f>MasterSheet!BS24</f>
        <v>12</v>
      </c>
      <c r="AC26" s="450">
        <f>MasterSheet!BT24</f>
        <v>11</v>
      </c>
      <c r="AD26" s="451">
        <f>MasterSheet!BU24</f>
        <v>0.91666666666666663</v>
      </c>
      <c r="AE26" s="767"/>
      <c r="AF26" s="767"/>
      <c r="AG26" s="768"/>
    </row>
    <row r="27" spans="2:33" s="408" customFormat="1" ht="39.950000000000003" customHeight="1" x14ac:dyDescent="0.2">
      <c r="B27" s="403"/>
      <c r="C27" s="403"/>
      <c r="D27" s="404"/>
      <c r="E27" s="405"/>
      <c r="F27" s="405"/>
      <c r="G27" s="405"/>
      <c r="H27" s="405"/>
      <c r="I27" s="405"/>
      <c r="J27" s="405"/>
      <c r="K27" s="405"/>
      <c r="L27" s="405"/>
      <c r="M27" s="405"/>
      <c r="N27" s="405"/>
      <c r="O27" s="405"/>
      <c r="P27" s="405"/>
      <c r="Q27" s="405"/>
      <c r="R27" s="412"/>
      <c r="S27" s="406"/>
      <c r="T27" s="406"/>
      <c r="U27" s="407"/>
    </row>
    <row r="28" spans="2:33" ht="39.950000000000003" customHeight="1" x14ac:dyDescent="0.2">
      <c r="B28" s="409"/>
      <c r="C28" s="409"/>
      <c r="E28" s="409"/>
      <c r="F28" s="409"/>
      <c r="G28" s="409"/>
      <c r="H28" s="409"/>
      <c r="I28" s="409"/>
      <c r="J28" s="409"/>
      <c r="K28" s="409"/>
      <c r="L28" s="409"/>
      <c r="M28" s="409"/>
      <c r="O28" s="409"/>
      <c r="Q28" s="409"/>
      <c r="R28" s="409"/>
      <c r="T28" s="409"/>
      <c r="U28" s="409"/>
    </row>
    <row r="29" spans="2:33" ht="39.950000000000003" customHeight="1" x14ac:dyDescent="0.2">
      <c r="B29" s="788" t="s">
        <v>287</v>
      </c>
      <c r="C29" s="795"/>
      <c r="D29" s="796"/>
      <c r="E29" s="753">
        <v>2017</v>
      </c>
      <c r="F29" s="753"/>
      <c r="G29" s="753"/>
      <c r="H29" s="753"/>
      <c r="I29" s="753"/>
      <c r="J29" s="753"/>
      <c r="K29" s="753"/>
      <c r="L29" s="753"/>
      <c r="M29" s="753"/>
      <c r="N29" s="753"/>
      <c r="O29" s="753"/>
      <c r="P29" s="753"/>
      <c r="Q29" s="753"/>
      <c r="R29" s="753"/>
      <c r="S29" s="753"/>
      <c r="T29" s="753"/>
      <c r="U29" s="753"/>
      <c r="V29" s="753"/>
      <c r="W29" s="753"/>
      <c r="X29" s="753"/>
      <c r="Y29" s="753"/>
      <c r="Z29" s="753"/>
      <c r="AA29" s="753"/>
      <c r="AB29" s="753"/>
      <c r="AC29" s="753"/>
      <c r="AD29" s="753"/>
      <c r="AE29" s="753"/>
      <c r="AF29" s="753"/>
      <c r="AG29" s="753"/>
    </row>
    <row r="30" spans="2:33" ht="39.950000000000003" customHeight="1" x14ac:dyDescent="0.2">
      <c r="B30" s="788"/>
      <c r="C30" s="797"/>
      <c r="D30" s="798"/>
      <c r="E30" s="753" t="s">
        <v>33</v>
      </c>
      <c r="F30" s="753"/>
      <c r="G30" s="753" t="s">
        <v>34</v>
      </c>
      <c r="H30" s="753"/>
      <c r="I30" s="753" t="s">
        <v>44</v>
      </c>
      <c r="J30" s="753"/>
      <c r="K30" s="753" t="s">
        <v>35</v>
      </c>
      <c r="L30" s="753"/>
      <c r="M30" s="753" t="s">
        <v>55</v>
      </c>
      <c r="N30" s="753"/>
      <c r="O30" s="753" t="s">
        <v>220</v>
      </c>
      <c r="P30" s="752" t="s">
        <v>33</v>
      </c>
      <c r="Q30" s="752"/>
      <c r="R30" s="752"/>
      <c r="S30" s="752"/>
      <c r="T30" s="752"/>
      <c r="U30" s="752"/>
      <c r="V30" s="752" t="s">
        <v>34</v>
      </c>
      <c r="W30" s="752"/>
      <c r="X30" s="752"/>
      <c r="Y30" s="752"/>
      <c r="Z30" s="752"/>
      <c r="AA30" s="752"/>
      <c r="AB30" s="752" t="s">
        <v>44</v>
      </c>
      <c r="AC30" s="752"/>
      <c r="AD30" s="752"/>
      <c r="AE30" s="752"/>
      <c r="AF30" s="752"/>
      <c r="AG30" s="752"/>
    </row>
    <row r="31" spans="2:33" ht="39.950000000000003" customHeight="1" x14ac:dyDescent="0.2">
      <c r="B31" s="788"/>
      <c r="C31" s="799"/>
      <c r="D31" s="800"/>
      <c r="E31" s="394" t="s">
        <v>51</v>
      </c>
      <c r="F31" s="394" t="s">
        <v>45</v>
      </c>
      <c r="G31" s="394" t="s">
        <v>51</v>
      </c>
      <c r="H31" s="394" t="s">
        <v>45</v>
      </c>
      <c r="I31" s="394" t="s">
        <v>51</v>
      </c>
      <c r="J31" s="394" t="s">
        <v>45</v>
      </c>
      <c r="K31" s="394" t="s">
        <v>51</v>
      </c>
      <c r="L31" s="394" t="s">
        <v>45</v>
      </c>
      <c r="M31" s="394" t="s">
        <v>51</v>
      </c>
      <c r="N31" s="394" t="s">
        <v>45</v>
      </c>
      <c r="O31" s="753"/>
      <c r="P31" s="448" t="s">
        <v>280</v>
      </c>
      <c r="Q31" s="448" t="s">
        <v>281</v>
      </c>
      <c r="R31" s="449" t="s">
        <v>220</v>
      </c>
      <c r="S31" s="395" t="s">
        <v>277</v>
      </c>
      <c r="T31" s="395" t="s">
        <v>223</v>
      </c>
      <c r="U31" s="395" t="s">
        <v>220</v>
      </c>
      <c r="V31" s="448" t="s">
        <v>280</v>
      </c>
      <c r="W31" s="448" t="s">
        <v>281</v>
      </c>
      <c r="X31" s="449" t="s">
        <v>220</v>
      </c>
      <c r="Y31" s="395" t="s">
        <v>277</v>
      </c>
      <c r="Z31" s="395" t="s">
        <v>223</v>
      </c>
      <c r="AA31" s="395" t="s">
        <v>220</v>
      </c>
      <c r="AB31" s="448" t="s">
        <v>280</v>
      </c>
      <c r="AC31" s="448" t="s">
        <v>281</v>
      </c>
      <c r="AD31" s="449" t="s">
        <v>220</v>
      </c>
      <c r="AE31" s="395" t="s">
        <v>277</v>
      </c>
      <c r="AF31" s="395" t="s">
        <v>223</v>
      </c>
      <c r="AG31" s="395" t="s">
        <v>220</v>
      </c>
    </row>
    <row r="32" spans="2:33" ht="39.950000000000003" customHeight="1" x14ac:dyDescent="0.2">
      <c r="B32" s="788"/>
      <c r="C32" s="810" t="s">
        <v>46</v>
      </c>
      <c r="D32" s="413" t="s">
        <v>79</v>
      </c>
      <c r="E32" s="60">
        <f>MasterSheet!AJ25</f>
        <v>10</v>
      </c>
      <c r="F32" s="60">
        <f>MasterSheet!AK25</f>
        <v>10</v>
      </c>
      <c r="G32" s="60">
        <f>MasterSheet!AL25</f>
        <v>20</v>
      </c>
      <c r="H32" s="60">
        <f>MasterSheet!AM25</f>
        <v>18</v>
      </c>
      <c r="I32" s="60">
        <f>MasterSheet!AN25</f>
        <v>10</v>
      </c>
      <c r="J32" s="60">
        <f>MasterSheet!AO25</f>
        <v>11</v>
      </c>
      <c r="K32" s="60">
        <f>MasterSheet!AP25</f>
        <v>10</v>
      </c>
      <c r="L32" s="60">
        <f>MasterSheet!AQ25</f>
        <v>11</v>
      </c>
      <c r="M32" s="60">
        <f>MasterSheet!AR25</f>
        <v>60</v>
      </c>
      <c r="N32" s="60">
        <f>MasterSheet!AS25</f>
        <v>60</v>
      </c>
      <c r="O32" s="414">
        <f>MasterSheet!AT25</f>
        <v>1</v>
      </c>
      <c r="P32" s="60">
        <f>MasterSheet!AU25</f>
        <v>20</v>
      </c>
      <c r="Q32" s="60">
        <f>MasterSheet!AV25</f>
        <v>20</v>
      </c>
      <c r="R32" s="400">
        <f>MasterSheet!AW25</f>
        <v>1</v>
      </c>
      <c r="S32" s="767">
        <f>AVERAGE(P32:P34)</f>
        <v>59</v>
      </c>
      <c r="T32" s="767">
        <f>AVERAGE(Q32:Q34)</f>
        <v>59</v>
      </c>
      <c r="U32" s="768">
        <f>T32/S32</f>
        <v>1</v>
      </c>
      <c r="V32" s="60">
        <f>MasterSheet!BG25</f>
        <v>40</v>
      </c>
      <c r="W32" s="60">
        <f>MasterSheet!BH25</f>
        <v>38</v>
      </c>
      <c r="X32" s="415">
        <f>MasterSheet!BI25</f>
        <v>0.95</v>
      </c>
      <c r="Y32" s="767">
        <f>AVERAGE(V32:V34)</f>
        <v>68</v>
      </c>
      <c r="Z32" s="767">
        <f>AVERAGE(W32:W34)</f>
        <v>67.333333333333329</v>
      </c>
      <c r="AA32" s="768">
        <f>Z32/Y32</f>
        <v>0.99019607843137247</v>
      </c>
      <c r="AB32" s="450">
        <f>MasterSheet!BS25</f>
        <v>50</v>
      </c>
      <c r="AC32" s="450">
        <f>MasterSheet!BT25</f>
        <v>49</v>
      </c>
      <c r="AD32" s="451">
        <f>MasterSheet!BU25</f>
        <v>0.98</v>
      </c>
      <c r="AE32" s="767">
        <f>AVERAGE(AB32:AB34)</f>
        <v>72.166666666666671</v>
      </c>
      <c r="AF32" s="767">
        <f>AVERAGE(AC32:AC34)</f>
        <v>71.833333333333329</v>
      </c>
      <c r="AG32" s="768">
        <f>AF32/AE32</f>
        <v>0.99538106235565804</v>
      </c>
    </row>
    <row r="33" spans="2:33" ht="39.950000000000003" customHeight="1" x14ac:dyDescent="0.2">
      <c r="B33" s="788"/>
      <c r="C33" s="811"/>
      <c r="D33" s="396" t="s">
        <v>80</v>
      </c>
      <c r="E33" s="60">
        <f>MasterSheet!AJ26</f>
        <v>0</v>
      </c>
      <c r="F33" s="60">
        <f>MasterSheet!AK26</f>
        <v>0</v>
      </c>
      <c r="G33" s="60">
        <f>MasterSheet!AL26</f>
        <v>5</v>
      </c>
      <c r="H33" s="60">
        <f>MasterSheet!AM26</f>
        <v>5</v>
      </c>
      <c r="I33" s="60">
        <f>MasterSheet!AN26</f>
        <v>0</v>
      </c>
      <c r="J33" s="60">
        <f>MasterSheet!AO26</f>
        <v>0</v>
      </c>
      <c r="K33" s="60">
        <f>MasterSheet!AP26</f>
        <v>0</v>
      </c>
      <c r="L33" s="60">
        <f>MasterSheet!AQ26</f>
        <v>0</v>
      </c>
      <c r="M33" s="60">
        <f>MasterSheet!AR26</f>
        <v>100</v>
      </c>
      <c r="N33" s="60">
        <f>MasterSheet!AS26</f>
        <v>100</v>
      </c>
      <c r="O33" s="414">
        <f>MasterSheet!AT26</f>
        <v>1</v>
      </c>
      <c r="P33" s="60">
        <f>MasterSheet!AU26</f>
        <v>95</v>
      </c>
      <c r="Q33" s="60">
        <f>MasterSheet!AV26</f>
        <v>95</v>
      </c>
      <c r="R33" s="400">
        <f>MasterSheet!AW26</f>
        <v>1</v>
      </c>
      <c r="S33" s="767"/>
      <c r="T33" s="767"/>
      <c r="U33" s="768"/>
      <c r="V33" s="60">
        <f>MasterSheet!BG26</f>
        <v>100</v>
      </c>
      <c r="W33" s="60">
        <f>MasterSheet!BH26</f>
        <v>100</v>
      </c>
      <c r="X33" s="415">
        <f>MasterSheet!BI26</f>
        <v>1</v>
      </c>
      <c r="Y33" s="767"/>
      <c r="Z33" s="767"/>
      <c r="AA33" s="768"/>
      <c r="AB33" s="450">
        <f>MasterSheet!BS26</f>
        <v>100</v>
      </c>
      <c r="AC33" s="450">
        <f>MasterSheet!BT26</f>
        <v>100</v>
      </c>
      <c r="AD33" s="451">
        <f>MasterSheet!BU26</f>
        <v>1</v>
      </c>
      <c r="AE33" s="767"/>
      <c r="AF33" s="767"/>
      <c r="AG33" s="768"/>
    </row>
    <row r="34" spans="2:33" ht="39.950000000000003" customHeight="1" x14ac:dyDescent="0.2">
      <c r="B34" s="788"/>
      <c r="C34" s="812"/>
      <c r="D34" s="396" t="s">
        <v>81</v>
      </c>
      <c r="E34" s="60">
        <f>MasterSheet!AJ27</f>
        <v>2</v>
      </c>
      <c r="F34" s="60">
        <f>MasterSheet!AK27</f>
        <v>2</v>
      </c>
      <c r="G34" s="60">
        <f>MasterSheet!AL27</f>
        <v>2</v>
      </c>
      <c r="H34" s="60">
        <f>MasterSheet!AM27</f>
        <v>2</v>
      </c>
      <c r="I34" s="60">
        <f>MasterSheet!AN27</f>
        <v>2.5</v>
      </c>
      <c r="J34" s="60">
        <f>MasterSheet!AO27</f>
        <v>2.5</v>
      </c>
      <c r="K34" s="60">
        <f>MasterSheet!AP27</f>
        <v>3.5</v>
      </c>
      <c r="L34" s="60">
        <f>MasterSheet!AQ27</f>
        <v>3.5</v>
      </c>
      <c r="M34" s="60">
        <f>MasterSheet!AR27</f>
        <v>70</v>
      </c>
      <c r="N34" s="60">
        <f>MasterSheet!AS27</f>
        <v>70</v>
      </c>
      <c r="O34" s="414">
        <f>MasterSheet!AT27</f>
        <v>1</v>
      </c>
      <c r="P34" s="60">
        <f>MasterSheet!AU27</f>
        <v>62</v>
      </c>
      <c r="Q34" s="60">
        <f>MasterSheet!AV27</f>
        <v>62</v>
      </c>
      <c r="R34" s="400">
        <f>MasterSheet!AW27</f>
        <v>1</v>
      </c>
      <c r="S34" s="767"/>
      <c r="T34" s="767"/>
      <c r="U34" s="768"/>
      <c r="V34" s="60">
        <f>MasterSheet!BG27</f>
        <v>64</v>
      </c>
      <c r="W34" s="60">
        <f>MasterSheet!BH27</f>
        <v>64</v>
      </c>
      <c r="X34" s="415">
        <f>MasterSheet!BI27</f>
        <v>1</v>
      </c>
      <c r="Y34" s="767"/>
      <c r="Z34" s="767"/>
      <c r="AA34" s="768"/>
      <c r="AB34" s="450">
        <f>MasterSheet!BS27</f>
        <v>66.5</v>
      </c>
      <c r="AC34" s="450">
        <f>MasterSheet!BT27</f>
        <v>66.5</v>
      </c>
      <c r="AD34" s="451">
        <f>MasterSheet!BU27</f>
        <v>1</v>
      </c>
      <c r="AE34" s="767"/>
      <c r="AF34" s="767"/>
      <c r="AG34" s="768"/>
    </row>
    <row r="37" spans="2:33" ht="39.950000000000003" customHeight="1" x14ac:dyDescent="0.2">
      <c r="B37" s="788" t="s">
        <v>288</v>
      </c>
      <c r="C37" s="795"/>
      <c r="D37" s="796"/>
      <c r="E37" s="753">
        <v>2017</v>
      </c>
      <c r="F37" s="753"/>
      <c r="G37" s="753"/>
      <c r="H37" s="753"/>
      <c r="I37" s="753"/>
      <c r="J37" s="753"/>
      <c r="K37" s="753"/>
      <c r="L37" s="753"/>
      <c r="M37" s="753"/>
      <c r="N37" s="753"/>
      <c r="O37" s="753"/>
      <c r="P37" s="753"/>
      <c r="Q37" s="753"/>
      <c r="R37" s="753"/>
      <c r="S37" s="753"/>
      <c r="T37" s="753"/>
      <c r="U37" s="753"/>
      <c r="V37" s="753"/>
      <c r="W37" s="753"/>
      <c r="X37" s="753"/>
      <c r="Y37" s="753"/>
      <c r="Z37" s="753"/>
      <c r="AA37" s="753"/>
      <c r="AB37" s="753"/>
      <c r="AC37" s="753"/>
      <c r="AD37" s="753"/>
      <c r="AE37" s="753"/>
      <c r="AF37" s="753"/>
      <c r="AG37" s="753"/>
    </row>
    <row r="38" spans="2:33" ht="39.950000000000003" customHeight="1" x14ac:dyDescent="0.2">
      <c r="B38" s="788"/>
      <c r="C38" s="797"/>
      <c r="D38" s="798"/>
      <c r="E38" s="753" t="s">
        <v>33</v>
      </c>
      <c r="F38" s="753"/>
      <c r="G38" s="753" t="s">
        <v>34</v>
      </c>
      <c r="H38" s="753"/>
      <c r="I38" s="753" t="s">
        <v>44</v>
      </c>
      <c r="J38" s="753"/>
      <c r="K38" s="753" t="s">
        <v>35</v>
      </c>
      <c r="L38" s="753"/>
      <c r="M38" s="753" t="s">
        <v>55</v>
      </c>
      <c r="N38" s="753"/>
      <c r="O38" s="753" t="s">
        <v>220</v>
      </c>
      <c r="P38" s="752" t="s">
        <v>33</v>
      </c>
      <c r="Q38" s="752"/>
      <c r="R38" s="752"/>
      <c r="S38" s="752"/>
      <c r="T38" s="752"/>
      <c r="U38" s="752"/>
      <c r="V38" s="752" t="s">
        <v>34</v>
      </c>
      <c r="W38" s="752"/>
      <c r="X38" s="752"/>
      <c r="Y38" s="752"/>
      <c r="Z38" s="752"/>
      <c r="AA38" s="752"/>
      <c r="AB38" s="752" t="s">
        <v>44</v>
      </c>
      <c r="AC38" s="752"/>
      <c r="AD38" s="752"/>
      <c r="AE38" s="752"/>
      <c r="AF38" s="752"/>
      <c r="AG38" s="752"/>
    </row>
    <row r="39" spans="2:33" ht="39.950000000000003" customHeight="1" x14ac:dyDescent="0.2">
      <c r="B39" s="788"/>
      <c r="C39" s="799"/>
      <c r="D39" s="800"/>
      <c r="E39" s="394" t="s">
        <v>51</v>
      </c>
      <c r="F39" s="394" t="s">
        <v>45</v>
      </c>
      <c r="G39" s="394" t="s">
        <v>51</v>
      </c>
      <c r="H39" s="394" t="s">
        <v>45</v>
      </c>
      <c r="I39" s="394" t="s">
        <v>51</v>
      </c>
      <c r="J39" s="394" t="s">
        <v>45</v>
      </c>
      <c r="K39" s="394" t="s">
        <v>51</v>
      </c>
      <c r="L39" s="394" t="s">
        <v>45</v>
      </c>
      <c r="M39" s="394" t="s">
        <v>51</v>
      </c>
      <c r="N39" s="394" t="s">
        <v>45</v>
      </c>
      <c r="O39" s="753"/>
      <c r="P39" s="448" t="s">
        <v>280</v>
      </c>
      <c r="Q39" s="448" t="s">
        <v>281</v>
      </c>
      <c r="R39" s="449" t="s">
        <v>220</v>
      </c>
      <c r="S39" s="395" t="s">
        <v>277</v>
      </c>
      <c r="T39" s="395" t="s">
        <v>223</v>
      </c>
      <c r="U39" s="395" t="s">
        <v>220</v>
      </c>
      <c r="V39" s="448" t="s">
        <v>280</v>
      </c>
      <c r="W39" s="448" t="s">
        <v>281</v>
      </c>
      <c r="X39" s="449" t="s">
        <v>220</v>
      </c>
      <c r="Y39" s="395" t="s">
        <v>277</v>
      </c>
      <c r="Z39" s="395" t="s">
        <v>223</v>
      </c>
      <c r="AA39" s="395" t="s">
        <v>220</v>
      </c>
      <c r="AB39" s="448" t="s">
        <v>280</v>
      </c>
      <c r="AC39" s="448" t="s">
        <v>281</v>
      </c>
      <c r="AD39" s="449" t="s">
        <v>220</v>
      </c>
      <c r="AE39" s="395" t="s">
        <v>277</v>
      </c>
      <c r="AF39" s="395" t="s">
        <v>223</v>
      </c>
      <c r="AG39" s="395" t="s">
        <v>220</v>
      </c>
    </row>
    <row r="40" spans="2:33" ht="39.950000000000003" customHeight="1" x14ac:dyDescent="0.2">
      <c r="B40" s="788"/>
      <c r="C40" s="810" t="s">
        <v>211</v>
      </c>
      <c r="D40" s="396" t="s">
        <v>83</v>
      </c>
      <c r="E40" s="60">
        <f>MasterSheet!AJ28</f>
        <v>3</v>
      </c>
      <c r="F40" s="60">
        <f>MasterSheet!AK28</f>
        <v>4</v>
      </c>
      <c r="G40" s="60">
        <f>MasterSheet!AL28</f>
        <v>0</v>
      </c>
      <c r="H40" s="60">
        <f>MasterSheet!AM28</f>
        <v>0</v>
      </c>
      <c r="I40" s="60">
        <f>MasterSheet!AN28</f>
        <v>1</v>
      </c>
      <c r="J40" s="60">
        <f>MasterSheet!AO28</f>
        <v>0.8</v>
      </c>
      <c r="K40" s="60">
        <f>MasterSheet!AP28</f>
        <v>1.8</v>
      </c>
      <c r="L40" s="60">
        <f>MasterSheet!AQ28</f>
        <v>0</v>
      </c>
      <c r="M40" s="60">
        <f>MasterSheet!AR28</f>
        <v>10</v>
      </c>
      <c r="N40" s="60">
        <f>MasterSheet!AS28</f>
        <v>9</v>
      </c>
      <c r="O40" s="414">
        <f>MasterSheet!AT28</f>
        <v>0.9</v>
      </c>
      <c r="P40" s="60">
        <f>MasterSheet!AU28</f>
        <v>7.2</v>
      </c>
      <c r="Q40" s="60">
        <f>MasterSheet!AV28</f>
        <v>8.1999999999999993</v>
      </c>
      <c r="R40" s="400">
        <f>MasterSheet!AW28</f>
        <v>1.1388888888888888</v>
      </c>
      <c r="S40" s="807">
        <f>AVERAGE(P40:P42)</f>
        <v>10.6</v>
      </c>
      <c r="T40" s="807">
        <f>AVERAGE(Q40:Q42)</f>
        <v>11.733333333333334</v>
      </c>
      <c r="U40" s="830">
        <f>T40/S40</f>
        <v>1.1069182389937109</v>
      </c>
      <c r="V40" s="60">
        <f>MasterSheet!BG28</f>
        <v>7.2</v>
      </c>
      <c r="W40" s="60">
        <f>MasterSheet!BH28</f>
        <v>8.1999999999999993</v>
      </c>
      <c r="X40" s="400">
        <f>MasterSheet!BI28</f>
        <v>1.1388888888888888</v>
      </c>
      <c r="Y40" s="767">
        <f>AVERAGE(V40:V42)</f>
        <v>12.933333333333332</v>
      </c>
      <c r="Z40" s="767">
        <f>AVERAGE(W40:W42)</f>
        <v>13.4</v>
      </c>
      <c r="AA40" s="779">
        <f>Z40/Y40</f>
        <v>1.0360824742268042</v>
      </c>
      <c r="AB40" s="450">
        <f>MasterSheet!BS28</f>
        <v>8.1999999999999993</v>
      </c>
      <c r="AC40" s="450">
        <f>MasterSheet!BT28</f>
        <v>9</v>
      </c>
      <c r="AD40" s="452">
        <f>MasterSheet!BU28</f>
        <v>1.0975609756097562</v>
      </c>
      <c r="AE40" s="767">
        <f>AVERAGE(AB40:AB42)</f>
        <v>14.933333333333332</v>
      </c>
      <c r="AF40" s="767">
        <f>AVERAGE(AC40:AC42)</f>
        <v>13.666666666666666</v>
      </c>
      <c r="AG40" s="779">
        <f>AF40/AE40</f>
        <v>0.91517857142857151</v>
      </c>
    </row>
    <row r="41" spans="2:33" ht="39.950000000000003" customHeight="1" x14ac:dyDescent="0.2">
      <c r="B41" s="788"/>
      <c r="C41" s="811"/>
      <c r="D41" s="396" t="s">
        <v>85</v>
      </c>
      <c r="E41" s="60">
        <f>MasterSheet!AJ29</f>
        <v>3</v>
      </c>
      <c r="F41" s="60">
        <f>MasterSheet!AK29</f>
        <v>5.6999999999999993</v>
      </c>
      <c r="G41" s="60">
        <f>MasterSheet!AL29</f>
        <v>2</v>
      </c>
      <c r="H41" s="60">
        <f>MasterSheet!AM29</f>
        <v>0</v>
      </c>
      <c r="I41" s="60">
        <f>MasterSheet!AN29</f>
        <v>5</v>
      </c>
      <c r="J41" s="60">
        <f>MasterSheet!AO29</f>
        <v>0</v>
      </c>
      <c r="K41" s="60">
        <f>MasterSheet!AP29</f>
        <v>6.7</v>
      </c>
      <c r="L41" s="60">
        <f>MasterSheet!AQ29</f>
        <v>11</v>
      </c>
      <c r="M41" s="60">
        <f>MasterSheet!AR29</f>
        <v>25</v>
      </c>
      <c r="N41" s="60">
        <f>MasterSheet!AS29</f>
        <v>25</v>
      </c>
      <c r="O41" s="414">
        <f>MasterSheet!AT29</f>
        <v>1</v>
      </c>
      <c r="P41" s="60">
        <f>MasterSheet!AU29</f>
        <v>11.3</v>
      </c>
      <c r="Q41" s="60">
        <f>MasterSheet!AV29</f>
        <v>14</v>
      </c>
      <c r="R41" s="400">
        <f>MasterSheet!AW29</f>
        <v>1.2389380530973451</v>
      </c>
      <c r="S41" s="807"/>
      <c r="T41" s="807"/>
      <c r="U41" s="830"/>
      <c r="V41" s="60">
        <f>MasterSheet!BG29</f>
        <v>13.3</v>
      </c>
      <c r="W41" s="60">
        <f>MasterSheet!BH29</f>
        <v>14</v>
      </c>
      <c r="X41" s="400">
        <f>MasterSheet!BI29</f>
        <v>1.0526315789473684</v>
      </c>
      <c r="Y41" s="767"/>
      <c r="Z41" s="767"/>
      <c r="AA41" s="779"/>
      <c r="AB41" s="450">
        <f>MasterSheet!BS29</f>
        <v>18.3</v>
      </c>
      <c r="AC41" s="450">
        <f>MasterSheet!BT29</f>
        <v>14</v>
      </c>
      <c r="AD41" s="452">
        <f>MasterSheet!BU29</f>
        <v>0.76502732240437155</v>
      </c>
      <c r="AE41" s="767"/>
      <c r="AF41" s="767"/>
      <c r="AG41" s="779"/>
    </row>
    <row r="42" spans="2:33" ht="39.950000000000003" customHeight="1" x14ac:dyDescent="0.2">
      <c r="B42" s="788"/>
      <c r="C42" s="812"/>
      <c r="D42" s="396" t="s">
        <v>86</v>
      </c>
      <c r="E42" s="60">
        <f>MasterSheet!AJ30</f>
        <v>5</v>
      </c>
      <c r="F42" s="60">
        <f>MasterSheet!AK30</f>
        <v>4.6999999999999993</v>
      </c>
      <c r="G42" s="60">
        <f>MasterSheet!AL30</f>
        <v>5</v>
      </c>
      <c r="H42" s="60">
        <f>MasterSheet!AM30</f>
        <v>5</v>
      </c>
      <c r="I42" s="60">
        <f>MasterSheet!AN30</f>
        <v>0</v>
      </c>
      <c r="J42" s="60">
        <f>MasterSheet!AO30</f>
        <v>0</v>
      </c>
      <c r="K42" s="60">
        <f>MasterSheet!AP30</f>
        <v>1.7</v>
      </c>
      <c r="L42" s="60">
        <f>MasterSheet!AQ30</f>
        <v>2</v>
      </c>
      <c r="M42" s="60">
        <f>MasterSheet!AR30</f>
        <v>20</v>
      </c>
      <c r="N42" s="60">
        <f>MasterSheet!AS30</f>
        <v>20</v>
      </c>
      <c r="O42" s="414">
        <f>MasterSheet!AT30</f>
        <v>1</v>
      </c>
      <c r="P42" s="60">
        <f>MasterSheet!AU30</f>
        <v>13.3</v>
      </c>
      <c r="Q42" s="60">
        <f>MasterSheet!AV30</f>
        <v>13</v>
      </c>
      <c r="R42" s="399">
        <f>MasterSheet!AW30</f>
        <v>0.97744360902255634</v>
      </c>
      <c r="S42" s="807"/>
      <c r="T42" s="807"/>
      <c r="U42" s="830"/>
      <c r="V42" s="60">
        <f>MasterSheet!BG30</f>
        <v>18.3</v>
      </c>
      <c r="W42" s="60">
        <f>MasterSheet!BH30</f>
        <v>18</v>
      </c>
      <c r="X42" s="399">
        <f>MasterSheet!BI30</f>
        <v>0.98360655737704916</v>
      </c>
      <c r="Y42" s="767"/>
      <c r="Z42" s="767"/>
      <c r="AA42" s="779"/>
      <c r="AB42" s="450">
        <f>MasterSheet!BS30</f>
        <v>18.3</v>
      </c>
      <c r="AC42" s="450">
        <f>MasterSheet!BT30</f>
        <v>18</v>
      </c>
      <c r="AD42" s="452">
        <f>MasterSheet!BU30</f>
        <v>0.98360655737704916</v>
      </c>
      <c r="AE42" s="767"/>
      <c r="AF42" s="767"/>
      <c r="AG42" s="779"/>
    </row>
    <row r="45" spans="2:33" ht="39.950000000000003" customHeight="1" x14ac:dyDescent="0.2">
      <c r="B45" s="788" t="s">
        <v>289</v>
      </c>
      <c r="C45" s="788"/>
      <c r="D45" s="788"/>
      <c r="E45" s="753">
        <v>2017</v>
      </c>
      <c r="F45" s="753"/>
      <c r="G45" s="753"/>
      <c r="H45" s="753"/>
      <c r="I45" s="753"/>
      <c r="J45" s="753"/>
      <c r="K45" s="753"/>
      <c r="L45" s="753"/>
      <c r="M45" s="753"/>
      <c r="N45" s="753"/>
      <c r="O45" s="753"/>
      <c r="P45" s="753"/>
      <c r="Q45" s="753"/>
      <c r="R45" s="753"/>
      <c r="S45" s="753"/>
      <c r="T45" s="753"/>
      <c r="U45" s="753"/>
      <c r="V45" s="753"/>
      <c r="W45" s="753"/>
      <c r="X45" s="753"/>
      <c r="Y45" s="753"/>
      <c r="Z45" s="753"/>
      <c r="AA45" s="753"/>
      <c r="AB45" s="753"/>
      <c r="AC45" s="753"/>
      <c r="AD45" s="753"/>
      <c r="AE45" s="753"/>
      <c r="AF45" s="753"/>
      <c r="AG45" s="753"/>
    </row>
    <row r="46" spans="2:33" ht="39.950000000000003" customHeight="1" x14ac:dyDescent="0.2">
      <c r="B46" s="788"/>
      <c r="C46" s="788"/>
      <c r="D46" s="788"/>
      <c r="E46" s="753" t="s">
        <v>33</v>
      </c>
      <c r="F46" s="753"/>
      <c r="G46" s="753" t="s">
        <v>34</v>
      </c>
      <c r="H46" s="753"/>
      <c r="I46" s="753" t="s">
        <v>44</v>
      </c>
      <c r="J46" s="753"/>
      <c r="K46" s="753" t="s">
        <v>35</v>
      </c>
      <c r="L46" s="753"/>
      <c r="M46" s="753" t="s">
        <v>55</v>
      </c>
      <c r="N46" s="753"/>
      <c r="O46" s="753" t="s">
        <v>220</v>
      </c>
      <c r="P46" s="752" t="s">
        <v>33</v>
      </c>
      <c r="Q46" s="752"/>
      <c r="R46" s="752"/>
      <c r="S46" s="752"/>
      <c r="T46" s="752"/>
      <c r="U46" s="752"/>
      <c r="V46" s="752" t="s">
        <v>34</v>
      </c>
      <c r="W46" s="752"/>
      <c r="X46" s="752"/>
      <c r="Y46" s="752"/>
      <c r="Z46" s="752"/>
      <c r="AA46" s="752"/>
      <c r="AB46" s="752" t="s">
        <v>44</v>
      </c>
      <c r="AC46" s="752"/>
      <c r="AD46" s="752"/>
      <c r="AE46" s="752"/>
      <c r="AF46" s="752"/>
      <c r="AG46" s="752"/>
    </row>
    <row r="47" spans="2:33" ht="39.950000000000003" customHeight="1" x14ac:dyDescent="0.2">
      <c r="B47" s="788"/>
      <c r="C47" s="788"/>
      <c r="D47" s="788"/>
      <c r="E47" s="394" t="s">
        <v>51</v>
      </c>
      <c r="F47" s="394" t="s">
        <v>45</v>
      </c>
      <c r="G47" s="394" t="s">
        <v>51</v>
      </c>
      <c r="H47" s="394" t="s">
        <v>45</v>
      </c>
      <c r="I47" s="394" t="s">
        <v>51</v>
      </c>
      <c r="J47" s="394" t="s">
        <v>45</v>
      </c>
      <c r="K47" s="394" t="s">
        <v>51</v>
      </c>
      <c r="L47" s="394" t="s">
        <v>45</v>
      </c>
      <c r="M47" s="394" t="s">
        <v>51</v>
      </c>
      <c r="N47" s="394" t="s">
        <v>45</v>
      </c>
      <c r="O47" s="753"/>
      <c r="P47" s="395" t="s">
        <v>221</v>
      </c>
      <c r="Q47" s="395" t="s">
        <v>222</v>
      </c>
      <c r="R47" s="395" t="s">
        <v>220</v>
      </c>
      <c r="S47" s="395" t="s">
        <v>224</v>
      </c>
      <c r="T47" s="395" t="s">
        <v>223</v>
      </c>
      <c r="U47" s="395" t="s">
        <v>220</v>
      </c>
      <c r="V47" s="395" t="s">
        <v>221</v>
      </c>
      <c r="W47" s="395" t="s">
        <v>222</v>
      </c>
      <c r="X47" s="395" t="s">
        <v>220</v>
      </c>
      <c r="Y47" s="395" t="s">
        <v>277</v>
      </c>
      <c r="Z47" s="395" t="s">
        <v>223</v>
      </c>
      <c r="AA47" s="395" t="s">
        <v>220</v>
      </c>
      <c r="AB47" s="448" t="s">
        <v>280</v>
      </c>
      <c r="AC47" s="448" t="s">
        <v>281</v>
      </c>
      <c r="AD47" s="449" t="s">
        <v>220</v>
      </c>
      <c r="AE47" s="395" t="s">
        <v>277</v>
      </c>
      <c r="AF47" s="395" t="s">
        <v>223</v>
      </c>
      <c r="AG47" s="395" t="s">
        <v>220</v>
      </c>
    </row>
    <row r="48" spans="2:33" ht="39.950000000000003" customHeight="1" x14ac:dyDescent="0.2">
      <c r="B48" s="788"/>
      <c r="C48" s="809" t="s">
        <v>35</v>
      </c>
      <c r="D48" s="396" t="s">
        <v>89</v>
      </c>
      <c r="E48" s="416">
        <f>MasterSheet!AJ32</f>
        <v>3</v>
      </c>
      <c r="F48" s="416">
        <f>MasterSheet!AK32</f>
        <v>5</v>
      </c>
      <c r="G48" s="416">
        <f>MasterSheet!AL32</f>
        <v>4</v>
      </c>
      <c r="H48" s="416">
        <f>MasterSheet!AM32</f>
        <v>4</v>
      </c>
      <c r="I48" s="416">
        <f>MasterSheet!AN32</f>
        <v>4</v>
      </c>
      <c r="J48" s="416">
        <f>MasterSheet!AO32</f>
        <v>4</v>
      </c>
      <c r="K48" s="416">
        <f>MasterSheet!AP32</f>
        <v>6</v>
      </c>
      <c r="L48" s="416">
        <f>MasterSheet!AQ32</f>
        <v>4</v>
      </c>
      <c r="M48" s="416">
        <f>MasterSheet!AR32</f>
        <v>55</v>
      </c>
      <c r="N48" s="416">
        <f>MasterSheet!AS32</f>
        <v>55</v>
      </c>
      <c r="O48" s="414">
        <f>MasterSheet!AT32</f>
        <v>1</v>
      </c>
      <c r="P48" s="416">
        <f>MasterSheet!AU32</f>
        <v>41</v>
      </c>
      <c r="Q48" s="416">
        <f>MasterSheet!AV32</f>
        <v>43</v>
      </c>
      <c r="R48" s="400">
        <f>MasterSheet!AW32</f>
        <v>1.0487804878048781</v>
      </c>
      <c r="S48" s="767">
        <f>AVERAGE(P48:P52)</f>
        <v>34.4</v>
      </c>
      <c r="T48" s="767">
        <f>AVERAGE(Q48:Q52)</f>
        <v>35.799999999999997</v>
      </c>
      <c r="U48" s="790">
        <f>T48/S48</f>
        <v>1.0406976744186045</v>
      </c>
      <c r="V48" s="60">
        <f>MasterSheet!BG32</f>
        <v>45</v>
      </c>
      <c r="W48" s="60">
        <f>MasterSheet!BH32</f>
        <v>47</v>
      </c>
      <c r="X48" s="400">
        <f>MasterSheet!BI32</f>
        <v>1.0444444444444445</v>
      </c>
      <c r="Y48" s="767">
        <f>AVERAGE(V48:V52)</f>
        <v>40.799999999999997</v>
      </c>
      <c r="Z48" s="767">
        <f>AVERAGE(W48:W52)</f>
        <v>42.4</v>
      </c>
      <c r="AA48" s="768">
        <f>Z48/Y48</f>
        <v>1.0392156862745099</v>
      </c>
      <c r="AB48" s="450">
        <f>MasterSheet!BS32</f>
        <v>49</v>
      </c>
      <c r="AC48" s="450">
        <f>MasterSheet!BT32</f>
        <v>51</v>
      </c>
      <c r="AD48" s="451">
        <f>MasterSheet!BU32</f>
        <v>1.0408163265306123</v>
      </c>
      <c r="AE48" s="831">
        <f>AVERAGE(AB48:AB52)</f>
        <v>49.6</v>
      </c>
      <c r="AF48" s="831">
        <f>AVERAGE(AC48:AC52)</f>
        <v>50.4</v>
      </c>
      <c r="AG48" s="760">
        <f>AF48/AE48</f>
        <v>1.0161290322580645</v>
      </c>
    </row>
    <row r="49" spans="2:33" ht="39.950000000000003" customHeight="1" x14ac:dyDescent="0.2">
      <c r="B49" s="788"/>
      <c r="C49" s="809"/>
      <c r="D49" s="396" t="s">
        <v>90</v>
      </c>
      <c r="E49" s="416">
        <f>MasterSheet!AJ33</f>
        <v>5</v>
      </c>
      <c r="F49" s="416">
        <f>MasterSheet!AK33</f>
        <v>6</v>
      </c>
      <c r="G49" s="416">
        <f>MasterSheet!AL33</f>
        <v>13</v>
      </c>
      <c r="H49" s="416">
        <f>MasterSheet!AM33</f>
        <v>14</v>
      </c>
      <c r="I49" s="416">
        <f>MasterSheet!AN33</f>
        <v>2</v>
      </c>
      <c r="J49" s="416">
        <f>MasterSheet!AO33</f>
        <v>0</v>
      </c>
      <c r="K49" s="416">
        <f>MasterSheet!AP33</f>
        <v>2</v>
      </c>
      <c r="L49" s="416">
        <f>MasterSheet!AQ33</f>
        <v>2</v>
      </c>
      <c r="M49" s="416">
        <f>MasterSheet!AR33</f>
        <v>40</v>
      </c>
      <c r="N49" s="416">
        <f>MasterSheet!AS33</f>
        <v>40</v>
      </c>
      <c r="O49" s="414">
        <f>MasterSheet!AT33</f>
        <v>1</v>
      </c>
      <c r="P49" s="416">
        <f>MasterSheet!AU33</f>
        <v>23</v>
      </c>
      <c r="Q49" s="416">
        <f>MasterSheet!AV33</f>
        <v>24</v>
      </c>
      <c r="R49" s="400">
        <f>MasterSheet!AW33</f>
        <v>1.0434782608695652</v>
      </c>
      <c r="S49" s="767"/>
      <c r="T49" s="767"/>
      <c r="U49" s="790"/>
      <c r="V49" s="60">
        <f>MasterSheet!BG33</f>
        <v>36</v>
      </c>
      <c r="W49" s="60">
        <f>MasterSheet!BH33</f>
        <v>38</v>
      </c>
      <c r="X49" s="400">
        <f>MasterSheet!BI33</f>
        <v>1.0555555555555556</v>
      </c>
      <c r="Y49" s="767"/>
      <c r="Z49" s="767"/>
      <c r="AA49" s="768"/>
      <c r="AB49" s="450">
        <f>MasterSheet!BS33</f>
        <v>38</v>
      </c>
      <c r="AC49" s="450">
        <f>MasterSheet!BT33</f>
        <v>38</v>
      </c>
      <c r="AD49" s="451">
        <f>MasterSheet!BU33</f>
        <v>1</v>
      </c>
      <c r="AE49" s="832"/>
      <c r="AF49" s="832"/>
      <c r="AG49" s="761"/>
    </row>
    <row r="50" spans="2:33" ht="39.950000000000003" customHeight="1" x14ac:dyDescent="0.2">
      <c r="B50" s="788"/>
      <c r="C50" s="809"/>
      <c r="D50" s="396" t="s">
        <v>91</v>
      </c>
      <c r="E50" s="416">
        <f>MasterSheet!AJ34</f>
        <v>12</v>
      </c>
      <c r="F50" s="416">
        <f>MasterSheet!AK34</f>
        <v>14</v>
      </c>
      <c r="G50" s="416">
        <f>MasterSheet!AL34</f>
        <v>0</v>
      </c>
      <c r="H50" s="416">
        <f>MasterSheet!AM34</f>
        <v>0</v>
      </c>
      <c r="I50" s="416">
        <f>MasterSheet!AN34</f>
        <v>30</v>
      </c>
      <c r="J50" s="416">
        <f>MasterSheet!AO34</f>
        <v>28</v>
      </c>
      <c r="K50" s="416">
        <f>MasterSheet!AP34</f>
        <v>0</v>
      </c>
      <c r="L50" s="416">
        <f>MasterSheet!AQ34</f>
        <v>0</v>
      </c>
      <c r="M50" s="416">
        <f>MasterSheet!AR34</f>
        <v>90</v>
      </c>
      <c r="N50" s="416">
        <f>MasterSheet!AS34</f>
        <v>90</v>
      </c>
      <c r="O50" s="414">
        <f>MasterSheet!AT34</f>
        <v>1</v>
      </c>
      <c r="P50" s="416">
        <f>MasterSheet!AU34</f>
        <v>60</v>
      </c>
      <c r="Q50" s="416">
        <f>MasterSheet!AV34</f>
        <v>62</v>
      </c>
      <c r="R50" s="400">
        <f>MasterSheet!AW34</f>
        <v>1.0333333333333334</v>
      </c>
      <c r="S50" s="767"/>
      <c r="T50" s="767"/>
      <c r="U50" s="790"/>
      <c r="V50" s="60">
        <f>MasterSheet!BG34</f>
        <v>60</v>
      </c>
      <c r="W50" s="60">
        <f>MasterSheet!BH34</f>
        <v>62</v>
      </c>
      <c r="X50" s="400">
        <f>MasterSheet!BI34</f>
        <v>1.0333333333333334</v>
      </c>
      <c r="Y50" s="767"/>
      <c r="Z50" s="767"/>
      <c r="AA50" s="768"/>
      <c r="AB50" s="450">
        <f>MasterSheet!BS34</f>
        <v>90</v>
      </c>
      <c r="AC50" s="450">
        <f>MasterSheet!BT34</f>
        <v>90</v>
      </c>
      <c r="AD50" s="451">
        <f>MasterSheet!BU34</f>
        <v>1</v>
      </c>
      <c r="AE50" s="832"/>
      <c r="AF50" s="832"/>
      <c r="AG50" s="761"/>
    </row>
    <row r="51" spans="2:33" ht="39.950000000000003" customHeight="1" x14ac:dyDescent="0.2">
      <c r="B51" s="788"/>
      <c r="C51" s="809"/>
      <c r="D51" s="396" t="s">
        <v>92</v>
      </c>
      <c r="E51" s="416">
        <f>MasterSheet!AJ35</f>
        <v>7</v>
      </c>
      <c r="F51" s="416">
        <f>MasterSheet!AK35</f>
        <v>7</v>
      </c>
      <c r="G51" s="416">
        <f>MasterSheet!AL35</f>
        <v>10</v>
      </c>
      <c r="H51" s="416">
        <f>MasterSheet!AM35</f>
        <v>10</v>
      </c>
      <c r="I51" s="416">
        <f>MasterSheet!AN35</f>
        <v>3</v>
      </c>
      <c r="J51" s="416">
        <f>MasterSheet!AO35</f>
        <v>3</v>
      </c>
      <c r="K51" s="416">
        <f>MasterSheet!AP35</f>
        <v>2</v>
      </c>
      <c r="L51" s="416">
        <f>MasterSheet!AQ35</f>
        <v>2</v>
      </c>
      <c r="M51" s="416">
        <f>MasterSheet!AR35</f>
        <v>40</v>
      </c>
      <c r="N51" s="416">
        <f>MasterSheet!AS35</f>
        <v>40</v>
      </c>
      <c r="O51" s="414">
        <f>MasterSheet!AT35</f>
        <v>1</v>
      </c>
      <c r="P51" s="416">
        <f>MasterSheet!AU35</f>
        <v>25</v>
      </c>
      <c r="Q51" s="416">
        <f>MasterSheet!AV35</f>
        <v>25</v>
      </c>
      <c r="R51" s="400">
        <f>MasterSheet!AW35</f>
        <v>1</v>
      </c>
      <c r="S51" s="767"/>
      <c r="T51" s="767"/>
      <c r="U51" s="790"/>
      <c r="V51" s="60">
        <f>MasterSheet!BG35</f>
        <v>35</v>
      </c>
      <c r="W51" s="60">
        <f>MasterSheet!BH35</f>
        <v>35</v>
      </c>
      <c r="X51" s="400">
        <f>MasterSheet!BI35</f>
        <v>1</v>
      </c>
      <c r="Y51" s="767"/>
      <c r="Z51" s="767"/>
      <c r="AA51" s="768"/>
      <c r="AB51" s="450">
        <f>MasterSheet!BS35</f>
        <v>38</v>
      </c>
      <c r="AC51" s="450">
        <f>MasterSheet!BT35</f>
        <v>38</v>
      </c>
      <c r="AD51" s="451">
        <f>MasterSheet!BU35</f>
        <v>1</v>
      </c>
      <c r="AE51" s="832"/>
      <c r="AF51" s="832"/>
      <c r="AG51" s="761"/>
    </row>
    <row r="52" spans="2:33" ht="39.950000000000003" customHeight="1" x14ac:dyDescent="0.2">
      <c r="B52" s="788"/>
      <c r="C52" s="809"/>
      <c r="D52" s="396" t="s">
        <v>93</v>
      </c>
      <c r="E52" s="416">
        <f>MasterSheet!AJ36</f>
        <v>5</v>
      </c>
      <c r="F52" s="416">
        <f>MasterSheet!AK36</f>
        <v>7</v>
      </c>
      <c r="G52" s="416">
        <f>MasterSheet!AL36</f>
        <v>5</v>
      </c>
      <c r="H52" s="416">
        <f>MasterSheet!AM36</f>
        <v>5</v>
      </c>
      <c r="I52" s="416">
        <f>MasterSheet!AN36</f>
        <v>5</v>
      </c>
      <c r="J52" s="416">
        <f>MasterSheet!AO36</f>
        <v>5</v>
      </c>
      <c r="K52" s="416">
        <f>MasterSheet!AP36</f>
        <v>7</v>
      </c>
      <c r="L52" s="416">
        <f>MasterSheet!AQ36</f>
        <v>5</v>
      </c>
      <c r="M52" s="416">
        <f>MasterSheet!AR36</f>
        <v>40</v>
      </c>
      <c r="N52" s="416">
        <f>MasterSheet!AS36</f>
        <v>40</v>
      </c>
      <c r="O52" s="414">
        <f>MasterSheet!AT36</f>
        <v>1</v>
      </c>
      <c r="P52" s="416">
        <f>MasterSheet!AU36</f>
        <v>23</v>
      </c>
      <c r="Q52" s="416">
        <f>MasterSheet!AV36</f>
        <v>25</v>
      </c>
      <c r="R52" s="400">
        <f>MasterSheet!AW36</f>
        <v>1.0869565217391304</v>
      </c>
      <c r="S52" s="767"/>
      <c r="T52" s="767"/>
      <c r="U52" s="790"/>
      <c r="V52" s="60">
        <f>MasterSheet!BG36</f>
        <v>28</v>
      </c>
      <c r="W52" s="60">
        <f>MasterSheet!BH36</f>
        <v>30</v>
      </c>
      <c r="X52" s="400">
        <f>MasterSheet!BI36</f>
        <v>1.0714285714285714</v>
      </c>
      <c r="Y52" s="767"/>
      <c r="Z52" s="767"/>
      <c r="AA52" s="768"/>
      <c r="AB52" s="450">
        <f>MasterSheet!BS36</f>
        <v>33</v>
      </c>
      <c r="AC52" s="450">
        <f>MasterSheet!BT36</f>
        <v>35</v>
      </c>
      <c r="AD52" s="451">
        <f>MasterSheet!BU36</f>
        <v>1.0606060606060606</v>
      </c>
      <c r="AE52" s="833"/>
      <c r="AF52" s="833"/>
      <c r="AG52" s="762"/>
    </row>
    <row r="53" spans="2:33" s="408" customFormat="1" ht="39.950000000000003" customHeight="1" x14ac:dyDescent="0.2">
      <c r="B53" s="403"/>
      <c r="C53" s="403"/>
      <c r="D53" s="404"/>
      <c r="E53" s="417"/>
      <c r="F53" s="417"/>
      <c r="G53" s="417"/>
      <c r="H53" s="417"/>
      <c r="I53" s="417"/>
      <c r="J53" s="417"/>
      <c r="K53" s="417"/>
      <c r="L53" s="417"/>
      <c r="M53" s="417"/>
      <c r="N53" s="417"/>
      <c r="O53" s="417"/>
      <c r="P53" s="417"/>
      <c r="Q53" s="417"/>
      <c r="R53" s="417"/>
      <c r="S53" s="418"/>
      <c r="T53" s="418"/>
      <c r="U53" s="419"/>
      <c r="V53" s="420"/>
      <c r="W53" s="420"/>
      <c r="X53" s="421"/>
      <c r="Y53" s="422"/>
      <c r="Z53" s="422"/>
      <c r="AA53" s="422"/>
    </row>
    <row r="54" spans="2:33" s="408" customFormat="1" ht="39.950000000000003" customHeight="1" x14ac:dyDescent="0.2">
      <c r="B54" s="403"/>
      <c r="C54" s="403"/>
      <c r="D54" s="404"/>
      <c r="E54" s="417"/>
      <c r="F54" s="417"/>
      <c r="G54" s="417"/>
      <c r="H54" s="417"/>
      <c r="I54" s="417"/>
      <c r="J54" s="417"/>
      <c r="K54" s="417"/>
      <c r="L54" s="417"/>
      <c r="M54" s="417"/>
      <c r="N54" s="417"/>
      <c r="O54" s="417"/>
      <c r="P54" s="417"/>
      <c r="Q54" s="417"/>
      <c r="R54" s="417"/>
      <c r="S54" s="418"/>
      <c r="T54" s="418"/>
      <c r="U54" s="419"/>
      <c r="V54" s="420"/>
      <c r="W54" s="420"/>
      <c r="X54" s="421"/>
      <c r="Y54" s="422"/>
      <c r="Z54" s="422"/>
      <c r="AA54" s="422"/>
    </row>
    <row r="55" spans="2:33" ht="39.950000000000003" customHeight="1" x14ac:dyDescent="0.2">
      <c r="B55" s="788" t="s">
        <v>290</v>
      </c>
      <c r="C55" s="795"/>
      <c r="D55" s="796"/>
      <c r="E55" s="753">
        <v>2017</v>
      </c>
      <c r="F55" s="753"/>
      <c r="G55" s="753"/>
      <c r="H55" s="753"/>
      <c r="I55" s="753"/>
      <c r="J55" s="753"/>
      <c r="K55" s="753"/>
      <c r="L55" s="753"/>
      <c r="M55" s="753"/>
      <c r="N55" s="753"/>
      <c r="O55" s="753"/>
      <c r="P55" s="753"/>
      <c r="Q55" s="753"/>
      <c r="R55" s="753"/>
      <c r="S55" s="753"/>
      <c r="T55" s="753"/>
      <c r="U55" s="753"/>
      <c r="V55" s="753"/>
      <c r="W55" s="753"/>
      <c r="X55" s="753"/>
      <c r="Y55" s="753"/>
      <c r="Z55" s="753"/>
      <c r="AA55" s="753"/>
      <c r="AB55" s="753"/>
      <c r="AC55" s="753"/>
      <c r="AD55" s="753"/>
      <c r="AE55" s="753"/>
      <c r="AF55" s="753"/>
      <c r="AG55" s="753"/>
    </row>
    <row r="56" spans="2:33" ht="39.950000000000003" customHeight="1" x14ac:dyDescent="0.2">
      <c r="B56" s="788"/>
      <c r="C56" s="797"/>
      <c r="D56" s="798"/>
      <c r="E56" s="753" t="s">
        <v>33</v>
      </c>
      <c r="F56" s="753"/>
      <c r="G56" s="753" t="s">
        <v>34</v>
      </c>
      <c r="H56" s="753"/>
      <c r="I56" s="753" t="s">
        <v>44</v>
      </c>
      <c r="J56" s="753"/>
      <c r="K56" s="753" t="s">
        <v>35</v>
      </c>
      <c r="L56" s="753"/>
      <c r="M56" s="753" t="s">
        <v>55</v>
      </c>
      <c r="N56" s="753"/>
      <c r="O56" s="753" t="s">
        <v>220</v>
      </c>
      <c r="P56" s="752" t="s">
        <v>33</v>
      </c>
      <c r="Q56" s="752"/>
      <c r="R56" s="752"/>
      <c r="S56" s="752"/>
      <c r="T56" s="752"/>
      <c r="U56" s="752"/>
      <c r="V56" s="752" t="s">
        <v>34</v>
      </c>
      <c r="W56" s="752"/>
      <c r="X56" s="752"/>
      <c r="Y56" s="752"/>
      <c r="Z56" s="752"/>
      <c r="AA56" s="752"/>
      <c r="AB56" s="752" t="s">
        <v>44</v>
      </c>
      <c r="AC56" s="752"/>
      <c r="AD56" s="752"/>
      <c r="AE56" s="752"/>
      <c r="AF56" s="752"/>
      <c r="AG56" s="752"/>
    </row>
    <row r="57" spans="2:33" ht="39.950000000000003" customHeight="1" x14ac:dyDescent="0.2">
      <c r="B57" s="788"/>
      <c r="C57" s="799"/>
      <c r="D57" s="800"/>
      <c r="E57" s="394" t="s">
        <v>51</v>
      </c>
      <c r="F57" s="394" t="s">
        <v>45</v>
      </c>
      <c r="G57" s="394" t="s">
        <v>51</v>
      </c>
      <c r="H57" s="394" t="s">
        <v>45</v>
      </c>
      <c r="I57" s="394" t="s">
        <v>51</v>
      </c>
      <c r="J57" s="394" t="s">
        <v>45</v>
      </c>
      <c r="K57" s="394" t="s">
        <v>51</v>
      </c>
      <c r="L57" s="394" t="s">
        <v>45</v>
      </c>
      <c r="M57" s="394" t="s">
        <v>51</v>
      </c>
      <c r="N57" s="394" t="s">
        <v>45</v>
      </c>
      <c r="O57" s="753"/>
      <c r="P57" s="395" t="s">
        <v>221</v>
      </c>
      <c r="Q57" s="395" t="s">
        <v>222</v>
      </c>
      <c r="R57" s="395" t="s">
        <v>220</v>
      </c>
      <c r="S57" s="395" t="s">
        <v>277</v>
      </c>
      <c r="T57" s="395" t="s">
        <v>223</v>
      </c>
      <c r="U57" s="395" t="s">
        <v>220</v>
      </c>
      <c r="V57" s="395" t="s">
        <v>221</v>
      </c>
      <c r="W57" s="395" t="s">
        <v>222</v>
      </c>
      <c r="X57" s="395" t="s">
        <v>220</v>
      </c>
      <c r="Y57" s="395" t="s">
        <v>277</v>
      </c>
      <c r="Z57" s="395" t="s">
        <v>223</v>
      </c>
      <c r="AA57" s="395" t="s">
        <v>220</v>
      </c>
      <c r="AB57" s="448" t="s">
        <v>280</v>
      </c>
      <c r="AC57" s="448" t="s">
        <v>281</v>
      </c>
      <c r="AD57" s="449" t="s">
        <v>220</v>
      </c>
      <c r="AE57" s="395" t="s">
        <v>277</v>
      </c>
      <c r="AF57" s="395" t="s">
        <v>223</v>
      </c>
      <c r="AG57" s="395" t="s">
        <v>220</v>
      </c>
    </row>
    <row r="58" spans="2:33" ht="39.950000000000003" customHeight="1" x14ac:dyDescent="0.2">
      <c r="B58" s="788"/>
      <c r="C58" s="810" t="s">
        <v>52</v>
      </c>
      <c r="D58" s="423">
        <v>130</v>
      </c>
      <c r="E58" s="60">
        <f>MasterSheet!AJ37</f>
        <v>0</v>
      </c>
      <c r="F58" s="60">
        <f>MasterSheet!AK37</f>
        <v>0</v>
      </c>
      <c r="G58" s="60">
        <f>MasterSheet!AL37</f>
        <v>0</v>
      </c>
      <c r="H58" s="60">
        <f>MasterSheet!AM37</f>
        <v>0</v>
      </c>
      <c r="I58" s="60">
        <f>MasterSheet!AN37</f>
        <v>5</v>
      </c>
      <c r="J58" s="60">
        <f>MasterSheet!AO37</f>
        <v>5</v>
      </c>
      <c r="K58" s="60">
        <f>MasterSheet!AP37</f>
        <v>5</v>
      </c>
      <c r="L58" s="60">
        <f>MasterSheet!AQ37</f>
        <v>5</v>
      </c>
      <c r="M58" s="60">
        <f>MasterSheet!AR37</f>
        <v>10</v>
      </c>
      <c r="N58" s="60">
        <f>MasterSheet!AS37</f>
        <v>10</v>
      </c>
      <c r="O58" s="414">
        <f>MasterSheet!AT37</f>
        <v>1</v>
      </c>
      <c r="P58" s="60">
        <f>MasterSheet!AU37</f>
        <v>0</v>
      </c>
      <c r="Q58" s="60">
        <f>MasterSheet!AV37</f>
        <v>0</v>
      </c>
      <c r="R58" s="402"/>
      <c r="S58" s="807">
        <f>AVERAGE(P58:P60)</f>
        <v>0</v>
      </c>
      <c r="T58" s="807">
        <f>AVERAGE(Q58:Q60)</f>
        <v>0</v>
      </c>
      <c r="U58" s="808"/>
      <c r="V58" s="60">
        <f>MasterSheet!BG37</f>
        <v>0</v>
      </c>
      <c r="W58" s="60">
        <f>MasterSheet!BH37</f>
        <v>0</v>
      </c>
      <c r="X58" s="424"/>
      <c r="Y58" s="767">
        <f>AVERAGE(V58:V60)</f>
        <v>1.6666666666666667</v>
      </c>
      <c r="Z58" s="767">
        <f>AVERAGE(W58:W60)</f>
        <v>1.6666666666666667</v>
      </c>
      <c r="AA58" s="768">
        <f>Z58/Y58</f>
        <v>1</v>
      </c>
      <c r="AB58" s="450">
        <f>MasterSheet!BS37</f>
        <v>5</v>
      </c>
      <c r="AC58" s="450">
        <f>MasterSheet!BT37</f>
        <v>5</v>
      </c>
      <c r="AD58" s="451">
        <f>MasterSheet!BU37</f>
        <v>1</v>
      </c>
      <c r="AE58" s="767">
        <f>AVERAGE(AB58:AB60)</f>
        <v>6.666666666666667</v>
      </c>
      <c r="AF58" s="767">
        <f>AVERAGE(AC58:AC60)</f>
        <v>6.666666666666667</v>
      </c>
      <c r="AG58" s="768">
        <f>AF58/AE58</f>
        <v>1</v>
      </c>
    </row>
    <row r="59" spans="2:33" ht="39.950000000000003" customHeight="1" x14ac:dyDescent="0.2">
      <c r="B59" s="788"/>
      <c r="C59" s="811"/>
      <c r="D59" s="423">
        <v>131</v>
      </c>
      <c r="E59" s="60">
        <f>MasterSheet!AJ38</f>
        <v>0</v>
      </c>
      <c r="F59" s="60">
        <f>MasterSheet!AK38</f>
        <v>0</v>
      </c>
      <c r="G59" s="60">
        <f>MasterSheet!AL38</f>
        <v>5</v>
      </c>
      <c r="H59" s="60">
        <f>MasterSheet!AM38</f>
        <v>5</v>
      </c>
      <c r="I59" s="60">
        <f>MasterSheet!AN38</f>
        <v>0</v>
      </c>
      <c r="J59" s="60">
        <f>MasterSheet!AO38</f>
        <v>0</v>
      </c>
      <c r="K59" s="60">
        <f>MasterSheet!AP38</f>
        <v>0</v>
      </c>
      <c r="L59" s="60">
        <f>MasterSheet!AQ38</f>
        <v>0</v>
      </c>
      <c r="M59" s="60">
        <f>MasterSheet!AR38</f>
        <v>5</v>
      </c>
      <c r="N59" s="60">
        <f>MasterSheet!AS38</f>
        <v>5</v>
      </c>
      <c r="O59" s="414">
        <f>MasterSheet!AT38</f>
        <v>1</v>
      </c>
      <c r="P59" s="60">
        <f>MasterSheet!AU38</f>
        <v>0</v>
      </c>
      <c r="Q59" s="60">
        <f>MasterSheet!AV38</f>
        <v>0</v>
      </c>
      <c r="R59" s="402"/>
      <c r="S59" s="807"/>
      <c r="T59" s="807"/>
      <c r="U59" s="808"/>
      <c r="V59" s="60">
        <f>MasterSheet!BG38</f>
        <v>5</v>
      </c>
      <c r="W59" s="60">
        <f>MasterSheet!BH38</f>
        <v>5</v>
      </c>
      <c r="X59" s="415">
        <f>MasterSheet!BI38</f>
        <v>1</v>
      </c>
      <c r="Y59" s="767"/>
      <c r="Z59" s="767"/>
      <c r="AA59" s="768"/>
      <c r="AB59" s="450">
        <f>MasterSheet!BS38</f>
        <v>5</v>
      </c>
      <c r="AC59" s="450">
        <f>MasterSheet!BT38</f>
        <v>5</v>
      </c>
      <c r="AD59" s="451">
        <f>MasterSheet!BU38</f>
        <v>1</v>
      </c>
      <c r="AE59" s="767"/>
      <c r="AF59" s="767"/>
      <c r="AG59" s="768"/>
    </row>
    <row r="60" spans="2:33" ht="39.950000000000003" customHeight="1" x14ac:dyDescent="0.2">
      <c r="B60" s="788"/>
      <c r="C60" s="812"/>
      <c r="D60" s="423">
        <v>132</v>
      </c>
      <c r="E60" s="60">
        <f>MasterSheet!AJ39</f>
        <v>0</v>
      </c>
      <c r="F60" s="60">
        <f>MasterSheet!AK39</f>
        <v>0</v>
      </c>
      <c r="G60" s="60">
        <f>MasterSheet!AL39</f>
        <v>0</v>
      </c>
      <c r="H60" s="60">
        <f>MasterSheet!AM39</f>
        <v>0</v>
      </c>
      <c r="I60" s="60">
        <f>MasterSheet!AN39</f>
        <v>10</v>
      </c>
      <c r="J60" s="60">
        <f>MasterSheet!AO39</f>
        <v>10</v>
      </c>
      <c r="K60" s="60">
        <f>MasterSheet!AP39</f>
        <v>5</v>
      </c>
      <c r="L60" s="60">
        <f>MasterSheet!AQ39</f>
        <v>5</v>
      </c>
      <c r="M60" s="60">
        <f>MasterSheet!AR39</f>
        <v>15</v>
      </c>
      <c r="N60" s="60">
        <f>MasterSheet!AS39</f>
        <v>15</v>
      </c>
      <c r="O60" s="414">
        <f>MasterSheet!AT39</f>
        <v>1</v>
      </c>
      <c r="P60" s="60">
        <f>MasterSheet!AU39</f>
        <v>0</v>
      </c>
      <c r="Q60" s="60">
        <f>MasterSheet!AV39</f>
        <v>0</v>
      </c>
      <c r="R60" s="402"/>
      <c r="S60" s="807"/>
      <c r="T60" s="807"/>
      <c r="U60" s="808"/>
      <c r="V60" s="60">
        <f>MasterSheet!BG39</f>
        <v>0</v>
      </c>
      <c r="W60" s="60">
        <f>MasterSheet!BH39</f>
        <v>0</v>
      </c>
      <c r="X60" s="424"/>
      <c r="Y60" s="767"/>
      <c r="Z60" s="767"/>
      <c r="AA60" s="768"/>
      <c r="AB60" s="450">
        <f>MasterSheet!BS39</f>
        <v>10</v>
      </c>
      <c r="AC60" s="450">
        <f>MasterSheet!BT39</f>
        <v>10</v>
      </c>
      <c r="AD60" s="451">
        <f>MasterSheet!BU39</f>
        <v>1</v>
      </c>
      <c r="AE60" s="767"/>
      <c r="AF60" s="767"/>
      <c r="AG60" s="768"/>
    </row>
    <row r="61" spans="2:33" s="408" customFormat="1" ht="39.950000000000003" customHeight="1" x14ac:dyDescent="0.2">
      <c r="B61" s="403"/>
      <c r="C61" s="403"/>
      <c r="D61" s="404"/>
      <c r="E61" s="405"/>
      <c r="F61" s="405"/>
      <c r="G61" s="405"/>
      <c r="H61" s="405"/>
      <c r="I61" s="405"/>
      <c r="J61" s="405"/>
      <c r="K61" s="405"/>
      <c r="L61" s="405"/>
      <c r="M61" s="405"/>
      <c r="N61" s="405"/>
      <c r="O61" s="405"/>
      <c r="P61" s="405"/>
      <c r="Q61" s="405"/>
      <c r="R61" s="405"/>
      <c r="S61" s="418"/>
      <c r="T61" s="418"/>
      <c r="U61" s="419"/>
    </row>
    <row r="62" spans="2:33" s="408" customFormat="1" ht="39.950000000000003" customHeight="1" x14ac:dyDescent="0.2">
      <c r="B62" s="403"/>
      <c r="C62" s="403"/>
      <c r="D62" s="404"/>
      <c r="E62" s="405"/>
      <c r="F62" s="405"/>
      <c r="G62" s="405"/>
      <c r="H62" s="405"/>
      <c r="I62" s="405"/>
      <c r="J62" s="405"/>
      <c r="K62" s="405"/>
      <c r="L62" s="405"/>
      <c r="M62" s="405"/>
      <c r="N62" s="405"/>
      <c r="O62" s="405"/>
      <c r="P62" s="405"/>
      <c r="Q62" s="405"/>
      <c r="R62" s="405"/>
      <c r="S62" s="418"/>
      <c r="T62" s="418"/>
      <c r="U62" s="419"/>
    </row>
    <row r="63" spans="2:33" ht="39.950000000000003" customHeight="1" x14ac:dyDescent="0.2">
      <c r="B63" s="794" t="s">
        <v>291</v>
      </c>
      <c r="C63" s="801"/>
      <c r="D63" s="802"/>
      <c r="E63" s="763">
        <v>2017</v>
      </c>
      <c r="F63" s="763"/>
      <c r="G63" s="763"/>
      <c r="H63" s="763"/>
      <c r="I63" s="763"/>
      <c r="J63" s="763"/>
      <c r="K63" s="763"/>
      <c r="L63" s="763"/>
      <c r="M63" s="763"/>
      <c r="N63" s="763"/>
      <c r="O63" s="763"/>
      <c r="P63" s="763"/>
      <c r="Q63" s="763"/>
      <c r="R63" s="763"/>
      <c r="S63" s="763"/>
      <c r="T63" s="763"/>
      <c r="U63" s="763"/>
      <c r="V63" s="763"/>
      <c r="W63" s="763"/>
      <c r="X63" s="763"/>
      <c r="Y63" s="763"/>
      <c r="Z63" s="763"/>
      <c r="AA63" s="763"/>
      <c r="AB63" s="409"/>
    </row>
    <row r="64" spans="2:33" ht="39.950000000000003" customHeight="1" x14ac:dyDescent="0.2">
      <c r="B64" s="794"/>
      <c r="C64" s="803"/>
      <c r="D64" s="804"/>
      <c r="E64" s="763" t="s">
        <v>33</v>
      </c>
      <c r="F64" s="763"/>
      <c r="G64" s="763" t="s">
        <v>34</v>
      </c>
      <c r="H64" s="763"/>
      <c r="I64" s="763" t="s">
        <v>44</v>
      </c>
      <c r="J64" s="763"/>
      <c r="K64" s="763" t="s">
        <v>35</v>
      </c>
      <c r="L64" s="763"/>
      <c r="M64" s="763" t="s">
        <v>55</v>
      </c>
      <c r="N64" s="763"/>
      <c r="O64" s="763" t="s">
        <v>220</v>
      </c>
      <c r="P64" s="764" t="s">
        <v>33</v>
      </c>
      <c r="Q64" s="764"/>
      <c r="R64" s="764"/>
      <c r="S64" s="764"/>
      <c r="T64" s="764"/>
      <c r="U64" s="764"/>
      <c r="V64" s="764" t="s">
        <v>34</v>
      </c>
      <c r="W64" s="764"/>
      <c r="X64" s="764"/>
      <c r="Y64" s="764"/>
      <c r="Z64" s="764"/>
      <c r="AA64" s="764"/>
      <c r="AB64" s="409"/>
    </row>
    <row r="65" spans="2:27" ht="39.950000000000003" customHeight="1" x14ac:dyDescent="0.2">
      <c r="B65" s="794"/>
      <c r="C65" s="805"/>
      <c r="D65" s="806"/>
      <c r="E65" s="410" t="s">
        <v>51</v>
      </c>
      <c r="F65" s="410" t="s">
        <v>45</v>
      </c>
      <c r="G65" s="410" t="s">
        <v>51</v>
      </c>
      <c r="H65" s="410" t="s">
        <v>45</v>
      </c>
      <c r="I65" s="410" t="s">
        <v>51</v>
      </c>
      <c r="J65" s="410" t="s">
        <v>45</v>
      </c>
      <c r="K65" s="410" t="s">
        <v>51</v>
      </c>
      <c r="L65" s="410" t="s">
        <v>45</v>
      </c>
      <c r="M65" s="410" t="s">
        <v>51</v>
      </c>
      <c r="N65" s="410" t="s">
        <v>45</v>
      </c>
      <c r="O65" s="763"/>
      <c r="P65" s="411" t="s">
        <v>221</v>
      </c>
      <c r="Q65" s="411" t="s">
        <v>222</v>
      </c>
      <c r="R65" s="411" t="s">
        <v>220</v>
      </c>
      <c r="S65" s="411" t="s">
        <v>224</v>
      </c>
      <c r="T65" s="411" t="s">
        <v>223</v>
      </c>
      <c r="U65" s="411" t="s">
        <v>220</v>
      </c>
      <c r="V65" s="411" t="s">
        <v>221</v>
      </c>
      <c r="W65" s="411" t="s">
        <v>222</v>
      </c>
      <c r="X65" s="411" t="s">
        <v>220</v>
      </c>
      <c r="Y65" s="411" t="s">
        <v>224</v>
      </c>
      <c r="Z65" s="411" t="s">
        <v>223</v>
      </c>
      <c r="AA65" s="411" t="s">
        <v>220</v>
      </c>
    </row>
    <row r="66" spans="2:27" ht="39.950000000000003" customHeight="1" x14ac:dyDescent="0.2">
      <c r="B66" s="794"/>
      <c r="C66" s="814" t="s">
        <v>36</v>
      </c>
      <c r="D66" s="425" t="s">
        <v>94</v>
      </c>
      <c r="E66" s="60">
        <f>MasterSheet!AJ40</f>
        <v>10</v>
      </c>
      <c r="F66" s="60">
        <f>MasterSheet!AK40</f>
        <v>0</v>
      </c>
      <c r="G66" s="60">
        <f>MasterSheet!AL40</f>
        <v>15</v>
      </c>
      <c r="H66" s="60">
        <f>MasterSheet!AM40</f>
        <v>25</v>
      </c>
      <c r="I66" s="60">
        <f>MasterSheet!AN40</f>
        <v>0</v>
      </c>
      <c r="J66" s="60">
        <f>MasterSheet!AO40</f>
        <v>0</v>
      </c>
      <c r="K66" s="60">
        <f>MasterSheet!AP40</f>
        <v>0</v>
      </c>
      <c r="L66" s="60">
        <f>MasterSheet!AQ40</f>
        <v>0</v>
      </c>
      <c r="M66" s="60">
        <f>MasterSheet!AR40</f>
        <v>100</v>
      </c>
      <c r="N66" s="60">
        <f>MasterSheet!AS40</f>
        <v>100</v>
      </c>
      <c r="O66" s="414">
        <f>MasterSheet!AT40</f>
        <v>1</v>
      </c>
      <c r="P66" s="60">
        <f>MasterSheet!AU40</f>
        <v>85</v>
      </c>
      <c r="Q66" s="60">
        <f>MasterSheet!AV40</f>
        <v>75</v>
      </c>
      <c r="R66" s="399">
        <f>MasterSheet!AW40</f>
        <v>0.88235294117647056</v>
      </c>
      <c r="S66" s="767" t="e">
        <f>AVERAGE(P66:P76)</f>
        <v>#REF!</v>
      </c>
      <c r="T66" s="767" t="e">
        <f>AVERAGE(Q66:Q76)</f>
        <v>#REF!</v>
      </c>
      <c r="U66" s="768" t="e">
        <f>T66/S66</f>
        <v>#REF!</v>
      </c>
      <c r="V66" s="60">
        <f>MasterSheet!BG40</f>
        <v>100</v>
      </c>
      <c r="W66" s="60">
        <f>MasterSheet!BH40</f>
        <v>100</v>
      </c>
      <c r="X66" s="400">
        <f>MasterSheet!BI40</f>
        <v>1</v>
      </c>
      <c r="Y66" s="767" t="e">
        <f>AVERAGE(V66:V76)</f>
        <v>#REF!</v>
      </c>
      <c r="Z66" s="766" t="e">
        <f>AVERAGE(W66:W76)</f>
        <v>#REF!</v>
      </c>
      <c r="AA66" s="768" t="e">
        <f>Z66/Y66</f>
        <v>#REF!</v>
      </c>
    </row>
    <row r="67" spans="2:27" ht="39.950000000000003" customHeight="1" x14ac:dyDescent="0.2">
      <c r="B67" s="794"/>
      <c r="C67" s="815"/>
      <c r="D67" s="425" t="s">
        <v>95</v>
      </c>
      <c r="E67" s="60">
        <f>MasterSheet!AJ41</f>
        <v>50</v>
      </c>
      <c r="F67" s="60">
        <f>MasterSheet!AK41</f>
        <v>85</v>
      </c>
      <c r="G67" s="60">
        <f>MasterSheet!AL41</f>
        <v>50</v>
      </c>
      <c r="H67" s="60">
        <f>MasterSheet!AM41</f>
        <v>15</v>
      </c>
      <c r="I67" s="60">
        <f>MasterSheet!AN41</f>
        <v>0</v>
      </c>
      <c r="J67" s="60">
        <f>MasterSheet!AO41</f>
        <v>0</v>
      </c>
      <c r="K67" s="60">
        <f>MasterSheet!AP41</f>
        <v>0</v>
      </c>
      <c r="L67" s="60">
        <f>MasterSheet!AQ41</f>
        <v>0</v>
      </c>
      <c r="M67" s="60">
        <f>MasterSheet!AR41</f>
        <v>100</v>
      </c>
      <c r="N67" s="60">
        <f>MasterSheet!AS41</f>
        <v>100</v>
      </c>
      <c r="O67" s="414">
        <f>MasterSheet!AT41</f>
        <v>1</v>
      </c>
      <c r="P67" s="60">
        <f>MasterSheet!AU41</f>
        <v>50</v>
      </c>
      <c r="Q67" s="60">
        <f>MasterSheet!AV41</f>
        <v>85</v>
      </c>
      <c r="R67" s="400">
        <f>MasterSheet!AW41</f>
        <v>1.7</v>
      </c>
      <c r="S67" s="767"/>
      <c r="T67" s="767"/>
      <c r="U67" s="768"/>
      <c r="V67" s="60">
        <f>MasterSheet!BG41</f>
        <v>100</v>
      </c>
      <c r="W67" s="60">
        <f>MasterSheet!BH41</f>
        <v>100</v>
      </c>
      <c r="X67" s="400">
        <f>MasterSheet!BI41</f>
        <v>1</v>
      </c>
      <c r="Y67" s="767"/>
      <c r="Z67" s="766"/>
      <c r="AA67" s="768"/>
    </row>
    <row r="68" spans="2:27" ht="39.950000000000003" customHeight="1" x14ac:dyDescent="0.2">
      <c r="B68" s="794"/>
      <c r="C68" s="815"/>
      <c r="D68" s="425" t="s">
        <v>96</v>
      </c>
      <c r="E68" s="60">
        <f>MasterSheet!AJ42</f>
        <v>0</v>
      </c>
      <c r="F68" s="60">
        <f>MasterSheet!AK42</f>
        <v>0</v>
      </c>
      <c r="G68" s="60">
        <f>MasterSheet!AL42</f>
        <v>3</v>
      </c>
      <c r="H68" s="60">
        <f>MasterSheet!AM42</f>
        <v>5</v>
      </c>
      <c r="I68" s="60">
        <f>MasterSheet!AN42</f>
        <v>7</v>
      </c>
      <c r="J68" s="60">
        <f>MasterSheet!AO42</f>
        <v>7</v>
      </c>
      <c r="K68" s="60">
        <f>MasterSheet!AP42</f>
        <v>2</v>
      </c>
      <c r="L68" s="60">
        <f>MasterSheet!AQ42</f>
        <v>0</v>
      </c>
      <c r="M68" s="60">
        <f>MasterSheet!AR42</f>
        <v>40</v>
      </c>
      <c r="N68" s="60">
        <f>MasterSheet!AS42</f>
        <v>40</v>
      </c>
      <c r="O68" s="414">
        <f>MasterSheet!AT42</f>
        <v>1</v>
      </c>
      <c r="P68" s="60">
        <f>MasterSheet!AU42</f>
        <v>28</v>
      </c>
      <c r="Q68" s="60">
        <f>MasterSheet!AV42</f>
        <v>28</v>
      </c>
      <c r="R68" s="400">
        <f>MasterSheet!AW42</f>
        <v>1</v>
      </c>
      <c r="S68" s="767"/>
      <c r="T68" s="767"/>
      <c r="U68" s="768"/>
      <c r="V68" s="60">
        <f>MasterSheet!BG42</f>
        <v>31</v>
      </c>
      <c r="W68" s="60">
        <f>MasterSheet!BH42</f>
        <v>33</v>
      </c>
      <c r="X68" s="400">
        <f>MasterSheet!BI42</f>
        <v>1.064516129032258</v>
      </c>
      <c r="Y68" s="767"/>
      <c r="Z68" s="766"/>
      <c r="AA68" s="768"/>
    </row>
    <row r="69" spans="2:27" ht="39.950000000000003" customHeight="1" x14ac:dyDescent="0.2">
      <c r="B69" s="794"/>
      <c r="C69" s="815"/>
      <c r="D69" s="425" t="s">
        <v>97</v>
      </c>
      <c r="E69" s="60">
        <f>MasterSheet!AJ43</f>
        <v>0</v>
      </c>
      <c r="F69" s="60">
        <f>MasterSheet!AK43</f>
        <v>0</v>
      </c>
      <c r="G69" s="60">
        <f>MasterSheet!AL43</f>
        <v>0</v>
      </c>
      <c r="H69" s="60">
        <f>MasterSheet!AM43</f>
        <v>0</v>
      </c>
      <c r="I69" s="60">
        <f>MasterSheet!AN43</f>
        <v>10</v>
      </c>
      <c r="J69" s="60">
        <f>MasterSheet!AO43</f>
        <v>10</v>
      </c>
      <c r="K69" s="60">
        <f>MasterSheet!AP43</f>
        <v>10</v>
      </c>
      <c r="L69" s="60">
        <f>MasterSheet!AQ43</f>
        <v>10</v>
      </c>
      <c r="M69" s="60">
        <f>MasterSheet!AR43</f>
        <v>20</v>
      </c>
      <c r="N69" s="60">
        <f>MasterSheet!AS43</f>
        <v>20</v>
      </c>
      <c r="O69" s="414">
        <f>MasterSheet!AT43</f>
        <v>1</v>
      </c>
      <c r="P69" s="60">
        <f>MasterSheet!AU43</f>
        <v>0</v>
      </c>
      <c r="Q69" s="60">
        <f>MasterSheet!AV43</f>
        <v>0</v>
      </c>
      <c r="R69" s="402"/>
      <c r="S69" s="767"/>
      <c r="T69" s="767"/>
      <c r="U69" s="768"/>
      <c r="V69" s="60">
        <f>MasterSheet!BG43</f>
        <v>0</v>
      </c>
      <c r="W69" s="60">
        <f>MasterSheet!BH43</f>
        <v>0</v>
      </c>
      <c r="X69" s="402"/>
      <c r="Y69" s="767"/>
      <c r="Z69" s="766"/>
      <c r="AA69" s="768"/>
    </row>
    <row r="70" spans="2:27" ht="39.950000000000003" customHeight="1" x14ac:dyDescent="0.2">
      <c r="B70" s="794"/>
      <c r="C70" s="816"/>
      <c r="D70" s="425" t="s">
        <v>99</v>
      </c>
      <c r="E70" s="60">
        <f>MasterSheet!AJ44</f>
        <v>0</v>
      </c>
      <c r="F70" s="60">
        <f>MasterSheet!AK44</f>
        <v>0</v>
      </c>
      <c r="G70" s="60">
        <f>MasterSheet!AL44</f>
        <v>0</v>
      </c>
      <c r="H70" s="60">
        <f>MasterSheet!AM44</f>
        <v>0</v>
      </c>
      <c r="I70" s="60">
        <f>MasterSheet!AN44</f>
        <v>0</v>
      </c>
      <c r="J70" s="60">
        <f>MasterSheet!AO44</f>
        <v>0</v>
      </c>
      <c r="K70" s="60">
        <f>MasterSheet!AP44</f>
        <v>0</v>
      </c>
      <c r="L70" s="60">
        <f>MasterSheet!AQ44</f>
        <v>0</v>
      </c>
      <c r="M70" s="60">
        <f>MasterSheet!AR44</f>
        <v>0</v>
      </c>
      <c r="N70" s="60">
        <f>MasterSheet!AS44</f>
        <v>0</v>
      </c>
      <c r="O70" s="414">
        <f>MasterSheet!AT44</f>
        <v>0</v>
      </c>
      <c r="P70" s="60">
        <f>MasterSheet!AU44</f>
        <v>0</v>
      </c>
      <c r="Q70" s="60">
        <f>MasterSheet!AV44</f>
        <v>0</v>
      </c>
      <c r="R70" s="402"/>
      <c r="S70" s="767"/>
      <c r="T70" s="767"/>
      <c r="U70" s="768"/>
      <c r="V70" s="60">
        <f>MasterSheet!BG44</f>
        <v>0</v>
      </c>
      <c r="W70" s="60">
        <f>MasterSheet!BH44</f>
        <v>0</v>
      </c>
      <c r="X70" s="402"/>
      <c r="Y70" s="767"/>
      <c r="Z70" s="766"/>
      <c r="AA70" s="768"/>
    </row>
    <row r="71" spans="2:27" ht="39.950000000000003" customHeight="1" x14ac:dyDescent="0.2">
      <c r="B71" s="794"/>
      <c r="C71" s="814" t="s">
        <v>37</v>
      </c>
      <c r="D71" s="426" t="s">
        <v>101</v>
      </c>
      <c r="E71" s="60">
        <f>MasterSheet!AJ45</f>
        <v>5</v>
      </c>
      <c r="F71" s="60">
        <f>MasterSheet!AK45</f>
        <v>20</v>
      </c>
      <c r="G71" s="60">
        <f>MasterSheet!AL45</f>
        <v>20</v>
      </c>
      <c r="H71" s="60">
        <f>MasterSheet!AM45</f>
        <v>5</v>
      </c>
      <c r="I71" s="60">
        <f>MasterSheet!AN45</f>
        <v>10</v>
      </c>
      <c r="J71" s="60">
        <f>MasterSheet!AO45</f>
        <v>10</v>
      </c>
      <c r="K71" s="60">
        <f>MasterSheet!AP45</f>
        <v>0</v>
      </c>
      <c r="L71" s="60">
        <f>MasterSheet!AQ45</f>
        <v>0</v>
      </c>
      <c r="M71" s="60">
        <f>MasterSheet!AR45</f>
        <v>60</v>
      </c>
      <c r="N71" s="60">
        <f>MasterSheet!AS45</f>
        <v>60</v>
      </c>
      <c r="O71" s="414">
        <f>MasterSheet!AT45</f>
        <v>1</v>
      </c>
      <c r="P71" s="60">
        <f>MasterSheet!AU45</f>
        <v>30</v>
      </c>
      <c r="Q71" s="60">
        <f>MasterSheet!AV45</f>
        <v>45</v>
      </c>
      <c r="R71" s="400">
        <f>MasterSheet!AW45</f>
        <v>1.5</v>
      </c>
      <c r="S71" s="767"/>
      <c r="T71" s="767"/>
      <c r="U71" s="768"/>
      <c r="V71" s="60">
        <f>MasterSheet!BG45</f>
        <v>50</v>
      </c>
      <c r="W71" s="60">
        <f>MasterSheet!BH45</f>
        <v>50</v>
      </c>
      <c r="X71" s="400">
        <f>MasterSheet!BI45</f>
        <v>1</v>
      </c>
      <c r="Y71" s="767"/>
      <c r="Z71" s="766"/>
      <c r="AA71" s="768"/>
    </row>
    <row r="72" spans="2:27" ht="39.950000000000003" customHeight="1" x14ac:dyDescent="0.2">
      <c r="B72" s="794"/>
      <c r="C72" s="815"/>
      <c r="D72" s="426" t="s">
        <v>102</v>
      </c>
      <c r="E72" s="60" t="e">
        <f>MasterSheet!#REF!</f>
        <v>#REF!</v>
      </c>
      <c r="F72" s="60" t="e">
        <f>MasterSheet!#REF!</f>
        <v>#REF!</v>
      </c>
      <c r="G72" s="60" t="e">
        <f>MasterSheet!#REF!</f>
        <v>#REF!</v>
      </c>
      <c r="H72" s="60" t="e">
        <f>MasterSheet!#REF!</f>
        <v>#REF!</v>
      </c>
      <c r="I72" s="60" t="e">
        <f>MasterSheet!#REF!</f>
        <v>#REF!</v>
      </c>
      <c r="J72" s="60" t="e">
        <f>MasterSheet!#REF!</f>
        <v>#REF!</v>
      </c>
      <c r="K72" s="60" t="e">
        <f>MasterSheet!#REF!</f>
        <v>#REF!</v>
      </c>
      <c r="L72" s="60" t="e">
        <f>MasterSheet!#REF!</f>
        <v>#REF!</v>
      </c>
      <c r="M72" s="60" t="e">
        <f>MasterSheet!#REF!</f>
        <v>#REF!</v>
      </c>
      <c r="N72" s="60" t="e">
        <f>MasterSheet!#REF!</f>
        <v>#REF!</v>
      </c>
      <c r="O72" s="414" t="e">
        <f>MasterSheet!#REF!</f>
        <v>#REF!</v>
      </c>
      <c r="P72" s="60" t="e">
        <f>MasterSheet!#REF!</f>
        <v>#REF!</v>
      </c>
      <c r="Q72" s="60" t="e">
        <f>MasterSheet!#REF!</f>
        <v>#REF!</v>
      </c>
      <c r="R72" s="400" t="e">
        <f>MasterSheet!#REF!</f>
        <v>#REF!</v>
      </c>
      <c r="S72" s="767"/>
      <c r="T72" s="767"/>
      <c r="U72" s="768"/>
      <c r="V72" s="60" t="e">
        <f>MasterSheet!#REF!</f>
        <v>#REF!</v>
      </c>
      <c r="W72" s="60" t="e">
        <f>MasterSheet!#REF!</f>
        <v>#REF!</v>
      </c>
      <c r="X72" s="400" t="e">
        <f>MasterSheet!#REF!</f>
        <v>#REF!</v>
      </c>
      <c r="Y72" s="767"/>
      <c r="Z72" s="766"/>
      <c r="AA72" s="768"/>
    </row>
    <row r="73" spans="2:27" ht="39.950000000000003" customHeight="1" x14ac:dyDescent="0.2">
      <c r="B73" s="794"/>
      <c r="C73" s="815"/>
      <c r="D73" s="426" t="s">
        <v>103</v>
      </c>
      <c r="E73" s="60">
        <f>MasterSheet!AJ46</f>
        <v>0</v>
      </c>
      <c r="F73" s="60">
        <f>MasterSheet!AK46</f>
        <v>0</v>
      </c>
      <c r="G73" s="60">
        <f>MasterSheet!AL46</f>
        <v>0</v>
      </c>
      <c r="H73" s="60">
        <f>MasterSheet!AM46</f>
        <v>0</v>
      </c>
      <c r="I73" s="60">
        <f>MasterSheet!AN46</f>
        <v>0</v>
      </c>
      <c r="J73" s="60">
        <f>MasterSheet!AO46</f>
        <v>0</v>
      </c>
      <c r="K73" s="60">
        <f>MasterSheet!AP46</f>
        <v>0</v>
      </c>
      <c r="L73" s="60">
        <f>MasterSheet!AQ46</f>
        <v>0</v>
      </c>
      <c r="M73" s="60">
        <f>MasterSheet!AR46</f>
        <v>0</v>
      </c>
      <c r="N73" s="60">
        <f>MasterSheet!AS46</f>
        <v>0</v>
      </c>
      <c r="O73" s="414">
        <f>MasterSheet!AT46</f>
        <v>0</v>
      </c>
      <c r="P73" s="60">
        <f>MasterSheet!AU46</f>
        <v>0</v>
      </c>
      <c r="Q73" s="60">
        <f>MasterSheet!AV46</f>
        <v>0</v>
      </c>
      <c r="R73" s="402"/>
      <c r="S73" s="767"/>
      <c r="T73" s="767"/>
      <c r="U73" s="768"/>
      <c r="V73" s="60">
        <f>MasterSheet!BG46</f>
        <v>0</v>
      </c>
      <c r="W73" s="60">
        <f>MasterSheet!BH46</f>
        <v>0</v>
      </c>
      <c r="X73" s="402"/>
      <c r="Y73" s="767"/>
      <c r="Z73" s="766"/>
      <c r="AA73" s="768"/>
    </row>
    <row r="74" spans="2:27" ht="39.950000000000003" customHeight="1" x14ac:dyDescent="0.2">
      <c r="B74" s="794"/>
      <c r="C74" s="815"/>
      <c r="D74" s="426" t="s">
        <v>104</v>
      </c>
      <c r="E74" s="60">
        <f>MasterSheet!AJ47</f>
        <v>2.5</v>
      </c>
      <c r="F74" s="60">
        <f>MasterSheet!AK47</f>
        <v>10</v>
      </c>
      <c r="G74" s="60">
        <f>MasterSheet!AL47</f>
        <v>10.5</v>
      </c>
      <c r="H74" s="60">
        <f>MasterSheet!AM47</f>
        <v>3</v>
      </c>
      <c r="I74" s="60">
        <f>MasterSheet!AN47</f>
        <v>0</v>
      </c>
      <c r="J74" s="60">
        <f>MasterSheet!AO47</f>
        <v>0</v>
      </c>
      <c r="K74" s="60">
        <f>MasterSheet!AP47</f>
        <v>5</v>
      </c>
      <c r="L74" s="60">
        <f>MasterSheet!AQ47</f>
        <v>1</v>
      </c>
      <c r="M74" s="60">
        <f>MasterSheet!AR47</f>
        <v>30</v>
      </c>
      <c r="N74" s="60">
        <f>MasterSheet!AS47</f>
        <v>26</v>
      </c>
      <c r="O74" s="414">
        <f>MasterSheet!AT47</f>
        <v>0.8666666666666667</v>
      </c>
      <c r="P74" s="60">
        <f>MasterSheet!AU47</f>
        <v>14.5</v>
      </c>
      <c r="Q74" s="60">
        <f>MasterSheet!AV47</f>
        <v>22</v>
      </c>
      <c r="R74" s="400">
        <f>MasterSheet!AW47</f>
        <v>1.5172413793103448</v>
      </c>
      <c r="S74" s="767"/>
      <c r="T74" s="767"/>
      <c r="U74" s="768"/>
      <c r="V74" s="60">
        <f>MasterSheet!BG47</f>
        <v>25</v>
      </c>
      <c r="W74" s="60">
        <f>MasterSheet!BH47</f>
        <v>25</v>
      </c>
      <c r="X74" s="400">
        <f>MasterSheet!BI47</f>
        <v>1</v>
      </c>
      <c r="Y74" s="767"/>
      <c r="Z74" s="766"/>
      <c r="AA74" s="768"/>
    </row>
    <row r="75" spans="2:27" ht="39.950000000000003" customHeight="1" x14ac:dyDescent="0.2">
      <c r="B75" s="794"/>
      <c r="C75" s="815"/>
      <c r="D75" s="426" t="s">
        <v>105</v>
      </c>
      <c r="E75" s="60">
        <f>MasterSheet!AJ48</f>
        <v>12.5</v>
      </c>
      <c r="F75" s="60">
        <f>MasterSheet!AK48</f>
        <v>12.5</v>
      </c>
      <c r="G75" s="60">
        <f>MasterSheet!AL48</f>
        <v>6.25</v>
      </c>
      <c r="H75" s="60">
        <f>MasterSheet!AM48</f>
        <v>6.25</v>
      </c>
      <c r="I75" s="60">
        <f>MasterSheet!AN48</f>
        <v>6.25</v>
      </c>
      <c r="J75" s="60">
        <f>MasterSheet!AO48</f>
        <v>6.25</v>
      </c>
      <c r="K75" s="60">
        <f>MasterSheet!AP48</f>
        <v>0</v>
      </c>
      <c r="L75" s="60">
        <f>MasterSheet!AQ48</f>
        <v>0</v>
      </c>
      <c r="M75" s="60">
        <f>MasterSheet!AR48</f>
        <v>25</v>
      </c>
      <c r="N75" s="60">
        <f>MasterSheet!AS48</f>
        <v>25</v>
      </c>
      <c r="O75" s="414">
        <f>MasterSheet!AT48</f>
        <v>1</v>
      </c>
      <c r="P75" s="60">
        <f>MasterSheet!AU48</f>
        <v>12.5</v>
      </c>
      <c r="Q75" s="60">
        <f>MasterSheet!AV48</f>
        <v>12.5</v>
      </c>
      <c r="R75" s="400">
        <f>MasterSheet!AW48</f>
        <v>1</v>
      </c>
      <c r="S75" s="767"/>
      <c r="T75" s="767"/>
      <c r="U75" s="768"/>
      <c r="V75" s="60">
        <f>MasterSheet!BG48</f>
        <v>18.75</v>
      </c>
      <c r="W75" s="60">
        <f>MasterSheet!BH48</f>
        <v>18.75</v>
      </c>
      <c r="X75" s="400">
        <f>MasterSheet!BI48</f>
        <v>1</v>
      </c>
      <c r="Y75" s="767"/>
      <c r="Z75" s="766"/>
      <c r="AA75" s="768"/>
    </row>
    <row r="76" spans="2:27" ht="39.950000000000003" customHeight="1" x14ac:dyDescent="0.2">
      <c r="B76" s="794"/>
      <c r="C76" s="816"/>
      <c r="D76" s="426" t="s">
        <v>107</v>
      </c>
      <c r="E76" s="60">
        <f>MasterSheet!AJ49</f>
        <v>0</v>
      </c>
      <c r="F76" s="60">
        <f>MasterSheet!AK49</f>
        <v>0</v>
      </c>
      <c r="G76" s="60">
        <f>MasterSheet!AL49</f>
        <v>0</v>
      </c>
      <c r="H76" s="60">
        <f>MasterSheet!AM49</f>
        <v>0</v>
      </c>
      <c r="I76" s="60">
        <f>MasterSheet!AN49</f>
        <v>0</v>
      </c>
      <c r="J76" s="60">
        <f>MasterSheet!AO49</f>
        <v>0</v>
      </c>
      <c r="K76" s="60">
        <f>MasterSheet!AP49</f>
        <v>20</v>
      </c>
      <c r="L76" s="60">
        <f>MasterSheet!AQ49</f>
        <v>20</v>
      </c>
      <c r="M76" s="60">
        <f>MasterSheet!AR49</f>
        <v>20</v>
      </c>
      <c r="N76" s="60">
        <f>MasterSheet!AS49</f>
        <v>20</v>
      </c>
      <c r="O76" s="414">
        <f>MasterSheet!AT49</f>
        <v>1</v>
      </c>
      <c r="P76" s="60">
        <f>MasterSheet!AU49</f>
        <v>0</v>
      </c>
      <c r="Q76" s="60">
        <f>MasterSheet!AV49</f>
        <v>0</v>
      </c>
      <c r="R76" s="402"/>
      <c r="S76" s="767"/>
      <c r="T76" s="767"/>
      <c r="U76" s="768"/>
      <c r="V76" s="60">
        <f>MasterSheet!BG49</f>
        <v>0</v>
      </c>
      <c r="W76" s="60">
        <f>MasterSheet!BH49</f>
        <v>0</v>
      </c>
      <c r="X76" s="402"/>
      <c r="Y76" s="767"/>
      <c r="Z76" s="766"/>
      <c r="AA76" s="768"/>
    </row>
    <row r="77" spans="2:27" ht="39.950000000000003" customHeight="1" x14ac:dyDescent="0.2">
      <c r="E77" s="409"/>
      <c r="F77" s="409"/>
      <c r="S77" s="409"/>
      <c r="T77" s="409"/>
    </row>
    <row r="78" spans="2:27" s="408" customFormat="1" ht="39.950000000000003" customHeight="1" x14ac:dyDescent="0.2">
      <c r="B78" s="783" t="s">
        <v>292</v>
      </c>
      <c r="C78" s="783"/>
      <c r="D78" s="783"/>
      <c r="E78" s="763">
        <v>2017</v>
      </c>
      <c r="F78" s="763"/>
      <c r="G78" s="763"/>
      <c r="H78" s="763"/>
      <c r="I78" s="763"/>
      <c r="J78" s="763"/>
      <c r="K78" s="763"/>
      <c r="L78" s="763"/>
      <c r="M78" s="763"/>
      <c r="N78" s="763"/>
      <c r="O78" s="763"/>
      <c r="P78" s="763"/>
      <c r="Q78" s="763"/>
      <c r="R78" s="763"/>
      <c r="S78" s="763"/>
      <c r="T78" s="763"/>
      <c r="U78" s="763"/>
      <c r="V78" s="763"/>
      <c r="W78" s="763"/>
      <c r="X78" s="763"/>
      <c r="Y78" s="763"/>
      <c r="Z78" s="763"/>
      <c r="AA78" s="763"/>
    </row>
    <row r="79" spans="2:27" ht="39.950000000000003" customHeight="1" x14ac:dyDescent="0.2">
      <c r="B79" s="783"/>
      <c r="C79" s="783"/>
      <c r="D79" s="783"/>
      <c r="E79" s="763" t="s">
        <v>33</v>
      </c>
      <c r="F79" s="763"/>
      <c r="G79" s="763" t="s">
        <v>34</v>
      </c>
      <c r="H79" s="763"/>
      <c r="I79" s="763" t="s">
        <v>44</v>
      </c>
      <c r="J79" s="763"/>
      <c r="K79" s="763" t="s">
        <v>35</v>
      </c>
      <c r="L79" s="763"/>
      <c r="M79" s="763" t="s">
        <v>55</v>
      </c>
      <c r="N79" s="763"/>
      <c r="O79" s="763" t="s">
        <v>220</v>
      </c>
      <c r="P79" s="764" t="s">
        <v>33</v>
      </c>
      <c r="Q79" s="764"/>
      <c r="R79" s="764"/>
      <c r="S79" s="764"/>
      <c r="T79" s="764"/>
      <c r="U79" s="764"/>
      <c r="V79" s="764" t="s">
        <v>34</v>
      </c>
      <c r="W79" s="764"/>
      <c r="X79" s="764"/>
      <c r="Y79" s="764"/>
      <c r="Z79" s="764"/>
      <c r="AA79" s="764"/>
    </row>
    <row r="80" spans="2:27" ht="39.950000000000003" customHeight="1" x14ac:dyDescent="0.2">
      <c r="B80" s="783"/>
      <c r="C80" s="783"/>
      <c r="D80" s="783"/>
      <c r="E80" s="410" t="s">
        <v>51</v>
      </c>
      <c r="F80" s="410" t="s">
        <v>45</v>
      </c>
      <c r="G80" s="410" t="s">
        <v>51</v>
      </c>
      <c r="H80" s="410" t="s">
        <v>45</v>
      </c>
      <c r="I80" s="410" t="s">
        <v>51</v>
      </c>
      <c r="J80" s="410" t="s">
        <v>45</v>
      </c>
      <c r="K80" s="410" t="s">
        <v>51</v>
      </c>
      <c r="L80" s="410" t="s">
        <v>45</v>
      </c>
      <c r="M80" s="410" t="s">
        <v>51</v>
      </c>
      <c r="N80" s="410" t="s">
        <v>45</v>
      </c>
      <c r="O80" s="763"/>
      <c r="P80" s="411" t="s">
        <v>221</v>
      </c>
      <c r="Q80" s="411" t="s">
        <v>222</v>
      </c>
      <c r="R80" s="411" t="s">
        <v>220</v>
      </c>
      <c r="S80" s="411" t="s">
        <v>224</v>
      </c>
      <c r="T80" s="411" t="s">
        <v>223</v>
      </c>
      <c r="U80" s="411" t="s">
        <v>220</v>
      </c>
      <c r="V80" s="411" t="s">
        <v>221</v>
      </c>
      <c r="W80" s="411" t="s">
        <v>222</v>
      </c>
      <c r="X80" s="411" t="s">
        <v>220</v>
      </c>
      <c r="Y80" s="411" t="s">
        <v>224</v>
      </c>
      <c r="Z80" s="411" t="s">
        <v>223</v>
      </c>
      <c r="AA80" s="411" t="s">
        <v>220</v>
      </c>
    </row>
    <row r="81" spans="2:27" ht="39.950000000000003" customHeight="1" x14ac:dyDescent="0.2">
      <c r="B81" s="783"/>
      <c r="C81" s="813" t="s">
        <v>38</v>
      </c>
      <c r="D81" s="426" t="s">
        <v>109</v>
      </c>
      <c r="E81" s="60">
        <f>MasterSheet!AJ50</f>
        <v>0</v>
      </c>
      <c r="F81" s="60">
        <f>MasterSheet!AK50</f>
        <v>0</v>
      </c>
      <c r="G81" s="60">
        <f>MasterSheet!AL50</f>
        <v>5</v>
      </c>
      <c r="H81" s="60">
        <f>MasterSheet!AM50</f>
        <v>1</v>
      </c>
      <c r="I81" s="60">
        <f>MasterSheet!AN50</f>
        <v>5</v>
      </c>
      <c r="J81" s="60">
        <f>MasterSheet!AO50</f>
        <v>9</v>
      </c>
      <c r="K81" s="60">
        <f>MasterSheet!AP50</f>
        <v>12</v>
      </c>
      <c r="L81" s="60">
        <f>MasterSheet!AQ50</f>
        <v>12</v>
      </c>
      <c r="M81" s="60">
        <f>MasterSheet!AR50</f>
        <v>40</v>
      </c>
      <c r="N81" s="60">
        <f>MasterSheet!AS50</f>
        <v>40</v>
      </c>
      <c r="O81" s="414">
        <f>MasterSheet!AT50</f>
        <v>1</v>
      </c>
      <c r="P81" s="60">
        <f>MasterSheet!AU50</f>
        <v>18</v>
      </c>
      <c r="Q81" s="60">
        <f>MasterSheet!AV50</f>
        <v>18</v>
      </c>
      <c r="R81" s="427">
        <f>MasterSheet!AW50</f>
        <v>1</v>
      </c>
      <c r="S81" s="767" t="e">
        <f>AVERAGE(P81:P85)</f>
        <v>#REF!</v>
      </c>
      <c r="T81" s="767" t="e">
        <f>AVERAGE(Q81:Q85)</f>
        <v>#REF!</v>
      </c>
      <c r="U81" s="768" t="e">
        <f>T81/S81</f>
        <v>#REF!</v>
      </c>
      <c r="V81" s="60">
        <f>MasterSheet!BG50</f>
        <v>23</v>
      </c>
      <c r="W81" s="60">
        <f>MasterSheet!BH50</f>
        <v>19</v>
      </c>
      <c r="X81" s="428">
        <f>MasterSheet!BI50</f>
        <v>0.82608695652173914</v>
      </c>
      <c r="Y81" s="767" t="e">
        <f>AVERAGE(V81:V85)</f>
        <v>#REF!</v>
      </c>
      <c r="Z81" s="767" t="e">
        <f>AVERAGE(W81:W85)</f>
        <v>#REF!</v>
      </c>
      <c r="AA81" s="817" t="e">
        <f>Z81/Y81</f>
        <v>#REF!</v>
      </c>
    </row>
    <row r="82" spans="2:27" ht="39.950000000000003" customHeight="1" x14ac:dyDescent="0.2">
      <c r="B82" s="783"/>
      <c r="C82" s="813"/>
      <c r="D82" s="426" t="s">
        <v>111</v>
      </c>
      <c r="E82" s="60" t="e">
        <f>MasterSheet!#REF!</f>
        <v>#REF!</v>
      </c>
      <c r="F82" s="60" t="e">
        <f>MasterSheet!#REF!</f>
        <v>#REF!</v>
      </c>
      <c r="G82" s="60" t="e">
        <f>MasterSheet!#REF!</f>
        <v>#REF!</v>
      </c>
      <c r="H82" s="60" t="e">
        <f>MasterSheet!#REF!</f>
        <v>#REF!</v>
      </c>
      <c r="I82" s="60" t="e">
        <f>MasterSheet!#REF!</f>
        <v>#REF!</v>
      </c>
      <c r="J82" s="60" t="e">
        <f>MasterSheet!#REF!</f>
        <v>#REF!</v>
      </c>
      <c r="K82" s="60" t="e">
        <f>MasterSheet!#REF!</f>
        <v>#REF!</v>
      </c>
      <c r="L82" s="60" t="e">
        <f>MasterSheet!#REF!</f>
        <v>#REF!</v>
      </c>
      <c r="M82" s="60" t="e">
        <f>MasterSheet!#REF!</f>
        <v>#REF!</v>
      </c>
      <c r="N82" s="60" t="e">
        <f>MasterSheet!#REF!</f>
        <v>#REF!</v>
      </c>
      <c r="O82" s="414" t="e">
        <f>MasterSheet!#REF!</f>
        <v>#REF!</v>
      </c>
      <c r="P82" s="60" t="e">
        <f>MasterSheet!#REF!</f>
        <v>#REF!</v>
      </c>
      <c r="Q82" s="60" t="e">
        <f>MasterSheet!#REF!</f>
        <v>#REF!</v>
      </c>
      <c r="R82" s="427" t="e">
        <f>MasterSheet!#REF!</f>
        <v>#REF!</v>
      </c>
      <c r="S82" s="767"/>
      <c r="T82" s="767"/>
      <c r="U82" s="768"/>
      <c r="V82" s="60" t="e">
        <f>MasterSheet!#REF!</f>
        <v>#REF!</v>
      </c>
      <c r="W82" s="60" t="e">
        <f>MasterSheet!#REF!</f>
        <v>#REF!</v>
      </c>
      <c r="X82" s="428" t="e">
        <f>MasterSheet!#REF!</f>
        <v>#REF!</v>
      </c>
      <c r="Y82" s="767"/>
      <c r="Z82" s="767"/>
      <c r="AA82" s="817"/>
    </row>
    <row r="83" spans="2:27" ht="39.950000000000003" customHeight="1" x14ac:dyDescent="0.2">
      <c r="B83" s="783"/>
      <c r="C83" s="429" t="s">
        <v>39</v>
      </c>
      <c r="D83" s="426" t="s">
        <v>112</v>
      </c>
      <c r="E83" s="60">
        <f>MasterSheet!AJ52</f>
        <v>3</v>
      </c>
      <c r="F83" s="60">
        <f>MasterSheet!AK52</f>
        <v>2</v>
      </c>
      <c r="G83" s="60">
        <f>MasterSheet!AL52</f>
        <v>5</v>
      </c>
      <c r="H83" s="60">
        <f>MasterSheet!AM52</f>
        <v>1</v>
      </c>
      <c r="I83" s="60">
        <f>MasterSheet!AN52</f>
        <v>6</v>
      </c>
      <c r="J83" s="60">
        <f>MasterSheet!AO52</f>
        <v>11</v>
      </c>
      <c r="K83" s="60">
        <f>MasterSheet!AP52</f>
        <v>8</v>
      </c>
      <c r="L83" s="60">
        <f>MasterSheet!AQ52</f>
        <v>6</v>
      </c>
      <c r="M83" s="60">
        <f>MasterSheet!AR52</f>
        <v>40</v>
      </c>
      <c r="N83" s="60">
        <f>MasterSheet!AS52</f>
        <v>38</v>
      </c>
      <c r="O83" s="414">
        <f>MasterSheet!AT52</f>
        <v>0.95</v>
      </c>
      <c r="P83" s="60">
        <f>MasterSheet!AU52</f>
        <v>21</v>
      </c>
      <c r="Q83" s="60">
        <f>MasterSheet!AV52</f>
        <v>20</v>
      </c>
      <c r="R83" s="428">
        <f>MasterSheet!AW52</f>
        <v>0.95238095238095233</v>
      </c>
      <c r="S83" s="767"/>
      <c r="T83" s="767"/>
      <c r="U83" s="768"/>
      <c r="V83" s="60">
        <f>MasterSheet!BG52</f>
        <v>26</v>
      </c>
      <c r="W83" s="60">
        <f>MasterSheet!BH52</f>
        <v>21</v>
      </c>
      <c r="X83" s="428">
        <f>MasterSheet!BI52</f>
        <v>0.80769230769230771</v>
      </c>
      <c r="Y83" s="767"/>
      <c r="Z83" s="767"/>
      <c r="AA83" s="817"/>
    </row>
    <row r="84" spans="2:27" ht="39.950000000000003" customHeight="1" x14ac:dyDescent="0.2">
      <c r="B84" s="783"/>
      <c r="C84" s="813" t="s">
        <v>40</v>
      </c>
      <c r="D84" s="426" t="s">
        <v>113</v>
      </c>
      <c r="E84" s="60" t="e">
        <f>MasterSheet!#REF!</f>
        <v>#REF!</v>
      </c>
      <c r="F84" s="60" t="e">
        <f>MasterSheet!#REF!</f>
        <v>#REF!</v>
      </c>
      <c r="G84" s="60" t="e">
        <f>MasterSheet!#REF!</f>
        <v>#REF!</v>
      </c>
      <c r="H84" s="60" t="e">
        <f>MasterSheet!#REF!</f>
        <v>#REF!</v>
      </c>
      <c r="I84" s="60" t="e">
        <f>MasterSheet!#REF!</f>
        <v>#REF!</v>
      </c>
      <c r="J84" s="60" t="e">
        <f>MasterSheet!#REF!</f>
        <v>#REF!</v>
      </c>
      <c r="K84" s="60" t="e">
        <f>MasterSheet!#REF!</f>
        <v>#REF!</v>
      </c>
      <c r="L84" s="60" t="e">
        <f>MasterSheet!#REF!</f>
        <v>#REF!</v>
      </c>
      <c r="M84" s="60" t="e">
        <f>MasterSheet!#REF!</f>
        <v>#REF!</v>
      </c>
      <c r="N84" s="60" t="e">
        <f>MasterSheet!#REF!</f>
        <v>#REF!</v>
      </c>
      <c r="O84" s="414" t="e">
        <f>MasterSheet!#REF!</f>
        <v>#REF!</v>
      </c>
      <c r="P84" s="60" t="e">
        <f>MasterSheet!#REF!</f>
        <v>#REF!</v>
      </c>
      <c r="Q84" s="60" t="e">
        <f>MasterSheet!#REF!</f>
        <v>#REF!</v>
      </c>
      <c r="R84" s="428" t="e">
        <f>MasterSheet!#REF!</f>
        <v>#REF!</v>
      </c>
      <c r="S84" s="767"/>
      <c r="T84" s="767"/>
      <c r="U84" s="768"/>
      <c r="V84" s="60" t="e">
        <f>MasterSheet!#REF!</f>
        <v>#REF!</v>
      </c>
      <c r="W84" s="60" t="e">
        <f>MasterSheet!#REF!</f>
        <v>#REF!</v>
      </c>
      <c r="X84" s="427" t="e">
        <f>MasterSheet!#REF!</f>
        <v>#REF!</v>
      </c>
      <c r="Y84" s="767"/>
      <c r="Z84" s="767"/>
      <c r="AA84" s="817"/>
    </row>
    <row r="85" spans="2:27" ht="39.950000000000003" customHeight="1" x14ac:dyDescent="0.2">
      <c r="B85" s="783"/>
      <c r="C85" s="813"/>
      <c r="D85" s="426" t="s">
        <v>114</v>
      </c>
      <c r="E85" s="60" t="e">
        <f>MasterSheet!#REF!</f>
        <v>#REF!</v>
      </c>
      <c r="F85" s="60" t="e">
        <f>MasterSheet!#REF!</f>
        <v>#REF!</v>
      </c>
      <c r="G85" s="60" t="e">
        <f>MasterSheet!#REF!</f>
        <v>#REF!</v>
      </c>
      <c r="H85" s="60" t="e">
        <f>MasterSheet!#REF!</f>
        <v>#REF!</v>
      </c>
      <c r="I85" s="60" t="e">
        <f>MasterSheet!#REF!</f>
        <v>#REF!</v>
      </c>
      <c r="J85" s="60" t="e">
        <f>MasterSheet!#REF!</f>
        <v>#REF!</v>
      </c>
      <c r="K85" s="60" t="e">
        <f>MasterSheet!#REF!</f>
        <v>#REF!</v>
      </c>
      <c r="L85" s="60" t="e">
        <f>MasterSheet!#REF!</f>
        <v>#REF!</v>
      </c>
      <c r="M85" s="60" t="e">
        <f>MasterSheet!#REF!</f>
        <v>#REF!</v>
      </c>
      <c r="N85" s="60" t="e">
        <f>MasterSheet!#REF!</f>
        <v>#REF!</v>
      </c>
      <c r="O85" s="414" t="e">
        <f>MasterSheet!#REF!</f>
        <v>#REF!</v>
      </c>
      <c r="P85" s="60" t="e">
        <f>MasterSheet!#REF!</f>
        <v>#REF!</v>
      </c>
      <c r="Q85" s="60" t="e">
        <f>MasterSheet!#REF!</f>
        <v>#REF!</v>
      </c>
      <c r="R85" s="427" t="e">
        <f>MasterSheet!#REF!</f>
        <v>#REF!</v>
      </c>
      <c r="S85" s="767"/>
      <c r="T85" s="767"/>
      <c r="U85" s="768"/>
      <c r="V85" s="60" t="e">
        <f>MasterSheet!#REF!</f>
        <v>#REF!</v>
      </c>
      <c r="W85" s="60" t="e">
        <f>MasterSheet!#REF!</f>
        <v>#REF!</v>
      </c>
      <c r="X85" s="427" t="e">
        <f>MasterSheet!#REF!</f>
        <v>#REF!</v>
      </c>
      <c r="Y85" s="767"/>
      <c r="Z85" s="767"/>
      <c r="AA85" s="817"/>
    </row>
    <row r="86" spans="2:27" ht="39.950000000000003" customHeight="1" x14ac:dyDescent="0.2">
      <c r="B86" s="430"/>
      <c r="C86" s="430"/>
      <c r="D86" s="404"/>
      <c r="E86" s="409"/>
      <c r="F86" s="431"/>
      <c r="G86" s="431"/>
      <c r="H86" s="431"/>
      <c r="I86" s="431"/>
      <c r="J86" s="431"/>
      <c r="K86" s="431"/>
      <c r="L86" s="431"/>
    </row>
    <row r="88" spans="2:27" ht="39.950000000000003" customHeight="1" x14ac:dyDescent="0.2">
      <c r="B88" s="781" t="s">
        <v>293</v>
      </c>
      <c r="C88" s="781"/>
      <c r="D88" s="781"/>
      <c r="E88" s="763">
        <v>2017</v>
      </c>
      <c r="F88" s="763"/>
      <c r="G88" s="763"/>
      <c r="H88" s="763"/>
      <c r="I88" s="763"/>
      <c r="J88" s="763"/>
      <c r="K88" s="763"/>
      <c r="L88" s="763"/>
      <c r="M88" s="763"/>
      <c r="N88" s="763"/>
      <c r="O88" s="763"/>
      <c r="P88" s="763"/>
      <c r="Q88" s="763"/>
      <c r="R88" s="763"/>
      <c r="S88" s="763"/>
      <c r="T88" s="763"/>
      <c r="U88" s="763"/>
      <c r="V88" s="763"/>
      <c r="W88" s="763"/>
      <c r="X88" s="763"/>
      <c r="Y88" s="763"/>
      <c r="Z88" s="763"/>
      <c r="AA88" s="763"/>
    </row>
    <row r="89" spans="2:27" ht="39.950000000000003" customHeight="1" x14ac:dyDescent="0.2">
      <c r="B89" s="781"/>
      <c r="C89" s="781"/>
      <c r="D89" s="781"/>
      <c r="E89" s="763" t="s">
        <v>33</v>
      </c>
      <c r="F89" s="763"/>
      <c r="G89" s="763" t="s">
        <v>34</v>
      </c>
      <c r="H89" s="763"/>
      <c r="I89" s="763" t="s">
        <v>44</v>
      </c>
      <c r="J89" s="763"/>
      <c r="K89" s="763" t="s">
        <v>35</v>
      </c>
      <c r="L89" s="763"/>
      <c r="M89" s="763" t="s">
        <v>55</v>
      </c>
      <c r="N89" s="763"/>
      <c r="O89" s="763" t="s">
        <v>220</v>
      </c>
      <c r="P89" s="764" t="s">
        <v>33</v>
      </c>
      <c r="Q89" s="764"/>
      <c r="R89" s="764"/>
      <c r="S89" s="764"/>
      <c r="T89" s="764"/>
      <c r="U89" s="764"/>
      <c r="V89" s="764" t="s">
        <v>34</v>
      </c>
      <c r="W89" s="764"/>
      <c r="X89" s="764"/>
      <c r="Y89" s="764"/>
      <c r="Z89" s="764"/>
      <c r="AA89" s="764"/>
    </row>
    <row r="90" spans="2:27" ht="39.950000000000003" customHeight="1" x14ac:dyDescent="0.2">
      <c r="B90" s="781"/>
      <c r="C90" s="781"/>
      <c r="D90" s="781"/>
      <c r="E90" s="410" t="s">
        <v>51</v>
      </c>
      <c r="F90" s="410" t="s">
        <v>45</v>
      </c>
      <c r="G90" s="410" t="s">
        <v>51</v>
      </c>
      <c r="H90" s="410" t="s">
        <v>45</v>
      </c>
      <c r="I90" s="410" t="s">
        <v>51</v>
      </c>
      <c r="J90" s="410" t="s">
        <v>45</v>
      </c>
      <c r="K90" s="410" t="s">
        <v>51</v>
      </c>
      <c r="L90" s="410" t="s">
        <v>45</v>
      </c>
      <c r="M90" s="410" t="s">
        <v>51</v>
      </c>
      <c r="N90" s="410" t="s">
        <v>45</v>
      </c>
      <c r="O90" s="763"/>
      <c r="P90" s="411" t="s">
        <v>221</v>
      </c>
      <c r="Q90" s="411" t="s">
        <v>222</v>
      </c>
      <c r="R90" s="411" t="s">
        <v>220</v>
      </c>
      <c r="S90" s="411" t="s">
        <v>224</v>
      </c>
      <c r="T90" s="411" t="s">
        <v>223</v>
      </c>
      <c r="U90" s="411" t="s">
        <v>220</v>
      </c>
      <c r="V90" s="411" t="s">
        <v>221</v>
      </c>
      <c r="W90" s="411" t="s">
        <v>222</v>
      </c>
      <c r="X90" s="411" t="s">
        <v>220</v>
      </c>
      <c r="Y90" s="411" t="s">
        <v>224</v>
      </c>
      <c r="Z90" s="411" t="s">
        <v>223</v>
      </c>
      <c r="AA90" s="411" t="s">
        <v>220</v>
      </c>
    </row>
    <row r="91" spans="2:27" ht="39.950000000000003" customHeight="1" x14ac:dyDescent="0.2">
      <c r="B91" s="781"/>
      <c r="C91" s="784" t="s">
        <v>41</v>
      </c>
      <c r="D91" s="432" t="s">
        <v>115</v>
      </c>
      <c r="E91" s="60">
        <f>MasterSheet!AJ55</f>
        <v>10</v>
      </c>
      <c r="F91" s="60">
        <f>MasterSheet!AK55</f>
        <v>15</v>
      </c>
      <c r="G91" s="60">
        <f>MasterSheet!AL55</f>
        <v>10</v>
      </c>
      <c r="H91" s="60">
        <f>MasterSheet!AM55</f>
        <v>10</v>
      </c>
      <c r="I91" s="60">
        <f>MasterSheet!AN55</f>
        <v>10</v>
      </c>
      <c r="J91" s="60">
        <f>MasterSheet!AO55</f>
        <v>10</v>
      </c>
      <c r="K91" s="60">
        <f>MasterSheet!AP55</f>
        <v>20</v>
      </c>
      <c r="L91" s="60">
        <f>MasterSheet!AQ55</f>
        <v>15</v>
      </c>
      <c r="M91" s="60">
        <f>MasterSheet!AR55</f>
        <v>80</v>
      </c>
      <c r="N91" s="60">
        <f>MasterSheet!AS55</f>
        <v>80</v>
      </c>
      <c r="O91" s="414">
        <f>MasterSheet!AT55</f>
        <v>1</v>
      </c>
      <c r="P91" s="60">
        <f>MasterSheet!AU55</f>
        <v>40</v>
      </c>
      <c r="Q91" s="60">
        <f>MasterSheet!AV55</f>
        <v>45</v>
      </c>
      <c r="R91" s="400">
        <f>MasterSheet!AW55</f>
        <v>1.125</v>
      </c>
      <c r="S91" s="754">
        <f>AVERAGE(P91:P98)</f>
        <v>24.25</v>
      </c>
      <c r="T91" s="754">
        <f>AVERAGE(Q91:Q98)</f>
        <v>24.875</v>
      </c>
      <c r="U91" s="785">
        <f>T91/S91</f>
        <v>1.0257731958762886</v>
      </c>
      <c r="V91" s="60">
        <f>MasterSheet!BG55</f>
        <v>50</v>
      </c>
      <c r="W91" s="60">
        <f>MasterSheet!BH55</f>
        <v>55</v>
      </c>
      <c r="X91" s="400">
        <f>MasterSheet!BI55</f>
        <v>1.1000000000000001</v>
      </c>
      <c r="Y91" s="754">
        <f>AVERAGE(V91:V98)</f>
        <v>29.5625</v>
      </c>
      <c r="Z91" s="757">
        <f>AVERAGE(W91:W98)</f>
        <v>30.5625</v>
      </c>
      <c r="AA91" s="760">
        <f>Z91/Y91</f>
        <v>1.0338266384778012</v>
      </c>
    </row>
    <row r="92" spans="2:27" ht="39.950000000000003" customHeight="1" x14ac:dyDescent="0.2">
      <c r="B92" s="781"/>
      <c r="C92" s="784"/>
      <c r="D92" s="432" t="s">
        <v>117</v>
      </c>
      <c r="E92" s="60">
        <f>MasterSheet!AJ56</f>
        <v>7.5</v>
      </c>
      <c r="F92" s="60">
        <f>MasterSheet!AK56</f>
        <v>6</v>
      </c>
      <c r="G92" s="60">
        <f>MasterSheet!AL56</f>
        <v>5</v>
      </c>
      <c r="H92" s="60">
        <f>MasterSheet!AM56</f>
        <v>5</v>
      </c>
      <c r="I92" s="60">
        <f>MasterSheet!AN56</f>
        <v>7.5</v>
      </c>
      <c r="J92" s="60">
        <f>MasterSheet!AO56</f>
        <v>7.5</v>
      </c>
      <c r="K92" s="60">
        <f>MasterSheet!AP56</f>
        <v>11</v>
      </c>
      <c r="L92" s="60">
        <f>MasterSheet!AQ56</f>
        <v>12.5</v>
      </c>
      <c r="M92" s="60">
        <f>MasterSheet!AR56</f>
        <v>60</v>
      </c>
      <c r="N92" s="60">
        <f>MasterSheet!AS56</f>
        <v>60</v>
      </c>
      <c r="O92" s="414">
        <f>MasterSheet!AT56</f>
        <v>1</v>
      </c>
      <c r="P92" s="60">
        <f>MasterSheet!AU56</f>
        <v>36.5</v>
      </c>
      <c r="Q92" s="60">
        <f>MasterSheet!AV56</f>
        <v>35</v>
      </c>
      <c r="R92" s="400">
        <f>MasterSheet!AW56</f>
        <v>0.95890410958904104</v>
      </c>
      <c r="S92" s="755"/>
      <c r="T92" s="755"/>
      <c r="U92" s="786"/>
      <c r="V92" s="60">
        <f>MasterSheet!BG56</f>
        <v>41.5</v>
      </c>
      <c r="W92" s="60">
        <f>MasterSheet!BH56</f>
        <v>40</v>
      </c>
      <c r="X92" s="400">
        <f>MasterSheet!BI56</f>
        <v>0.96385542168674698</v>
      </c>
      <c r="Y92" s="755"/>
      <c r="Z92" s="758"/>
      <c r="AA92" s="761"/>
    </row>
    <row r="93" spans="2:27" ht="39.950000000000003" customHeight="1" x14ac:dyDescent="0.2">
      <c r="B93" s="781"/>
      <c r="C93" s="784"/>
      <c r="D93" s="432" t="s">
        <v>118</v>
      </c>
      <c r="E93" s="60">
        <f>MasterSheet!AJ57</f>
        <v>5</v>
      </c>
      <c r="F93" s="60">
        <f>MasterSheet!AK57</f>
        <v>2.5</v>
      </c>
      <c r="G93" s="60">
        <f>MasterSheet!AL57</f>
        <v>5</v>
      </c>
      <c r="H93" s="60">
        <f>MasterSheet!AM57</f>
        <v>8</v>
      </c>
      <c r="I93" s="60">
        <f>MasterSheet!AN57</f>
        <v>6</v>
      </c>
      <c r="J93" s="60">
        <f>MasterSheet!AO57</f>
        <v>3.8</v>
      </c>
      <c r="K93" s="60">
        <f>MasterSheet!AP57</f>
        <v>5</v>
      </c>
      <c r="L93" s="60">
        <f>MasterSheet!AQ57</f>
        <v>6.7</v>
      </c>
      <c r="M93" s="60">
        <f>MasterSheet!AR57</f>
        <v>30</v>
      </c>
      <c r="N93" s="60">
        <f>MasterSheet!AS57</f>
        <v>30</v>
      </c>
      <c r="O93" s="414">
        <f>MasterSheet!AT57</f>
        <v>1</v>
      </c>
      <c r="P93" s="60">
        <f>MasterSheet!AU57</f>
        <v>14</v>
      </c>
      <c r="Q93" s="60">
        <f>MasterSheet!AV57</f>
        <v>11.5</v>
      </c>
      <c r="R93" s="399">
        <f>MasterSheet!AW57</f>
        <v>0.8214285714285714</v>
      </c>
      <c r="S93" s="755"/>
      <c r="T93" s="755"/>
      <c r="U93" s="786"/>
      <c r="V93" s="60">
        <f>MasterSheet!BG57</f>
        <v>19</v>
      </c>
      <c r="W93" s="60">
        <f>MasterSheet!BH57</f>
        <v>19.5</v>
      </c>
      <c r="X93" s="400">
        <f>MasterSheet!BI57</f>
        <v>1.0263157894736843</v>
      </c>
      <c r="Y93" s="755"/>
      <c r="Z93" s="758"/>
      <c r="AA93" s="761"/>
    </row>
    <row r="94" spans="2:27" ht="39.950000000000003" customHeight="1" x14ac:dyDescent="0.2">
      <c r="B94" s="781"/>
      <c r="C94" s="784"/>
      <c r="D94" s="432" t="s">
        <v>119</v>
      </c>
      <c r="E94" s="60">
        <f>MasterSheet!AJ58</f>
        <v>5</v>
      </c>
      <c r="F94" s="60">
        <f>MasterSheet!AK58</f>
        <v>5</v>
      </c>
      <c r="G94" s="60">
        <f>MasterSheet!AL58</f>
        <v>0</v>
      </c>
      <c r="H94" s="60">
        <f>MasterSheet!AM58</f>
        <v>0</v>
      </c>
      <c r="I94" s="60">
        <f>MasterSheet!AN58</f>
        <v>7.5</v>
      </c>
      <c r="J94" s="60">
        <f>MasterSheet!AO58</f>
        <v>7.5</v>
      </c>
      <c r="K94" s="60">
        <f>MasterSheet!AP58</f>
        <v>7.5</v>
      </c>
      <c r="L94" s="60">
        <f>MasterSheet!AQ58</f>
        <v>7.5</v>
      </c>
      <c r="M94" s="60">
        <f>MasterSheet!AR58</f>
        <v>40</v>
      </c>
      <c r="N94" s="60">
        <f>MasterSheet!AS58</f>
        <v>40</v>
      </c>
      <c r="O94" s="414">
        <f>MasterSheet!AT58</f>
        <v>1</v>
      </c>
      <c r="P94" s="60">
        <f>MasterSheet!AU58</f>
        <v>25</v>
      </c>
      <c r="Q94" s="60">
        <f>MasterSheet!AV58</f>
        <v>25</v>
      </c>
      <c r="R94" s="400">
        <f>MasterSheet!AW58</f>
        <v>1</v>
      </c>
      <c r="S94" s="755"/>
      <c r="T94" s="755"/>
      <c r="U94" s="786"/>
      <c r="V94" s="60">
        <f>MasterSheet!BG58</f>
        <v>25</v>
      </c>
      <c r="W94" s="60">
        <f>MasterSheet!BH58</f>
        <v>25</v>
      </c>
      <c r="X94" s="400">
        <f>MasterSheet!BI58</f>
        <v>1</v>
      </c>
      <c r="Y94" s="755"/>
      <c r="Z94" s="758"/>
      <c r="AA94" s="761"/>
    </row>
    <row r="95" spans="2:27" ht="39.950000000000003" customHeight="1" x14ac:dyDescent="0.2">
      <c r="B95" s="781"/>
      <c r="C95" s="784"/>
      <c r="D95" s="432" t="s">
        <v>120</v>
      </c>
      <c r="E95" s="60">
        <f>MasterSheet!AJ59</f>
        <v>5</v>
      </c>
      <c r="F95" s="60">
        <f>MasterSheet!AK59</f>
        <v>7</v>
      </c>
      <c r="G95" s="60">
        <f>MasterSheet!AL59</f>
        <v>5</v>
      </c>
      <c r="H95" s="60">
        <f>MasterSheet!AM59</f>
        <v>5</v>
      </c>
      <c r="I95" s="60">
        <f>MasterSheet!AN59</f>
        <v>5</v>
      </c>
      <c r="J95" s="60">
        <f>MasterSheet!AO59</f>
        <v>5</v>
      </c>
      <c r="K95" s="60">
        <f>MasterSheet!AP59</f>
        <v>7</v>
      </c>
      <c r="L95" s="60">
        <f>MasterSheet!AQ59</f>
        <v>5</v>
      </c>
      <c r="M95" s="60">
        <f>MasterSheet!AR59</f>
        <v>40</v>
      </c>
      <c r="N95" s="60">
        <f>MasterSheet!AS59</f>
        <v>40</v>
      </c>
      <c r="O95" s="414">
        <f>MasterSheet!AT59</f>
        <v>1</v>
      </c>
      <c r="P95" s="60">
        <f>MasterSheet!AU59</f>
        <v>23</v>
      </c>
      <c r="Q95" s="60">
        <f>MasterSheet!AV59</f>
        <v>25</v>
      </c>
      <c r="R95" s="400">
        <f>MasterSheet!AW59</f>
        <v>1.0869565217391304</v>
      </c>
      <c r="S95" s="755"/>
      <c r="T95" s="755"/>
      <c r="U95" s="786"/>
      <c r="V95" s="60">
        <f>MasterSheet!BG59</f>
        <v>28</v>
      </c>
      <c r="W95" s="60">
        <f>MasterSheet!BH59</f>
        <v>30</v>
      </c>
      <c r="X95" s="400">
        <f>MasterSheet!BI59</f>
        <v>1.0714285714285714</v>
      </c>
      <c r="Y95" s="755"/>
      <c r="Z95" s="758"/>
      <c r="AA95" s="761"/>
    </row>
    <row r="96" spans="2:27" ht="39.950000000000003" customHeight="1" x14ac:dyDescent="0.2">
      <c r="B96" s="781"/>
      <c r="C96" s="784"/>
      <c r="D96" s="432" t="s">
        <v>121</v>
      </c>
      <c r="E96" s="60">
        <f>MasterSheet!AJ60</f>
        <v>5</v>
      </c>
      <c r="F96" s="60">
        <f>MasterSheet!AK60</f>
        <v>5</v>
      </c>
      <c r="G96" s="60">
        <f>MasterSheet!AL60</f>
        <v>5</v>
      </c>
      <c r="H96" s="60">
        <f>MasterSheet!AM60</f>
        <v>5</v>
      </c>
      <c r="I96" s="60">
        <f>MasterSheet!AN60</f>
        <v>5</v>
      </c>
      <c r="J96" s="60">
        <f>MasterSheet!AO60</f>
        <v>5</v>
      </c>
      <c r="K96" s="60">
        <f>MasterSheet!AP60</f>
        <v>5</v>
      </c>
      <c r="L96" s="60">
        <f>MasterSheet!AQ60</f>
        <v>5</v>
      </c>
      <c r="M96" s="60">
        <f>MasterSheet!AR60</f>
        <v>40</v>
      </c>
      <c r="N96" s="60">
        <f>MasterSheet!AS60</f>
        <v>40</v>
      </c>
      <c r="O96" s="414">
        <f>MasterSheet!AT60</f>
        <v>1</v>
      </c>
      <c r="P96" s="60">
        <f>MasterSheet!AU60</f>
        <v>25</v>
      </c>
      <c r="Q96" s="60">
        <f>MasterSheet!AV60</f>
        <v>25</v>
      </c>
      <c r="R96" s="400">
        <f>MasterSheet!AW60</f>
        <v>1</v>
      </c>
      <c r="S96" s="755"/>
      <c r="T96" s="755"/>
      <c r="U96" s="786"/>
      <c r="V96" s="60">
        <f>MasterSheet!BG60</f>
        <v>30</v>
      </c>
      <c r="W96" s="60">
        <f>MasterSheet!BH60</f>
        <v>30</v>
      </c>
      <c r="X96" s="400">
        <f>MasterSheet!BI60</f>
        <v>1</v>
      </c>
      <c r="Y96" s="755"/>
      <c r="Z96" s="758"/>
      <c r="AA96" s="761"/>
    </row>
    <row r="97" spans="2:27" ht="39.950000000000003" customHeight="1" x14ac:dyDescent="0.2">
      <c r="B97" s="781"/>
      <c r="C97" s="784"/>
      <c r="D97" s="432" t="s">
        <v>123</v>
      </c>
      <c r="E97" s="60">
        <f>MasterSheet!AJ61</f>
        <v>12.5</v>
      </c>
      <c r="F97" s="60">
        <f>MasterSheet!AK61</f>
        <v>14.5</v>
      </c>
      <c r="G97" s="60">
        <f>MasterSheet!AL61</f>
        <v>12.5</v>
      </c>
      <c r="H97" s="60">
        <f>MasterSheet!AM61</f>
        <v>12.5</v>
      </c>
      <c r="I97" s="60">
        <f>MasterSheet!AN61</f>
        <v>12.5</v>
      </c>
      <c r="J97" s="60">
        <f>MasterSheet!AO61</f>
        <v>12.5</v>
      </c>
      <c r="K97" s="60">
        <f>MasterSheet!AP61</f>
        <v>14.5</v>
      </c>
      <c r="L97" s="60">
        <f>MasterSheet!AQ61</f>
        <v>12.5</v>
      </c>
      <c r="M97" s="60">
        <f>MasterSheet!AR61</f>
        <v>70</v>
      </c>
      <c r="N97" s="60">
        <f>MasterSheet!AS61</f>
        <v>70</v>
      </c>
      <c r="O97" s="414">
        <f>MasterSheet!AT61</f>
        <v>1</v>
      </c>
      <c r="P97" s="60">
        <f>MasterSheet!AU61</f>
        <v>30.5</v>
      </c>
      <c r="Q97" s="60">
        <f>MasterSheet!AV61</f>
        <v>32.5</v>
      </c>
      <c r="R97" s="400">
        <f>MasterSheet!AW61</f>
        <v>1.0655737704918034</v>
      </c>
      <c r="S97" s="755"/>
      <c r="T97" s="755"/>
      <c r="U97" s="786"/>
      <c r="V97" s="60">
        <f>MasterSheet!BG61</f>
        <v>43</v>
      </c>
      <c r="W97" s="60">
        <f>MasterSheet!BH61</f>
        <v>45</v>
      </c>
      <c r="X97" s="400">
        <f>MasterSheet!BI61</f>
        <v>1.0465116279069768</v>
      </c>
      <c r="Y97" s="755"/>
      <c r="Z97" s="758"/>
      <c r="AA97" s="761"/>
    </row>
    <row r="98" spans="2:27" ht="39.950000000000003" customHeight="1" x14ac:dyDescent="0.2">
      <c r="B98" s="781"/>
      <c r="C98" s="784"/>
      <c r="D98" s="432" t="s">
        <v>274</v>
      </c>
      <c r="E98" s="60">
        <f>MasterSheet!AJ62</f>
        <v>0</v>
      </c>
      <c r="F98" s="60">
        <f>MasterSheet!AK62</f>
        <v>0</v>
      </c>
      <c r="G98" s="60">
        <f>MasterSheet!AL62</f>
        <v>0</v>
      </c>
      <c r="H98" s="60">
        <f>MasterSheet!AM62</f>
        <v>0</v>
      </c>
      <c r="I98" s="60">
        <f>MasterSheet!AN62</f>
        <v>0</v>
      </c>
      <c r="J98" s="60">
        <f>MasterSheet!AO62</f>
        <v>0</v>
      </c>
      <c r="K98" s="60">
        <f>MasterSheet!AP62</f>
        <v>25</v>
      </c>
      <c r="L98" s="60">
        <f>MasterSheet!AQ62</f>
        <v>25</v>
      </c>
      <c r="M98" s="60">
        <f>MasterSheet!AR62</f>
        <v>25</v>
      </c>
      <c r="N98" s="60">
        <f>MasterSheet!AS62</f>
        <v>25</v>
      </c>
      <c r="O98" s="60">
        <f>MasterSheet!AT62</f>
        <v>1</v>
      </c>
      <c r="P98" s="60">
        <f>MasterSheet!AU62</f>
        <v>0</v>
      </c>
      <c r="Q98" s="60">
        <f>MasterSheet!AV62</f>
        <v>0</v>
      </c>
      <c r="R98" s="433"/>
      <c r="S98" s="756"/>
      <c r="T98" s="756"/>
      <c r="U98" s="787"/>
      <c r="V98" s="60">
        <f>MasterSheet!BG62</f>
        <v>0</v>
      </c>
      <c r="W98" s="60">
        <f>MasterSheet!BH62</f>
        <v>0</v>
      </c>
      <c r="X98" s="434"/>
      <c r="Y98" s="756"/>
      <c r="Z98" s="759"/>
      <c r="AA98" s="762"/>
    </row>
    <row r="101" spans="2:27" ht="39.950000000000003" customHeight="1" x14ac:dyDescent="0.2">
      <c r="B101" s="781" t="s">
        <v>294</v>
      </c>
      <c r="C101" s="781"/>
      <c r="D101" s="781"/>
      <c r="E101" s="763">
        <v>2017</v>
      </c>
      <c r="F101" s="763"/>
      <c r="G101" s="763"/>
      <c r="H101" s="763"/>
      <c r="I101" s="763"/>
      <c r="J101" s="763"/>
      <c r="K101" s="763"/>
      <c r="L101" s="763"/>
      <c r="M101" s="763"/>
      <c r="N101" s="763"/>
      <c r="O101" s="763"/>
      <c r="P101" s="763"/>
      <c r="Q101" s="763"/>
      <c r="R101" s="763"/>
      <c r="S101" s="763"/>
      <c r="T101" s="763"/>
      <c r="U101" s="763"/>
      <c r="V101" s="763"/>
      <c r="W101" s="763"/>
      <c r="X101" s="763"/>
      <c r="Y101" s="763"/>
      <c r="Z101" s="763"/>
      <c r="AA101" s="763"/>
    </row>
    <row r="102" spans="2:27" ht="39.950000000000003" customHeight="1" x14ac:dyDescent="0.2">
      <c r="B102" s="781"/>
      <c r="C102" s="781"/>
      <c r="D102" s="781"/>
      <c r="E102" s="763" t="s">
        <v>33</v>
      </c>
      <c r="F102" s="763"/>
      <c r="G102" s="763" t="s">
        <v>34</v>
      </c>
      <c r="H102" s="763"/>
      <c r="I102" s="763" t="s">
        <v>44</v>
      </c>
      <c r="J102" s="763"/>
      <c r="K102" s="763" t="s">
        <v>35</v>
      </c>
      <c r="L102" s="763"/>
      <c r="M102" s="763" t="s">
        <v>55</v>
      </c>
      <c r="N102" s="763"/>
      <c r="O102" s="763" t="s">
        <v>220</v>
      </c>
      <c r="P102" s="764" t="s">
        <v>33</v>
      </c>
      <c r="Q102" s="764"/>
      <c r="R102" s="764"/>
      <c r="S102" s="764"/>
      <c r="T102" s="764"/>
      <c r="U102" s="764"/>
      <c r="V102" s="764" t="s">
        <v>34</v>
      </c>
      <c r="W102" s="764"/>
      <c r="X102" s="764"/>
      <c r="Y102" s="764"/>
      <c r="Z102" s="764"/>
      <c r="AA102" s="764"/>
    </row>
    <row r="103" spans="2:27" ht="39.950000000000003" customHeight="1" x14ac:dyDescent="0.2">
      <c r="B103" s="781"/>
      <c r="C103" s="781"/>
      <c r="D103" s="781"/>
      <c r="E103" s="410" t="s">
        <v>51</v>
      </c>
      <c r="F103" s="410" t="s">
        <v>45</v>
      </c>
      <c r="G103" s="410" t="s">
        <v>51</v>
      </c>
      <c r="H103" s="410" t="s">
        <v>45</v>
      </c>
      <c r="I103" s="410" t="s">
        <v>51</v>
      </c>
      <c r="J103" s="410" t="s">
        <v>45</v>
      </c>
      <c r="K103" s="410" t="s">
        <v>51</v>
      </c>
      <c r="L103" s="410" t="s">
        <v>45</v>
      </c>
      <c r="M103" s="410" t="s">
        <v>51</v>
      </c>
      <c r="N103" s="410" t="s">
        <v>45</v>
      </c>
      <c r="O103" s="763"/>
      <c r="P103" s="411" t="s">
        <v>221</v>
      </c>
      <c r="Q103" s="411" t="s">
        <v>222</v>
      </c>
      <c r="R103" s="411" t="s">
        <v>220</v>
      </c>
      <c r="S103" s="411" t="s">
        <v>224</v>
      </c>
      <c r="T103" s="411" t="s">
        <v>223</v>
      </c>
      <c r="U103" s="411" t="s">
        <v>220</v>
      </c>
      <c r="V103" s="411" t="s">
        <v>221</v>
      </c>
      <c r="W103" s="411" t="s">
        <v>222</v>
      </c>
      <c r="X103" s="411" t="s">
        <v>220</v>
      </c>
      <c r="Y103" s="411" t="s">
        <v>224</v>
      </c>
      <c r="Z103" s="411" t="s">
        <v>223</v>
      </c>
      <c r="AA103" s="411" t="s">
        <v>220</v>
      </c>
    </row>
    <row r="104" spans="2:27" ht="39.950000000000003" customHeight="1" x14ac:dyDescent="0.2">
      <c r="B104" s="781"/>
      <c r="C104" s="784" t="s">
        <v>231</v>
      </c>
      <c r="D104" s="432" t="s">
        <v>124</v>
      </c>
      <c r="E104" s="60">
        <f>MasterSheet!AJ63</f>
        <v>15</v>
      </c>
      <c r="F104" s="60">
        <f>MasterSheet!AK63</f>
        <v>14</v>
      </c>
      <c r="G104" s="60">
        <f>MasterSheet!AL63</f>
        <v>15</v>
      </c>
      <c r="H104" s="60">
        <f>MasterSheet!AM63</f>
        <v>15</v>
      </c>
      <c r="I104" s="60">
        <f>MasterSheet!AN63</f>
        <v>15</v>
      </c>
      <c r="J104" s="60">
        <f>MasterSheet!AO63</f>
        <v>15</v>
      </c>
      <c r="K104" s="60">
        <f>MasterSheet!AP63</f>
        <v>17</v>
      </c>
      <c r="L104" s="60">
        <f>MasterSheet!AQ63</f>
        <v>18</v>
      </c>
      <c r="M104" s="60">
        <f>MasterSheet!AR63</f>
        <v>70</v>
      </c>
      <c r="N104" s="60">
        <f>MasterSheet!AS63</f>
        <v>70</v>
      </c>
      <c r="O104" s="435">
        <f>MasterSheet!AT63</f>
        <v>1</v>
      </c>
      <c r="P104" s="60">
        <f>MasterSheet!AU63</f>
        <v>23</v>
      </c>
      <c r="Q104" s="60">
        <f>MasterSheet!AV63</f>
        <v>22</v>
      </c>
      <c r="R104" s="436">
        <f>MasterSheet!AW63</f>
        <v>0.95652173913043481</v>
      </c>
      <c r="S104" s="767">
        <f>AVERAGE(P104:P107)</f>
        <v>11.5</v>
      </c>
      <c r="T104" s="767">
        <f>AVERAGE(Q104:Q107)</f>
        <v>10.5</v>
      </c>
      <c r="U104" s="789">
        <f>T104/S104</f>
        <v>0.91304347826086951</v>
      </c>
      <c r="V104" s="60">
        <f>MasterSheet!BG63</f>
        <v>38</v>
      </c>
      <c r="W104" s="60">
        <f>MasterSheet!BH63</f>
        <v>37</v>
      </c>
      <c r="X104" s="415">
        <f>MasterSheet!BI63</f>
        <v>0.97368421052631582</v>
      </c>
      <c r="Y104" s="767">
        <f>AVERAGE(V104:V107)</f>
        <v>16.5</v>
      </c>
      <c r="Z104" s="767">
        <f>AVERAGE(W104:W107)</f>
        <v>16.25</v>
      </c>
      <c r="AA104" s="768">
        <f>Z104/Y104</f>
        <v>0.98484848484848486</v>
      </c>
    </row>
    <row r="105" spans="2:27" ht="39.950000000000003" customHeight="1" x14ac:dyDescent="0.2">
      <c r="B105" s="781"/>
      <c r="C105" s="784"/>
      <c r="D105" s="432" t="s">
        <v>125</v>
      </c>
      <c r="E105" s="60">
        <f>MasterSheet!AJ64</f>
        <v>5</v>
      </c>
      <c r="F105" s="60">
        <f>MasterSheet!AK64</f>
        <v>2</v>
      </c>
      <c r="G105" s="60">
        <f>MasterSheet!AL64</f>
        <v>5</v>
      </c>
      <c r="H105" s="60">
        <f>MasterSheet!AM64</f>
        <v>8</v>
      </c>
      <c r="I105" s="60">
        <f>MasterSheet!AN64</f>
        <v>5</v>
      </c>
      <c r="J105" s="60">
        <f>MasterSheet!AO64</f>
        <v>5</v>
      </c>
      <c r="K105" s="60">
        <f>MasterSheet!AP64</f>
        <v>7</v>
      </c>
      <c r="L105" s="60">
        <f>MasterSheet!AQ64</f>
        <v>7</v>
      </c>
      <c r="M105" s="60">
        <f>MasterSheet!AR64</f>
        <v>40</v>
      </c>
      <c r="N105" s="60">
        <f>MasterSheet!AS64</f>
        <v>40</v>
      </c>
      <c r="O105" s="435">
        <f>MasterSheet!AT64</f>
        <v>1</v>
      </c>
      <c r="P105" s="60">
        <f>MasterSheet!AU64</f>
        <v>23</v>
      </c>
      <c r="Q105" s="60">
        <f>MasterSheet!AV64</f>
        <v>20</v>
      </c>
      <c r="R105" s="436">
        <f>MasterSheet!AW64</f>
        <v>0.86956521739130432</v>
      </c>
      <c r="S105" s="767"/>
      <c r="T105" s="767"/>
      <c r="U105" s="789"/>
      <c r="V105" s="60">
        <f>MasterSheet!BG64</f>
        <v>28</v>
      </c>
      <c r="W105" s="60">
        <f>MasterSheet!BH64</f>
        <v>28</v>
      </c>
      <c r="X105" s="415">
        <f>MasterSheet!BI64</f>
        <v>1</v>
      </c>
      <c r="Y105" s="767"/>
      <c r="Z105" s="767"/>
      <c r="AA105" s="768"/>
    </row>
    <row r="106" spans="2:27" ht="39.950000000000003" customHeight="1" x14ac:dyDescent="0.2">
      <c r="B106" s="781"/>
      <c r="C106" s="784" t="s">
        <v>232</v>
      </c>
      <c r="D106" s="432" t="s">
        <v>126</v>
      </c>
      <c r="E106" s="60">
        <f>MasterSheet!AJ65</f>
        <v>0</v>
      </c>
      <c r="F106" s="60">
        <f>MasterSheet!AK65</f>
        <v>0</v>
      </c>
      <c r="G106" s="60">
        <f>MasterSheet!AL65</f>
        <v>0</v>
      </c>
      <c r="H106" s="60">
        <f>MasterSheet!AM65</f>
        <v>0</v>
      </c>
      <c r="I106" s="60">
        <f>MasterSheet!AN65</f>
        <v>0</v>
      </c>
      <c r="J106" s="60">
        <f>MasterSheet!AO65</f>
        <v>0</v>
      </c>
      <c r="K106" s="60">
        <f>MasterSheet!AP65</f>
        <v>0</v>
      </c>
      <c r="L106" s="60">
        <f>MasterSheet!AQ65</f>
        <v>0</v>
      </c>
      <c r="M106" s="60">
        <f>MasterSheet!AR65</f>
        <v>0</v>
      </c>
      <c r="N106" s="60">
        <f>MasterSheet!AS65</f>
        <v>0</v>
      </c>
      <c r="O106" s="435">
        <f>MasterSheet!AT65</f>
        <v>0</v>
      </c>
      <c r="P106" s="60">
        <f>MasterSheet!AU65</f>
        <v>0</v>
      </c>
      <c r="Q106" s="60">
        <f>MasterSheet!AV65</f>
        <v>0</v>
      </c>
      <c r="R106" s="424"/>
      <c r="S106" s="767"/>
      <c r="T106" s="767"/>
      <c r="U106" s="789"/>
      <c r="V106" s="60">
        <f>MasterSheet!BG65</f>
        <v>0</v>
      </c>
      <c r="W106" s="60">
        <f>MasterSheet!BH65</f>
        <v>0</v>
      </c>
      <c r="X106" s="424"/>
      <c r="Y106" s="767"/>
      <c r="Z106" s="767"/>
      <c r="AA106" s="768"/>
    </row>
    <row r="107" spans="2:27" ht="39.950000000000003" customHeight="1" x14ac:dyDescent="0.2">
      <c r="B107" s="781"/>
      <c r="C107" s="784"/>
      <c r="D107" s="432" t="s">
        <v>127</v>
      </c>
      <c r="E107" s="60">
        <f>MasterSheet!AJ66</f>
        <v>0</v>
      </c>
      <c r="F107" s="60">
        <f>MasterSheet!AK66</f>
        <v>0</v>
      </c>
      <c r="G107" s="60">
        <f>MasterSheet!AL66</f>
        <v>0</v>
      </c>
      <c r="H107" s="60">
        <f>MasterSheet!AM66</f>
        <v>0</v>
      </c>
      <c r="I107" s="60">
        <f>MasterSheet!AN66</f>
        <v>0</v>
      </c>
      <c r="J107" s="60">
        <f>MasterSheet!AO66</f>
        <v>0</v>
      </c>
      <c r="K107" s="60">
        <f>MasterSheet!AP66</f>
        <v>0</v>
      </c>
      <c r="L107" s="60">
        <f>MasterSheet!AQ66</f>
        <v>0</v>
      </c>
      <c r="M107" s="60">
        <f>MasterSheet!AR66</f>
        <v>0</v>
      </c>
      <c r="N107" s="60">
        <f>MasterSheet!AS66</f>
        <v>0</v>
      </c>
      <c r="O107" s="435">
        <f>MasterSheet!AT66</f>
        <v>0</v>
      </c>
      <c r="P107" s="60">
        <f>MasterSheet!AU66</f>
        <v>0</v>
      </c>
      <c r="Q107" s="60">
        <f>MasterSheet!AV66</f>
        <v>0</v>
      </c>
      <c r="R107" s="424"/>
      <c r="S107" s="767"/>
      <c r="T107" s="767"/>
      <c r="U107" s="789"/>
      <c r="V107" s="60">
        <f>MasterSheet!BG66</f>
        <v>0</v>
      </c>
      <c r="W107" s="60">
        <f>MasterSheet!BH66</f>
        <v>0</v>
      </c>
      <c r="X107" s="424"/>
      <c r="Y107" s="767"/>
      <c r="Z107" s="767"/>
      <c r="AA107" s="768"/>
    </row>
    <row r="108" spans="2:27" ht="39.950000000000003" customHeight="1" x14ac:dyDescent="0.2">
      <c r="B108" s="403"/>
      <c r="C108" s="403"/>
      <c r="D108" s="404"/>
      <c r="E108" s="405"/>
      <c r="F108" s="405"/>
      <c r="G108" s="405"/>
      <c r="H108" s="405"/>
      <c r="I108" s="405"/>
      <c r="J108" s="405"/>
      <c r="K108" s="405"/>
      <c r="L108" s="405"/>
      <c r="M108" s="405"/>
      <c r="N108" s="437"/>
      <c r="O108" s="437"/>
      <c r="P108" s="437"/>
      <c r="Q108" s="437"/>
      <c r="R108" s="437"/>
      <c r="S108" s="438"/>
      <c r="T108" s="438"/>
      <c r="U108" s="407"/>
    </row>
    <row r="110" spans="2:27" ht="39.950000000000003" customHeight="1" x14ac:dyDescent="0.2">
      <c r="B110" s="781" t="s">
        <v>295</v>
      </c>
      <c r="C110" s="781"/>
      <c r="D110" s="781"/>
      <c r="E110" s="763">
        <v>2017</v>
      </c>
      <c r="F110" s="763"/>
      <c r="G110" s="763"/>
      <c r="H110" s="763"/>
      <c r="I110" s="763"/>
      <c r="J110" s="763"/>
      <c r="K110" s="763"/>
      <c r="L110" s="763"/>
      <c r="M110" s="763"/>
      <c r="N110" s="763"/>
      <c r="O110" s="763"/>
      <c r="P110" s="763"/>
      <c r="Q110" s="763"/>
      <c r="R110" s="763"/>
      <c r="S110" s="763"/>
      <c r="T110" s="763"/>
      <c r="U110" s="763"/>
      <c r="V110" s="763"/>
      <c r="W110" s="763"/>
      <c r="X110" s="763"/>
      <c r="Y110" s="763"/>
      <c r="Z110" s="763"/>
      <c r="AA110" s="763"/>
    </row>
    <row r="111" spans="2:27" ht="39.950000000000003" customHeight="1" x14ac:dyDescent="0.2">
      <c r="B111" s="781"/>
      <c r="C111" s="781"/>
      <c r="D111" s="781"/>
      <c r="E111" s="763" t="s">
        <v>33</v>
      </c>
      <c r="F111" s="763"/>
      <c r="G111" s="763" t="s">
        <v>34</v>
      </c>
      <c r="H111" s="763"/>
      <c r="I111" s="763" t="s">
        <v>44</v>
      </c>
      <c r="J111" s="763"/>
      <c r="K111" s="763" t="s">
        <v>35</v>
      </c>
      <c r="L111" s="763"/>
      <c r="M111" s="763" t="s">
        <v>55</v>
      </c>
      <c r="N111" s="763"/>
      <c r="O111" s="763" t="s">
        <v>220</v>
      </c>
      <c r="P111" s="764" t="s">
        <v>33</v>
      </c>
      <c r="Q111" s="764"/>
      <c r="R111" s="764"/>
      <c r="S111" s="764"/>
      <c r="T111" s="764"/>
      <c r="U111" s="764"/>
      <c r="V111" s="764" t="s">
        <v>34</v>
      </c>
      <c r="W111" s="764"/>
      <c r="X111" s="764"/>
      <c r="Y111" s="764"/>
      <c r="Z111" s="764"/>
      <c r="AA111" s="764"/>
    </row>
    <row r="112" spans="2:27" ht="39.950000000000003" customHeight="1" x14ac:dyDescent="0.2">
      <c r="B112" s="781"/>
      <c r="C112" s="781"/>
      <c r="D112" s="781"/>
      <c r="E112" s="410" t="s">
        <v>51</v>
      </c>
      <c r="F112" s="410" t="s">
        <v>45</v>
      </c>
      <c r="G112" s="410" t="s">
        <v>51</v>
      </c>
      <c r="H112" s="410" t="s">
        <v>45</v>
      </c>
      <c r="I112" s="410" t="s">
        <v>51</v>
      </c>
      <c r="J112" s="410" t="s">
        <v>45</v>
      </c>
      <c r="K112" s="410" t="s">
        <v>51</v>
      </c>
      <c r="L112" s="410" t="s">
        <v>45</v>
      </c>
      <c r="M112" s="410" t="s">
        <v>51</v>
      </c>
      <c r="N112" s="410" t="s">
        <v>45</v>
      </c>
      <c r="O112" s="763"/>
      <c r="P112" s="411" t="s">
        <v>221</v>
      </c>
      <c r="Q112" s="411" t="s">
        <v>222</v>
      </c>
      <c r="R112" s="411" t="s">
        <v>220</v>
      </c>
      <c r="S112" s="411" t="s">
        <v>224</v>
      </c>
      <c r="T112" s="411" t="s">
        <v>223</v>
      </c>
      <c r="U112" s="411" t="s">
        <v>220</v>
      </c>
      <c r="V112" s="411" t="s">
        <v>221</v>
      </c>
      <c r="W112" s="411" t="s">
        <v>222</v>
      </c>
      <c r="X112" s="411" t="s">
        <v>220</v>
      </c>
      <c r="Y112" s="411" t="s">
        <v>224</v>
      </c>
      <c r="Z112" s="411" t="s">
        <v>223</v>
      </c>
      <c r="AA112" s="411" t="s">
        <v>220</v>
      </c>
    </row>
    <row r="113" spans="2:27" ht="39.950000000000003" customHeight="1" x14ac:dyDescent="0.2">
      <c r="B113" s="781"/>
      <c r="C113" s="784" t="s">
        <v>233</v>
      </c>
      <c r="D113" s="432" t="s">
        <v>129</v>
      </c>
      <c r="E113" s="60">
        <f>MasterSheet!AJ67</f>
        <v>5</v>
      </c>
      <c r="F113" s="60">
        <f>MasterSheet!AK67</f>
        <v>10</v>
      </c>
      <c r="G113" s="60">
        <f>MasterSheet!AL67</f>
        <v>0</v>
      </c>
      <c r="H113" s="60">
        <f>MasterSheet!AM67</f>
        <v>7</v>
      </c>
      <c r="I113" s="60">
        <f>MasterSheet!AN67</f>
        <v>7.5</v>
      </c>
      <c r="J113" s="60">
        <f>MasterSheet!AO67</f>
        <v>7.5</v>
      </c>
      <c r="K113" s="60">
        <f>MasterSheet!AP67</f>
        <v>22.5</v>
      </c>
      <c r="L113" s="60">
        <f>MasterSheet!AQ67</f>
        <v>5.5</v>
      </c>
      <c r="M113" s="60">
        <f>MasterSheet!AR67</f>
        <v>50</v>
      </c>
      <c r="N113" s="60">
        <f>MasterSheet!AS67</f>
        <v>45</v>
      </c>
      <c r="O113" s="435">
        <f>MasterSheet!AT67</f>
        <v>0.9</v>
      </c>
      <c r="P113" s="60">
        <f>MasterSheet!AU67</f>
        <v>20</v>
      </c>
      <c r="Q113" s="60">
        <f>MasterSheet!AV67</f>
        <v>25</v>
      </c>
      <c r="R113" s="436">
        <f>MasterSheet!AW67</f>
        <v>1.25</v>
      </c>
      <c r="S113" s="767">
        <f>AVERAGE(P113:P121)</f>
        <v>34.722222222222221</v>
      </c>
      <c r="T113" s="767">
        <f>AVERAGE(Q113:Q121)</f>
        <v>34.888888888888886</v>
      </c>
      <c r="U113" s="790">
        <f>T113/S113</f>
        <v>1.0047999999999999</v>
      </c>
      <c r="V113" s="60">
        <f>MasterSheet!BG67</f>
        <v>20</v>
      </c>
      <c r="W113" s="60">
        <f>MasterSheet!BH67</f>
        <v>32</v>
      </c>
      <c r="X113" s="415">
        <f>MasterSheet!BI67</f>
        <v>1.6</v>
      </c>
      <c r="Y113" s="766">
        <f>AVERAGE(V113:V121)</f>
        <v>40.555555555555557</v>
      </c>
      <c r="Z113" s="767">
        <f>AVERAGE(W113:W121)</f>
        <v>41.111111111111114</v>
      </c>
      <c r="AA113" s="768">
        <f>Z113/Y113</f>
        <v>1.0136986301369864</v>
      </c>
    </row>
    <row r="114" spans="2:27" ht="39.950000000000003" customHeight="1" x14ac:dyDescent="0.2">
      <c r="B114" s="781"/>
      <c r="C114" s="784"/>
      <c r="D114" s="432" t="s">
        <v>130</v>
      </c>
      <c r="E114" s="60">
        <f>MasterSheet!AJ68</f>
        <v>10</v>
      </c>
      <c r="F114" s="60">
        <f>MasterSheet!AK68</f>
        <v>7</v>
      </c>
      <c r="G114" s="60">
        <f>MasterSheet!AL68</f>
        <v>10</v>
      </c>
      <c r="H114" s="60">
        <f>MasterSheet!AM68</f>
        <v>9</v>
      </c>
      <c r="I114" s="60">
        <f>MasterSheet!AN68</f>
        <v>10</v>
      </c>
      <c r="J114" s="60">
        <f>MasterSheet!AO68</f>
        <v>10</v>
      </c>
      <c r="K114" s="60">
        <f>MasterSheet!AP68</f>
        <v>12</v>
      </c>
      <c r="L114" s="60">
        <f>MasterSheet!AQ68</f>
        <v>16</v>
      </c>
      <c r="M114" s="60">
        <f>MasterSheet!AR68</f>
        <v>80</v>
      </c>
      <c r="N114" s="60">
        <f>MasterSheet!AS68</f>
        <v>80</v>
      </c>
      <c r="O114" s="435">
        <f>MasterSheet!AT68</f>
        <v>1</v>
      </c>
      <c r="P114" s="60">
        <f>MasterSheet!AU68</f>
        <v>48</v>
      </c>
      <c r="Q114" s="60">
        <f>MasterSheet!AV68</f>
        <v>45</v>
      </c>
      <c r="R114" s="415">
        <f>MasterSheet!AW68</f>
        <v>0.9375</v>
      </c>
      <c r="S114" s="767"/>
      <c r="T114" s="767"/>
      <c r="U114" s="790"/>
      <c r="V114" s="60">
        <f>MasterSheet!BG68</f>
        <v>58</v>
      </c>
      <c r="W114" s="60">
        <f>MasterSheet!BH68</f>
        <v>54</v>
      </c>
      <c r="X114" s="415">
        <f>MasterSheet!BI68</f>
        <v>0.93103448275862066</v>
      </c>
      <c r="Y114" s="766"/>
      <c r="Z114" s="767"/>
      <c r="AA114" s="768"/>
    </row>
    <row r="115" spans="2:27" ht="39.950000000000003" customHeight="1" x14ac:dyDescent="0.2">
      <c r="B115" s="781"/>
      <c r="C115" s="784"/>
      <c r="D115" s="432" t="s">
        <v>131</v>
      </c>
      <c r="E115" s="60">
        <f>MasterSheet!AJ69</f>
        <v>7.5</v>
      </c>
      <c r="F115" s="60">
        <f>MasterSheet!AK69</f>
        <v>8</v>
      </c>
      <c r="G115" s="60">
        <f>MasterSheet!AL69</f>
        <v>7.5</v>
      </c>
      <c r="H115" s="60">
        <f>MasterSheet!AM69</f>
        <v>7.5</v>
      </c>
      <c r="I115" s="60">
        <f>MasterSheet!AN69</f>
        <v>7.5</v>
      </c>
      <c r="J115" s="60">
        <f>MasterSheet!AO69</f>
        <v>7.5</v>
      </c>
      <c r="K115" s="60">
        <f>MasterSheet!AP69</f>
        <v>7.5</v>
      </c>
      <c r="L115" s="60">
        <f>MasterSheet!AQ69</f>
        <v>9</v>
      </c>
      <c r="M115" s="60">
        <f>MasterSheet!AR69</f>
        <v>100</v>
      </c>
      <c r="N115" s="60">
        <f>MasterSheet!AS69</f>
        <v>100</v>
      </c>
      <c r="O115" s="435">
        <f>MasterSheet!AT69</f>
        <v>1</v>
      </c>
      <c r="P115" s="60">
        <f>MasterSheet!AU69</f>
        <v>77.5</v>
      </c>
      <c r="Q115" s="60">
        <f>MasterSheet!AV69</f>
        <v>76</v>
      </c>
      <c r="R115" s="415">
        <f>MasterSheet!AW69</f>
        <v>0.98064516129032253</v>
      </c>
      <c r="S115" s="767"/>
      <c r="T115" s="767"/>
      <c r="U115" s="790"/>
      <c r="V115" s="60">
        <f>MasterSheet!BG69</f>
        <v>85</v>
      </c>
      <c r="W115" s="60">
        <f>MasterSheet!BH69</f>
        <v>83.5</v>
      </c>
      <c r="X115" s="415">
        <f>MasterSheet!BI69</f>
        <v>0.98235294117647054</v>
      </c>
      <c r="Y115" s="766"/>
      <c r="Z115" s="767"/>
      <c r="AA115" s="768"/>
    </row>
    <row r="116" spans="2:27" ht="39.950000000000003" customHeight="1" x14ac:dyDescent="0.2">
      <c r="B116" s="781"/>
      <c r="C116" s="784"/>
      <c r="D116" s="432" t="s">
        <v>132</v>
      </c>
      <c r="E116" s="60">
        <f>MasterSheet!AJ70</f>
        <v>10</v>
      </c>
      <c r="F116" s="60">
        <f>MasterSheet!AK70</f>
        <v>8</v>
      </c>
      <c r="G116" s="60">
        <f>MasterSheet!AL70</f>
        <v>0</v>
      </c>
      <c r="H116" s="60">
        <f>MasterSheet!AM70</f>
        <v>5</v>
      </c>
      <c r="I116" s="60">
        <f>MasterSheet!AN70</f>
        <v>5</v>
      </c>
      <c r="J116" s="60">
        <f>MasterSheet!AO70</f>
        <v>5</v>
      </c>
      <c r="K116" s="60">
        <f>MasterSheet!AP70</f>
        <v>30</v>
      </c>
      <c r="L116" s="60">
        <f>MasterSheet!AQ70</f>
        <v>27</v>
      </c>
      <c r="M116" s="60">
        <f>MasterSheet!AR70</f>
        <v>50</v>
      </c>
      <c r="N116" s="60">
        <f>MasterSheet!AS70</f>
        <v>50</v>
      </c>
      <c r="O116" s="435">
        <f>MasterSheet!AT70</f>
        <v>1</v>
      </c>
      <c r="P116" s="60">
        <f>MasterSheet!AU70</f>
        <v>15</v>
      </c>
      <c r="Q116" s="60">
        <f>MasterSheet!AV70</f>
        <v>13</v>
      </c>
      <c r="R116" s="436">
        <f>MasterSheet!AW70</f>
        <v>0.8666666666666667</v>
      </c>
      <c r="S116" s="767"/>
      <c r="T116" s="767"/>
      <c r="U116" s="790"/>
      <c r="V116" s="60">
        <f>MasterSheet!BG70</f>
        <v>15</v>
      </c>
      <c r="W116" s="60">
        <f>MasterSheet!BH70</f>
        <v>18</v>
      </c>
      <c r="X116" s="415">
        <f>MasterSheet!BI70</f>
        <v>1.2</v>
      </c>
      <c r="Y116" s="766"/>
      <c r="Z116" s="767"/>
      <c r="AA116" s="768"/>
    </row>
    <row r="117" spans="2:27" ht="39.950000000000003" customHeight="1" x14ac:dyDescent="0.2">
      <c r="B117" s="781"/>
      <c r="C117" s="784" t="s">
        <v>234</v>
      </c>
      <c r="D117" s="432" t="s">
        <v>133</v>
      </c>
      <c r="E117" s="60">
        <f>MasterSheet!AJ71</f>
        <v>7.5</v>
      </c>
      <c r="F117" s="60">
        <f>MasterSheet!AK71</f>
        <v>9.5</v>
      </c>
      <c r="G117" s="60">
        <f>MasterSheet!AL71</f>
        <v>7.5</v>
      </c>
      <c r="H117" s="60">
        <f>MasterSheet!AM71</f>
        <v>7.5</v>
      </c>
      <c r="I117" s="60">
        <f>MasterSheet!AN71</f>
        <v>7.5</v>
      </c>
      <c r="J117" s="60">
        <f>MasterSheet!AO71</f>
        <v>7.5</v>
      </c>
      <c r="K117" s="60">
        <f>MasterSheet!AP71</f>
        <v>9.5</v>
      </c>
      <c r="L117" s="60">
        <f>MasterSheet!AQ71</f>
        <v>0</v>
      </c>
      <c r="M117" s="60">
        <f>MasterSheet!AR71</f>
        <v>60</v>
      </c>
      <c r="N117" s="60">
        <f>MasterSheet!AS71</f>
        <v>52.5</v>
      </c>
      <c r="O117" s="435">
        <f>MasterSheet!AT71</f>
        <v>0.875</v>
      </c>
      <c r="P117" s="60">
        <f>MasterSheet!AU71</f>
        <v>35.5</v>
      </c>
      <c r="Q117" s="60">
        <f>MasterSheet!AV71</f>
        <v>37.5</v>
      </c>
      <c r="R117" s="415">
        <f>MasterSheet!AW71</f>
        <v>1.056338028169014</v>
      </c>
      <c r="S117" s="767"/>
      <c r="T117" s="767"/>
      <c r="U117" s="790"/>
      <c r="V117" s="60">
        <f>MasterSheet!BG71</f>
        <v>43</v>
      </c>
      <c r="W117" s="60">
        <f>MasterSheet!BH71</f>
        <v>45</v>
      </c>
      <c r="X117" s="415">
        <f>MasterSheet!BI71</f>
        <v>1.0465116279069768</v>
      </c>
      <c r="Y117" s="766"/>
      <c r="Z117" s="767"/>
      <c r="AA117" s="768"/>
    </row>
    <row r="118" spans="2:27" ht="39.950000000000003" customHeight="1" x14ac:dyDescent="0.2">
      <c r="B118" s="781"/>
      <c r="C118" s="784"/>
      <c r="D118" s="432" t="s">
        <v>134</v>
      </c>
      <c r="E118" s="60">
        <f>MasterSheet!AJ72</f>
        <v>7.5</v>
      </c>
      <c r="F118" s="60">
        <f>MasterSheet!AK72</f>
        <v>9.5</v>
      </c>
      <c r="G118" s="60">
        <f>MasterSheet!AL72</f>
        <v>7.5</v>
      </c>
      <c r="H118" s="60">
        <f>MasterSheet!AM72</f>
        <v>7.5</v>
      </c>
      <c r="I118" s="60">
        <f>MasterSheet!AN72</f>
        <v>7.5</v>
      </c>
      <c r="J118" s="60">
        <f>MasterSheet!AO72</f>
        <v>7.5</v>
      </c>
      <c r="K118" s="60">
        <f>MasterSheet!AP72</f>
        <v>9.5</v>
      </c>
      <c r="L118" s="60">
        <f>MasterSheet!AQ72</f>
        <v>0</v>
      </c>
      <c r="M118" s="60">
        <f>MasterSheet!AR72</f>
        <v>60</v>
      </c>
      <c r="N118" s="60">
        <f>MasterSheet!AS72</f>
        <v>52.5</v>
      </c>
      <c r="O118" s="435">
        <f>MasterSheet!AT72</f>
        <v>0.875</v>
      </c>
      <c r="P118" s="60">
        <f>MasterSheet!AU72</f>
        <v>35.5</v>
      </c>
      <c r="Q118" s="60">
        <f>MasterSheet!AV72</f>
        <v>37.5</v>
      </c>
      <c r="R118" s="415">
        <f>MasterSheet!AW72</f>
        <v>1.056338028169014</v>
      </c>
      <c r="S118" s="767"/>
      <c r="T118" s="767"/>
      <c r="U118" s="790"/>
      <c r="V118" s="60">
        <f>MasterSheet!BG72</f>
        <v>43</v>
      </c>
      <c r="W118" s="60">
        <f>MasterSheet!BH72</f>
        <v>45</v>
      </c>
      <c r="X118" s="415">
        <f>MasterSheet!BI72</f>
        <v>1.0465116279069768</v>
      </c>
      <c r="Y118" s="766"/>
      <c r="Z118" s="767"/>
      <c r="AA118" s="768"/>
    </row>
    <row r="119" spans="2:27" ht="39.950000000000003" customHeight="1" x14ac:dyDescent="0.2">
      <c r="B119" s="781"/>
      <c r="C119" s="784" t="s">
        <v>235</v>
      </c>
      <c r="D119" s="432" t="s">
        <v>135</v>
      </c>
      <c r="E119" s="60">
        <f>MasterSheet!AJ73</f>
        <v>5</v>
      </c>
      <c r="F119" s="60">
        <f>MasterSheet!AK73</f>
        <v>6</v>
      </c>
      <c r="G119" s="60">
        <f>MasterSheet!AL73</f>
        <v>5</v>
      </c>
      <c r="H119" s="60">
        <f>MasterSheet!AM73</f>
        <v>5</v>
      </c>
      <c r="I119" s="60">
        <f>MasterSheet!AN73</f>
        <v>5</v>
      </c>
      <c r="J119" s="60">
        <f>MasterSheet!AO73</f>
        <v>5</v>
      </c>
      <c r="K119" s="60">
        <f>MasterSheet!AP73</f>
        <v>7</v>
      </c>
      <c r="L119" s="60">
        <f>MasterSheet!AQ73</f>
        <v>6</v>
      </c>
      <c r="M119" s="60">
        <f>MasterSheet!AR73</f>
        <v>40</v>
      </c>
      <c r="N119" s="60">
        <f>MasterSheet!AS73</f>
        <v>40</v>
      </c>
      <c r="O119" s="435">
        <f>MasterSheet!AT73</f>
        <v>1</v>
      </c>
      <c r="P119" s="60">
        <f>MasterSheet!AU73</f>
        <v>23</v>
      </c>
      <c r="Q119" s="60">
        <f>MasterSheet!AV73</f>
        <v>24</v>
      </c>
      <c r="R119" s="415">
        <f>MasterSheet!AW73</f>
        <v>1.0434782608695652</v>
      </c>
      <c r="S119" s="767"/>
      <c r="T119" s="767"/>
      <c r="U119" s="790"/>
      <c r="V119" s="60">
        <f>MasterSheet!BG73</f>
        <v>28</v>
      </c>
      <c r="W119" s="60">
        <f>MasterSheet!BH73</f>
        <v>29</v>
      </c>
      <c r="X119" s="415">
        <f>MasterSheet!BI73</f>
        <v>1.0357142857142858</v>
      </c>
      <c r="Y119" s="766"/>
      <c r="Z119" s="767"/>
      <c r="AA119" s="768"/>
    </row>
    <row r="120" spans="2:27" ht="39.950000000000003" customHeight="1" x14ac:dyDescent="0.2">
      <c r="B120" s="781"/>
      <c r="C120" s="784"/>
      <c r="D120" s="432" t="s">
        <v>136</v>
      </c>
      <c r="E120" s="60">
        <f>MasterSheet!AJ74</f>
        <v>7.5</v>
      </c>
      <c r="F120" s="60">
        <f>MasterSheet!AK74</f>
        <v>6</v>
      </c>
      <c r="G120" s="60">
        <f>MasterSheet!AL74</f>
        <v>7.5</v>
      </c>
      <c r="H120" s="60">
        <f>MasterSheet!AM74</f>
        <v>7.5</v>
      </c>
      <c r="I120" s="60">
        <f>MasterSheet!AN74</f>
        <v>7.5</v>
      </c>
      <c r="J120" s="60">
        <f>MasterSheet!AO74</f>
        <v>7.5</v>
      </c>
      <c r="K120" s="60">
        <f>MasterSheet!AP74</f>
        <v>7.5</v>
      </c>
      <c r="L120" s="60">
        <f>MasterSheet!AQ74</f>
        <v>9</v>
      </c>
      <c r="M120" s="60">
        <f>MasterSheet!AR74</f>
        <v>35</v>
      </c>
      <c r="N120" s="60">
        <f>MasterSheet!AS74</f>
        <v>35</v>
      </c>
      <c r="O120" s="435">
        <f>MasterSheet!AT74</f>
        <v>1</v>
      </c>
      <c r="P120" s="60">
        <f>MasterSheet!AU74</f>
        <v>12.5</v>
      </c>
      <c r="Q120" s="60">
        <f>MasterSheet!AV74</f>
        <v>11</v>
      </c>
      <c r="R120" s="436">
        <f>MasterSheet!AW74</f>
        <v>0.88</v>
      </c>
      <c r="S120" s="767"/>
      <c r="T120" s="767"/>
      <c r="U120" s="790"/>
      <c r="V120" s="60">
        <f>MasterSheet!BG74</f>
        <v>20</v>
      </c>
      <c r="W120" s="60">
        <f>MasterSheet!BH74</f>
        <v>18.5</v>
      </c>
      <c r="X120" s="415">
        <f>MasterSheet!BI74</f>
        <v>0.92500000000000004</v>
      </c>
      <c r="Y120" s="766"/>
      <c r="Z120" s="767"/>
      <c r="AA120" s="768"/>
    </row>
    <row r="121" spans="2:27" ht="39.950000000000003" customHeight="1" x14ac:dyDescent="0.2">
      <c r="B121" s="781"/>
      <c r="C121" s="784"/>
      <c r="D121" s="432" t="s">
        <v>137</v>
      </c>
      <c r="E121" s="60">
        <f>MasterSheet!AJ75</f>
        <v>7.5</v>
      </c>
      <c r="F121" s="60">
        <f>MasterSheet!AK75</f>
        <v>7</v>
      </c>
      <c r="G121" s="60">
        <f>MasterSheet!AL75</f>
        <v>7.5</v>
      </c>
      <c r="H121" s="60">
        <f>MasterSheet!AM75</f>
        <v>0</v>
      </c>
      <c r="I121" s="60">
        <f>MasterSheet!AN75</f>
        <v>7.5</v>
      </c>
      <c r="J121" s="60">
        <f>MasterSheet!AO75</f>
        <v>15</v>
      </c>
      <c r="K121" s="60">
        <f>MasterSheet!AP75</f>
        <v>9.5</v>
      </c>
      <c r="L121" s="60">
        <f>MasterSheet!AQ75</f>
        <v>10</v>
      </c>
      <c r="M121" s="60">
        <f>MasterSheet!AR75</f>
        <v>70</v>
      </c>
      <c r="N121" s="60">
        <f>MasterSheet!AS75</f>
        <v>70</v>
      </c>
      <c r="O121" s="435">
        <f>MasterSheet!AT75</f>
        <v>1</v>
      </c>
      <c r="P121" s="60">
        <f>MasterSheet!AU75</f>
        <v>45.5</v>
      </c>
      <c r="Q121" s="60">
        <f>MasterSheet!AV75</f>
        <v>45</v>
      </c>
      <c r="R121" s="415">
        <f>MasterSheet!AW75</f>
        <v>0.98901098901098905</v>
      </c>
      <c r="S121" s="767"/>
      <c r="T121" s="767"/>
      <c r="U121" s="790"/>
      <c r="V121" s="60">
        <f>MasterSheet!BG75</f>
        <v>53</v>
      </c>
      <c r="W121" s="60">
        <f>MasterSheet!BH75</f>
        <v>45</v>
      </c>
      <c r="X121" s="436">
        <f>MasterSheet!BI75</f>
        <v>0.84905660377358494</v>
      </c>
      <c r="Y121" s="766"/>
      <c r="Z121" s="767"/>
      <c r="AA121" s="768"/>
    </row>
    <row r="122" spans="2:27" ht="39.950000000000003" customHeight="1" x14ac:dyDescent="0.2">
      <c r="B122" s="409"/>
      <c r="C122" s="409"/>
    </row>
    <row r="123" spans="2:27" ht="39.950000000000003" customHeight="1" x14ac:dyDescent="0.2">
      <c r="B123" s="409"/>
      <c r="C123" s="409"/>
    </row>
    <row r="124" spans="2:27" ht="39.950000000000003" customHeight="1" x14ac:dyDescent="0.2">
      <c r="B124" s="781" t="s">
        <v>296</v>
      </c>
      <c r="C124" s="781"/>
      <c r="D124" s="781"/>
      <c r="E124" s="763">
        <v>2017</v>
      </c>
      <c r="F124" s="763"/>
      <c r="G124" s="763"/>
      <c r="H124" s="763"/>
      <c r="I124" s="763"/>
      <c r="J124" s="763"/>
      <c r="K124" s="763"/>
      <c r="L124" s="763"/>
      <c r="M124" s="763"/>
      <c r="N124" s="763"/>
      <c r="O124" s="763"/>
      <c r="P124" s="763"/>
      <c r="Q124" s="763"/>
      <c r="R124" s="763"/>
      <c r="S124" s="763"/>
      <c r="T124" s="763"/>
      <c r="U124" s="763"/>
      <c r="V124" s="763"/>
      <c r="W124" s="763"/>
      <c r="X124" s="763"/>
      <c r="Y124" s="763"/>
      <c r="Z124" s="763"/>
      <c r="AA124" s="763"/>
    </row>
    <row r="125" spans="2:27" ht="39.950000000000003" customHeight="1" x14ac:dyDescent="0.2">
      <c r="B125" s="781"/>
      <c r="C125" s="781"/>
      <c r="D125" s="781"/>
      <c r="E125" s="763" t="s">
        <v>33</v>
      </c>
      <c r="F125" s="763"/>
      <c r="G125" s="763" t="s">
        <v>34</v>
      </c>
      <c r="H125" s="763"/>
      <c r="I125" s="763" t="s">
        <v>44</v>
      </c>
      <c r="J125" s="763"/>
      <c r="K125" s="763" t="s">
        <v>35</v>
      </c>
      <c r="L125" s="763"/>
      <c r="M125" s="763" t="s">
        <v>55</v>
      </c>
      <c r="N125" s="763"/>
      <c r="O125" s="763" t="s">
        <v>220</v>
      </c>
      <c r="P125" s="764" t="s">
        <v>33</v>
      </c>
      <c r="Q125" s="764"/>
      <c r="R125" s="764"/>
      <c r="S125" s="764"/>
      <c r="T125" s="764"/>
      <c r="U125" s="764"/>
      <c r="V125" s="764" t="s">
        <v>34</v>
      </c>
      <c r="W125" s="764"/>
      <c r="X125" s="764"/>
      <c r="Y125" s="764"/>
      <c r="Z125" s="764"/>
      <c r="AA125" s="764"/>
    </row>
    <row r="126" spans="2:27" ht="39.950000000000003" customHeight="1" x14ac:dyDescent="0.2">
      <c r="B126" s="781"/>
      <c r="C126" s="781"/>
      <c r="D126" s="781"/>
      <c r="E126" s="410" t="s">
        <v>51</v>
      </c>
      <c r="F126" s="410" t="s">
        <v>45</v>
      </c>
      <c r="G126" s="410" t="s">
        <v>51</v>
      </c>
      <c r="H126" s="410" t="s">
        <v>45</v>
      </c>
      <c r="I126" s="410" t="s">
        <v>51</v>
      </c>
      <c r="J126" s="410" t="s">
        <v>45</v>
      </c>
      <c r="K126" s="410" t="s">
        <v>51</v>
      </c>
      <c r="L126" s="410" t="s">
        <v>45</v>
      </c>
      <c r="M126" s="410" t="s">
        <v>51</v>
      </c>
      <c r="N126" s="410" t="s">
        <v>45</v>
      </c>
      <c r="O126" s="763"/>
      <c r="P126" s="411" t="s">
        <v>221</v>
      </c>
      <c r="Q126" s="411" t="s">
        <v>222</v>
      </c>
      <c r="R126" s="411" t="s">
        <v>220</v>
      </c>
      <c r="S126" s="411" t="s">
        <v>224</v>
      </c>
      <c r="T126" s="411" t="s">
        <v>223</v>
      </c>
      <c r="U126" s="411" t="s">
        <v>220</v>
      </c>
      <c r="V126" s="411" t="s">
        <v>221</v>
      </c>
      <c r="W126" s="411" t="s">
        <v>222</v>
      </c>
      <c r="X126" s="411" t="s">
        <v>220</v>
      </c>
      <c r="Y126" s="411" t="s">
        <v>224</v>
      </c>
      <c r="Z126" s="411" t="s">
        <v>223</v>
      </c>
      <c r="AA126" s="411" t="s">
        <v>220</v>
      </c>
    </row>
    <row r="127" spans="2:27" ht="39.950000000000003" customHeight="1" x14ac:dyDescent="0.2">
      <c r="B127" s="781"/>
      <c r="C127" s="784" t="s">
        <v>236</v>
      </c>
      <c r="D127" s="432" t="s">
        <v>138</v>
      </c>
      <c r="E127" s="60">
        <f>MasterSheet!AJ76</f>
        <v>5</v>
      </c>
      <c r="F127" s="60">
        <f>MasterSheet!AK76</f>
        <v>4</v>
      </c>
      <c r="G127" s="60">
        <f>MasterSheet!AL76</f>
        <v>2</v>
      </c>
      <c r="H127" s="60">
        <f>MasterSheet!AM76</f>
        <v>2</v>
      </c>
      <c r="I127" s="60">
        <f>MasterSheet!AN76</f>
        <v>6</v>
      </c>
      <c r="J127" s="60">
        <f>MasterSheet!AO76</f>
        <v>6</v>
      </c>
      <c r="K127" s="60">
        <f>MasterSheet!AP76</f>
        <v>7</v>
      </c>
      <c r="L127" s="60">
        <f>MasterSheet!AQ76</f>
        <v>8</v>
      </c>
      <c r="M127" s="60">
        <f>MasterSheet!AR76</f>
        <v>40</v>
      </c>
      <c r="N127" s="60">
        <f>MasterSheet!AS76</f>
        <v>40</v>
      </c>
      <c r="O127" s="435">
        <f>MasterSheet!AT76</f>
        <v>1</v>
      </c>
      <c r="P127" s="60">
        <f>MasterSheet!AU76</f>
        <v>25</v>
      </c>
      <c r="Q127" s="60">
        <f>MasterSheet!AV76</f>
        <v>24</v>
      </c>
      <c r="R127" s="415">
        <f>MasterSheet!AW76</f>
        <v>0.96</v>
      </c>
      <c r="S127" s="767">
        <f>AVERAGE(P127:P133)</f>
        <v>46.357142857142854</v>
      </c>
      <c r="T127" s="767">
        <f>AVERAGE(Q127:Q133)</f>
        <v>47.5</v>
      </c>
      <c r="U127" s="790">
        <f>T127/S127</f>
        <v>1.0246533127889061</v>
      </c>
      <c r="V127" s="60">
        <f>MasterSheet!BG76</f>
        <v>27</v>
      </c>
      <c r="W127" s="60">
        <f>MasterSheet!BH76</f>
        <v>26</v>
      </c>
      <c r="X127" s="415">
        <f>MasterSheet!BI76</f>
        <v>0.96296296296296291</v>
      </c>
      <c r="Y127" s="767">
        <f>AVERAGE(V127:V133)</f>
        <v>48.714285714285715</v>
      </c>
      <c r="Z127" s="767">
        <f>AVERAGE(W127:W133)</f>
        <v>49.857142857142854</v>
      </c>
      <c r="AA127" s="768">
        <f>Z127/Y127</f>
        <v>1.0234604105571847</v>
      </c>
    </row>
    <row r="128" spans="2:27" ht="39.950000000000003" customHeight="1" x14ac:dyDescent="0.2">
      <c r="B128" s="781"/>
      <c r="C128" s="784"/>
      <c r="D128" s="432" t="s">
        <v>140</v>
      </c>
      <c r="E128" s="60">
        <f>MasterSheet!AJ77</f>
        <v>30</v>
      </c>
      <c r="F128" s="60">
        <f>MasterSheet!AK77</f>
        <v>30</v>
      </c>
      <c r="G128" s="60">
        <f>MasterSheet!AL77</f>
        <v>0</v>
      </c>
      <c r="H128" s="60">
        <f>MasterSheet!AM77</f>
        <v>0</v>
      </c>
      <c r="I128" s="60">
        <f>MasterSheet!AN77</f>
        <v>0</v>
      </c>
      <c r="J128" s="60">
        <f>MasterSheet!AO77</f>
        <v>0</v>
      </c>
      <c r="K128" s="60">
        <f>MasterSheet!AP77</f>
        <v>2</v>
      </c>
      <c r="L128" s="60">
        <f>MasterSheet!AQ77</f>
        <v>2</v>
      </c>
      <c r="M128" s="60">
        <f>MasterSheet!AR77</f>
        <v>50</v>
      </c>
      <c r="N128" s="60">
        <f>MasterSheet!AS77</f>
        <v>50</v>
      </c>
      <c r="O128" s="435">
        <f>MasterSheet!AT77</f>
        <v>1</v>
      </c>
      <c r="P128" s="60">
        <f>MasterSheet!AU77</f>
        <v>48</v>
      </c>
      <c r="Q128" s="60">
        <f>MasterSheet!AV77</f>
        <v>48</v>
      </c>
      <c r="R128" s="415">
        <f>MasterSheet!AW77</f>
        <v>1</v>
      </c>
      <c r="S128" s="767"/>
      <c r="T128" s="767"/>
      <c r="U128" s="790"/>
      <c r="V128" s="60">
        <f>MasterSheet!BG77</f>
        <v>48</v>
      </c>
      <c r="W128" s="60">
        <f>MasterSheet!BH77</f>
        <v>48</v>
      </c>
      <c r="X128" s="415">
        <f>MasterSheet!BI77</f>
        <v>1</v>
      </c>
      <c r="Y128" s="767"/>
      <c r="Z128" s="767"/>
      <c r="AA128" s="768"/>
    </row>
    <row r="129" spans="2:27" ht="39.950000000000003" customHeight="1" x14ac:dyDescent="0.2">
      <c r="B129" s="781"/>
      <c r="C129" s="784" t="s">
        <v>237</v>
      </c>
      <c r="D129" s="432" t="s">
        <v>141</v>
      </c>
      <c r="E129" s="60">
        <f>MasterSheet!AJ78</f>
        <v>7.5</v>
      </c>
      <c r="F129" s="60">
        <f>MasterSheet!AK78</f>
        <v>13.5</v>
      </c>
      <c r="G129" s="60">
        <f>MasterSheet!AL78</f>
        <v>5.5</v>
      </c>
      <c r="H129" s="60">
        <f>MasterSheet!AM78</f>
        <v>5.5</v>
      </c>
      <c r="I129" s="60">
        <f>MasterSheet!AN78</f>
        <v>8</v>
      </c>
      <c r="J129" s="60">
        <f>MasterSheet!AO78</f>
        <v>8</v>
      </c>
      <c r="K129" s="60">
        <f>MasterSheet!AP78</f>
        <v>15</v>
      </c>
      <c r="L129" s="60">
        <f>MasterSheet!AQ78</f>
        <v>9</v>
      </c>
      <c r="M129" s="60">
        <f>MasterSheet!AR78</f>
        <v>60</v>
      </c>
      <c r="N129" s="60">
        <f>MasterSheet!AS78</f>
        <v>60</v>
      </c>
      <c r="O129" s="435">
        <f>MasterSheet!AT78</f>
        <v>1</v>
      </c>
      <c r="P129" s="60">
        <f>MasterSheet!AU78</f>
        <v>31.5</v>
      </c>
      <c r="Q129" s="60">
        <f>MasterSheet!AV78</f>
        <v>37.5</v>
      </c>
      <c r="R129" s="415">
        <f>MasterSheet!AW78</f>
        <v>1.1904761904761905</v>
      </c>
      <c r="S129" s="767"/>
      <c r="T129" s="767"/>
      <c r="U129" s="790"/>
      <c r="V129" s="60">
        <f>MasterSheet!BG78</f>
        <v>37</v>
      </c>
      <c r="W129" s="60">
        <f>MasterSheet!BH78</f>
        <v>43</v>
      </c>
      <c r="X129" s="415">
        <f>MasterSheet!BI78</f>
        <v>1.1621621621621621</v>
      </c>
      <c r="Y129" s="767"/>
      <c r="Z129" s="767"/>
      <c r="AA129" s="768"/>
    </row>
    <row r="130" spans="2:27" ht="39.950000000000003" customHeight="1" x14ac:dyDescent="0.2">
      <c r="B130" s="781"/>
      <c r="C130" s="784"/>
      <c r="D130" s="432" t="s">
        <v>142</v>
      </c>
      <c r="E130" s="60">
        <f>MasterSheet!AJ79</f>
        <v>5</v>
      </c>
      <c r="F130" s="60">
        <f>MasterSheet!AK79</f>
        <v>7</v>
      </c>
      <c r="G130" s="60">
        <f>MasterSheet!AL79</f>
        <v>2</v>
      </c>
      <c r="H130" s="60">
        <f>MasterSheet!AM79</f>
        <v>2</v>
      </c>
      <c r="I130" s="60">
        <f>MasterSheet!AN79</f>
        <v>5</v>
      </c>
      <c r="J130" s="60">
        <f>MasterSheet!AO79</f>
        <v>5</v>
      </c>
      <c r="K130" s="60">
        <f>MasterSheet!AP79</f>
        <v>11</v>
      </c>
      <c r="L130" s="60">
        <f>MasterSheet!AQ79</f>
        <v>9</v>
      </c>
      <c r="M130" s="60">
        <f>MasterSheet!AR79</f>
        <v>30</v>
      </c>
      <c r="N130" s="60">
        <f>MasterSheet!AS79</f>
        <v>30</v>
      </c>
      <c r="O130" s="435">
        <f>MasterSheet!AT79</f>
        <v>1</v>
      </c>
      <c r="P130" s="60">
        <f>MasterSheet!AU79</f>
        <v>12</v>
      </c>
      <c r="Q130" s="60">
        <f>MasterSheet!AV79</f>
        <v>14</v>
      </c>
      <c r="R130" s="415">
        <f>MasterSheet!AW79</f>
        <v>1.1666666666666667</v>
      </c>
      <c r="S130" s="767"/>
      <c r="T130" s="767"/>
      <c r="U130" s="790"/>
      <c r="V130" s="60">
        <f>MasterSheet!BG79</f>
        <v>14</v>
      </c>
      <c r="W130" s="60">
        <f>MasterSheet!BH79</f>
        <v>16</v>
      </c>
      <c r="X130" s="415">
        <f>MasterSheet!BI79</f>
        <v>1.1428571428571428</v>
      </c>
      <c r="Y130" s="767"/>
      <c r="Z130" s="767"/>
      <c r="AA130" s="768"/>
    </row>
    <row r="131" spans="2:27" ht="39.950000000000003" customHeight="1" x14ac:dyDescent="0.2">
      <c r="B131" s="781"/>
      <c r="C131" s="784"/>
      <c r="D131" s="432" t="s">
        <v>143</v>
      </c>
      <c r="E131" s="60">
        <f>MasterSheet!AJ80</f>
        <v>5</v>
      </c>
      <c r="F131" s="60">
        <f>MasterSheet!AK80</f>
        <v>6</v>
      </c>
      <c r="G131" s="60">
        <f>MasterSheet!AL80</f>
        <v>2</v>
      </c>
      <c r="H131" s="60">
        <f>MasterSheet!AM80</f>
        <v>2</v>
      </c>
      <c r="I131" s="60">
        <f>MasterSheet!AN80</f>
        <v>6</v>
      </c>
      <c r="J131" s="60">
        <f>MasterSheet!AO80</f>
        <v>6</v>
      </c>
      <c r="K131" s="60">
        <f>MasterSheet!AP80</f>
        <v>9</v>
      </c>
      <c r="L131" s="60">
        <f>MasterSheet!AQ80</f>
        <v>8</v>
      </c>
      <c r="M131" s="60">
        <f>MasterSheet!AR80</f>
        <v>40</v>
      </c>
      <c r="N131" s="60">
        <f>MasterSheet!AS80</f>
        <v>40</v>
      </c>
      <c r="O131" s="435">
        <f>MasterSheet!AT80</f>
        <v>1</v>
      </c>
      <c r="P131" s="60">
        <f>MasterSheet!AU80</f>
        <v>23</v>
      </c>
      <c r="Q131" s="60">
        <f>MasterSheet!AV80</f>
        <v>24</v>
      </c>
      <c r="R131" s="415">
        <f>MasterSheet!AW80</f>
        <v>1.0434782608695652</v>
      </c>
      <c r="S131" s="767"/>
      <c r="T131" s="767"/>
      <c r="U131" s="790"/>
      <c r="V131" s="60">
        <f>MasterSheet!BG80</f>
        <v>25</v>
      </c>
      <c r="W131" s="60">
        <f>MasterSheet!BH80</f>
        <v>26</v>
      </c>
      <c r="X131" s="415">
        <f>MasterSheet!BI80</f>
        <v>1.04</v>
      </c>
      <c r="Y131" s="767"/>
      <c r="Z131" s="767"/>
      <c r="AA131" s="768"/>
    </row>
    <row r="132" spans="2:27" ht="39.950000000000003" customHeight="1" x14ac:dyDescent="0.2">
      <c r="B132" s="781"/>
      <c r="C132" s="784"/>
      <c r="D132" s="432" t="s">
        <v>144</v>
      </c>
      <c r="E132" s="60">
        <f>MasterSheet!AJ81</f>
        <v>0</v>
      </c>
      <c r="F132" s="60">
        <f>MasterSheet!AK81</f>
        <v>0</v>
      </c>
      <c r="G132" s="60">
        <f>MasterSheet!AL81</f>
        <v>0</v>
      </c>
      <c r="H132" s="60">
        <f>MasterSheet!AM81</f>
        <v>0</v>
      </c>
      <c r="I132" s="60">
        <f>MasterSheet!AN81</f>
        <v>0</v>
      </c>
      <c r="J132" s="60">
        <f>MasterSheet!AO81</f>
        <v>0</v>
      </c>
      <c r="K132" s="60">
        <f>MasterSheet!AP81</f>
        <v>0</v>
      </c>
      <c r="L132" s="60">
        <f>MasterSheet!AQ81</f>
        <v>0</v>
      </c>
      <c r="M132" s="60">
        <f>MasterSheet!AR81</f>
        <v>100</v>
      </c>
      <c r="N132" s="60">
        <f>MasterSheet!AS81</f>
        <v>100</v>
      </c>
      <c r="O132" s="435">
        <f>MasterSheet!AT81</f>
        <v>1</v>
      </c>
      <c r="P132" s="60">
        <f>MasterSheet!AU81</f>
        <v>100</v>
      </c>
      <c r="Q132" s="60">
        <f>MasterSheet!AV81</f>
        <v>100</v>
      </c>
      <c r="R132" s="415">
        <f>MasterSheet!AW81</f>
        <v>1</v>
      </c>
      <c r="S132" s="767"/>
      <c r="T132" s="767"/>
      <c r="U132" s="790"/>
      <c r="V132" s="60">
        <f>MasterSheet!BG81</f>
        <v>100</v>
      </c>
      <c r="W132" s="60">
        <f>MasterSheet!BH81</f>
        <v>100</v>
      </c>
      <c r="X132" s="415">
        <f>MasterSheet!BI81</f>
        <v>1</v>
      </c>
      <c r="Y132" s="767"/>
      <c r="Z132" s="767"/>
      <c r="AA132" s="768"/>
    </row>
    <row r="133" spans="2:27" ht="39.950000000000003" customHeight="1" x14ac:dyDescent="0.2">
      <c r="B133" s="781"/>
      <c r="C133" s="784"/>
      <c r="D133" s="432" t="s">
        <v>145</v>
      </c>
      <c r="E133" s="60">
        <f>MasterSheet!AJ82</f>
        <v>5</v>
      </c>
      <c r="F133" s="60">
        <f>MasterSheet!AK82</f>
        <v>5</v>
      </c>
      <c r="G133" s="60">
        <f>MasterSheet!AL82</f>
        <v>5</v>
      </c>
      <c r="H133" s="60">
        <f>MasterSheet!AM82</f>
        <v>5</v>
      </c>
      <c r="I133" s="60">
        <f>MasterSheet!AN82</f>
        <v>5</v>
      </c>
      <c r="J133" s="60">
        <f>MasterSheet!AO82</f>
        <v>5</v>
      </c>
      <c r="K133" s="60">
        <f>MasterSheet!AP82</f>
        <v>5</v>
      </c>
      <c r="L133" s="60">
        <f>MasterSheet!AQ82</f>
        <v>5</v>
      </c>
      <c r="M133" s="60">
        <f>MasterSheet!AR82</f>
        <v>100</v>
      </c>
      <c r="N133" s="60">
        <f>MasterSheet!AS82</f>
        <v>100</v>
      </c>
      <c r="O133" s="435">
        <f>MasterSheet!AT82</f>
        <v>1</v>
      </c>
      <c r="P133" s="60">
        <f>MasterSheet!AU82</f>
        <v>85</v>
      </c>
      <c r="Q133" s="60">
        <f>MasterSheet!AV82</f>
        <v>85</v>
      </c>
      <c r="R133" s="415">
        <f>MasterSheet!AW82</f>
        <v>1</v>
      </c>
      <c r="S133" s="767"/>
      <c r="T133" s="767"/>
      <c r="U133" s="790"/>
      <c r="V133" s="60">
        <f>MasterSheet!BG82</f>
        <v>90</v>
      </c>
      <c r="W133" s="60">
        <f>MasterSheet!BH82</f>
        <v>90</v>
      </c>
      <c r="X133" s="415">
        <f>MasterSheet!BI82</f>
        <v>1</v>
      </c>
      <c r="Y133" s="767"/>
      <c r="Z133" s="767"/>
      <c r="AA133" s="768"/>
    </row>
    <row r="134" spans="2:27" ht="39.950000000000003" customHeight="1" x14ac:dyDescent="0.2">
      <c r="B134" s="409"/>
      <c r="C134" s="409"/>
      <c r="F134" s="409"/>
    </row>
    <row r="135" spans="2:27" ht="39.950000000000003" customHeight="1" x14ac:dyDescent="0.2">
      <c r="B135" s="409"/>
      <c r="C135" s="409"/>
      <c r="F135" s="409"/>
    </row>
    <row r="136" spans="2:27" ht="39.950000000000003" customHeight="1" x14ac:dyDescent="0.2">
      <c r="B136" s="781" t="s">
        <v>297</v>
      </c>
      <c r="C136" s="781"/>
      <c r="D136" s="781"/>
      <c r="E136" s="763">
        <v>2017</v>
      </c>
      <c r="F136" s="763"/>
      <c r="G136" s="763"/>
      <c r="H136" s="763"/>
      <c r="I136" s="763"/>
      <c r="J136" s="763"/>
      <c r="K136" s="763"/>
      <c r="L136" s="763"/>
      <c r="M136" s="763"/>
      <c r="N136" s="763"/>
      <c r="O136" s="763"/>
      <c r="P136" s="763"/>
      <c r="Q136" s="763"/>
      <c r="R136" s="763"/>
      <c r="S136" s="763"/>
      <c r="T136" s="763"/>
      <c r="U136" s="763"/>
      <c r="V136" s="763"/>
      <c r="W136" s="763"/>
      <c r="X136" s="763"/>
      <c r="Y136" s="763"/>
      <c r="Z136" s="763"/>
      <c r="AA136" s="763"/>
    </row>
    <row r="137" spans="2:27" ht="39.950000000000003" customHeight="1" x14ac:dyDescent="0.2">
      <c r="B137" s="781"/>
      <c r="C137" s="781"/>
      <c r="D137" s="781"/>
      <c r="E137" s="763" t="s">
        <v>33</v>
      </c>
      <c r="F137" s="763"/>
      <c r="G137" s="763" t="s">
        <v>34</v>
      </c>
      <c r="H137" s="763"/>
      <c r="I137" s="763" t="s">
        <v>44</v>
      </c>
      <c r="J137" s="763"/>
      <c r="K137" s="763" t="s">
        <v>35</v>
      </c>
      <c r="L137" s="763"/>
      <c r="M137" s="763" t="s">
        <v>55</v>
      </c>
      <c r="N137" s="763"/>
      <c r="O137" s="763" t="s">
        <v>220</v>
      </c>
      <c r="P137" s="764" t="s">
        <v>33</v>
      </c>
      <c r="Q137" s="764"/>
      <c r="R137" s="764"/>
      <c r="S137" s="764"/>
      <c r="T137" s="764"/>
      <c r="U137" s="764"/>
      <c r="V137" s="764" t="s">
        <v>34</v>
      </c>
      <c r="W137" s="764"/>
      <c r="X137" s="764"/>
      <c r="Y137" s="764"/>
      <c r="Z137" s="764"/>
      <c r="AA137" s="764"/>
    </row>
    <row r="138" spans="2:27" ht="39.950000000000003" customHeight="1" x14ac:dyDescent="0.2">
      <c r="B138" s="781"/>
      <c r="C138" s="781"/>
      <c r="D138" s="781"/>
      <c r="E138" s="410" t="s">
        <v>51</v>
      </c>
      <c r="F138" s="410" t="s">
        <v>45</v>
      </c>
      <c r="G138" s="410" t="s">
        <v>51</v>
      </c>
      <c r="H138" s="410" t="s">
        <v>45</v>
      </c>
      <c r="I138" s="410" t="s">
        <v>51</v>
      </c>
      <c r="J138" s="410" t="s">
        <v>45</v>
      </c>
      <c r="K138" s="410" t="s">
        <v>51</v>
      </c>
      <c r="L138" s="410" t="s">
        <v>45</v>
      </c>
      <c r="M138" s="410" t="s">
        <v>51</v>
      </c>
      <c r="N138" s="410" t="s">
        <v>45</v>
      </c>
      <c r="O138" s="763"/>
      <c r="P138" s="411" t="s">
        <v>221</v>
      </c>
      <c r="Q138" s="411" t="s">
        <v>222</v>
      </c>
      <c r="R138" s="411" t="s">
        <v>220</v>
      </c>
      <c r="S138" s="411" t="s">
        <v>224</v>
      </c>
      <c r="T138" s="411" t="s">
        <v>223</v>
      </c>
      <c r="U138" s="411" t="s">
        <v>220</v>
      </c>
      <c r="V138" s="411" t="s">
        <v>221</v>
      </c>
      <c r="W138" s="411" t="s">
        <v>222</v>
      </c>
      <c r="X138" s="411" t="s">
        <v>220</v>
      </c>
      <c r="Y138" s="411" t="s">
        <v>224</v>
      </c>
      <c r="Z138" s="411" t="s">
        <v>223</v>
      </c>
      <c r="AA138" s="411" t="s">
        <v>220</v>
      </c>
    </row>
    <row r="139" spans="2:27" ht="39.950000000000003" customHeight="1" x14ac:dyDescent="0.2">
      <c r="B139" s="781"/>
      <c r="C139" s="784" t="s">
        <v>239</v>
      </c>
      <c r="D139" s="432" t="s">
        <v>148</v>
      </c>
      <c r="E139" s="60">
        <f>MasterSheet!AJ85</f>
        <v>5</v>
      </c>
      <c r="F139" s="60">
        <f>MasterSheet!AK85</f>
        <v>5</v>
      </c>
      <c r="G139" s="60">
        <f>MasterSheet!AL85</f>
        <v>5</v>
      </c>
      <c r="H139" s="60">
        <f>MasterSheet!AM85</f>
        <v>5</v>
      </c>
      <c r="I139" s="60">
        <f>MasterSheet!AN85</f>
        <v>5</v>
      </c>
      <c r="J139" s="60">
        <f>MasterSheet!AO85</f>
        <v>5</v>
      </c>
      <c r="K139" s="60">
        <f>MasterSheet!AP85</f>
        <v>5</v>
      </c>
      <c r="L139" s="60">
        <f>MasterSheet!AQ85</f>
        <v>5</v>
      </c>
      <c r="M139" s="60">
        <f>MasterSheet!AR85</f>
        <v>40</v>
      </c>
      <c r="N139" s="60">
        <f>MasterSheet!AS85</f>
        <v>40</v>
      </c>
      <c r="O139" s="435">
        <f>MasterSheet!AT85</f>
        <v>1</v>
      </c>
      <c r="P139" s="60">
        <f>MasterSheet!AU85</f>
        <v>25</v>
      </c>
      <c r="Q139" s="60">
        <f>MasterSheet!AV85</f>
        <v>25</v>
      </c>
      <c r="R139" s="415">
        <f>MasterSheet!AW85</f>
        <v>1</v>
      </c>
      <c r="S139" s="767">
        <f>AVERAGE(P139:P143)</f>
        <v>23.6</v>
      </c>
      <c r="T139" s="767">
        <f>AVERAGE(Q139:Q143)</f>
        <v>24</v>
      </c>
      <c r="U139" s="790">
        <f>T139/S139</f>
        <v>1.0169491525423728</v>
      </c>
      <c r="V139" s="60">
        <f>MasterSheet!BG85</f>
        <v>30</v>
      </c>
      <c r="W139" s="60">
        <f>MasterSheet!BH85</f>
        <v>30</v>
      </c>
      <c r="X139" s="415">
        <f>MasterSheet!BI85</f>
        <v>1</v>
      </c>
      <c r="Y139" s="767">
        <f>AVERAGE(V139:V143)</f>
        <v>28.2</v>
      </c>
      <c r="Z139" s="767">
        <f>AVERAGE(W139:W143)</f>
        <v>28.6</v>
      </c>
      <c r="AA139" s="768">
        <f>Z139/Y139</f>
        <v>1.0141843971631206</v>
      </c>
    </row>
    <row r="140" spans="2:27" ht="39.950000000000003" customHeight="1" x14ac:dyDescent="0.2">
      <c r="B140" s="781"/>
      <c r="C140" s="784"/>
      <c r="D140" s="432" t="s">
        <v>149</v>
      </c>
      <c r="E140" s="60">
        <f>MasterSheet!AJ86</f>
        <v>5</v>
      </c>
      <c r="F140" s="60">
        <f>MasterSheet!AK86</f>
        <v>4</v>
      </c>
      <c r="G140" s="60">
        <f>MasterSheet!AL86</f>
        <v>5</v>
      </c>
      <c r="H140" s="60">
        <f>MasterSheet!AM86</f>
        <v>5</v>
      </c>
      <c r="I140" s="60">
        <f>MasterSheet!AN86</f>
        <v>5</v>
      </c>
      <c r="J140" s="60">
        <f>MasterSheet!AO86</f>
        <v>5</v>
      </c>
      <c r="K140" s="60">
        <f>MasterSheet!AP86</f>
        <v>10</v>
      </c>
      <c r="L140" s="60">
        <f>MasterSheet!AQ86</f>
        <v>11</v>
      </c>
      <c r="M140" s="60">
        <f>MasterSheet!AR86</f>
        <v>60</v>
      </c>
      <c r="N140" s="60">
        <f>MasterSheet!AS86</f>
        <v>60</v>
      </c>
      <c r="O140" s="435">
        <f>MasterSheet!AT86</f>
        <v>1</v>
      </c>
      <c r="P140" s="60">
        <f>MasterSheet!AU86</f>
        <v>40</v>
      </c>
      <c r="Q140" s="60">
        <f>MasterSheet!AV86</f>
        <v>39</v>
      </c>
      <c r="R140" s="415">
        <f>MasterSheet!AW86</f>
        <v>0.97499999999999998</v>
      </c>
      <c r="S140" s="767"/>
      <c r="T140" s="767"/>
      <c r="U140" s="790"/>
      <c r="V140" s="60">
        <f>MasterSheet!BG86</f>
        <v>45</v>
      </c>
      <c r="W140" s="60">
        <f>MasterSheet!BH86</f>
        <v>44</v>
      </c>
      <c r="X140" s="415">
        <f>MasterSheet!BI86</f>
        <v>0.97777777777777775</v>
      </c>
      <c r="Y140" s="767"/>
      <c r="Z140" s="767"/>
      <c r="AA140" s="768"/>
    </row>
    <row r="141" spans="2:27" ht="39.950000000000003" customHeight="1" x14ac:dyDescent="0.2">
      <c r="B141" s="781"/>
      <c r="C141" s="784"/>
      <c r="D141" s="432" t="s">
        <v>150</v>
      </c>
      <c r="E141" s="60">
        <f>MasterSheet!AJ87</f>
        <v>3</v>
      </c>
      <c r="F141" s="60">
        <f>MasterSheet!AK87</f>
        <v>3</v>
      </c>
      <c r="G141" s="60">
        <f>MasterSheet!AL87</f>
        <v>3</v>
      </c>
      <c r="H141" s="60">
        <f>MasterSheet!AM87</f>
        <v>3</v>
      </c>
      <c r="I141" s="60">
        <f>MasterSheet!AN87</f>
        <v>3</v>
      </c>
      <c r="J141" s="60">
        <f>MasterSheet!AO87</f>
        <v>3</v>
      </c>
      <c r="K141" s="60">
        <f>MasterSheet!AP87</f>
        <v>6</v>
      </c>
      <c r="L141" s="60">
        <f>MasterSheet!AQ87</f>
        <v>6</v>
      </c>
      <c r="M141" s="60">
        <f>MasterSheet!AR87</f>
        <v>40</v>
      </c>
      <c r="N141" s="60">
        <f>MasterSheet!AS87</f>
        <v>40</v>
      </c>
      <c r="O141" s="435">
        <f>MasterSheet!AT87</f>
        <v>1</v>
      </c>
      <c r="P141" s="60">
        <f>MasterSheet!AU87</f>
        <v>28</v>
      </c>
      <c r="Q141" s="60">
        <f>MasterSheet!AV87</f>
        <v>28</v>
      </c>
      <c r="R141" s="415">
        <f>MasterSheet!AW87</f>
        <v>1</v>
      </c>
      <c r="S141" s="767"/>
      <c r="T141" s="767"/>
      <c r="U141" s="790"/>
      <c r="V141" s="60">
        <f>MasterSheet!BG87</f>
        <v>31</v>
      </c>
      <c r="W141" s="60">
        <f>MasterSheet!BH87</f>
        <v>31</v>
      </c>
      <c r="X141" s="415">
        <f>MasterSheet!BI87</f>
        <v>1</v>
      </c>
      <c r="Y141" s="767"/>
      <c r="Z141" s="767"/>
      <c r="AA141" s="768"/>
    </row>
    <row r="142" spans="2:27" ht="39.950000000000003" customHeight="1" x14ac:dyDescent="0.2">
      <c r="B142" s="781"/>
      <c r="C142" s="784"/>
      <c r="D142" s="432" t="s">
        <v>151</v>
      </c>
      <c r="E142" s="60">
        <f>MasterSheet!AJ88</f>
        <v>5</v>
      </c>
      <c r="F142" s="60">
        <f>MasterSheet!AK88</f>
        <v>10</v>
      </c>
      <c r="G142" s="60">
        <f>MasterSheet!AL88</f>
        <v>5</v>
      </c>
      <c r="H142" s="60">
        <f>MasterSheet!AM88</f>
        <v>5</v>
      </c>
      <c r="I142" s="60">
        <f>MasterSheet!AN88</f>
        <v>5</v>
      </c>
      <c r="J142" s="60">
        <f>MasterSheet!AO88</f>
        <v>5</v>
      </c>
      <c r="K142" s="60">
        <f>MasterSheet!AP88</f>
        <v>10</v>
      </c>
      <c r="L142" s="60">
        <f>MasterSheet!AQ88</f>
        <v>5</v>
      </c>
      <c r="M142" s="60">
        <f>MasterSheet!AR88</f>
        <v>40</v>
      </c>
      <c r="N142" s="60">
        <f>MasterSheet!AS88</f>
        <v>40</v>
      </c>
      <c r="O142" s="435">
        <f>MasterSheet!AT88</f>
        <v>1</v>
      </c>
      <c r="P142" s="60">
        <f>MasterSheet!AU88</f>
        <v>20</v>
      </c>
      <c r="Q142" s="60">
        <f>MasterSheet!AV88</f>
        <v>25</v>
      </c>
      <c r="R142" s="415">
        <f>MasterSheet!AW88</f>
        <v>1.25</v>
      </c>
      <c r="S142" s="767"/>
      <c r="T142" s="767"/>
      <c r="U142" s="790"/>
      <c r="V142" s="60">
        <f>MasterSheet!BG88</f>
        <v>25</v>
      </c>
      <c r="W142" s="60">
        <f>MasterSheet!BH88</f>
        <v>30</v>
      </c>
      <c r="X142" s="415">
        <f>MasterSheet!BI88</f>
        <v>1.2</v>
      </c>
      <c r="Y142" s="767"/>
      <c r="Z142" s="767"/>
      <c r="AA142" s="768"/>
    </row>
    <row r="143" spans="2:27" ht="39.950000000000003" customHeight="1" x14ac:dyDescent="0.2">
      <c r="B143" s="781"/>
      <c r="C143" s="784"/>
      <c r="D143" s="432" t="s">
        <v>152</v>
      </c>
      <c r="E143" s="60">
        <f>MasterSheet!AJ89</f>
        <v>5</v>
      </c>
      <c r="F143" s="60">
        <f>MasterSheet!AK89</f>
        <v>3</v>
      </c>
      <c r="G143" s="60">
        <f>MasterSheet!AL89</f>
        <v>5</v>
      </c>
      <c r="H143" s="60">
        <f>MasterSheet!AM89</f>
        <v>5</v>
      </c>
      <c r="I143" s="60">
        <f>MasterSheet!AN89</f>
        <v>5</v>
      </c>
      <c r="J143" s="60">
        <f>MasterSheet!AO89</f>
        <v>7</v>
      </c>
      <c r="K143" s="60">
        <f>MasterSheet!AP89</f>
        <v>5</v>
      </c>
      <c r="L143" s="60">
        <f>MasterSheet!AQ89</f>
        <v>5</v>
      </c>
      <c r="M143" s="60">
        <f>MasterSheet!AR89</f>
        <v>20</v>
      </c>
      <c r="N143" s="60">
        <f>MasterSheet!AS89</f>
        <v>20</v>
      </c>
      <c r="O143" s="435">
        <f>MasterSheet!AT89</f>
        <v>1</v>
      </c>
      <c r="P143" s="60">
        <f>MasterSheet!AU89</f>
        <v>5</v>
      </c>
      <c r="Q143" s="60">
        <f>MasterSheet!AV89</f>
        <v>3</v>
      </c>
      <c r="R143" s="436">
        <f>MasterSheet!AW89</f>
        <v>0.6</v>
      </c>
      <c r="S143" s="767"/>
      <c r="T143" s="767"/>
      <c r="U143" s="790"/>
      <c r="V143" s="60">
        <f>MasterSheet!BG89</f>
        <v>10</v>
      </c>
      <c r="W143" s="60">
        <f>MasterSheet!BH89</f>
        <v>8</v>
      </c>
      <c r="X143" s="436">
        <f>MasterSheet!BI89</f>
        <v>0.8</v>
      </c>
      <c r="Y143" s="767"/>
      <c r="Z143" s="767"/>
      <c r="AA143" s="768"/>
    </row>
    <row r="144" spans="2:27" ht="39.950000000000003" customHeight="1" x14ac:dyDescent="0.2">
      <c r="B144" s="430"/>
      <c r="C144" s="430"/>
      <c r="D144" s="404"/>
      <c r="E144" s="437"/>
      <c r="F144" s="437"/>
      <c r="G144" s="437"/>
      <c r="H144" s="437"/>
      <c r="I144" s="437"/>
      <c r="J144" s="437"/>
      <c r="K144" s="437"/>
      <c r="L144" s="437"/>
      <c r="M144" s="437"/>
      <c r="N144" s="437"/>
      <c r="O144" s="437"/>
      <c r="P144" s="437"/>
      <c r="Q144" s="437"/>
      <c r="R144" s="437"/>
    </row>
    <row r="145" spans="2:27" ht="39.950000000000003" customHeight="1" x14ac:dyDescent="0.2">
      <c r="B145" s="430"/>
      <c r="C145" s="430"/>
      <c r="D145" s="404"/>
      <c r="E145" s="437"/>
      <c r="F145" s="437"/>
      <c r="G145" s="437"/>
      <c r="H145" s="437"/>
      <c r="I145" s="437"/>
      <c r="J145" s="437"/>
      <c r="K145" s="437"/>
      <c r="L145" s="437"/>
      <c r="M145" s="437"/>
      <c r="N145" s="437"/>
      <c r="O145" s="437"/>
      <c r="P145" s="437"/>
      <c r="Q145" s="437"/>
      <c r="R145" s="437"/>
    </row>
    <row r="146" spans="2:27" ht="39.950000000000003" customHeight="1" x14ac:dyDescent="0.2">
      <c r="B146" s="781" t="s">
        <v>298</v>
      </c>
      <c r="C146" s="781"/>
      <c r="D146" s="781"/>
      <c r="E146" s="763">
        <v>2017</v>
      </c>
      <c r="F146" s="763"/>
      <c r="G146" s="763"/>
      <c r="H146" s="763"/>
      <c r="I146" s="763"/>
      <c r="J146" s="763"/>
      <c r="K146" s="763"/>
      <c r="L146" s="763"/>
      <c r="M146" s="763"/>
      <c r="N146" s="763"/>
      <c r="O146" s="763"/>
      <c r="P146" s="763"/>
      <c r="Q146" s="763"/>
      <c r="R146" s="763"/>
      <c r="S146" s="763"/>
      <c r="T146" s="763"/>
      <c r="U146" s="763"/>
      <c r="V146" s="763"/>
      <c r="W146" s="763"/>
      <c r="X146" s="763"/>
      <c r="Y146" s="763"/>
      <c r="Z146" s="763"/>
      <c r="AA146" s="763"/>
    </row>
    <row r="147" spans="2:27" ht="39.950000000000003" customHeight="1" x14ac:dyDescent="0.2">
      <c r="B147" s="781"/>
      <c r="C147" s="781"/>
      <c r="D147" s="781"/>
      <c r="E147" s="763" t="s">
        <v>33</v>
      </c>
      <c r="F147" s="763"/>
      <c r="G147" s="763" t="s">
        <v>34</v>
      </c>
      <c r="H147" s="763"/>
      <c r="I147" s="763" t="s">
        <v>44</v>
      </c>
      <c r="J147" s="763"/>
      <c r="K147" s="763" t="s">
        <v>35</v>
      </c>
      <c r="L147" s="763"/>
      <c r="M147" s="763" t="s">
        <v>55</v>
      </c>
      <c r="N147" s="763"/>
      <c r="O147" s="763" t="s">
        <v>220</v>
      </c>
      <c r="P147" s="764" t="s">
        <v>33</v>
      </c>
      <c r="Q147" s="764"/>
      <c r="R147" s="764"/>
      <c r="S147" s="764"/>
      <c r="T147" s="764"/>
      <c r="U147" s="764"/>
      <c r="V147" s="764" t="s">
        <v>34</v>
      </c>
      <c r="W147" s="764"/>
      <c r="X147" s="764"/>
      <c r="Y147" s="764"/>
      <c r="Z147" s="764"/>
      <c r="AA147" s="764"/>
    </row>
    <row r="148" spans="2:27" ht="39.950000000000003" customHeight="1" x14ac:dyDescent="0.2">
      <c r="B148" s="781"/>
      <c r="C148" s="781"/>
      <c r="D148" s="781"/>
      <c r="E148" s="410" t="s">
        <v>51</v>
      </c>
      <c r="F148" s="410" t="s">
        <v>45</v>
      </c>
      <c r="G148" s="410" t="s">
        <v>51</v>
      </c>
      <c r="H148" s="410" t="s">
        <v>45</v>
      </c>
      <c r="I148" s="410" t="s">
        <v>51</v>
      </c>
      <c r="J148" s="410" t="s">
        <v>45</v>
      </c>
      <c r="K148" s="410" t="s">
        <v>51</v>
      </c>
      <c r="L148" s="410" t="s">
        <v>45</v>
      </c>
      <c r="M148" s="410" t="s">
        <v>51</v>
      </c>
      <c r="N148" s="410" t="s">
        <v>45</v>
      </c>
      <c r="O148" s="763"/>
      <c r="P148" s="411" t="s">
        <v>221</v>
      </c>
      <c r="Q148" s="411" t="s">
        <v>222</v>
      </c>
      <c r="R148" s="411" t="s">
        <v>220</v>
      </c>
      <c r="S148" s="411" t="s">
        <v>224</v>
      </c>
      <c r="T148" s="411" t="s">
        <v>223</v>
      </c>
      <c r="U148" s="411" t="s">
        <v>220</v>
      </c>
      <c r="V148" s="411" t="s">
        <v>221</v>
      </c>
      <c r="W148" s="411" t="s">
        <v>222</v>
      </c>
      <c r="X148" s="411" t="s">
        <v>220</v>
      </c>
      <c r="Y148" s="411" t="s">
        <v>224</v>
      </c>
      <c r="Z148" s="411" t="s">
        <v>223</v>
      </c>
      <c r="AA148" s="411" t="s">
        <v>220</v>
      </c>
    </row>
    <row r="149" spans="2:27" ht="39.950000000000003" customHeight="1" x14ac:dyDescent="0.2">
      <c r="B149" s="781"/>
      <c r="C149" s="784" t="s">
        <v>241</v>
      </c>
      <c r="D149" s="432" t="s">
        <v>153</v>
      </c>
      <c r="E149" s="60">
        <f>MasterSheet!AJ90</f>
        <v>5</v>
      </c>
      <c r="F149" s="60">
        <f>MasterSheet!AK90</f>
        <v>7</v>
      </c>
      <c r="G149" s="60">
        <f>MasterSheet!AL90</f>
        <v>0</v>
      </c>
      <c r="H149" s="60">
        <f>MasterSheet!AM90</f>
        <v>0</v>
      </c>
      <c r="I149" s="60">
        <f>MasterSheet!AN90</f>
        <v>5</v>
      </c>
      <c r="J149" s="60">
        <f>MasterSheet!AO90</f>
        <v>5</v>
      </c>
      <c r="K149" s="60">
        <f>MasterSheet!AP90</f>
        <v>0</v>
      </c>
      <c r="L149" s="60">
        <f>MasterSheet!AQ90</f>
        <v>0</v>
      </c>
      <c r="M149" s="60">
        <f>MasterSheet!AR90</f>
        <v>70</v>
      </c>
      <c r="N149" s="60">
        <f>MasterSheet!AS90</f>
        <v>70</v>
      </c>
      <c r="O149" s="435">
        <f>MasterSheet!AT90</f>
        <v>1</v>
      </c>
      <c r="P149" s="60">
        <f>MasterSheet!AU90</f>
        <v>65</v>
      </c>
      <c r="Q149" s="60">
        <f>MasterSheet!AV90</f>
        <v>65</v>
      </c>
      <c r="R149" s="415">
        <f>MasterSheet!AW90</f>
        <v>1</v>
      </c>
      <c r="S149" s="767">
        <f>AVERAGE(P149:P152)</f>
        <v>41.875</v>
      </c>
      <c r="T149" s="767">
        <f>AVERAGE(Q149:Q152)</f>
        <v>40.625</v>
      </c>
      <c r="U149" s="782">
        <f>T149/S149</f>
        <v>0.97014925373134331</v>
      </c>
      <c r="V149" s="60">
        <f>MasterSheet!BG90</f>
        <v>65</v>
      </c>
      <c r="W149" s="60">
        <f>MasterSheet!BH90</f>
        <v>65</v>
      </c>
      <c r="X149" s="415">
        <f>MasterSheet!BI90</f>
        <v>1</v>
      </c>
      <c r="Y149" s="766">
        <f>AVERAGE(V149:V152)</f>
        <v>45</v>
      </c>
      <c r="Z149" s="766">
        <f>AVERAGE(W149:W152)</f>
        <v>44.25</v>
      </c>
      <c r="AA149" s="768">
        <f>Z149/Y149</f>
        <v>0.98333333333333328</v>
      </c>
    </row>
    <row r="150" spans="2:27" ht="39.950000000000003" customHeight="1" x14ac:dyDescent="0.2">
      <c r="B150" s="781"/>
      <c r="C150" s="784"/>
      <c r="D150" s="432" t="s">
        <v>154</v>
      </c>
      <c r="E150" s="60">
        <f>MasterSheet!AJ91</f>
        <v>7.5</v>
      </c>
      <c r="F150" s="60">
        <f>MasterSheet!AK91</f>
        <v>7.5</v>
      </c>
      <c r="G150" s="60">
        <f>MasterSheet!AL91</f>
        <v>5.5</v>
      </c>
      <c r="H150" s="60">
        <f>MasterSheet!AM91</f>
        <v>5.5</v>
      </c>
      <c r="I150" s="60">
        <f>MasterSheet!AN91</f>
        <v>8</v>
      </c>
      <c r="J150" s="60">
        <f>MasterSheet!AO91</f>
        <v>8</v>
      </c>
      <c r="K150" s="60">
        <f>MasterSheet!AP91</f>
        <v>4</v>
      </c>
      <c r="L150" s="60">
        <f>MasterSheet!AQ91</f>
        <v>4</v>
      </c>
      <c r="M150" s="60">
        <f>MasterSheet!AR91</f>
        <v>65</v>
      </c>
      <c r="N150" s="60">
        <f>MasterSheet!AS91</f>
        <v>65</v>
      </c>
      <c r="O150" s="435">
        <f>MasterSheet!AT91</f>
        <v>1</v>
      </c>
      <c r="P150" s="60">
        <f>MasterSheet!AU91</f>
        <v>47.5</v>
      </c>
      <c r="Q150" s="60">
        <f>MasterSheet!AV91</f>
        <v>47.5</v>
      </c>
      <c r="R150" s="415">
        <f>MasterSheet!AW91</f>
        <v>1</v>
      </c>
      <c r="S150" s="767"/>
      <c r="T150" s="767"/>
      <c r="U150" s="782"/>
      <c r="V150" s="60">
        <f>MasterSheet!BG91</f>
        <v>53</v>
      </c>
      <c r="W150" s="60">
        <f>MasterSheet!BH91</f>
        <v>53</v>
      </c>
      <c r="X150" s="415">
        <f>MasterSheet!BI91</f>
        <v>1</v>
      </c>
      <c r="Y150" s="766"/>
      <c r="Z150" s="766"/>
      <c r="AA150" s="768"/>
    </row>
    <row r="151" spans="2:27" ht="39.950000000000003" customHeight="1" x14ac:dyDescent="0.2">
      <c r="B151" s="781"/>
      <c r="C151" s="784" t="s">
        <v>240</v>
      </c>
      <c r="D151" s="432" t="s">
        <v>155</v>
      </c>
      <c r="E151" s="60">
        <f>MasterSheet!AJ92</f>
        <v>10</v>
      </c>
      <c r="F151" s="60">
        <f>MasterSheet!AK92</f>
        <v>5</v>
      </c>
      <c r="G151" s="60">
        <f>MasterSheet!AL92</f>
        <v>5</v>
      </c>
      <c r="H151" s="60">
        <f>MasterSheet!AM92</f>
        <v>7</v>
      </c>
      <c r="I151" s="60">
        <f>MasterSheet!AN92</f>
        <v>10</v>
      </c>
      <c r="J151" s="60">
        <f>MasterSheet!AO92</f>
        <v>5</v>
      </c>
      <c r="K151" s="60">
        <f>MasterSheet!AP92</f>
        <v>5</v>
      </c>
      <c r="L151" s="60">
        <f>MasterSheet!AQ92</f>
        <v>13</v>
      </c>
      <c r="M151" s="60">
        <f>MasterSheet!AR92</f>
        <v>50</v>
      </c>
      <c r="N151" s="60">
        <f>MasterSheet!AS92</f>
        <v>50</v>
      </c>
      <c r="O151" s="435">
        <f>MasterSheet!AT92</f>
        <v>1</v>
      </c>
      <c r="P151" s="60">
        <f>MasterSheet!AU92</f>
        <v>30</v>
      </c>
      <c r="Q151" s="60">
        <f>MasterSheet!AV92</f>
        <v>25</v>
      </c>
      <c r="R151" s="436">
        <f>MasterSheet!AW92</f>
        <v>0.83333333333333337</v>
      </c>
      <c r="S151" s="767"/>
      <c r="T151" s="767"/>
      <c r="U151" s="782"/>
      <c r="V151" s="60">
        <f>MasterSheet!BG92</f>
        <v>35</v>
      </c>
      <c r="W151" s="60">
        <f>MasterSheet!BH92</f>
        <v>32</v>
      </c>
      <c r="X151" s="415">
        <f>MasterSheet!BI92</f>
        <v>0.91428571428571426</v>
      </c>
      <c r="Y151" s="766"/>
      <c r="Z151" s="766"/>
      <c r="AA151" s="768"/>
    </row>
    <row r="152" spans="2:27" ht="39.950000000000003" customHeight="1" x14ac:dyDescent="0.2">
      <c r="B152" s="781"/>
      <c r="C152" s="784"/>
      <c r="D152" s="432" t="s">
        <v>156</v>
      </c>
      <c r="E152" s="60">
        <f>MasterSheet!AJ93</f>
        <v>5</v>
      </c>
      <c r="F152" s="60">
        <f>MasterSheet!AK93</f>
        <v>5</v>
      </c>
      <c r="G152" s="60">
        <f>MasterSheet!AL93</f>
        <v>2</v>
      </c>
      <c r="H152" s="60">
        <f>MasterSheet!AM93</f>
        <v>2</v>
      </c>
      <c r="I152" s="60">
        <f>MasterSheet!AN93</f>
        <v>10</v>
      </c>
      <c r="J152" s="60">
        <f>MasterSheet!AO93</f>
        <v>10</v>
      </c>
      <c r="K152" s="60">
        <f>MasterSheet!AP93</f>
        <v>3</v>
      </c>
      <c r="L152" s="60">
        <f>MasterSheet!AQ93</f>
        <v>3</v>
      </c>
      <c r="M152" s="60">
        <f>MasterSheet!AR93</f>
        <v>40</v>
      </c>
      <c r="N152" s="60">
        <f>MasterSheet!AS93</f>
        <v>40</v>
      </c>
      <c r="O152" s="435">
        <f>MasterSheet!AT93</f>
        <v>1</v>
      </c>
      <c r="P152" s="60">
        <f>MasterSheet!AU93</f>
        <v>25</v>
      </c>
      <c r="Q152" s="60">
        <f>MasterSheet!AV93</f>
        <v>25</v>
      </c>
      <c r="R152" s="415">
        <f>MasterSheet!AW93</f>
        <v>1</v>
      </c>
      <c r="S152" s="767"/>
      <c r="T152" s="767"/>
      <c r="U152" s="782"/>
      <c r="V152" s="60">
        <f>MasterSheet!BG93</f>
        <v>27</v>
      </c>
      <c r="W152" s="60">
        <f>MasterSheet!BH93</f>
        <v>27</v>
      </c>
      <c r="X152" s="415">
        <f>MasterSheet!BI93</f>
        <v>1</v>
      </c>
      <c r="Y152" s="766"/>
      <c r="Z152" s="766"/>
      <c r="AA152" s="768"/>
    </row>
    <row r="153" spans="2:27" ht="39.950000000000003" customHeight="1" x14ac:dyDescent="0.2">
      <c r="B153" s="430"/>
      <c r="C153" s="430"/>
      <c r="D153" s="404"/>
      <c r="E153" s="409"/>
      <c r="F153" s="409"/>
      <c r="G153" s="409"/>
      <c r="H153" s="409"/>
      <c r="I153" s="409"/>
      <c r="J153" s="409"/>
      <c r="K153" s="409"/>
      <c r="L153" s="409"/>
      <c r="M153" s="409"/>
      <c r="N153" s="409"/>
      <c r="O153" s="409"/>
      <c r="P153" s="409"/>
      <c r="Q153" s="409"/>
      <c r="R153" s="409"/>
    </row>
    <row r="154" spans="2:27" ht="39.950000000000003" customHeight="1" x14ac:dyDescent="0.2">
      <c r="B154" s="430"/>
      <c r="C154" s="430"/>
      <c r="D154" s="404"/>
      <c r="E154" s="409"/>
      <c r="F154" s="409"/>
      <c r="G154" s="409"/>
      <c r="H154" s="409"/>
      <c r="I154" s="409"/>
      <c r="J154" s="409"/>
      <c r="K154" s="409"/>
      <c r="L154" s="409"/>
      <c r="M154" s="409"/>
      <c r="N154" s="409"/>
      <c r="O154" s="409"/>
      <c r="P154" s="409"/>
      <c r="Q154" s="409"/>
      <c r="R154" s="409"/>
    </row>
    <row r="155" spans="2:27" ht="39.950000000000003" customHeight="1" x14ac:dyDescent="0.2">
      <c r="B155" s="781" t="s">
        <v>299</v>
      </c>
      <c r="C155" s="781"/>
      <c r="D155" s="781"/>
      <c r="E155" s="763">
        <v>2017</v>
      </c>
      <c r="F155" s="763"/>
      <c r="G155" s="763"/>
      <c r="H155" s="763"/>
      <c r="I155" s="763"/>
      <c r="J155" s="763"/>
      <c r="K155" s="763"/>
      <c r="L155" s="763"/>
      <c r="M155" s="763"/>
      <c r="N155" s="763"/>
      <c r="O155" s="763"/>
      <c r="P155" s="763"/>
      <c r="Q155" s="763"/>
      <c r="R155" s="763"/>
      <c r="S155" s="763"/>
      <c r="T155" s="763"/>
      <c r="U155" s="763"/>
      <c r="V155" s="763"/>
      <c r="W155" s="763"/>
      <c r="X155" s="763"/>
      <c r="Y155" s="763"/>
      <c r="Z155" s="763"/>
      <c r="AA155" s="763"/>
    </row>
    <row r="156" spans="2:27" ht="39.950000000000003" customHeight="1" x14ac:dyDescent="0.2">
      <c r="B156" s="781"/>
      <c r="C156" s="781"/>
      <c r="D156" s="781"/>
      <c r="E156" s="763" t="s">
        <v>33</v>
      </c>
      <c r="F156" s="763"/>
      <c r="G156" s="763" t="s">
        <v>34</v>
      </c>
      <c r="H156" s="763"/>
      <c r="I156" s="763" t="s">
        <v>44</v>
      </c>
      <c r="J156" s="763"/>
      <c r="K156" s="763" t="s">
        <v>35</v>
      </c>
      <c r="L156" s="763"/>
      <c r="M156" s="763" t="s">
        <v>55</v>
      </c>
      <c r="N156" s="763"/>
      <c r="O156" s="763" t="s">
        <v>220</v>
      </c>
      <c r="P156" s="764" t="s">
        <v>33</v>
      </c>
      <c r="Q156" s="764"/>
      <c r="R156" s="764"/>
      <c r="S156" s="764"/>
      <c r="T156" s="764"/>
      <c r="U156" s="764"/>
      <c r="V156" s="764" t="s">
        <v>34</v>
      </c>
      <c r="W156" s="764"/>
      <c r="X156" s="764"/>
      <c r="Y156" s="764"/>
      <c r="Z156" s="764"/>
      <c r="AA156" s="764"/>
    </row>
    <row r="157" spans="2:27" ht="39.950000000000003" customHeight="1" x14ac:dyDescent="0.2">
      <c r="B157" s="781"/>
      <c r="C157" s="781"/>
      <c r="D157" s="781"/>
      <c r="E157" s="410" t="s">
        <v>51</v>
      </c>
      <c r="F157" s="410" t="s">
        <v>45</v>
      </c>
      <c r="G157" s="410" t="s">
        <v>51</v>
      </c>
      <c r="H157" s="410" t="s">
        <v>45</v>
      </c>
      <c r="I157" s="410" t="s">
        <v>51</v>
      </c>
      <c r="J157" s="410" t="s">
        <v>45</v>
      </c>
      <c r="K157" s="410" t="s">
        <v>51</v>
      </c>
      <c r="L157" s="410" t="s">
        <v>45</v>
      </c>
      <c r="M157" s="410" t="s">
        <v>51</v>
      </c>
      <c r="N157" s="410" t="s">
        <v>45</v>
      </c>
      <c r="O157" s="763"/>
      <c r="P157" s="411" t="s">
        <v>221</v>
      </c>
      <c r="Q157" s="411" t="s">
        <v>222</v>
      </c>
      <c r="R157" s="411" t="s">
        <v>220</v>
      </c>
      <c r="S157" s="411" t="s">
        <v>224</v>
      </c>
      <c r="T157" s="411" t="s">
        <v>223</v>
      </c>
      <c r="U157" s="411" t="s">
        <v>220</v>
      </c>
      <c r="V157" s="411" t="s">
        <v>221</v>
      </c>
      <c r="W157" s="411" t="s">
        <v>222</v>
      </c>
      <c r="X157" s="411" t="s">
        <v>220</v>
      </c>
      <c r="Y157" s="411" t="s">
        <v>224</v>
      </c>
      <c r="Z157" s="411" t="s">
        <v>223</v>
      </c>
      <c r="AA157" s="411" t="s">
        <v>220</v>
      </c>
    </row>
    <row r="158" spans="2:27" ht="39.950000000000003" customHeight="1" x14ac:dyDescent="0.2">
      <c r="B158" s="781"/>
      <c r="C158" s="781"/>
      <c r="D158" s="432" t="s">
        <v>157</v>
      </c>
      <c r="E158" s="60">
        <f>MasterSheet!AJ94</f>
        <v>5</v>
      </c>
      <c r="F158" s="60">
        <f>MasterSheet!AK94</f>
        <v>4</v>
      </c>
      <c r="G158" s="60">
        <f>MasterSheet!AL94</f>
        <v>5</v>
      </c>
      <c r="H158" s="60">
        <f>MasterSheet!AM94</f>
        <v>5</v>
      </c>
      <c r="I158" s="60">
        <f>MasterSheet!AN94</f>
        <v>5</v>
      </c>
      <c r="J158" s="60">
        <f>MasterSheet!AO94</f>
        <v>5</v>
      </c>
      <c r="K158" s="60">
        <f>MasterSheet!AP94</f>
        <v>5</v>
      </c>
      <c r="L158" s="60">
        <f>MasterSheet!AQ94</f>
        <v>6</v>
      </c>
      <c r="M158" s="60">
        <f>MasterSheet!AR94</f>
        <v>40</v>
      </c>
      <c r="N158" s="60">
        <f>MasterSheet!AS94</f>
        <v>40</v>
      </c>
      <c r="O158" s="435">
        <f>MasterSheet!AT94</f>
        <v>1</v>
      </c>
      <c r="P158" s="60">
        <f>MasterSheet!AU94</f>
        <v>25</v>
      </c>
      <c r="Q158" s="60">
        <f>MasterSheet!AV94</f>
        <v>24</v>
      </c>
      <c r="R158" s="415">
        <f>MasterSheet!AW94</f>
        <v>0.96</v>
      </c>
      <c r="S158" s="767">
        <f>AVERAGE(P158:P165)</f>
        <v>26.25</v>
      </c>
      <c r="T158" s="767">
        <f>AVERAGE(Q158:Q165)</f>
        <v>24.375</v>
      </c>
      <c r="U158" s="792">
        <f>T158/S158</f>
        <v>0.9285714285714286</v>
      </c>
      <c r="V158" s="60">
        <f>MasterSheet!BG94</f>
        <v>30</v>
      </c>
      <c r="W158" s="60">
        <f>MasterSheet!BH94</f>
        <v>29</v>
      </c>
      <c r="X158" s="415">
        <f>MasterSheet!BI94</f>
        <v>0.96666666666666667</v>
      </c>
      <c r="Y158" s="766">
        <f>AVERAGE(V158:V165)</f>
        <v>30.25</v>
      </c>
      <c r="Z158" s="767">
        <f>AVERAGE(W158:W165)</f>
        <v>29.4375</v>
      </c>
      <c r="AA158" s="768">
        <f>Z158/Y158</f>
        <v>0.97314049586776863</v>
      </c>
    </row>
    <row r="159" spans="2:27" ht="39.950000000000003" customHeight="1" x14ac:dyDescent="0.2">
      <c r="B159" s="781"/>
      <c r="C159" s="781"/>
      <c r="D159" s="432" t="s">
        <v>159</v>
      </c>
      <c r="E159" s="60">
        <f>MasterSheet!AJ95</f>
        <v>5.5</v>
      </c>
      <c r="F159" s="60">
        <f>MasterSheet!AK95</f>
        <v>4</v>
      </c>
      <c r="G159" s="60">
        <f>MasterSheet!AL95</f>
        <v>5.5</v>
      </c>
      <c r="H159" s="60">
        <f>MasterSheet!AM95</f>
        <v>5.5</v>
      </c>
      <c r="I159" s="60">
        <f>MasterSheet!AN95</f>
        <v>5.5</v>
      </c>
      <c r="J159" s="60">
        <f>MasterSheet!AO95</f>
        <v>5.5</v>
      </c>
      <c r="K159" s="60">
        <f>MasterSheet!AP95</f>
        <v>5.5</v>
      </c>
      <c r="L159" s="60">
        <f>MasterSheet!AQ95</f>
        <v>7</v>
      </c>
      <c r="M159" s="60">
        <f>MasterSheet!AR95</f>
        <v>34</v>
      </c>
      <c r="N159" s="60">
        <f>MasterSheet!AS95</f>
        <v>34</v>
      </c>
      <c r="O159" s="435">
        <f>MasterSheet!AT95</f>
        <v>1</v>
      </c>
      <c r="P159" s="60">
        <f>MasterSheet!AU95</f>
        <v>17.5</v>
      </c>
      <c r="Q159" s="60">
        <f>MasterSheet!AV95</f>
        <v>16</v>
      </c>
      <c r="R159" s="415">
        <f>MasterSheet!AW95</f>
        <v>0.91428571428571426</v>
      </c>
      <c r="S159" s="767"/>
      <c r="T159" s="767"/>
      <c r="U159" s="792"/>
      <c r="V159" s="60">
        <f>MasterSheet!BG95</f>
        <v>23</v>
      </c>
      <c r="W159" s="60">
        <f>MasterSheet!BH95</f>
        <v>21.5</v>
      </c>
      <c r="X159" s="415">
        <f>MasterSheet!BI95</f>
        <v>0.93478260869565222</v>
      </c>
      <c r="Y159" s="766"/>
      <c r="Z159" s="767"/>
      <c r="AA159" s="768"/>
    </row>
    <row r="160" spans="2:27" ht="39.950000000000003" customHeight="1" x14ac:dyDescent="0.2">
      <c r="B160" s="781"/>
      <c r="C160" s="781"/>
      <c r="D160" s="432" t="s">
        <v>160</v>
      </c>
      <c r="E160" s="60">
        <f>MasterSheet!AJ96</f>
        <v>5</v>
      </c>
      <c r="F160" s="60">
        <f>MasterSheet!AK96</f>
        <v>3</v>
      </c>
      <c r="G160" s="60">
        <f>MasterSheet!AL96</f>
        <v>5</v>
      </c>
      <c r="H160" s="60">
        <f>MasterSheet!AM96</f>
        <v>5</v>
      </c>
      <c r="I160" s="60">
        <f>MasterSheet!AN96</f>
        <v>5</v>
      </c>
      <c r="J160" s="60">
        <f>MasterSheet!AO96</f>
        <v>5</v>
      </c>
      <c r="K160" s="60">
        <f>MasterSheet!AP96</f>
        <v>5</v>
      </c>
      <c r="L160" s="60">
        <f>MasterSheet!AQ96</f>
        <v>7</v>
      </c>
      <c r="M160" s="60">
        <f>MasterSheet!AR96</f>
        <v>40</v>
      </c>
      <c r="N160" s="60">
        <f>MasterSheet!AS96</f>
        <v>40</v>
      </c>
      <c r="O160" s="435">
        <f>MasterSheet!AT96</f>
        <v>1</v>
      </c>
      <c r="P160" s="60">
        <f>MasterSheet!AU96</f>
        <v>25</v>
      </c>
      <c r="Q160" s="60">
        <f>MasterSheet!AV96</f>
        <v>23</v>
      </c>
      <c r="R160" s="415">
        <f>MasterSheet!AW96</f>
        <v>0.92</v>
      </c>
      <c r="S160" s="767"/>
      <c r="T160" s="767"/>
      <c r="U160" s="792"/>
      <c r="V160" s="60">
        <f>MasterSheet!BG96</f>
        <v>30</v>
      </c>
      <c r="W160" s="60">
        <f>MasterSheet!BH96</f>
        <v>28</v>
      </c>
      <c r="X160" s="415">
        <f>MasterSheet!BI96</f>
        <v>0.93333333333333335</v>
      </c>
      <c r="Y160" s="766"/>
      <c r="Z160" s="767"/>
      <c r="AA160" s="768"/>
    </row>
    <row r="161" spans="2:27" ht="39.950000000000003" customHeight="1" x14ac:dyDescent="0.2">
      <c r="B161" s="781"/>
      <c r="C161" s="781"/>
      <c r="D161" s="432" t="s">
        <v>162</v>
      </c>
      <c r="E161" s="60">
        <f>MasterSheet!AJ97</f>
        <v>6</v>
      </c>
      <c r="F161" s="60">
        <f>MasterSheet!AK97</f>
        <v>4</v>
      </c>
      <c r="G161" s="60">
        <f>MasterSheet!AL97</f>
        <v>6</v>
      </c>
      <c r="H161" s="60">
        <f>MasterSheet!AM97</f>
        <v>7</v>
      </c>
      <c r="I161" s="60">
        <f>MasterSheet!AN97</f>
        <v>6</v>
      </c>
      <c r="J161" s="60">
        <f>MasterSheet!AO97</f>
        <v>6</v>
      </c>
      <c r="K161" s="60">
        <f>MasterSheet!AP97</f>
        <v>6</v>
      </c>
      <c r="L161" s="60">
        <f>MasterSheet!AQ97</f>
        <v>7</v>
      </c>
      <c r="M161" s="60">
        <f>MasterSheet!AR97</f>
        <v>28</v>
      </c>
      <c r="N161" s="60">
        <f>MasterSheet!AS97</f>
        <v>28</v>
      </c>
      <c r="O161" s="435">
        <f>MasterSheet!AT97</f>
        <v>1</v>
      </c>
      <c r="P161" s="60">
        <f>MasterSheet!AU97</f>
        <v>10</v>
      </c>
      <c r="Q161" s="60">
        <f>MasterSheet!AV97</f>
        <v>8</v>
      </c>
      <c r="R161" s="436">
        <f>MasterSheet!AW97</f>
        <v>0.8</v>
      </c>
      <c r="S161" s="767"/>
      <c r="T161" s="767"/>
      <c r="U161" s="792"/>
      <c r="V161" s="60">
        <f>MasterSheet!BG97</f>
        <v>16</v>
      </c>
      <c r="W161" s="60">
        <f>MasterSheet!BH97</f>
        <v>15</v>
      </c>
      <c r="X161" s="415">
        <f>MasterSheet!BI97</f>
        <v>0.9375</v>
      </c>
      <c r="Y161" s="766"/>
      <c r="Z161" s="767"/>
      <c r="AA161" s="768"/>
    </row>
    <row r="162" spans="2:27" ht="39.950000000000003" customHeight="1" x14ac:dyDescent="0.2">
      <c r="B162" s="781"/>
      <c r="C162" s="781"/>
      <c r="D162" s="432" t="s">
        <v>163</v>
      </c>
      <c r="E162" s="60">
        <f>MasterSheet!AJ98</f>
        <v>6</v>
      </c>
      <c r="F162" s="60">
        <f>MasterSheet!AK98</f>
        <v>6</v>
      </c>
      <c r="G162" s="60">
        <f>MasterSheet!AL98</f>
        <v>6</v>
      </c>
      <c r="H162" s="60">
        <f>MasterSheet!AM98</f>
        <v>6</v>
      </c>
      <c r="I162" s="60">
        <f>MasterSheet!AN98</f>
        <v>6</v>
      </c>
      <c r="J162" s="60">
        <f>MasterSheet!AO98</f>
        <v>6</v>
      </c>
      <c r="K162" s="60">
        <f>MasterSheet!AP98</f>
        <v>6</v>
      </c>
      <c r="L162" s="60">
        <f>MasterSheet!AQ98</f>
        <v>6</v>
      </c>
      <c r="M162" s="60">
        <f>MasterSheet!AR98</f>
        <v>28</v>
      </c>
      <c r="N162" s="60">
        <f>MasterSheet!AS98</f>
        <v>28</v>
      </c>
      <c r="O162" s="435">
        <f>MasterSheet!AT98</f>
        <v>1</v>
      </c>
      <c r="P162" s="60">
        <f>MasterSheet!AU98</f>
        <v>10</v>
      </c>
      <c r="Q162" s="60">
        <f>MasterSheet!AV98</f>
        <v>10</v>
      </c>
      <c r="R162" s="415">
        <f>MasterSheet!AW98</f>
        <v>1</v>
      </c>
      <c r="S162" s="767"/>
      <c r="T162" s="767"/>
      <c r="U162" s="792"/>
      <c r="V162" s="60">
        <f>MasterSheet!BG98</f>
        <v>16</v>
      </c>
      <c r="W162" s="60">
        <f>MasterSheet!BH98</f>
        <v>16</v>
      </c>
      <c r="X162" s="415">
        <f>MasterSheet!BI98</f>
        <v>1</v>
      </c>
      <c r="Y162" s="766"/>
      <c r="Z162" s="767"/>
      <c r="AA162" s="768"/>
    </row>
    <row r="163" spans="2:27" ht="39.950000000000003" customHeight="1" x14ac:dyDescent="0.2">
      <c r="B163" s="781"/>
      <c r="C163" s="781"/>
      <c r="D163" s="432" t="s">
        <v>164</v>
      </c>
      <c r="E163" s="60">
        <f>MasterSheet!AJ99</f>
        <v>5</v>
      </c>
      <c r="F163" s="60">
        <f>MasterSheet!AK99</f>
        <v>1.5</v>
      </c>
      <c r="G163" s="60">
        <f>MasterSheet!AL99</f>
        <v>2</v>
      </c>
      <c r="H163" s="60">
        <f>MasterSheet!AM99</f>
        <v>5.5</v>
      </c>
      <c r="I163" s="60">
        <f>MasterSheet!AN99</f>
        <v>5</v>
      </c>
      <c r="J163" s="60">
        <f>MasterSheet!AO99</f>
        <v>5</v>
      </c>
      <c r="K163" s="60">
        <f>MasterSheet!AP99</f>
        <v>10.5</v>
      </c>
      <c r="L163" s="60">
        <f>MasterSheet!AQ99</f>
        <v>10.5</v>
      </c>
      <c r="M163" s="60">
        <f>MasterSheet!AR99</f>
        <v>32.5</v>
      </c>
      <c r="N163" s="60">
        <f>MasterSheet!AS99</f>
        <v>32.5</v>
      </c>
      <c r="O163" s="435">
        <f>MasterSheet!AT99</f>
        <v>1</v>
      </c>
      <c r="P163" s="60">
        <f>MasterSheet!AU99</f>
        <v>15</v>
      </c>
      <c r="Q163" s="60">
        <f>MasterSheet!AV99</f>
        <v>11.5</v>
      </c>
      <c r="R163" s="436">
        <f>MasterSheet!AW99</f>
        <v>0.76666666666666672</v>
      </c>
      <c r="S163" s="767"/>
      <c r="T163" s="767"/>
      <c r="U163" s="792"/>
      <c r="V163" s="60">
        <f>MasterSheet!BG99</f>
        <v>17</v>
      </c>
      <c r="W163" s="60">
        <f>MasterSheet!BH99</f>
        <v>17</v>
      </c>
      <c r="X163" s="415">
        <f>MasterSheet!BI99</f>
        <v>1</v>
      </c>
      <c r="Y163" s="766"/>
      <c r="Z163" s="767"/>
      <c r="AA163" s="768"/>
    </row>
    <row r="164" spans="2:27" ht="39.950000000000003" customHeight="1" x14ac:dyDescent="0.2">
      <c r="B164" s="781"/>
      <c r="C164" s="781"/>
      <c r="D164" s="432" t="s">
        <v>165</v>
      </c>
      <c r="E164" s="60">
        <f>MasterSheet!AJ100</f>
        <v>5</v>
      </c>
      <c r="F164" s="60">
        <f>MasterSheet!AK100</f>
        <v>5</v>
      </c>
      <c r="G164" s="60">
        <f>MasterSheet!AL100</f>
        <v>0</v>
      </c>
      <c r="H164" s="60">
        <f>MasterSheet!AM100</f>
        <v>4</v>
      </c>
      <c r="I164" s="60">
        <f>MasterSheet!AN100</f>
        <v>15</v>
      </c>
      <c r="J164" s="60">
        <f>MasterSheet!AO100</f>
        <v>15</v>
      </c>
      <c r="K164" s="60">
        <f>MasterSheet!AP100</f>
        <v>50</v>
      </c>
      <c r="L164" s="60">
        <f>MasterSheet!AQ100</f>
        <v>51</v>
      </c>
      <c r="M164" s="60">
        <f>MasterSheet!AR100</f>
        <v>80</v>
      </c>
      <c r="N164" s="60">
        <f>MasterSheet!AS100</f>
        <v>80</v>
      </c>
      <c r="O164" s="435">
        <f>MasterSheet!AT100</f>
        <v>1</v>
      </c>
      <c r="P164" s="60">
        <f>MasterSheet!AU100</f>
        <v>15</v>
      </c>
      <c r="Q164" s="60">
        <f>MasterSheet!AV100</f>
        <v>10</v>
      </c>
      <c r="R164" s="436">
        <f>MasterSheet!AW100</f>
        <v>0.66666666666666663</v>
      </c>
      <c r="S164" s="767"/>
      <c r="T164" s="767"/>
      <c r="U164" s="792"/>
      <c r="V164" s="60">
        <f>MasterSheet!BG100</f>
        <v>15</v>
      </c>
      <c r="W164" s="60">
        <f>MasterSheet!BH100</f>
        <v>14</v>
      </c>
      <c r="X164" s="415">
        <f>MasterSheet!BI100</f>
        <v>0.93333333333333335</v>
      </c>
      <c r="Y164" s="766"/>
      <c r="Z164" s="767"/>
      <c r="AA164" s="768"/>
    </row>
    <row r="165" spans="2:27" ht="39.950000000000003" customHeight="1" x14ac:dyDescent="0.2">
      <c r="B165" s="781"/>
      <c r="C165" s="781"/>
      <c r="D165" s="432" t="s">
        <v>166</v>
      </c>
      <c r="E165" s="60">
        <f>MasterSheet!AJ101</f>
        <v>2.5</v>
      </c>
      <c r="F165" s="60">
        <f>MasterSheet!AK101</f>
        <v>2.5</v>
      </c>
      <c r="G165" s="60">
        <f>MasterSheet!AL101</f>
        <v>2.5</v>
      </c>
      <c r="H165" s="60">
        <f>MasterSheet!AM101</f>
        <v>2.5</v>
      </c>
      <c r="I165" s="60">
        <f>MasterSheet!AN101</f>
        <v>2.5</v>
      </c>
      <c r="J165" s="60">
        <f>MasterSheet!AO101</f>
        <v>2.5</v>
      </c>
      <c r="K165" s="60">
        <f>MasterSheet!AP101</f>
        <v>2.5</v>
      </c>
      <c r="L165" s="60">
        <f>MasterSheet!AQ101</f>
        <v>0</v>
      </c>
      <c r="M165" s="60">
        <f>MasterSheet!AR101</f>
        <v>100</v>
      </c>
      <c r="N165" s="60">
        <f>MasterSheet!AS101</f>
        <v>97.5</v>
      </c>
      <c r="O165" s="435">
        <f>MasterSheet!AT101</f>
        <v>0.97499999999999998</v>
      </c>
      <c r="P165" s="60">
        <f>MasterSheet!AU101</f>
        <v>92.5</v>
      </c>
      <c r="Q165" s="60">
        <f>MasterSheet!AV101</f>
        <v>92.5</v>
      </c>
      <c r="R165" s="415">
        <f>MasterSheet!AW101</f>
        <v>1</v>
      </c>
      <c r="S165" s="767"/>
      <c r="T165" s="767"/>
      <c r="U165" s="792"/>
      <c r="V165" s="60">
        <f>MasterSheet!BG101</f>
        <v>95</v>
      </c>
      <c r="W165" s="60">
        <f>MasterSheet!BH101</f>
        <v>95</v>
      </c>
      <c r="X165" s="415">
        <f>MasterSheet!BI101</f>
        <v>1</v>
      </c>
      <c r="Y165" s="766"/>
      <c r="Z165" s="767"/>
      <c r="AA165" s="768"/>
    </row>
    <row r="166" spans="2:27" s="408" customFormat="1" ht="39.950000000000003" customHeight="1" x14ac:dyDescent="0.2">
      <c r="B166" s="403"/>
      <c r="C166" s="403"/>
      <c r="D166" s="404"/>
      <c r="E166" s="405"/>
      <c r="F166" s="405"/>
      <c r="G166" s="405"/>
      <c r="H166" s="405"/>
      <c r="I166" s="405"/>
      <c r="J166" s="405"/>
      <c r="K166" s="405"/>
      <c r="L166" s="405"/>
      <c r="M166" s="405"/>
      <c r="N166" s="405"/>
      <c r="O166" s="405"/>
      <c r="P166" s="405"/>
      <c r="Q166" s="405"/>
      <c r="R166" s="405"/>
      <c r="S166" s="406"/>
      <c r="T166" s="406"/>
      <c r="U166" s="439"/>
    </row>
    <row r="167" spans="2:27" ht="39.950000000000003" customHeight="1" x14ac:dyDescent="0.2">
      <c r="B167" s="776" t="s">
        <v>300</v>
      </c>
      <c r="C167" s="770"/>
      <c r="D167" s="771"/>
      <c r="E167" s="763">
        <v>2017</v>
      </c>
      <c r="F167" s="763"/>
      <c r="G167" s="763"/>
      <c r="H167" s="763"/>
      <c r="I167" s="763"/>
      <c r="J167" s="763"/>
      <c r="K167" s="763"/>
      <c r="L167" s="763"/>
      <c r="M167" s="763"/>
      <c r="N167" s="763"/>
      <c r="O167" s="763"/>
      <c r="P167" s="763"/>
      <c r="Q167" s="763"/>
      <c r="R167" s="763"/>
      <c r="S167" s="763"/>
      <c r="T167" s="763"/>
      <c r="U167" s="763"/>
      <c r="V167" s="763"/>
      <c r="W167" s="763"/>
      <c r="X167" s="763"/>
      <c r="Y167" s="763"/>
      <c r="Z167" s="763"/>
      <c r="AA167" s="763"/>
    </row>
    <row r="168" spans="2:27" ht="39.950000000000003" customHeight="1" x14ac:dyDescent="0.2">
      <c r="B168" s="777"/>
      <c r="C168" s="772"/>
      <c r="D168" s="773"/>
      <c r="E168" s="763" t="s">
        <v>33</v>
      </c>
      <c r="F168" s="763"/>
      <c r="G168" s="763" t="s">
        <v>34</v>
      </c>
      <c r="H168" s="763"/>
      <c r="I168" s="763" t="s">
        <v>44</v>
      </c>
      <c r="J168" s="763"/>
      <c r="K168" s="763" t="s">
        <v>35</v>
      </c>
      <c r="L168" s="763"/>
      <c r="M168" s="763" t="s">
        <v>55</v>
      </c>
      <c r="N168" s="763"/>
      <c r="O168" s="763" t="s">
        <v>220</v>
      </c>
      <c r="P168" s="764" t="s">
        <v>33</v>
      </c>
      <c r="Q168" s="764"/>
      <c r="R168" s="764"/>
      <c r="S168" s="764"/>
      <c r="T168" s="764"/>
      <c r="U168" s="764"/>
      <c r="V168" s="764" t="s">
        <v>34</v>
      </c>
      <c r="W168" s="764"/>
      <c r="X168" s="764"/>
      <c r="Y168" s="764"/>
      <c r="Z168" s="764"/>
      <c r="AA168" s="764"/>
    </row>
    <row r="169" spans="2:27" ht="39.950000000000003" customHeight="1" x14ac:dyDescent="0.2">
      <c r="B169" s="777"/>
      <c r="C169" s="772"/>
      <c r="D169" s="773"/>
      <c r="E169" s="410" t="s">
        <v>51</v>
      </c>
      <c r="F169" s="410" t="s">
        <v>45</v>
      </c>
      <c r="G169" s="410" t="s">
        <v>51</v>
      </c>
      <c r="H169" s="410" t="s">
        <v>45</v>
      </c>
      <c r="I169" s="410" t="s">
        <v>51</v>
      </c>
      <c r="J169" s="410" t="s">
        <v>45</v>
      </c>
      <c r="K169" s="410" t="s">
        <v>51</v>
      </c>
      <c r="L169" s="410" t="s">
        <v>45</v>
      </c>
      <c r="M169" s="410" t="s">
        <v>51</v>
      </c>
      <c r="N169" s="410" t="s">
        <v>45</v>
      </c>
      <c r="O169" s="763"/>
      <c r="P169" s="411" t="s">
        <v>221</v>
      </c>
      <c r="Q169" s="411" t="s">
        <v>222</v>
      </c>
      <c r="R169" s="411" t="s">
        <v>220</v>
      </c>
      <c r="S169" s="411" t="s">
        <v>224</v>
      </c>
      <c r="T169" s="411" t="s">
        <v>223</v>
      </c>
      <c r="U169" s="411" t="s">
        <v>220</v>
      </c>
      <c r="V169" s="411" t="s">
        <v>221</v>
      </c>
      <c r="W169" s="411" t="s">
        <v>222</v>
      </c>
      <c r="X169" s="411" t="s">
        <v>220</v>
      </c>
      <c r="Y169" s="411" t="s">
        <v>224</v>
      </c>
      <c r="Z169" s="411" t="s">
        <v>223</v>
      </c>
      <c r="AA169" s="411" t="s">
        <v>220</v>
      </c>
    </row>
    <row r="170" spans="2:27" ht="39.950000000000003" customHeight="1" x14ac:dyDescent="0.2">
      <c r="B170" s="777"/>
      <c r="C170" s="777"/>
      <c r="D170" s="440" t="s">
        <v>167</v>
      </c>
      <c r="E170" s="60">
        <f>MasterSheet!AJ102</f>
        <v>6</v>
      </c>
      <c r="F170" s="60">
        <f>MasterSheet!AK102</f>
        <v>0</v>
      </c>
      <c r="G170" s="60">
        <f>MasterSheet!AL102</f>
        <v>6</v>
      </c>
      <c r="H170" s="60">
        <f>MasterSheet!AM102</f>
        <v>12</v>
      </c>
      <c r="I170" s="60">
        <f>MasterSheet!AN102</f>
        <v>3</v>
      </c>
      <c r="J170" s="60">
        <f>MasterSheet!AO102</f>
        <v>3</v>
      </c>
      <c r="K170" s="60">
        <f>MasterSheet!AP102</f>
        <v>15</v>
      </c>
      <c r="L170" s="60">
        <f>MasterSheet!AQ102</f>
        <v>10</v>
      </c>
      <c r="M170" s="60">
        <f>MasterSheet!AR102</f>
        <v>38</v>
      </c>
      <c r="N170" s="60">
        <f>MasterSheet!AS102</f>
        <v>33</v>
      </c>
      <c r="O170" s="435">
        <f>MasterSheet!AT102</f>
        <v>0.86842105263157898</v>
      </c>
      <c r="P170" s="60">
        <f>MasterSheet!AU102</f>
        <v>14</v>
      </c>
      <c r="Q170" s="60">
        <f>MasterSheet!AV102</f>
        <v>8</v>
      </c>
      <c r="R170" s="441">
        <f>MasterSheet!AW102</f>
        <v>0.5714285714285714</v>
      </c>
      <c r="S170" s="767">
        <f>AVERAGE(P170:P172)</f>
        <v>4.666666666666667</v>
      </c>
      <c r="T170" s="767">
        <f>AVERAGE(Q170:Q172)</f>
        <v>2.6666666666666665</v>
      </c>
      <c r="U170" s="780">
        <f>T170/S170</f>
        <v>0.5714285714285714</v>
      </c>
      <c r="V170" s="60">
        <f>MasterSheet!BG102</f>
        <v>20</v>
      </c>
      <c r="W170" s="60">
        <f>MasterSheet!BH102</f>
        <v>20</v>
      </c>
      <c r="X170" s="400">
        <f>MasterSheet!BI102</f>
        <v>1</v>
      </c>
      <c r="Y170" s="766">
        <f>AVERAGE(V170:V172)</f>
        <v>6.666666666666667</v>
      </c>
      <c r="Z170" s="767">
        <f>AVERAGE(W170:W172)</f>
        <v>6.666666666666667</v>
      </c>
      <c r="AA170" s="768">
        <f>Z170/Y170</f>
        <v>1</v>
      </c>
    </row>
    <row r="171" spans="2:27" ht="39.950000000000003" customHeight="1" x14ac:dyDescent="0.2">
      <c r="B171" s="777"/>
      <c r="C171" s="777"/>
      <c r="D171" s="440" t="s">
        <v>168</v>
      </c>
      <c r="E171" s="60">
        <f>MasterSheet!AJ103</f>
        <v>0</v>
      </c>
      <c r="F171" s="60">
        <f>MasterSheet!AK103</f>
        <v>0</v>
      </c>
      <c r="G171" s="60">
        <f>MasterSheet!AL103</f>
        <v>0</v>
      </c>
      <c r="H171" s="60">
        <f>MasterSheet!AM103</f>
        <v>0</v>
      </c>
      <c r="I171" s="60">
        <f>MasterSheet!AN103</f>
        <v>0</v>
      </c>
      <c r="J171" s="60">
        <f>MasterSheet!AO103</f>
        <v>0</v>
      </c>
      <c r="K171" s="60">
        <f>MasterSheet!AP103</f>
        <v>0</v>
      </c>
      <c r="L171" s="60">
        <f>MasterSheet!AQ103</f>
        <v>0</v>
      </c>
      <c r="M171" s="60">
        <f>MasterSheet!AR103</f>
        <v>0</v>
      </c>
      <c r="N171" s="60">
        <f>MasterSheet!AS103</f>
        <v>0</v>
      </c>
      <c r="O171" s="433"/>
      <c r="P171" s="60">
        <f>MasterSheet!AU103</f>
        <v>0</v>
      </c>
      <c r="Q171" s="60">
        <f>MasterSheet!AV103</f>
        <v>0</v>
      </c>
      <c r="R171" s="433"/>
      <c r="S171" s="767"/>
      <c r="T171" s="767"/>
      <c r="U171" s="780"/>
      <c r="V171" s="60">
        <f>MasterSheet!BG103</f>
        <v>0</v>
      </c>
      <c r="W171" s="60">
        <f>MasterSheet!BH103</f>
        <v>0</v>
      </c>
      <c r="X171" s="433"/>
      <c r="Y171" s="766"/>
      <c r="Z171" s="767"/>
      <c r="AA171" s="768"/>
    </row>
    <row r="172" spans="2:27" ht="39.950000000000003" customHeight="1" x14ac:dyDescent="0.2">
      <c r="B172" s="778"/>
      <c r="C172" s="778"/>
      <c r="D172" s="440" t="s">
        <v>169</v>
      </c>
      <c r="E172" s="60">
        <f>MasterSheet!AJ104</f>
        <v>0</v>
      </c>
      <c r="F172" s="60">
        <f>MasterSheet!AK104</f>
        <v>0</v>
      </c>
      <c r="G172" s="60">
        <f>MasterSheet!AL104</f>
        <v>0</v>
      </c>
      <c r="H172" s="60">
        <f>MasterSheet!AM104</f>
        <v>0</v>
      </c>
      <c r="I172" s="60">
        <f>MasterSheet!AN104</f>
        <v>0</v>
      </c>
      <c r="J172" s="60">
        <f>MasterSheet!AO104</f>
        <v>0</v>
      </c>
      <c r="K172" s="60">
        <f>MasterSheet!AP104</f>
        <v>0</v>
      </c>
      <c r="L172" s="60">
        <f>MasterSheet!AQ104</f>
        <v>0</v>
      </c>
      <c r="M172" s="60">
        <f>MasterSheet!AR104</f>
        <v>0</v>
      </c>
      <c r="N172" s="60">
        <f>MasterSheet!AS104</f>
        <v>0</v>
      </c>
      <c r="O172" s="433"/>
      <c r="P172" s="60">
        <f>MasterSheet!AU104</f>
        <v>0</v>
      </c>
      <c r="Q172" s="60">
        <f>MasterSheet!AV104</f>
        <v>0</v>
      </c>
      <c r="R172" s="433"/>
      <c r="S172" s="767"/>
      <c r="T172" s="767"/>
      <c r="U172" s="780"/>
      <c r="V172" s="60">
        <f>MasterSheet!BG104</f>
        <v>0</v>
      </c>
      <c r="W172" s="60">
        <f>MasterSheet!BH104</f>
        <v>0</v>
      </c>
      <c r="X172" s="433"/>
      <c r="Y172" s="766"/>
      <c r="Z172" s="767"/>
      <c r="AA172" s="768"/>
    </row>
    <row r="175" spans="2:27" ht="39.950000000000003" customHeight="1" x14ac:dyDescent="0.2">
      <c r="B175" s="791" t="s">
        <v>301</v>
      </c>
      <c r="C175" s="821"/>
      <c r="D175" s="822"/>
      <c r="E175" s="763">
        <v>2017</v>
      </c>
      <c r="F175" s="763"/>
      <c r="G175" s="763"/>
      <c r="H175" s="763"/>
      <c r="I175" s="763"/>
      <c r="J175" s="763"/>
      <c r="K175" s="763"/>
      <c r="L175" s="763"/>
      <c r="M175" s="763"/>
      <c r="N175" s="763"/>
      <c r="O175" s="763"/>
      <c r="P175" s="763"/>
      <c r="Q175" s="763"/>
      <c r="R175" s="763"/>
      <c r="S175" s="763"/>
      <c r="T175" s="763"/>
      <c r="U175" s="763"/>
      <c r="V175" s="763"/>
      <c r="W175" s="763"/>
      <c r="X175" s="763"/>
      <c r="Y175" s="763"/>
      <c r="Z175" s="763"/>
      <c r="AA175" s="763"/>
    </row>
    <row r="176" spans="2:27" ht="39.950000000000003" customHeight="1" x14ac:dyDescent="0.2">
      <c r="B176" s="791"/>
      <c r="C176" s="823"/>
      <c r="D176" s="824"/>
      <c r="E176" s="763" t="s">
        <v>33</v>
      </c>
      <c r="F176" s="763"/>
      <c r="G176" s="763" t="s">
        <v>34</v>
      </c>
      <c r="H176" s="763"/>
      <c r="I176" s="763" t="s">
        <v>44</v>
      </c>
      <c r="J176" s="763"/>
      <c r="K176" s="763" t="s">
        <v>35</v>
      </c>
      <c r="L176" s="763"/>
      <c r="M176" s="763" t="s">
        <v>55</v>
      </c>
      <c r="N176" s="763"/>
      <c r="O176" s="763" t="s">
        <v>220</v>
      </c>
      <c r="P176" s="764" t="s">
        <v>33</v>
      </c>
      <c r="Q176" s="764"/>
      <c r="R176" s="764"/>
      <c r="S176" s="764"/>
      <c r="T176" s="764"/>
      <c r="U176" s="764"/>
      <c r="V176" s="764" t="s">
        <v>34</v>
      </c>
      <c r="W176" s="764"/>
      <c r="X176" s="764"/>
      <c r="Y176" s="764"/>
      <c r="Z176" s="764"/>
      <c r="AA176" s="764"/>
    </row>
    <row r="177" spans="2:27" ht="39.950000000000003" customHeight="1" x14ac:dyDescent="0.2">
      <c r="B177" s="791"/>
      <c r="C177" s="825"/>
      <c r="D177" s="826"/>
      <c r="E177" s="410" t="s">
        <v>51</v>
      </c>
      <c r="F177" s="410" t="s">
        <v>45</v>
      </c>
      <c r="G177" s="410" t="s">
        <v>51</v>
      </c>
      <c r="H177" s="410" t="s">
        <v>45</v>
      </c>
      <c r="I177" s="410" t="s">
        <v>51</v>
      </c>
      <c r="J177" s="410" t="s">
        <v>45</v>
      </c>
      <c r="K177" s="410" t="s">
        <v>51</v>
      </c>
      <c r="L177" s="410" t="s">
        <v>45</v>
      </c>
      <c r="M177" s="410" t="s">
        <v>51</v>
      </c>
      <c r="N177" s="410" t="s">
        <v>45</v>
      </c>
      <c r="O177" s="763"/>
      <c r="P177" s="411" t="s">
        <v>221</v>
      </c>
      <c r="Q177" s="411" t="s">
        <v>222</v>
      </c>
      <c r="R177" s="411" t="s">
        <v>220</v>
      </c>
      <c r="S177" s="411" t="s">
        <v>224</v>
      </c>
      <c r="T177" s="411" t="s">
        <v>223</v>
      </c>
      <c r="U177" s="411" t="s">
        <v>220</v>
      </c>
      <c r="V177" s="411" t="s">
        <v>221</v>
      </c>
      <c r="W177" s="411" t="s">
        <v>222</v>
      </c>
      <c r="X177" s="411" t="s">
        <v>220</v>
      </c>
      <c r="Y177" s="411" t="s">
        <v>224</v>
      </c>
      <c r="Z177" s="411" t="s">
        <v>223</v>
      </c>
      <c r="AA177" s="411" t="s">
        <v>220</v>
      </c>
    </row>
    <row r="178" spans="2:27" ht="39.950000000000003" customHeight="1" x14ac:dyDescent="0.2">
      <c r="B178" s="791"/>
      <c r="C178" s="818"/>
      <c r="D178" s="442">
        <v>103</v>
      </c>
      <c r="E178" s="60">
        <f>MasterSheet!AJ108</f>
        <v>5</v>
      </c>
      <c r="F178" s="60">
        <f>MasterSheet!AK108</f>
        <v>15</v>
      </c>
      <c r="G178" s="60">
        <f>MasterSheet!AL108</f>
        <v>15</v>
      </c>
      <c r="H178" s="60">
        <f>MasterSheet!AM108</f>
        <v>5</v>
      </c>
      <c r="I178" s="60">
        <f>MasterSheet!AN108</f>
        <v>0</v>
      </c>
      <c r="J178" s="60">
        <f>MasterSheet!AO108</f>
        <v>0</v>
      </c>
      <c r="K178" s="60">
        <f>MasterSheet!AP108</f>
        <v>0</v>
      </c>
      <c r="L178" s="60">
        <f>MasterSheet!AQ108</f>
        <v>0</v>
      </c>
      <c r="M178" s="60">
        <f>MasterSheet!AR108</f>
        <v>100</v>
      </c>
      <c r="N178" s="60">
        <f>MasterSheet!AS108</f>
        <v>100</v>
      </c>
      <c r="O178" s="435">
        <f>MasterSheet!AT108</f>
        <v>1</v>
      </c>
      <c r="P178" s="60">
        <f>MasterSheet!AU108</f>
        <v>85</v>
      </c>
      <c r="Q178" s="60">
        <f>MasterSheet!AV108</f>
        <v>95</v>
      </c>
      <c r="R178" s="400">
        <f>MasterSheet!AW108</f>
        <v>1.1176470588235294</v>
      </c>
      <c r="S178" s="767">
        <f>AVERAGE(P178:P180)</f>
        <v>41.333333333333336</v>
      </c>
      <c r="T178" s="767">
        <f>AVERAGE(Q178:Q180)</f>
        <v>44.416666666666664</v>
      </c>
      <c r="U178" s="768">
        <f>T178/S178</f>
        <v>1.0745967741935483</v>
      </c>
      <c r="V178" s="60">
        <f>MasterSheet!BG108</f>
        <v>100</v>
      </c>
      <c r="W178" s="60">
        <f>MasterSheet!BH108</f>
        <v>100</v>
      </c>
      <c r="X178" s="400">
        <f>MasterSheet!BI108</f>
        <v>1</v>
      </c>
      <c r="Y178" s="754">
        <f>AVERAGE(V178:V180)</f>
        <v>50.333333333333336</v>
      </c>
      <c r="Z178" s="754">
        <f>AVERAGE(W178:W180)</f>
        <v>51</v>
      </c>
      <c r="AA178" s="760">
        <f>Z178/Y178</f>
        <v>1.0132450331125826</v>
      </c>
    </row>
    <row r="179" spans="2:27" ht="39.950000000000003" customHeight="1" x14ac:dyDescent="0.2">
      <c r="B179" s="791"/>
      <c r="C179" s="819"/>
      <c r="D179" s="442">
        <v>104</v>
      </c>
      <c r="E179" s="60">
        <f>MasterSheet!AJ109</f>
        <v>6</v>
      </c>
      <c r="F179" s="60">
        <f>MasterSheet!AK109</f>
        <v>5</v>
      </c>
      <c r="G179" s="60">
        <f>MasterSheet!AL109</f>
        <v>6</v>
      </c>
      <c r="H179" s="60">
        <f>MasterSheet!AM109</f>
        <v>9</v>
      </c>
      <c r="I179" s="60">
        <f>MasterSheet!AN109</f>
        <v>6</v>
      </c>
      <c r="J179" s="60">
        <f>MasterSheet!AO109</f>
        <v>5.5</v>
      </c>
      <c r="K179" s="60">
        <f>MasterSheet!AP109</f>
        <v>13</v>
      </c>
      <c r="L179" s="60">
        <f>MasterSheet!AQ109</f>
        <v>8.5</v>
      </c>
      <c r="M179" s="60">
        <f>MasterSheet!AR109</f>
        <v>33</v>
      </c>
      <c r="N179" s="60">
        <f>MasterSheet!AS109</f>
        <v>30</v>
      </c>
      <c r="O179" s="435">
        <f>MasterSheet!AT109</f>
        <v>0.90909090909090906</v>
      </c>
      <c r="P179" s="60">
        <f>MasterSheet!AU109</f>
        <v>8</v>
      </c>
      <c r="Q179" s="60">
        <f>MasterSheet!AV109</f>
        <v>7</v>
      </c>
      <c r="R179" s="399">
        <f>MasterSheet!AW109</f>
        <v>0.875</v>
      </c>
      <c r="S179" s="767"/>
      <c r="T179" s="767"/>
      <c r="U179" s="768"/>
      <c r="V179" s="60">
        <f>MasterSheet!BG109</f>
        <v>14</v>
      </c>
      <c r="W179" s="60">
        <f>MasterSheet!BH109</f>
        <v>16</v>
      </c>
      <c r="X179" s="400">
        <f>MasterSheet!BI109</f>
        <v>1.1428571428571428</v>
      </c>
      <c r="Y179" s="755"/>
      <c r="Z179" s="755"/>
      <c r="AA179" s="761"/>
    </row>
    <row r="180" spans="2:27" ht="39.950000000000003" customHeight="1" x14ac:dyDescent="0.2">
      <c r="B180" s="791"/>
      <c r="C180" s="820"/>
      <c r="D180" s="442">
        <v>105</v>
      </c>
      <c r="E180" s="60">
        <f>MasterSheet!AJ110</f>
        <v>6</v>
      </c>
      <c r="F180" s="60">
        <f>MasterSheet!AK110</f>
        <v>6.25</v>
      </c>
      <c r="G180" s="60">
        <f>MasterSheet!AL110</f>
        <v>6</v>
      </c>
      <c r="H180" s="60">
        <f>MasterSheet!AM110</f>
        <v>5.75</v>
      </c>
      <c r="I180" s="60">
        <f>MasterSheet!AN110</f>
        <v>6</v>
      </c>
      <c r="J180" s="60">
        <f>MasterSheet!AO110</f>
        <v>6</v>
      </c>
      <c r="K180" s="60">
        <f>MasterSheet!AP110</f>
        <v>7</v>
      </c>
      <c r="L180" s="60">
        <f>MasterSheet!AQ110</f>
        <v>7</v>
      </c>
      <c r="M180" s="60">
        <f>MasterSheet!AR110</f>
        <v>50</v>
      </c>
      <c r="N180" s="60">
        <f>MasterSheet!AS110</f>
        <v>50</v>
      </c>
      <c r="O180" s="435">
        <f>MasterSheet!AT110</f>
        <v>1</v>
      </c>
      <c r="P180" s="60">
        <f>MasterSheet!AU110</f>
        <v>31</v>
      </c>
      <c r="Q180" s="60">
        <f>MasterSheet!AV110</f>
        <v>31.25</v>
      </c>
      <c r="R180" s="400">
        <f>MasterSheet!AW110</f>
        <v>1.0080645161290323</v>
      </c>
      <c r="S180" s="767"/>
      <c r="T180" s="767"/>
      <c r="U180" s="768"/>
      <c r="V180" s="60">
        <f>MasterSheet!BG110</f>
        <v>37</v>
      </c>
      <c r="W180" s="60">
        <f>MasterSheet!BH110</f>
        <v>37</v>
      </c>
      <c r="X180" s="400">
        <f>MasterSheet!BI110</f>
        <v>1</v>
      </c>
      <c r="Y180" s="756"/>
      <c r="Z180" s="756"/>
      <c r="AA180" s="762"/>
    </row>
    <row r="181" spans="2:27" s="408" customFormat="1" ht="39.950000000000003" customHeight="1" x14ac:dyDescent="0.2">
      <c r="B181" s="443"/>
      <c r="C181" s="443"/>
      <c r="D181" s="444"/>
      <c r="E181" s="420"/>
      <c r="F181" s="420"/>
      <c r="G181" s="420"/>
      <c r="H181" s="420"/>
      <c r="I181" s="420"/>
      <c r="J181" s="420"/>
      <c r="K181" s="420"/>
      <c r="L181" s="420"/>
      <c r="M181" s="420"/>
      <c r="N181" s="420"/>
      <c r="O181" s="420"/>
      <c r="P181" s="420"/>
      <c r="Q181" s="420"/>
      <c r="R181" s="420"/>
      <c r="S181" s="406"/>
      <c r="T181" s="406"/>
      <c r="U181" s="419"/>
      <c r="V181" s="445"/>
      <c r="W181" s="445"/>
      <c r="X181" s="446"/>
      <c r="Y181" s="422"/>
      <c r="Z181" s="422"/>
      <c r="AA181" s="422"/>
    </row>
    <row r="182" spans="2:27" s="408" customFormat="1" ht="39.950000000000003" customHeight="1" x14ac:dyDescent="0.2">
      <c r="B182" s="443"/>
      <c r="C182" s="443"/>
      <c r="D182" s="444"/>
      <c r="E182" s="420"/>
      <c r="F182" s="420"/>
      <c r="G182" s="420"/>
      <c r="H182" s="420"/>
      <c r="I182" s="420"/>
      <c r="J182" s="420"/>
      <c r="K182" s="420"/>
      <c r="L182" s="420"/>
      <c r="M182" s="420"/>
      <c r="N182" s="420"/>
      <c r="O182" s="420"/>
      <c r="P182" s="420"/>
      <c r="Q182" s="420"/>
      <c r="R182" s="420"/>
      <c r="S182" s="406"/>
      <c r="T182" s="406"/>
      <c r="U182" s="419"/>
      <c r="V182" s="445"/>
      <c r="W182" s="445"/>
      <c r="X182" s="446"/>
      <c r="Y182" s="422"/>
      <c r="Z182" s="422"/>
      <c r="AA182" s="422"/>
    </row>
    <row r="183" spans="2:27" ht="39.950000000000003" customHeight="1" x14ac:dyDescent="0.2">
      <c r="B183" s="776" t="s">
        <v>302</v>
      </c>
      <c r="C183" s="770"/>
      <c r="D183" s="771"/>
      <c r="E183" s="763">
        <v>2017</v>
      </c>
      <c r="F183" s="763"/>
      <c r="G183" s="763"/>
      <c r="H183" s="763"/>
      <c r="I183" s="763"/>
      <c r="J183" s="763"/>
      <c r="K183" s="763"/>
      <c r="L183" s="763"/>
      <c r="M183" s="763"/>
      <c r="N183" s="763"/>
      <c r="O183" s="763"/>
      <c r="P183" s="763"/>
      <c r="Q183" s="763"/>
      <c r="R183" s="763"/>
      <c r="S183" s="763"/>
      <c r="T183" s="763"/>
      <c r="U183" s="763"/>
      <c r="V183" s="763"/>
      <c r="W183" s="763"/>
      <c r="X183" s="763"/>
      <c r="Y183" s="763"/>
      <c r="Z183" s="763"/>
      <c r="AA183" s="763"/>
    </row>
    <row r="184" spans="2:27" ht="39.950000000000003" customHeight="1" x14ac:dyDescent="0.2">
      <c r="B184" s="777"/>
      <c r="C184" s="772"/>
      <c r="D184" s="773"/>
      <c r="E184" s="763" t="s">
        <v>33</v>
      </c>
      <c r="F184" s="763"/>
      <c r="G184" s="763" t="s">
        <v>34</v>
      </c>
      <c r="H184" s="763"/>
      <c r="I184" s="763" t="s">
        <v>44</v>
      </c>
      <c r="J184" s="763"/>
      <c r="K184" s="763" t="s">
        <v>35</v>
      </c>
      <c r="L184" s="763"/>
      <c r="M184" s="763" t="s">
        <v>55</v>
      </c>
      <c r="N184" s="763"/>
      <c r="O184" s="763" t="s">
        <v>220</v>
      </c>
      <c r="P184" s="764" t="s">
        <v>33</v>
      </c>
      <c r="Q184" s="764"/>
      <c r="R184" s="764"/>
      <c r="S184" s="764"/>
      <c r="T184" s="764"/>
      <c r="U184" s="764"/>
      <c r="V184" s="764" t="s">
        <v>34</v>
      </c>
      <c r="W184" s="764"/>
      <c r="X184" s="764"/>
      <c r="Y184" s="764"/>
      <c r="Z184" s="764"/>
      <c r="AA184" s="764"/>
    </row>
    <row r="185" spans="2:27" ht="39.950000000000003" customHeight="1" x14ac:dyDescent="0.2">
      <c r="B185" s="777"/>
      <c r="C185" s="772"/>
      <c r="D185" s="773"/>
      <c r="E185" s="410" t="s">
        <v>51</v>
      </c>
      <c r="F185" s="410" t="s">
        <v>45</v>
      </c>
      <c r="G185" s="410" t="s">
        <v>51</v>
      </c>
      <c r="H185" s="410" t="s">
        <v>45</v>
      </c>
      <c r="I185" s="410" t="s">
        <v>51</v>
      </c>
      <c r="J185" s="410" t="s">
        <v>45</v>
      </c>
      <c r="K185" s="410" t="s">
        <v>51</v>
      </c>
      <c r="L185" s="410" t="s">
        <v>45</v>
      </c>
      <c r="M185" s="410" t="s">
        <v>51</v>
      </c>
      <c r="N185" s="410" t="s">
        <v>45</v>
      </c>
      <c r="O185" s="763"/>
      <c r="P185" s="411" t="s">
        <v>221</v>
      </c>
      <c r="Q185" s="411" t="s">
        <v>222</v>
      </c>
      <c r="R185" s="411" t="s">
        <v>220</v>
      </c>
      <c r="S185" s="411" t="s">
        <v>224</v>
      </c>
      <c r="T185" s="411" t="s">
        <v>223</v>
      </c>
      <c r="U185" s="411" t="s">
        <v>220</v>
      </c>
      <c r="V185" s="411" t="s">
        <v>221</v>
      </c>
      <c r="W185" s="411" t="s">
        <v>222</v>
      </c>
      <c r="X185" s="411" t="s">
        <v>220</v>
      </c>
      <c r="Y185" s="411" t="s">
        <v>224</v>
      </c>
      <c r="Z185" s="411" t="s">
        <v>223</v>
      </c>
      <c r="AA185" s="411" t="s">
        <v>220</v>
      </c>
    </row>
    <row r="186" spans="2:27" ht="39.950000000000003" customHeight="1" x14ac:dyDescent="0.2">
      <c r="B186" s="777"/>
      <c r="C186" s="777"/>
      <c r="D186" s="440" t="s">
        <v>170</v>
      </c>
      <c r="E186" s="60">
        <f>MasterSheet!AJ105</f>
        <v>8</v>
      </c>
      <c r="F186" s="60">
        <f>MasterSheet!AK105</f>
        <v>5</v>
      </c>
      <c r="G186" s="60">
        <f>MasterSheet!AL105</f>
        <v>7</v>
      </c>
      <c r="H186" s="60">
        <f>MasterSheet!AM105</f>
        <v>12</v>
      </c>
      <c r="I186" s="60">
        <f>MasterSheet!AN105</f>
        <v>10</v>
      </c>
      <c r="J186" s="60">
        <f>MasterSheet!AO105</f>
        <v>10</v>
      </c>
      <c r="K186" s="60">
        <f>MasterSheet!AP105</f>
        <v>7</v>
      </c>
      <c r="L186" s="60">
        <f>MasterSheet!AQ105</f>
        <v>5</v>
      </c>
      <c r="M186" s="60">
        <f>MasterSheet!AR105</f>
        <v>60</v>
      </c>
      <c r="N186" s="60">
        <f>MasterSheet!AS105</f>
        <v>60</v>
      </c>
      <c r="O186" s="435">
        <f>MasterSheet!AT105</f>
        <v>1</v>
      </c>
      <c r="P186" s="60">
        <f>MasterSheet!AU105</f>
        <v>36</v>
      </c>
      <c r="Q186" s="60">
        <f>MasterSheet!AV105</f>
        <v>33</v>
      </c>
      <c r="R186" s="399">
        <f>MasterSheet!AW105</f>
        <v>0.91666666666666663</v>
      </c>
      <c r="S186" s="767">
        <f>AVERAGE(P186:P188)</f>
        <v>12</v>
      </c>
      <c r="T186" s="767">
        <f>AVERAGE(Q186:Q188)</f>
        <v>11</v>
      </c>
      <c r="U186" s="779">
        <f>T186/S186</f>
        <v>0.91666666666666663</v>
      </c>
      <c r="V186" s="60">
        <f>MasterSheet!BG105</f>
        <v>43</v>
      </c>
      <c r="W186" s="60">
        <f>MasterSheet!BH105</f>
        <v>45</v>
      </c>
      <c r="X186" s="400">
        <f>MasterSheet!BI105</f>
        <v>1.0465116279069768</v>
      </c>
      <c r="Y186" s="767">
        <f>AVERAGE(V186:V188)</f>
        <v>14.333333333333334</v>
      </c>
      <c r="Z186" s="767">
        <f>AVERAGE(W186:W188)</f>
        <v>15</v>
      </c>
      <c r="AA186" s="768">
        <f>Z186/Y186</f>
        <v>1.0465116279069766</v>
      </c>
    </row>
    <row r="187" spans="2:27" ht="39.950000000000003" customHeight="1" x14ac:dyDescent="0.2">
      <c r="B187" s="777"/>
      <c r="C187" s="777"/>
      <c r="D187" s="440" t="s">
        <v>172</v>
      </c>
      <c r="E187" s="60">
        <f>MasterSheet!AJ106</f>
        <v>0</v>
      </c>
      <c r="F187" s="60">
        <f>MasterSheet!AK106</f>
        <v>0</v>
      </c>
      <c r="G187" s="60">
        <f>MasterSheet!AL106</f>
        <v>0</v>
      </c>
      <c r="H187" s="60">
        <f>MasterSheet!AM106</f>
        <v>0</v>
      </c>
      <c r="I187" s="60">
        <f>MasterSheet!AN106</f>
        <v>0</v>
      </c>
      <c r="J187" s="60">
        <f>MasterSheet!AO106</f>
        <v>0</v>
      </c>
      <c r="K187" s="60">
        <f>MasterSheet!AP106</f>
        <v>0</v>
      </c>
      <c r="L187" s="60">
        <f>MasterSheet!AQ106</f>
        <v>0</v>
      </c>
      <c r="M187" s="60">
        <f>MasterSheet!AR106</f>
        <v>0</v>
      </c>
      <c r="N187" s="60">
        <f>MasterSheet!AS106</f>
        <v>0</v>
      </c>
      <c r="O187" s="435">
        <f>MasterSheet!AT106</f>
        <v>0</v>
      </c>
      <c r="P187" s="60">
        <f>MasterSheet!AU106</f>
        <v>0</v>
      </c>
      <c r="Q187" s="60">
        <f>MasterSheet!AV106</f>
        <v>0</v>
      </c>
      <c r="R187" s="433"/>
      <c r="S187" s="767"/>
      <c r="T187" s="767"/>
      <c r="U187" s="779"/>
      <c r="V187" s="60">
        <f>MasterSheet!BG106</f>
        <v>0</v>
      </c>
      <c r="W187" s="60">
        <f>MasterSheet!BH106</f>
        <v>0</v>
      </c>
      <c r="X187" s="433"/>
      <c r="Y187" s="767"/>
      <c r="Z187" s="767"/>
      <c r="AA187" s="768"/>
    </row>
    <row r="188" spans="2:27" ht="39.950000000000003" customHeight="1" x14ac:dyDescent="0.2">
      <c r="B188" s="778"/>
      <c r="C188" s="778"/>
      <c r="D188" s="440" t="s">
        <v>173</v>
      </c>
      <c r="E188" s="60">
        <f>MasterSheet!AJ107</f>
        <v>0</v>
      </c>
      <c r="F188" s="60">
        <f>MasterSheet!AK107</f>
        <v>0</v>
      </c>
      <c r="G188" s="60">
        <f>MasterSheet!AL107</f>
        <v>0</v>
      </c>
      <c r="H188" s="60">
        <f>MasterSheet!AM107</f>
        <v>0</v>
      </c>
      <c r="I188" s="60">
        <f>MasterSheet!AN107</f>
        <v>0</v>
      </c>
      <c r="J188" s="60">
        <f>MasterSheet!AO107</f>
        <v>0</v>
      </c>
      <c r="K188" s="60">
        <f>MasterSheet!AP107</f>
        <v>0</v>
      </c>
      <c r="L188" s="60">
        <f>MasterSheet!AQ107</f>
        <v>0</v>
      </c>
      <c r="M188" s="60">
        <f>MasterSheet!AR107</f>
        <v>0</v>
      </c>
      <c r="N188" s="60">
        <f>MasterSheet!AS107</f>
        <v>0</v>
      </c>
      <c r="O188" s="435">
        <f>MasterSheet!AT107</f>
        <v>0</v>
      </c>
      <c r="P188" s="60">
        <f>MasterSheet!AU107</f>
        <v>0</v>
      </c>
      <c r="Q188" s="60">
        <f>MasterSheet!AV107</f>
        <v>0</v>
      </c>
      <c r="R188" s="433"/>
      <c r="S188" s="767"/>
      <c r="T188" s="767"/>
      <c r="U188" s="779"/>
      <c r="V188" s="60">
        <f>MasterSheet!BG107</f>
        <v>0</v>
      </c>
      <c r="W188" s="60">
        <f>MasterSheet!BH107</f>
        <v>0</v>
      </c>
      <c r="X188" s="433"/>
      <c r="Y188" s="767"/>
      <c r="Z188" s="767"/>
      <c r="AA188" s="768"/>
    </row>
    <row r="189" spans="2:27" s="408" customFormat="1" ht="39.950000000000003" customHeight="1" x14ac:dyDescent="0.2">
      <c r="B189" s="447"/>
      <c r="C189" s="447"/>
      <c r="D189" s="404"/>
      <c r="E189" s="445"/>
      <c r="F189" s="445"/>
      <c r="G189" s="445"/>
      <c r="H189" s="445"/>
      <c r="I189" s="445"/>
      <c r="J189" s="445"/>
      <c r="K189" s="445"/>
      <c r="L189" s="445"/>
      <c r="M189" s="445"/>
      <c r="N189" s="445"/>
      <c r="O189" s="445"/>
      <c r="P189" s="445"/>
      <c r="Q189" s="445"/>
      <c r="R189" s="445"/>
      <c r="S189" s="422"/>
      <c r="T189" s="422"/>
      <c r="U189" s="422"/>
      <c r="V189" s="445"/>
      <c r="W189" s="445"/>
      <c r="X189" s="445"/>
      <c r="Y189" s="422"/>
      <c r="Z189" s="422"/>
      <c r="AA189" s="422"/>
    </row>
    <row r="190" spans="2:27" s="408" customFormat="1" ht="39.950000000000003" customHeight="1" x14ac:dyDescent="0.2">
      <c r="B190" s="447"/>
      <c r="C190" s="447"/>
      <c r="D190" s="404"/>
      <c r="E190" s="445"/>
      <c r="F190" s="445"/>
      <c r="G190" s="445"/>
      <c r="H190" s="445"/>
      <c r="I190" s="445"/>
      <c r="J190" s="445"/>
      <c r="K190" s="445"/>
      <c r="L190" s="445"/>
      <c r="M190" s="445"/>
      <c r="N190" s="445"/>
      <c r="O190" s="445"/>
      <c r="P190" s="445"/>
      <c r="Q190" s="445"/>
      <c r="R190" s="445"/>
      <c r="S190" s="422"/>
      <c r="T190" s="422"/>
      <c r="U190" s="422"/>
      <c r="V190" s="445"/>
      <c r="W190" s="445"/>
      <c r="X190" s="445"/>
      <c r="Y190" s="422"/>
      <c r="Z190" s="422"/>
      <c r="AA190" s="422"/>
    </row>
    <row r="191" spans="2:27" ht="39.950000000000003" customHeight="1" x14ac:dyDescent="0.2">
      <c r="B191" s="769" t="s">
        <v>303</v>
      </c>
      <c r="C191" s="770"/>
      <c r="D191" s="771"/>
      <c r="E191" s="763">
        <v>2017</v>
      </c>
      <c r="F191" s="763"/>
      <c r="G191" s="763"/>
      <c r="H191" s="763"/>
      <c r="I191" s="763"/>
      <c r="J191" s="763"/>
      <c r="K191" s="763"/>
      <c r="L191" s="763"/>
      <c r="M191" s="763"/>
      <c r="N191" s="763"/>
      <c r="O191" s="763"/>
      <c r="P191" s="763"/>
      <c r="Q191" s="763"/>
      <c r="R191" s="763"/>
      <c r="S191" s="763"/>
      <c r="T191" s="763"/>
      <c r="U191" s="763"/>
      <c r="V191" s="763"/>
      <c r="W191" s="763"/>
      <c r="X191" s="763"/>
      <c r="Y191" s="763"/>
      <c r="Z191" s="763"/>
      <c r="AA191" s="763"/>
    </row>
    <row r="192" spans="2:27" ht="39.950000000000003" customHeight="1" x14ac:dyDescent="0.2">
      <c r="B192" s="769"/>
      <c r="C192" s="772"/>
      <c r="D192" s="773"/>
      <c r="E192" s="763" t="s">
        <v>33</v>
      </c>
      <c r="F192" s="763"/>
      <c r="G192" s="763" t="s">
        <v>34</v>
      </c>
      <c r="H192" s="763"/>
      <c r="I192" s="763" t="s">
        <v>44</v>
      </c>
      <c r="J192" s="763"/>
      <c r="K192" s="763" t="s">
        <v>35</v>
      </c>
      <c r="L192" s="763"/>
      <c r="M192" s="763" t="s">
        <v>55</v>
      </c>
      <c r="N192" s="763"/>
      <c r="O192" s="763" t="s">
        <v>220</v>
      </c>
      <c r="P192" s="764" t="s">
        <v>33</v>
      </c>
      <c r="Q192" s="764"/>
      <c r="R192" s="764"/>
      <c r="S192" s="764"/>
      <c r="T192" s="764"/>
      <c r="U192" s="764"/>
      <c r="V192" s="764" t="s">
        <v>34</v>
      </c>
      <c r="W192" s="764"/>
      <c r="X192" s="764"/>
      <c r="Y192" s="764"/>
      <c r="Z192" s="764"/>
      <c r="AA192" s="764"/>
    </row>
    <row r="193" spans="2:27" ht="39.950000000000003" customHeight="1" x14ac:dyDescent="0.2">
      <c r="B193" s="769"/>
      <c r="C193" s="774"/>
      <c r="D193" s="775"/>
      <c r="E193" s="410" t="s">
        <v>51</v>
      </c>
      <c r="F193" s="410" t="s">
        <v>45</v>
      </c>
      <c r="G193" s="410" t="s">
        <v>51</v>
      </c>
      <c r="H193" s="410" t="s">
        <v>45</v>
      </c>
      <c r="I193" s="410" t="s">
        <v>51</v>
      </c>
      <c r="J193" s="410" t="s">
        <v>45</v>
      </c>
      <c r="K193" s="410" t="s">
        <v>51</v>
      </c>
      <c r="L193" s="410" t="s">
        <v>45</v>
      </c>
      <c r="M193" s="410" t="s">
        <v>51</v>
      </c>
      <c r="N193" s="410" t="s">
        <v>45</v>
      </c>
      <c r="O193" s="763"/>
      <c r="P193" s="411" t="s">
        <v>221</v>
      </c>
      <c r="Q193" s="411" t="s">
        <v>222</v>
      </c>
      <c r="R193" s="411" t="s">
        <v>220</v>
      </c>
      <c r="S193" s="411" t="s">
        <v>224</v>
      </c>
      <c r="T193" s="411" t="s">
        <v>223</v>
      </c>
      <c r="U193" s="411" t="s">
        <v>220</v>
      </c>
      <c r="V193" s="411" t="s">
        <v>221</v>
      </c>
      <c r="W193" s="411" t="s">
        <v>222</v>
      </c>
      <c r="X193" s="411" t="s">
        <v>220</v>
      </c>
      <c r="Y193" s="411" t="s">
        <v>224</v>
      </c>
      <c r="Z193" s="411" t="s">
        <v>223</v>
      </c>
      <c r="AA193" s="411" t="s">
        <v>220</v>
      </c>
    </row>
    <row r="194" spans="2:27" ht="39.950000000000003" customHeight="1" x14ac:dyDescent="0.2">
      <c r="B194" s="769"/>
      <c r="C194" s="776"/>
      <c r="D194" s="442">
        <v>106</v>
      </c>
      <c r="E194" s="60">
        <f>MasterSheet!AJ111</f>
        <v>8.25</v>
      </c>
      <c r="F194" s="60">
        <f>MasterSheet!AK111</f>
        <v>8.25</v>
      </c>
      <c r="G194" s="60">
        <f>MasterSheet!AL111</f>
        <v>6.25</v>
      </c>
      <c r="H194" s="60">
        <f>MasterSheet!AM111</f>
        <v>6.25</v>
      </c>
      <c r="I194" s="60">
        <f>MasterSheet!AN111</f>
        <v>6.25</v>
      </c>
      <c r="J194" s="60">
        <f>MasterSheet!AO111</f>
        <v>2.5</v>
      </c>
      <c r="K194" s="60">
        <f>MasterSheet!AP111</f>
        <v>6.25</v>
      </c>
      <c r="L194" s="60">
        <f>MasterSheet!AQ111</f>
        <v>5</v>
      </c>
      <c r="M194" s="60">
        <f>MasterSheet!AR111</f>
        <v>55</v>
      </c>
      <c r="N194" s="60">
        <f>MasterSheet!AS111</f>
        <v>50</v>
      </c>
      <c r="O194" s="414">
        <f>MasterSheet!AT111</f>
        <v>0.90909090909090906</v>
      </c>
      <c r="P194" s="60">
        <f>MasterSheet!AU111</f>
        <v>36.25</v>
      </c>
      <c r="Q194" s="60">
        <f>MasterSheet!AV111</f>
        <v>36.25</v>
      </c>
      <c r="R194" s="400">
        <f>MasterSheet!AW111</f>
        <v>1</v>
      </c>
      <c r="S194" s="767" t="e">
        <f>AVERAGE(P194:P202)</f>
        <v>#REF!</v>
      </c>
      <c r="T194" s="767" t="e">
        <f>AVERAGE(Q194:Q202)</f>
        <v>#REF!</v>
      </c>
      <c r="U194" s="768" t="e">
        <f>T194/S194</f>
        <v>#REF!</v>
      </c>
      <c r="V194" s="60">
        <f>MasterSheet!BG111</f>
        <v>42.5</v>
      </c>
      <c r="W194" s="60">
        <f>MasterSheet!BH111</f>
        <v>42.5</v>
      </c>
      <c r="X194" s="400">
        <f>MasterSheet!BI111</f>
        <v>1</v>
      </c>
      <c r="Y194" s="766" t="e">
        <f>AVERAGE(V194:V202)</f>
        <v>#REF!</v>
      </c>
      <c r="Z194" s="766" t="e">
        <f>AVERAGE(W194:W202)</f>
        <v>#REF!</v>
      </c>
      <c r="AA194" s="768" t="e">
        <f>Z194/Y194</f>
        <v>#REF!</v>
      </c>
    </row>
    <row r="195" spans="2:27" ht="39.950000000000003" customHeight="1" x14ac:dyDescent="0.2">
      <c r="B195" s="769"/>
      <c r="C195" s="777"/>
      <c r="D195" s="442">
        <v>107</v>
      </c>
      <c r="E195" s="60">
        <f>MasterSheet!AJ112</f>
        <v>6.25</v>
      </c>
      <c r="F195" s="60">
        <f>MasterSheet!AK112</f>
        <v>6.25</v>
      </c>
      <c r="G195" s="60">
        <f>MasterSheet!AL112</f>
        <v>6.25</v>
      </c>
      <c r="H195" s="60">
        <f>MasterSheet!AM112</f>
        <v>6.25</v>
      </c>
      <c r="I195" s="60">
        <f>MasterSheet!AN112</f>
        <v>6.25</v>
      </c>
      <c r="J195" s="60">
        <f>MasterSheet!AO112</f>
        <v>12.5</v>
      </c>
      <c r="K195" s="60">
        <f>MasterSheet!AP112</f>
        <v>6.25</v>
      </c>
      <c r="L195" s="60">
        <f>MasterSheet!AQ112</f>
        <v>0</v>
      </c>
      <c r="M195" s="60">
        <f>MasterSheet!AR112</f>
        <v>25</v>
      </c>
      <c r="N195" s="60">
        <f>MasterSheet!AS112</f>
        <v>25</v>
      </c>
      <c r="O195" s="414">
        <f>MasterSheet!AT112</f>
        <v>1</v>
      </c>
      <c r="P195" s="60">
        <f>MasterSheet!AU112</f>
        <v>6.25</v>
      </c>
      <c r="Q195" s="60">
        <f>MasterSheet!AV112</f>
        <v>6.25</v>
      </c>
      <c r="R195" s="400">
        <f>MasterSheet!AW112</f>
        <v>1</v>
      </c>
      <c r="S195" s="767"/>
      <c r="T195" s="767"/>
      <c r="U195" s="768"/>
      <c r="V195" s="60">
        <f>MasterSheet!BG112</f>
        <v>12.5</v>
      </c>
      <c r="W195" s="60">
        <f>MasterSheet!BH112</f>
        <v>12.5</v>
      </c>
      <c r="X195" s="400">
        <f>MasterSheet!BI112</f>
        <v>1</v>
      </c>
      <c r="Y195" s="766"/>
      <c r="Z195" s="766"/>
      <c r="AA195" s="768"/>
    </row>
    <row r="196" spans="2:27" ht="39.950000000000003" customHeight="1" x14ac:dyDescent="0.2">
      <c r="B196" s="769"/>
      <c r="C196" s="778"/>
      <c r="D196" s="442">
        <v>122</v>
      </c>
      <c r="E196" s="60">
        <f>MasterSheet!AJ113</f>
        <v>0</v>
      </c>
      <c r="F196" s="60">
        <f>MasterSheet!AK113</f>
        <v>0</v>
      </c>
      <c r="G196" s="60">
        <f>MasterSheet!AL113</f>
        <v>0</v>
      </c>
      <c r="H196" s="60">
        <f>MasterSheet!AM113</f>
        <v>0</v>
      </c>
      <c r="I196" s="60">
        <f>MasterSheet!AN113</f>
        <v>0</v>
      </c>
      <c r="J196" s="60">
        <f>MasterSheet!AO113</f>
        <v>0</v>
      </c>
      <c r="K196" s="60">
        <f>MasterSheet!AP113</f>
        <v>0</v>
      </c>
      <c r="L196" s="60">
        <f>MasterSheet!AQ113</f>
        <v>0</v>
      </c>
      <c r="M196" s="60">
        <f>MasterSheet!AR113</f>
        <v>0</v>
      </c>
      <c r="N196" s="60">
        <f>MasterSheet!AS113</f>
        <v>0</v>
      </c>
      <c r="O196" s="414">
        <f>MasterSheet!AT113</f>
        <v>0</v>
      </c>
      <c r="P196" s="60">
        <f>MasterSheet!AU113</f>
        <v>0</v>
      </c>
      <c r="Q196" s="60">
        <f>MasterSheet!AV113</f>
        <v>0</v>
      </c>
      <c r="R196" s="402"/>
      <c r="S196" s="767"/>
      <c r="T196" s="767"/>
      <c r="U196" s="768"/>
      <c r="V196" s="60">
        <f>MasterSheet!BG113</f>
        <v>0</v>
      </c>
      <c r="W196" s="60">
        <f>MasterSheet!BH113</f>
        <v>0</v>
      </c>
      <c r="X196" s="402"/>
      <c r="Y196" s="766"/>
      <c r="Z196" s="766"/>
      <c r="AA196" s="768"/>
    </row>
    <row r="197" spans="2:27" ht="39.950000000000003" customHeight="1" x14ac:dyDescent="0.2">
      <c r="B197" s="769"/>
      <c r="C197" s="776"/>
      <c r="D197" s="442">
        <v>108</v>
      </c>
      <c r="E197" s="60" t="e">
        <f>MasterSheet!#REF!</f>
        <v>#REF!</v>
      </c>
      <c r="F197" s="60" t="e">
        <f>MasterSheet!#REF!</f>
        <v>#REF!</v>
      </c>
      <c r="G197" s="60" t="e">
        <f>MasterSheet!#REF!</f>
        <v>#REF!</v>
      </c>
      <c r="H197" s="60" t="e">
        <f>MasterSheet!#REF!</f>
        <v>#REF!</v>
      </c>
      <c r="I197" s="60" t="e">
        <f>MasterSheet!#REF!</f>
        <v>#REF!</v>
      </c>
      <c r="J197" s="60" t="e">
        <f>MasterSheet!#REF!</f>
        <v>#REF!</v>
      </c>
      <c r="K197" s="60" t="e">
        <f>MasterSheet!#REF!</f>
        <v>#REF!</v>
      </c>
      <c r="L197" s="60" t="e">
        <f>MasterSheet!#REF!</f>
        <v>#REF!</v>
      </c>
      <c r="M197" s="60" t="e">
        <f>MasterSheet!#REF!</f>
        <v>#REF!</v>
      </c>
      <c r="N197" s="60" t="e">
        <f>MasterSheet!#REF!</f>
        <v>#REF!</v>
      </c>
      <c r="O197" s="414" t="e">
        <f>MasterSheet!#REF!</f>
        <v>#REF!</v>
      </c>
      <c r="P197" s="60" t="e">
        <f>MasterSheet!#REF!</f>
        <v>#REF!</v>
      </c>
      <c r="Q197" s="60" t="e">
        <f>MasterSheet!#REF!</f>
        <v>#REF!</v>
      </c>
      <c r="R197" s="400" t="e">
        <f>MasterSheet!#REF!</f>
        <v>#REF!</v>
      </c>
      <c r="S197" s="767"/>
      <c r="T197" s="767"/>
      <c r="U197" s="768"/>
      <c r="V197" s="60" t="e">
        <f>MasterSheet!#REF!</f>
        <v>#REF!</v>
      </c>
      <c r="W197" s="60" t="e">
        <f>MasterSheet!#REF!</f>
        <v>#REF!</v>
      </c>
      <c r="X197" s="400" t="e">
        <f>MasterSheet!#REF!</f>
        <v>#REF!</v>
      </c>
      <c r="Y197" s="766"/>
      <c r="Z197" s="766"/>
      <c r="AA197" s="768"/>
    </row>
    <row r="198" spans="2:27" ht="39.950000000000003" customHeight="1" x14ac:dyDescent="0.2">
      <c r="B198" s="769"/>
      <c r="C198" s="777"/>
      <c r="D198" s="442">
        <v>109</v>
      </c>
      <c r="E198" s="60" t="e">
        <f>MasterSheet!#REF!</f>
        <v>#REF!</v>
      </c>
      <c r="F198" s="60" t="e">
        <f>MasterSheet!#REF!</f>
        <v>#REF!</v>
      </c>
      <c r="G198" s="60" t="e">
        <f>MasterSheet!#REF!</f>
        <v>#REF!</v>
      </c>
      <c r="H198" s="60" t="e">
        <f>MasterSheet!#REF!</f>
        <v>#REF!</v>
      </c>
      <c r="I198" s="60" t="e">
        <f>MasterSheet!#REF!</f>
        <v>#REF!</v>
      </c>
      <c r="J198" s="60" t="e">
        <f>MasterSheet!#REF!</f>
        <v>#REF!</v>
      </c>
      <c r="K198" s="60" t="e">
        <f>MasterSheet!#REF!</f>
        <v>#REF!</v>
      </c>
      <c r="L198" s="60" t="e">
        <f>MasterSheet!#REF!</f>
        <v>#REF!</v>
      </c>
      <c r="M198" s="60" t="e">
        <f>MasterSheet!#REF!</f>
        <v>#REF!</v>
      </c>
      <c r="N198" s="60" t="e">
        <f>MasterSheet!#REF!</f>
        <v>#REF!</v>
      </c>
      <c r="O198" s="414" t="e">
        <f>MasterSheet!#REF!</f>
        <v>#REF!</v>
      </c>
      <c r="P198" s="60" t="e">
        <f>MasterSheet!#REF!</f>
        <v>#REF!</v>
      </c>
      <c r="Q198" s="60" t="e">
        <f>MasterSheet!#REF!</f>
        <v>#REF!</v>
      </c>
      <c r="R198" s="400" t="e">
        <f>MasterSheet!#REF!</f>
        <v>#REF!</v>
      </c>
      <c r="S198" s="767"/>
      <c r="T198" s="767"/>
      <c r="U198" s="768"/>
      <c r="V198" s="60" t="e">
        <f>MasterSheet!#REF!</f>
        <v>#REF!</v>
      </c>
      <c r="W198" s="60" t="e">
        <f>MasterSheet!#REF!</f>
        <v>#REF!</v>
      </c>
      <c r="X198" s="400" t="e">
        <f>MasterSheet!#REF!</f>
        <v>#REF!</v>
      </c>
      <c r="Y198" s="766"/>
      <c r="Z198" s="766"/>
      <c r="AA198" s="768"/>
    </row>
    <row r="199" spans="2:27" ht="39.950000000000003" customHeight="1" x14ac:dyDescent="0.2">
      <c r="B199" s="769"/>
      <c r="C199" s="778"/>
      <c r="D199" s="442">
        <v>123</v>
      </c>
      <c r="E199" s="60">
        <f>MasterSheet!AJ114</f>
        <v>0</v>
      </c>
      <c r="F199" s="60">
        <f>MasterSheet!AK114</f>
        <v>0</v>
      </c>
      <c r="G199" s="60">
        <f>MasterSheet!AL114</f>
        <v>0</v>
      </c>
      <c r="H199" s="60">
        <f>MasterSheet!AM114</f>
        <v>0</v>
      </c>
      <c r="I199" s="60">
        <f>MasterSheet!AN114</f>
        <v>0</v>
      </c>
      <c r="J199" s="60">
        <f>MasterSheet!AO114</f>
        <v>0</v>
      </c>
      <c r="K199" s="60">
        <f>MasterSheet!AP114</f>
        <v>0</v>
      </c>
      <c r="L199" s="60">
        <f>MasterSheet!AQ114</f>
        <v>0</v>
      </c>
      <c r="M199" s="60">
        <f>MasterSheet!AR114</f>
        <v>0</v>
      </c>
      <c r="N199" s="60">
        <f>MasterSheet!AS114</f>
        <v>0</v>
      </c>
      <c r="O199" s="414">
        <f>MasterSheet!AT114</f>
        <v>0</v>
      </c>
      <c r="P199" s="60">
        <f>MasterSheet!AU114</f>
        <v>0</v>
      </c>
      <c r="Q199" s="60">
        <f>MasterSheet!AV114</f>
        <v>0</v>
      </c>
      <c r="R199" s="402"/>
      <c r="S199" s="767"/>
      <c r="T199" s="767"/>
      <c r="U199" s="768"/>
      <c r="V199" s="60">
        <f>MasterSheet!BG114</f>
        <v>0</v>
      </c>
      <c r="W199" s="60">
        <f>MasterSheet!BH114</f>
        <v>0</v>
      </c>
      <c r="X199" s="402"/>
      <c r="Y199" s="766"/>
      <c r="Z199" s="766"/>
      <c r="AA199" s="768"/>
    </row>
    <row r="200" spans="2:27" ht="39.950000000000003" customHeight="1" x14ac:dyDescent="0.2">
      <c r="B200" s="769"/>
      <c r="C200" s="776"/>
      <c r="D200" s="442">
        <v>110</v>
      </c>
      <c r="E200" s="60">
        <f>MasterSheet!AJ115</f>
        <v>3.25</v>
      </c>
      <c r="F200" s="60">
        <f>MasterSheet!AK115</f>
        <v>3</v>
      </c>
      <c r="G200" s="60">
        <f>MasterSheet!AL115</f>
        <v>3.25</v>
      </c>
      <c r="H200" s="60">
        <f>MasterSheet!AM115</f>
        <v>4</v>
      </c>
      <c r="I200" s="60">
        <f>MasterSheet!AN115</f>
        <v>3.25</v>
      </c>
      <c r="J200" s="60">
        <f>MasterSheet!AO115</f>
        <v>6</v>
      </c>
      <c r="K200" s="60">
        <f>MasterSheet!AP115</f>
        <v>3.75</v>
      </c>
      <c r="L200" s="60">
        <f>MasterSheet!AQ115</f>
        <v>0.5</v>
      </c>
      <c r="M200" s="60">
        <f>MasterSheet!AR115</f>
        <v>25</v>
      </c>
      <c r="N200" s="60">
        <f>MasterSheet!AS115</f>
        <v>25</v>
      </c>
      <c r="O200" s="414">
        <f>MasterSheet!AT115</f>
        <v>1</v>
      </c>
      <c r="P200" s="60">
        <f>MasterSheet!AU115</f>
        <v>14.75</v>
      </c>
      <c r="Q200" s="60">
        <f>MasterSheet!AV115</f>
        <v>14.5</v>
      </c>
      <c r="R200" s="400">
        <f>MasterSheet!AW115</f>
        <v>0.98305084745762716</v>
      </c>
      <c r="S200" s="767"/>
      <c r="T200" s="767"/>
      <c r="U200" s="768"/>
      <c r="V200" s="60">
        <f>MasterSheet!BG115</f>
        <v>18</v>
      </c>
      <c r="W200" s="60">
        <f>MasterSheet!BH115</f>
        <v>18.5</v>
      </c>
      <c r="X200" s="400">
        <f>MasterSheet!BI115</f>
        <v>1.0277777777777777</v>
      </c>
      <c r="Y200" s="766"/>
      <c r="Z200" s="766"/>
      <c r="AA200" s="768"/>
    </row>
    <row r="201" spans="2:27" ht="39.950000000000003" customHeight="1" x14ac:dyDescent="0.2">
      <c r="B201" s="769"/>
      <c r="C201" s="777"/>
      <c r="D201" s="442">
        <v>124</v>
      </c>
      <c r="E201" s="60" t="e">
        <f>MasterSheet!#REF!</f>
        <v>#REF!</v>
      </c>
      <c r="F201" s="60" t="e">
        <f>MasterSheet!#REF!</f>
        <v>#REF!</v>
      </c>
      <c r="G201" s="60" t="e">
        <f>MasterSheet!#REF!</f>
        <v>#REF!</v>
      </c>
      <c r="H201" s="60" t="e">
        <f>MasterSheet!#REF!</f>
        <v>#REF!</v>
      </c>
      <c r="I201" s="60" t="e">
        <f>MasterSheet!#REF!</f>
        <v>#REF!</v>
      </c>
      <c r="J201" s="60" t="e">
        <f>MasterSheet!#REF!</f>
        <v>#REF!</v>
      </c>
      <c r="K201" s="60" t="e">
        <f>MasterSheet!#REF!</f>
        <v>#REF!</v>
      </c>
      <c r="L201" s="60" t="e">
        <f>MasterSheet!#REF!</f>
        <v>#REF!</v>
      </c>
      <c r="M201" s="60" t="e">
        <f>MasterSheet!#REF!</f>
        <v>#REF!</v>
      </c>
      <c r="N201" s="60" t="e">
        <f>MasterSheet!#REF!</f>
        <v>#REF!</v>
      </c>
      <c r="O201" s="414" t="e">
        <f>MasterSheet!#REF!</f>
        <v>#REF!</v>
      </c>
      <c r="P201" s="60" t="e">
        <f>MasterSheet!#REF!</f>
        <v>#REF!</v>
      </c>
      <c r="Q201" s="60" t="e">
        <f>MasterSheet!#REF!</f>
        <v>#REF!</v>
      </c>
      <c r="R201" s="402"/>
      <c r="S201" s="767"/>
      <c r="T201" s="767"/>
      <c r="U201" s="768"/>
      <c r="V201" s="60" t="e">
        <f>MasterSheet!#REF!</f>
        <v>#REF!</v>
      </c>
      <c r="W201" s="60" t="e">
        <f>MasterSheet!#REF!</f>
        <v>#REF!</v>
      </c>
      <c r="X201" s="402"/>
      <c r="Y201" s="766"/>
      <c r="Z201" s="766"/>
      <c r="AA201" s="768"/>
    </row>
    <row r="202" spans="2:27" ht="39.950000000000003" customHeight="1" x14ac:dyDescent="0.2">
      <c r="B202" s="769"/>
      <c r="C202" s="778"/>
      <c r="D202" s="442">
        <v>125</v>
      </c>
      <c r="E202" s="60">
        <f>MasterSheet!AJ116</f>
        <v>0</v>
      </c>
      <c r="F202" s="60">
        <f>MasterSheet!AK116</f>
        <v>0</v>
      </c>
      <c r="G202" s="60">
        <f>MasterSheet!AL116</f>
        <v>0</v>
      </c>
      <c r="H202" s="60">
        <f>MasterSheet!AM116</f>
        <v>0</v>
      </c>
      <c r="I202" s="60">
        <f>MasterSheet!AN116</f>
        <v>0</v>
      </c>
      <c r="J202" s="60">
        <f>MasterSheet!AO116</f>
        <v>0</v>
      </c>
      <c r="K202" s="60">
        <f>MasterSheet!AP116</f>
        <v>0</v>
      </c>
      <c r="L202" s="60">
        <f>MasterSheet!AQ116</f>
        <v>0</v>
      </c>
      <c r="M202" s="60">
        <f>MasterSheet!AR116</f>
        <v>0</v>
      </c>
      <c r="N202" s="60">
        <f>MasterSheet!AS116</f>
        <v>0</v>
      </c>
      <c r="O202" s="414">
        <f>MasterSheet!AT116</f>
        <v>0</v>
      </c>
      <c r="P202" s="60">
        <f>MasterSheet!AU116</f>
        <v>0</v>
      </c>
      <c r="Q202" s="60">
        <f>MasterSheet!AV116</f>
        <v>0</v>
      </c>
      <c r="R202" s="402"/>
      <c r="S202" s="767"/>
      <c r="T202" s="767"/>
      <c r="U202" s="768"/>
      <c r="V202" s="60">
        <f>MasterSheet!BG116</f>
        <v>0</v>
      </c>
      <c r="W202" s="60">
        <f>MasterSheet!BH116</f>
        <v>0</v>
      </c>
      <c r="X202" s="402"/>
      <c r="Y202" s="766"/>
      <c r="Z202" s="766"/>
      <c r="AA202" s="768"/>
    </row>
    <row r="205" spans="2:27" ht="39.950000000000003" customHeight="1" x14ac:dyDescent="0.2">
      <c r="B205" s="769" t="s">
        <v>304</v>
      </c>
      <c r="C205" s="770"/>
      <c r="D205" s="771"/>
      <c r="E205" s="763">
        <v>2017</v>
      </c>
      <c r="F205" s="763"/>
      <c r="G205" s="763"/>
      <c r="H205" s="763"/>
      <c r="I205" s="763"/>
      <c r="J205" s="763"/>
      <c r="K205" s="763"/>
      <c r="L205" s="763"/>
      <c r="M205" s="763"/>
      <c r="N205" s="763"/>
      <c r="O205" s="763"/>
      <c r="P205" s="763"/>
      <c r="Q205" s="763"/>
      <c r="R205" s="763"/>
      <c r="S205" s="763"/>
      <c r="T205" s="763"/>
      <c r="U205" s="763"/>
      <c r="V205" s="763"/>
      <c r="W205" s="763"/>
      <c r="X205" s="763"/>
      <c r="Y205" s="763"/>
      <c r="Z205" s="763"/>
      <c r="AA205" s="763"/>
    </row>
    <row r="206" spans="2:27" ht="39.950000000000003" customHeight="1" x14ac:dyDescent="0.2">
      <c r="B206" s="769"/>
      <c r="C206" s="772"/>
      <c r="D206" s="773"/>
      <c r="E206" s="763" t="s">
        <v>33</v>
      </c>
      <c r="F206" s="763"/>
      <c r="G206" s="763" t="s">
        <v>34</v>
      </c>
      <c r="H206" s="763"/>
      <c r="I206" s="763" t="s">
        <v>44</v>
      </c>
      <c r="J206" s="763"/>
      <c r="K206" s="763" t="s">
        <v>35</v>
      </c>
      <c r="L206" s="763"/>
      <c r="M206" s="763" t="s">
        <v>55</v>
      </c>
      <c r="N206" s="763"/>
      <c r="O206" s="763" t="s">
        <v>220</v>
      </c>
      <c r="P206" s="764" t="s">
        <v>33</v>
      </c>
      <c r="Q206" s="764"/>
      <c r="R206" s="764"/>
      <c r="S206" s="764"/>
      <c r="T206" s="764"/>
      <c r="U206" s="764"/>
      <c r="V206" s="764" t="s">
        <v>34</v>
      </c>
      <c r="W206" s="764"/>
      <c r="X206" s="764"/>
      <c r="Y206" s="764"/>
      <c r="Z206" s="764"/>
      <c r="AA206" s="764"/>
    </row>
    <row r="207" spans="2:27" ht="39.950000000000003" customHeight="1" x14ac:dyDescent="0.2">
      <c r="B207" s="769"/>
      <c r="C207" s="774"/>
      <c r="D207" s="775"/>
      <c r="E207" s="410" t="s">
        <v>51</v>
      </c>
      <c r="F207" s="410" t="s">
        <v>45</v>
      </c>
      <c r="G207" s="410" t="s">
        <v>51</v>
      </c>
      <c r="H207" s="410" t="s">
        <v>45</v>
      </c>
      <c r="I207" s="410" t="s">
        <v>51</v>
      </c>
      <c r="J207" s="410" t="s">
        <v>45</v>
      </c>
      <c r="K207" s="410" t="s">
        <v>51</v>
      </c>
      <c r="L207" s="410" t="s">
        <v>45</v>
      </c>
      <c r="M207" s="410" t="s">
        <v>51</v>
      </c>
      <c r="N207" s="410" t="s">
        <v>45</v>
      </c>
      <c r="O207" s="763"/>
      <c r="P207" s="411" t="s">
        <v>221</v>
      </c>
      <c r="Q207" s="411" t="s">
        <v>222</v>
      </c>
      <c r="R207" s="411" t="s">
        <v>220</v>
      </c>
      <c r="S207" s="411" t="s">
        <v>224</v>
      </c>
      <c r="T207" s="411" t="s">
        <v>223</v>
      </c>
      <c r="U207" s="411" t="s">
        <v>220</v>
      </c>
      <c r="V207" s="411" t="s">
        <v>221</v>
      </c>
      <c r="W207" s="411" t="s">
        <v>222</v>
      </c>
      <c r="X207" s="411" t="s">
        <v>220</v>
      </c>
      <c r="Y207" s="411" t="s">
        <v>224</v>
      </c>
      <c r="Z207" s="411" t="s">
        <v>223</v>
      </c>
      <c r="AA207" s="411" t="s">
        <v>220</v>
      </c>
    </row>
    <row r="208" spans="2:27" ht="39.950000000000003" customHeight="1" x14ac:dyDescent="0.2">
      <c r="B208" s="769"/>
      <c r="C208" s="776"/>
      <c r="D208" s="442">
        <v>126</v>
      </c>
      <c r="E208" s="60">
        <f>MasterSheet!AJ117</f>
        <v>5</v>
      </c>
      <c r="F208" s="60">
        <f>MasterSheet!AK117</f>
        <v>5.5</v>
      </c>
      <c r="G208" s="60">
        <f>MasterSheet!AL117</f>
        <v>5</v>
      </c>
      <c r="H208" s="60">
        <f>MasterSheet!AM117</f>
        <v>4.5</v>
      </c>
      <c r="I208" s="60">
        <f>MasterSheet!AN117</f>
        <v>10</v>
      </c>
      <c r="J208" s="60">
        <f>MasterSheet!AO117</f>
        <v>10</v>
      </c>
      <c r="K208" s="60">
        <f>MasterSheet!AP117</f>
        <v>10</v>
      </c>
      <c r="L208" s="60">
        <f>MasterSheet!AQ117</f>
        <v>10</v>
      </c>
      <c r="M208" s="60">
        <f>MasterSheet!AR117</f>
        <v>30</v>
      </c>
      <c r="N208" s="60">
        <f>MasterSheet!AS117</f>
        <v>30</v>
      </c>
      <c r="O208" s="435">
        <f>MasterSheet!AT117</f>
        <v>1</v>
      </c>
      <c r="P208" s="60">
        <f>MasterSheet!AU117</f>
        <v>5</v>
      </c>
      <c r="Q208" s="60">
        <f>MasterSheet!AV117</f>
        <v>5.5</v>
      </c>
      <c r="R208" s="427">
        <f>MasterSheet!AW117</f>
        <v>1.1000000000000001</v>
      </c>
      <c r="S208" s="767">
        <f>AVERAGE(P208:P211)</f>
        <v>1.25</v>
      </c>
      <c r="T208" s="767">
        <f>AVERAGE(Q208:Q211)</f>
        <v>1.375</v>
      </c>
      <c r="U208" s="765">
        <f>T208/S208</f>
        <v>1.1000000000000001</v>
      </c>
      <c r="V208" s="60">
        <f>MasterSheet!BG117</f>
        <v>10</v>
      </c>
      <c r="W208" s="60">
        <f>MasterSheet!BH117</f>
        <v>10</v>
      </c>
      <c r="X208" s="400">
        <f>MasterSheet!BI117</f>
        <v>1</v>
      </c>
      <c r="Y208" s="767">
        <f>AVERAGE(V208:V211)</f>
        <v>5.625</v>
      </c>
      <c r="Z208" s="767">
        <f>AVERAGE(W208:W211)</f>
        <v>5.375</v>
      </c>
      <c r="AA208" s="765">
        <f>Z208/Y208</f>
        <v>0.9555555555555556</v>
      </c>
    </row>
    <row r="209" spans="2:27" ht="39.950000000000003" customHeight="1" x14ac:dyDescent="0.2">
      <c r="B209" s="769"/>
      <c r="C209" s="777"/>
      <c r="D209" s="442">
        <v>127</v>
      </c>
      <c r="E209" s="60">
        <f>MasterSheet!AJ118</f>
        <v>0</v>
      </c>
      <c r="F209" s="60">
        <f>MasterSheet!AK118</f>
        <v>0</v>
      </c>
      <c r="G209" s="60">
        <f>MasterSheet!AL118</f>
        <v>2.5</v>
      </c>
      <c r="H209" s="60">
        <f>MasterSheet!AM118</f>
        <v>2.5</v>
      </c>
      <c r="I209" s="60">
        <f>MasterSheet!AN118</f>
        <v>2.5</v>
      </c>
      <c r="J209" s="60">
        <f>MasterSheet!AO118</f>
        <v>0</v>
      </c>
      <c r="K209" s="60">
        <f>MasterSheet!AP118</f>
        <v>5</v>
      </c>
      <c r="L209" s="60">
        <f>MasterSheet!AQ118</f>
        <v>7.5</v>
      </c>
      <c r="M209" s="60">
        <f>MasterSheet!AR118</f>
        <v>10</v>
      </c>
      <c r="N209" s="60">
        <f>MasterSheet!AS118</f>
        <v>10</v>
      </c>
      <c r="O209" s="435">
        <f>MasterSheet!AT118</f>
        <v>1</v>
      </c>
      <c r="P209" s="60">
        <f>MasterSheet!AU118</f>
        <v>0</v>
      </c>
      <c r="Q209" s="60">
        <f>MasterSheet!AV118</f>
        <v>0</v>
      </c>
      <c r="R209" s="433"/>
      <c r="S209" s="767"/>
      <c r="T209" s="767"/>
      <c r="U209" s="765"/>
      <c r="V209" s="60">
        <f>MasterSheet!BG118</f>
        <v>2.5</v>
      </c>
      <c r="W209" s="60">
        <f>MasterSheet!BH118</f>
        <v>2.5</v>
      </c>
      <c r="X209" s="400">
        <f>MasterSheet!BI118</f>
        <v>1</v>
      </c>
      <c r="Y209" s="767"/>
      <c r="Z209" s="767"/>
      <c r="AA209" s="765"/>
    </row>
    <row r="210" spans="2:27" ht="39.950000000000003" customHeight="1" x14ac:dyDescent="0.2">
      <c r="B210" s="769"/>
      <c r="C210" s="777"/>
      <c r="D210" s="442">
        <v>128</v>
      </c>
      <c r="E210" s="60">
        <f>MasterSheet!AJ119</f>
        <v>0</v>
      </c>
      <c r="F210" s="60">
        <f>MasterSheet!AK119</f>
        <v>0</v>
      </c>
      <c r="G210" s="60">
        <f>MasterSheet!AL119</f>
        <v>10</v>
      </c>
      <c r="H210" s="60">
        <f>MasterSheet!AM119</f>
        <v>9</v>
      </c>
      <c r="I210" s="60">
        <f>MasterSheet!AN119</f>
        <v>10</v>
      </c>
      <c r="J210" s="60">
        <f>MasterSheet!AO119</f>
        <v>10</v>
      </c>
      <c r="K210" s="60">
        <f>MasterSheet!AP119</f>
        <v>20</v>
      </c>
      <c r="L210" s="60">
        <f>MasterSheet!AQ119</f>
        <v>21</v>
      </c>
      <c r="M210" s="60">
        <f>MasterSheet!AR119</f>
        <v>40</v>
      </c>
      <c r="N210" s="60">
        <f>MasterSheet!AS119</f>
        <v>40</v>
      </c>
      <c r="O210" s="435">
        <f>MasterSheet!AT119</f>
        <v>1</v>
      </c>
      <c r="P210" s="60">
        <f>MasterSheet!AU119</f>
        <v>0</v>
      </c>
      <c r="Q210" s="60">
        <f>MasterSheet!AV119</f>
        <v>0</v>
      </c>
      <c r="R210" s="433"/>
      <c r="S210" s="767"/>
      <c r="T210" s="767"/>
      <c r="U210" s="765"/>
      <c r="V210" s="60">
        <f>MasterSheet!BG119</f>
        <v>10</v>
      </c>
      <c r="W210" s="60">
        <f>MasterSheet!BH119</f>
        <v>9</v>
      </c>
      <c r="X210" s="400">
        <f>MasterSheet!BI119</f>
        <v>0.9</v>
      </c>
      <c r="Y210" s="767"/>
      <c r="Z210" s="767"/>
      <c r="AA210" s="765"/>
    </row>
    <row r="211" spans="2:27" ht="39.950000000000003" customHeight="1" x14ac:dyDescent="0.2">
      <c r="B211" s="769"/>
      <c r="C211" s="778"/>
      <c r="D211" s="442">
        <v>129</v>
      </c>
      <c r="E211" s="60">
        <f>MasterSheet!AJ120</f>
        <v>0</v>
      </c>
      <c r="F211" s="60">
        <f>MasterSheet!AK120</f>
        <v>0</v>
      </c>
      <c r="G211" s="60">
        <f>MasterSheet!AL120</f>
        <v>0</v>
      </c>
      <c r="H211" s="60">
        <f>MasterSheet!AM120</f>
        <v>0</v>
      </c>
      <c r="I211" s="60">
        <f>MasterSheet!AN120</f>
        <v>5</v>
      </c>
      <c r="J211" s="60">
        <f>MasterSheet!AO120</f>
        <v>5</v>
      </c>
      <c r="K211" s="60">
        <f>MasterSheet!AP120</f>
        <v>5</v>
      </c>
      <c r="L211" s="60">
        <f>MasterSheet!AQ120</f>
        <v>5</v>
      </c>
      <c r="M211" s="60">
        <f>MasterSheet!AR120</f>
        <v>10</v>
      </c>
      <c r="N211" s="60">
        <f>MasterSheet!AS120</f>
        <v>10</v>
      </c>
      <c r="O211" s="435">
        <f>MasterSheet!AT120</f>
        <v>1</v>
      </c>
      <c r="P211" s="60">
        <f>MasterSheet!AU120</f>
        <v>0</v>
      </c>
      <c r="Q211" s="60">
        <f>MasterSheet!AV120</f>
        <v>0</v>
      </c>
      <c r="R211" s="433"/>
      <c r="S211" s="767"/>
      <c r="T211" s="767"/>
      <c r="U211" s="765"/>
      <c r="V211" s="60">
        <f>MasterSheet!BG120</f>
        <v>0</v>
      </c>
      <c r="W211" s="60">
        <f>MasterSheet!BH120</f>
        <v>0</v>
      </c>
      <c r="X211" s="402"/>
      <c r="Y211" s="767"/>
      <c r="Z211" s="767"/>
      <c r="AA211" s="765"/>
    </row>
  </sheetData>
  <mergeCells count="395">
    <mergeCell ref="AB46:AG46"/>
    <mergeCell ref="E45:AG45"/>
    <mergeCell ref="AE48:AE52"/>
    <mergeCell ref="AF48:AF52"/>
    <mergeCell ref="AG48:AG52"/>
    <mergeCell ref="AB56:AG56"/>
    <mergeCell ref="E55:AG55"/>
    <mergeCell ref="AE58:AE60"/>
    <mergeCell ref="AF58:AF60"/>
    <mergeCell ref="AG58:AG60"/>
    <mergeCell ref="AA58:AA60"/>
    <mergeCell ref="S48:S52"/>
    <mergeCell ref="T48:T52"/>
    <mergeCell ref="U48:U52"/>
    <mergeCell ref="V56:AA56"/>
    <mergeCell ref="O56:O57"/>
    <mergeCell ref="P56:U56"/>
    <mergeCell ref="M56:N56"/>
    <mergeCell ref="AB30:AG30"/>
    <mergeCell ref="E29:AG29"/>
    <mergeCell ref="AE32:AE34"/>
    <mergeCell ref="AF32:AF34"/>
    <mergeCell ref="AG32:AG34"/>
    <mergeCell ref="AB38:AG38"/>
    <mergeCell ref="E37:AG37"/>
    <mergeCell ref="AE40:AE42"/>
    <mergeCell ref="AF40:AF42"/>
    <mergeCell ref="AG40:AG42"/>
    <mergeCell ref="V30:AA30"/>
    <mergeCell ref="Y32:Y34"/>
    <mergeCell ref="Z32:Z34"/>
    <mergeCell ref="AA32:AA34"/>
    <mergeCell ref="P38:U38"/>
    <mergeCell ref="S40:S42"/>
    <mergeCell ref="T40:T42"/>
    <mergeCell ref="U40:U42"/>
    <mergeCell ref="V38:AA38"/>
    <mergeCell ref="Y40:Y42"/>
    <mergeCell ref="Z40:Z42"/>
    <mergeCell ref="AA40:AA42"/>
    <mergeCell ref="M38:N38"/>
    <mergeCell ref="O38:O39"/>
    <mergeCell ref="AB3:AG3"/>
    <mergeCell ref="E2:AG2"/>
    <mergeCell ref="AE5:AE10"/>
    <mergeCell ref="AF5:AF10"/>
    <mergeCell ref="AG5:AG10"/>
    <mergeCell ref="AB14:AG14"/>
    <mergeCell ref="E13:AG13"/>
    <mergeCell ref="AE16:AE26"/>
    <mergeCell ref="AF16:AF26"/>
    <mergeCell ref="AG16:AG26"/>
    <mergeCell ref="V14:AA14"/>
    <mergeCell ref="Y16:Y26"/>
    <mergeCell ref="Z16:Z26"/>
    <mergeCell ref="AA16:AA26"/>
    <mergeCell ref="V3:AA3"/>
    <mergeCell ref="Y5:Y10"/>
    <mergeCell ref="Z5:Z10"/>
    <mergeCell ref="AA5:AA10"/>
    <mergeCell ref="P3:U3"/>
    <mergeCell ref="S5:S10"/>
    <mergeCell ref="T5:T10"/>
    <mergeCell ref="U5:U10"/>
    <mergeCell ref="O3:O4"/>
    <mergeCell ref="O14:O15"/>
    <mergeCell ref="C194:C196"/>
    <mergeCell ref="C197:C199"/>
    <mergeCell ref="C200:C202"/>
    <mergeCell ref="C186:C188"/>
    <mergeCell ref="C178:C180"/>
    <mergeCell ref="C170:C172"/>
    <mergeCell ref="C158:C165"/>
    <mergeCell ref="C139:C143"/>
    <mergeCell ref="C155:D157"/>
    <mergeCell ref="C167:D169"/>
    <mergeCell ref="C175:D177"/>
    <mergeCell ref="C183:D185"/>
    <mergeCell ref="C191:D193"/>
    <mergeCell ref="C149:C150"/>
    <mergeCell ref="C151:C152"/>
    <mergeCell ref="C110:D112"/>
    <mergeCell ref="C124:D126"/>
    <mergeCell ref="C136:D138"/>
    <mergeCell ref="C146:D148"/>
    <mergeCell ref="C119:C121"/>
    <mergeCell ref="C117:C118"/>
    <mergeCell ref="C113:C116"/>
    <mergeCell ref="C127:C128"/>
    <mergeCell ref="Z66:Z76"/>
    <mergeCell ref="S127:S133"/>
    <mergeCell ref="T127:T133"/>
    <mergeCell ref="U127:U133"/>
    <mergeCell ref="E89:F89"/>
    <mergeCell ref="G102:H102"/>
    <mergeCell ref="I102:J102"/>
    <mergeCell ref="K102:L102"/>
    <mergeCell ref="S104:S107"/>
    <mergeCell ref="M89:N89"/>
    <mergeCell ref="O89:O90"/>
    <mergeCell ref="P89:U89"/>
    <mergeCell ref="S139:S143"/>
    <mergeCell ref="T139:T143"/>
    <mergeCell ref="U139:U143"/>
    <mergeCell ref="AA66:AA76"/>
    <mergeCell ref="E78:AA78"/>
    <mergeCell ref="E79:F79"/>
    <mergeCell ref="G79:H79"/>
    <mergeCell ref="S81:S85"/>
    <mergeCell ref="T81:T85"/>
    <mergeCell ref="U81:U85"/>
    <mergeCell ref="I79:J79"/>
    <mergeCell ref="K79:L79"/>
    <mergeCell ref="M79:N79"/>
    <mergeCell ref="O79:O80"/>
    <mergeCell ref="P79:U79"/>
    <mergeCell ref="V79:AA79"/>
    <mergeCell ref="Y81:Y85"/>
    <mergeCell ref="Z81:Z85"/>
    <mergeCell ref="AA81:AA85"/>
    <mergeCell ref="C5:C10"/>
    <mergeCell ref="C13:D15"/>
    <mergeCell ref="C16:C18"/>
    <mergeCell ref="C19:C26"/>
    <mergeCell ref="C29:D31"/>
    <mergeCell ref="C32:C34"/>
    <mergeCell ref="C37:D39"/>
    <mergeCell ref="C40:C42"/>
    <mergeCell ref="C101:D103"/>
    <mergeCell ref="C81:C82"/>
    <mergeCell ref="C84:C85"/>
    <mergeCell ref="C58:C60"/>
    <mergeCell ref="C48:C52"/>
    <mergeCell ref="C71:C76"/>
    <mergeCell ref="C66:C70"/>
    <mergeCell ref="B63:B76"/>
    <mergeCell ref="S66:S76"/>
    <mergeCell ref="T66:T76"/>
    <mergeCell ref="U66:U76"/>
    <mergeCell ref="C45:D47"/>
    <mergeCell ref="C55:D57"/>
    <mergeCell ref="C63:D65"/>
    <mergeCell ref="C78:D80"/>
    <mergeCell ref="C88:D90"/>
    <mergeCell ref="E64:F64"/>
    <mergeCell ref="G64:H64"/>
    <mergeCell ref="I64:J64"/>
    <mergeCell ref="K64:L64"/>
    <mergeCell ref="M64:N64"/>
    <mergeCell ref="O64:O65"/>
    <mergeCell ref="P64:U64"/>
    <mergeCell ref="S58:S60"/>
    <mergeCell ref="T58:T60"/>
    <mergeCell ref="U58:U60"/>
    <mergeCell ref="E63:AA63"/>
    <mergeCell ref="Y66:Y76"/>
    <mergeCell ref="M46:N46"/>
    <mergeCell ref="O46:O47"/>
    <mergeCell ref="P46:U46"/>
    <mergeCell ref="B13:B26"/>
    <mergeCell ref="S16:S26"/>
    <mergeCell ref="T16:T26"/>
    <mergeCell ref="U16:U26"/>
    <mergeCell ref="B1:U1"/>
    <mergeCell ref="B29:B34"/>
    <mergeCell ref="E30:F30"/>
    <mergeCell ref="G30:H30"/>
    <mergeCell ref="I30:J30"/>
    <mergeCell ref="K30:L30"/>
    <mergeCell ref="M30:N30"/>
    <mergeCell ref="O30:O31"/>
    <mergeCell ref="P30:U30"/>
    <mergeCell ref="S32:S34"/>
    <mergeCell ref="T32:T34"/>
    <mergeCell ref="U32:U34"/>
    <mergeCell ref="B2:B10"/>
    <mergeCell ref="E3:F3"/>
    <mergeCell ref="G3:H3"/>
    <mergeCell ref="I3:J3"/>
    <mergeCell ref="K3:L3"/>
    <mergeCell ref="M3:N3"/>
    <mergeCell ref="G14:H14"/>
    <mergeCell ref="C2:D4"/>
    <mergeCell ref="B175:B180"/>
    <mergeCell ref="E156:F156"/>
    <mergeCell ref="G156:H156"/>
    <mergeCell ref="I156:J156"/>
    <mergeCell ref="K156:L156"/>
    <mergeCell ref="M156:N156"/>
    <mergeCell ref="O156:O157"/>
    <mergeCell ref="P156:U156"/>
    <mergeCell ref="B155:B165"/>
    <mergeCell ref="S178:S180"/>
    <mergeCell ref="T178:T180"/>
    <mergeCell ref="U178:U180"/>
    <mergeCell ref="E176:F176"/>
    <mergeCell ref="G176:H176"/>
    <mergeCell ref="I176:J176"/>
    <mergeCell ref="K176:L176"/>
    <mergeCell ref="O176:O177"/>
    <mergeCell ref="P176:U176"/>
    <mergeCell ref="M176:N176"/>
    <mergeCell ref="S158:S165"/>
    <mergeCell ref="T158:T165"/>
    <mergeCell ref="U158:U165"/>
    <mergeCell ref="B167:B172"/>
    <mergeCell ref="E168:F168"/>
    <mergeCell ref="B110:B121"/>
    <mergeCell ref="B101:B107"/>
    <mergeCell ref="K89:L89"/>
    <mergeCell ref="C129:C133"/>
    <mergeCell ref="M125:N125"/>
    <mergeCell ref="O125:O126"/>
    <mergeCell ref="O137:O138"/>
    <mergeCell ref="P137:U137"/>
    <mergeCell ref="C104:C105"/>
    <mergeCell ref="C106:C107"/>
    <mergeCell ref="E102:F102"/>
    <mergeCell ref="E111:F111"/>
    <mergeCell ref="B124:B133"/>
    <mergeCell ref="G111:H111"/>
    <mergeCell ref="U104:U107"/>
    <mergeCell ref="G89:H89"/>
    <mergeCell ref="I89:J89"/>
    <mergeCell ref="P125:U125"/>
    <mergeCell ref="O111:O112"/>
    <mergeCell ref="P111:U111"/>
    <mergeCell ref="S113:S121"/>
    <mergeCell ref="T113:T121"/>
    <mergeCell ref="U113:U121"/>
    <mergeCell ref="T104:T107"/>
    <mergeCell ref="B37:B42"/>
    <mergeCell ref="B55:B60"/>
    <mergeCell ref="E56:F56"/>
    <mergeCell ref="G56:H56"/>
    <mergeCell ref="I56:J56"/>
    <mergeCell ref="K56:L56"/>
    <mergeCell ref="E46:F46"/>
    <mergeCell ref="G46:H46"/>
    <mergeCell ref="I46:J46"/>
    <mergeCell ref="K46:L46"/>
    <mergeCell ref="B45:B52"/>
    <mergeCell ref="E38:F38"/>
    <mergeCell ref="G38:H38"/>
    <mergeCell ref="I38:J38"/>
    <mergeCell ref="K38:L38"/>
    <mergeCell ref="B78:B85"/>
    <mergeCell ref="E175:AA175"/>
    <mergeCell ref="V176:AA176"/>
    <mergeCell ref="Y104:Y107"/>
    <mergeCell ref="Z104:Z107"/>
    <mergeCell ref="AA104:AA107"/>
    <mergeCell ref="Y113:Y121"/>
    <mergeCell ref="Z113:Z121"/>
    <mergeCell ref="AA113:AA121"/>
    <mergeCell ref="Y127:Y133"/>
    <mergeCell ref="Z127:Z133"/>
    <mergeCell ref="AA127:AA133"/>
    <mergeCell ref="Y139:Y143"/>
    <mergeCell ref="Z139:Z143"/>
    <mergeCell ref="AA139:AA143"/>
    <mergeCell ref="E147:F147"/>
    <mergeCell ref="Y149:Y152"/>
    <mergeCell ref="Z149:Z152"/>
    <mergeCell ref="AA149:AA152"/>
    <mergeCell ref="B88:B98"/>
    <mergeCell ref="C91:C98"/>
    <mergeCell ref="S91:S98"/>
    <mergeCell ref="T91:T98"/>
    <mergeCell ref="U91:U98"/>
    <mergeCell ref="B146:B152"/>
    <mergeCell ref="S149:S152"/>
    <mergeCell ref="T149:T152"/>
    <mergeCell ref="U149:U152"/>
    <mergeCell ref="E137:F137"/>
    <mergeCell ref="G137:H137"/>
    <mergeCell ref="I137:J137"/>
    <mergeCell ref="K137:L137"/>
    <mergeCell ref="E167:AA167"/>
    <mergeCell ref="B136:B143"/>
    <mergeCell ref="G168:H168"/>
    <mergeCell ref="I168:J168"/>
    <mergeCell ref="K168:L168"/>
    <mergeCell ref="M168:N168"/>
    <mergeCell ref="O168:O169"/>
    <mergeCell ref="P168:U168"/>
    <mergeCell ref="V168:AA168"/>
    <mergeCell ref="G147:H147"/>
    <mergeCell ref="I147:J147"/>
    <mergeCell ref="V184:AA184"/>
    <mergeCell ref="S170:S172"/>
    <mergeCell ref="T170:T172"/>
    <mergeCell ref="U170:U172"/>
    <mergeCell ref="Y170:Y172"/>
    <mergeCell ref="Z170:Z172"/>
    <mergeCell ref="AA170:AA172"/>
    <mergeCell ref="Y178:Y180"/>
    <mergeCell ref="Z178:Z180"/>
    <mergeCell ref="AA178:AA180"/>
    <mergeCell ref="S186:S188"/>
    <mergeCell ref="T186:T188"/>
    <mergeCell ref="U186:U188"/>
    <mergeCell ref="Y186:Y188"/>
    <mergeCell ref="Z186:Z188"/>
    <mergeCell ref="AA186:AA188"/>
    <mergeCell ref="B183:B188"/>
    <mergeCell ref="E191:AA191"/>
    <mergeCell ref="E192:F192"/>
    <mergeCell ref="G192:H192"/>
    <mergeCell ref="I192:J192"/>
    <mergeCell ref="K192:L192"/>
    <mergeCell ref="M192:N192"/>
    <mergeCell ref="O192:O193"/>
    <mergeCell ref="P192:U192"/>
    <mergeCell ref="V192:AA192"/>
    <mergeCell ref="E183:AA183"/>
    <mergeCell ref="E184:F184"/>
    <mergeCell ref="G184:H184"/>
    <mergeCell ref="I184:J184"/>
    <mergeCell ref="K184:L184"/>
    <mergeCell ref="M184:N184"/>
    <mergeCell ref="O184:O185"/>
    <mergeCell ref="P184:U184"/>
    <mergeCell ref="Y194:Y202"/>
    <mergeCell ref="Z194:Z202"/>
    <mergeCell ref="AA194:AA202"/>
    <mergeCell ref="S194:S202"/>
    <mergeCell ref="T194:T202"/>
    <mergeCell ref="U194:U202"/>
    <mergeCell ref="B191:B202"/>
    <mergeCell ref="E205:AA205"/>
    <mergeCell ref="E206:F206"/>
    <mergeCell ref="G206:H206"/>
    <mergeCell ref="I206:J206"/>
    <mergeCell ref="K206:L206"/>
    <mergeCell ref="M206:N206"/>
    <mergeCell ref="O206:O207"/>
    <mergeCell ref="P206:U206"/>
    <mergeCell ref="V206:AA206"/>
    <mergeCell ref="B205:B211"/>
    <mergeCell ref="S208:S211"/>
    <mergeCell ref="T208:T211"/>
    <mergeCell ref="U208:U211"/>
    <mergeCell ref="Y208:Y211"/>
    <mergeCell ref="C205:D207"/>
    <mergeCell ref="C208:C211"/>
    <mergeCell ref="Z208:Z211"/>
    <mergeCell ref="AA208:AA211"/>
    <mergeCell ref="E155:AA155"/>
    <mergeCell ref="V156:AA156"/>
    <mergeCell ref="Y158:Y165"/>
    <mergeCell ref="Z158:Z165"/>
    <mergeCell ref="AA158:AA165"/>
    <mergeCell ref="V46:AA46"/>
    <mergeCell ref="Y48:Y52"/>
    <mergeCell ref="Z48:Z52"/>
    <mergeCell ref="AA48:AA52"/>
    <mergeCell ref="E88:AA88"/>
    <mergeCell ref="V89:AA89"/>
    <mergeCell ref="E101:AA101"/>
    <mergeCell ref="V102:AA102"/>
    <mergeCell ref="E110:AA110"/>
    <mergeCell ref="V111:AA111"/>
    <mergeCell ref="E124:AA124"/>
    <mergeCell ref="V125:AA125"/>
    <mergeCell ref="E136:AA136"/>
    <mergeCell ref="V137:AA137"/>
    <mergeCell ref="E146:AA146"/>
    <mergeCell ref="V147:AA147"/>
    <mergeCell ref="Y58:Y60"/>
    <mergeCell ref="Z58:Z60"/>
    <mergeCell ref="P14:U14"/>
    <mergeCell ref="K14:L14"/>
    <mergeCell ref="M14:N14"/>
    <mergeCell ref="I14:J14"/>
    <mergeCell ref="E14:F14"/>
    <mergeCell ref="Y91:Y98"/>
    <mergeCell ref="Z91:Z98"/>
    <mergeCell ref="AA91:AA98"/>
    <mergeCell ref="K147:L147"/>
    <mergeCell ref="M147:N147"/>
    <mergeCell ref="O147:O148"/>
    <mergeCell ref="P147:U147"/>
    <mergeCell ref="I111:J111"/>
    <mergeCell ref="K111:L111"/>
    <mergeCell ref="M111:N111"/>
    <mergeCell ref="M102:N102"/>
    <mergeCell ref="O102:O103"/>
    <mergeCell ref="P102:U102"/>
    <mergeCell ref="M137:N137"/>
    <mergeCell ref="V64:AA64"/>
    <mergeCell ref="E125:F125"/>
    <mergeCell ref="G125:H125"/>
    <mergeCell ref="I125:J125"/>
    <mergeCell ref="K125:L125"/>
  </mergeCells>
  <pageMargins left="0.59055118110236227" right="0.39370078740157483" top="0.59055118110236227" bottom="0.59055118110236227" header="0.31496062992125984" footer="0.31496062992125984"/>
  <pageSetup paperSize="9" scale="30" orientation="landscape" r:id="rId1"/>
  <headerFooter>
    <oddHeader>&amp;C&amp;"-,Bold"CITP PROGRESS BY IWGQ2 2017</oddHeader>
  </headerFooter>
  <rowBreaks count="3" manualBreakCount="3">
    <brk id="44" max="16383" man="1"/>
    <brk id="87" max="16383" man="1"/>
    <brk id="17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181"/>
  <sheetViews>
    <sheetView view="pageBreakPreview" zoomScale="70" zoomScaleNormal="70" zoomScaleSheetLayoutView="70" workbookViewId="0">
      <selection activeCell="V36" sqref="V36"/>
    </sheetView>
  </sheetViews>
  <sheetFormatPr defaultRowHeight="15" x14ac:dyDescent="0.25"/>
  <cols>
    <col min="2" max="2" width="35.7109375" customWidth="1"/>
    <col min="3" max="4" width="12.7109375" customWidth="1"/>
    <col min="15" max="15" width="9.28515625" customWidth="1"/>
    <col min="18" max="18" width="9.28515625" customWidth="1"/>
    <col min="19" max="21" width="15.7109375" customWidth="1"/>
    <col min="24" max="24" width="9.28515625" customWidth="1"/>
    <col min="25" max="27" width="15.7109375" customWidth="1"/>
  </cols>
  <sheetData>
    <row r="2" spans="2:27" ht="30" customHeight="1" x14ac:dyDescent="0.25">
      <c r="B2" s="847" t="s">
        <v>258</v>
      </c>
      <c r="C2" s="849"/>
      <c r="D2" s="850"/>
      <c r="E2" s="839">
        <v>2017</v>
      </c>
      <c r="F2" s="839"/>
      <c r="G2" s="839"/>
      <c r="H2" s="839"/>
      <c r="I2" s="839"/>
      <c r="J2" s="839"/>
      <c r="K2" s="839"/>
      <c r="L2" s="839"/>
      <c r="M2" s="839"/>
      <c r="N2" s="839"/>
      <c r="O2" s="839"/>
      <c r="P2" s="839"/>
      <c r="Q2" s="839"/>
      <c r="R2" s="839"/>
      <c r="S2" s="839"/>
      <c r="T2" s="839"/>
      <c r="U2" s="839"/>
      <c r="V2" s="839"/>
      <c r="W2" s="839"/>
      <c r="X2" s="839"/>
      <c r="Y2" s="839"/>
      <c r="Z2" s="839"/>
      <c r="AA2" s="839"/>
    </row>
    <row r="3" spans="2:27" ht="30" customHeight="1" x14ac:dyDescent="0.25">
      <c r="B3" s="847"/>
      <c r="C3" s="851"/>
      <c r="D3" s="852"/>
      <c r="E3" s="839" t="s">
        <v>33</v>
      </c>
      <c r="F3" s="839"/>
      <c r="G3" s="839" t="s">
        <v>34</v>
      </c>
      <c r="H3" s="839"/>
      <c r="I3" s="839" t="s">
        <v>44</v>
      </c>
      <c r="J3" s="839"/>
      <c r="K3" s="839" t="s">
        <v>35</v>
      </c>
      <c r="L3" s="839"/>
      <c r="M3" s="839" t="s">
        <v>55</v>
      </c>
      <c r="N3" s="839"/>
      <c r="O3" s="839" t="s">
        <v>220</v>
      </c>
      <c r="P3" s="834" t="s">
        <v>33</v>
      </c>
      <c r="Q3" s="834"/>
      <c r="R3" s="834"/>
      <c r="S3" s="834"/>
      <c r="T3" s="834"/>
      <c r="U3" s="834"/>
      <c r="V3" s="834" t="s">
        <v>34</v>
      </c>
      <c r="W3" s="834"/>
      <c r="X3" s="834"/>
      <c r="Y3" s="834"/>
      <c r="Z3" s="834"/>
      <c r="AA3" s="834"/>
    </row>
    <row r="4" spans="2:27" ht="30" customHeight="1" x14ac:dyDescent="0.25">
      <c r="B4" s="847"/>
      <c r="C4" s="853"/>
      <c r="D4" s="854"/>
      <c r="E4" s="6" t="s">
        <v>51</v>
      </c>
      <c r="F4" s="6" t="s">
        <v>45</v>
      </c>
      <c r="G4" s="6" t="s">
        <v>51</v>
      </c>
      <c r="H4" s="6" t="s">
        <v>45</v>
      </c>
      <c r="I4" s="6" t="s">
        <v>51</v>
      </c>
      <c r="J4" s="6" t="s">
        <v>45</v>
      </c>
      <c r="K4" s="6" t="s">
        <v>51</v>
      </c>
      <c r="L4" s="6" t="s">
        <v>45</v>
      </c>
      <c r="M4" s="6" t="s">
        <v>51</v>
      </c>
      <c r="N4" s="6" t="s">
        <v>45</v>
      </c>
      <c r="O4" s="839"/>
      <c r="P4" s="1" t="s">
        <v>221</v>
      </c>
      <c r="Q4" s="1" t="s">
        <v>222</v>
      </c>
      <c r="R4" s="1" t="s">
        <v>220</v>
      </c>
      <c r="S4" s="1" t="s">
        <v>224</v>
      </c>
      <c r="T4" s="1" t="s">
        <v>223</v>
      </c>
      <c r="U4" s="1" t="s">
        <v>220</v>
      </c>
      <c r="V4" s="1" t="s">
        <v>221</v>
      </c>
      <c r="W4" s="1" t="s">
        <v>222</v>
      </c>
      <c r="X4" s="1" t="s">
        <v>220</v>
      </c>
      <c r="Y4" s="1" t="s">
        <v>224</v>
      </c>
      <c r="Z4" s="1" t="s">
        <v>223</v>
      </c>
      <c r="AA4" s="1" t="s">
        <v>220</v>
      </c>
    </row>
    <row r="5" spans="2:27" ht="39.950000000000003" customHeight="1" x14ac:dyDescent="0.25">
      <c r="B5" s="847"/>
      <c r="C5" s="855" t="s">
        <v>33</v>
      </c>
      <c r="D5" s="26" t="s">
        <v>56</v>
      </c>
      <c r="E5" s="43">
        <f>MasterSheet!AJ8</f>
        <v>7</v>
      </c>
      <c r="F5" s="43">
        <f>MasterSheet!AK8</f>
        <v>7</v>
      </c>
      <c r="G5" s="43">
        <f>MasterSheet!AL8</f>
        <v>0</v>
      </c>
      <c r="H5" s="43">
        <f>MasterSheet!AM8</f>
        <v>1</v>
      </c>
      <c r="I5" s="43">
        <f>MasterSheet!AN8</f>
        <v>13</v>
      </c>
      <c r="J5" s="43">
        <f>MasterSheet!AO8</f>
        <v>12</v>
      </c>
      <c r="K5" s="43">
        <f>MasterSheet!AP8</f>
        <v>23</v>
      </c>
      <c r="L5" s="43">
        <f>MasterSheet!AQ8</f>
        <v>23</v>
      </c>
      <c r="M5" s="43">
        <f>MasterSheet!AR8</f>
        <v>60</v>
      </c>
      <c r="N5" s="43">
        <f>MasterSheet!AS8</f>
        <v>60</v>
      </c>
      <c r="O5" s="33">
        <f>MasterSheet!AT8</f>
        <v>1</v>
      </c>
      <c r="P5" s="43">
        <f>MasterSheet!AU8</f>
        <v>24</v>
      </c>
      <c r="Q5" s="43">
        <f>MasterSheet!AV8</f>
        <v>24</v>
      </c>
      <c r="R5" s="39">
        <f>MasterSheet!AW8</f>
        <v>1</v>
      </c>
      <c r="S5" s="835">
        <f>AVERAGE(P5:P21)</f>
        <v>20.764705882352942</v>
      </c>
      <c r="T5" s="835">
        <f>AVERAGE(Q5:Q21)</f>
        <v>19.705882352941178</v>
      </c>
      <c r="U5" s="848">
        <f>T5/S5</f>
        <v>0.94900849858356939</v>
      </c>
      <c r="V5" s="19">
        <f>MasterSheet!BG8</f>
        <v>24</v>
      </c>
      <c r="W5" s="19">
        <f>MasterSheet!BH8</f>
        <v>25</v>
      </c>
      <c r="X5" s="37">
        <f>MasterSheet!BI8</f>
        <v>1.0416666666666667</v>
      </c>
      <c r="Y5" s="836">
        <f>AVERAGE(V5:V21)</f>
        <v>23.352941176470587</v>
      </c>
      <c r="Z5" s="836">
        <f>AVERAGE(W5:W21)</f>
        <v>24.411764705882351</v>
      </c>
      <c r="AA5" s="837">
        <f>Z5/Y5</f>
        <v>1.0453400503778338</v>
      </c>
    </row>
    <row r="6" spans="2:27" ht="39.950000000000003" customHeight="1" x14ac:dyDescent="0.25">
      <c r="B6" s="847"/>
      <c r="C6" s="856"/>
      <c r="D6" s="26" t="s">
        <v>57</v>
      </c>
      <c r="E6" s="43">
        <f>MasterSheet!AJ9</f>
        <v>7</v>
      </c>
      <c r="F6" s="43">
        <f>MasterSheet!AK9</f>
        <v>5</v>
      </c>
      <c r="G6" s="43">
        <f>MasterSheet!AL9</f>
        <v>0</v>
      </c>
      <c r="H6" s="43">
        <f>MasterSheet!AM9</f>
        <v>2</v>
      </c>
      <c r="I6" s="43">
        <f>MasterSheet!AN9</f>
        <v>11</v>
      </c>
      <c r="J6" s="43">
        <f>MasterSheet!AO9</f>
        <v>9.5</v>
      </c>
      <c r="K6" s="43">
        <f>MasterSheet!AP9</f>
        <v>14</v>
      </c>
      <c r="L6" s="43">
        <f>MasterSheet!AQ9</f>
        <v>8.5</v>
      </c>
      <c r="M6" s="43">
        <f>MasterSheet!AR9</f>
        <v>50</v>
      </c>
      <c r="N6" s="43">
        <f>MasterSheet!AS9</f>
        <v>43</v>
      </c>
      <c r="O6" s="33">
        <f>MasterSheet!AT9</f>
        <v>0.86</v>
      </c>
      <c r="P6" s="43">
        <f>MasterSheet!AU9</f>
        <v>25</v>
      </c>
      <c r="Q6" s="43">
        <f>MasterSheet!AV9</f>
        <v>23</v>
      </c>
      <c r="R6" s="39">
        <f>MasterSheet!AW9</f>
        <v>0.92</v>
      </c>
      <c r="S6" s="835"/>
      <c r="T6" s="835"/>
      <c r="U6" s="848"/>
      <c r="V6" s="19">
        <f>MasterSheet!BG9</f>
        <v>25</v>
      </c>
      <c r="W6" s="19">
        <f>MasterSheet!BH9</f>
        <v>25</v>
      </c>
      <c r="X6" s="37">
        <f>MasterSheet!BI9</f>
        <v>1</v>
      </c>
      <c r="Y6" s="836"/>
      <c r="Z6" s="836"/>
      <c r="AA6" s="837"/>
    </row>
    <row r="7" spans="2:27" ht="39.950000000000003" customHeight="1" x14ac:dyDescent="0.25">
      <c r="B7" s="847"/>
      <c r="C7" s="856"/>
      <c r="D7" s="26" t="s">
        <v>58</v>
      </c>
      <c r="E7" s="43">
        <f>MasterSheet!AJ10</f>
        <v>7</v>
      </c>
      <c r="F7" s="43">
        <f>MasterSheet!AK10</f>
        <v>5</v>
      </c>
      <c r="G7" s="43">
        <f>MasterSheet!AL10</f>
        <v>2</v>
      </c>
      <c r="H7" s="43">
        <f>MasterSheet!AM10</f>
        <v>4</v>
      </c>
      <c r="I7" s="43">
        <f>MasterSheet!AN10</f>
        <v>10</v>
      </c>
      <c r="J7" s="43">
        <f>MasterSheet!AO10</f>
        <v>10</v>
      </c>
      <c r="K7" s="43">
        <f>MasterSheet!AP10</f>
        <v>11</v>
      </c>
      <c r="L7" s="43">
        <f>MasterSheet!AQ10</f>
        <v>11</v>
      </c>
      <c r="M7" s="43">
        <f>MasterSheet!AR10</f>
        <v>30</v>
      </c>
      <c r="N7" s="43">
        <f>MasterSheet!AS10</f>
        <v>30</v>
      </c>
      <c r="O7" s="33">
        <f>MasterSheet!AT10</f>
        <v>1</v>
      </c>
      <c r="P7" s="43">
        <f>MasterSheet!AU10</f>
        <v>7</v>
      </c>
      <c r="Q7" s="43">
        <f>MasterSheet!AV10</f>
        <v>5</v>
      </c>
      <c r="R7" s="39">
        <f>MasterSheet!AW10</f>
        <v>0.7142857142857143</v>
      </c>
      <c r="S7" s="835"/>
      <c r="T7" s="835"/>
      <c r="U7" s="848"/>
      <c r="V7" s="19">
        <f>MasterSheet!BG10</f>
        <v>9</v>
      </c>
      <c r="W7" s="19">
        <f>MasterSheet!BH10</f>
        <v>9</v>
      </c>
      <c r="X7" s="37">
        <f>MasterSheet!BI10</f>
        <v>1</v>
      </c>
      <c r="Y7" s="836"/>
      <c r="Z7" s="836"/>
      <c r="AA7" s="837"/>
    </row>
    <row r="8" spans="2:27" ht="39.950000000000003" customHeight="1" x14ac:dyDescent="0.25">
      <c r="B8" s="847"/>
      <c r="C8" s="856"/>
      <c r="D8" s="26" t="s">
        <v>60</v>
      </c>
      <c r="E8" s="43">
        <f>MasterSheet!AJ11</f>
        <v>6</v>
      </c>
      <c r="F8" s="43">
        <f>MasterSheet!AK11</f>
        <v>4</v>
      </c>
      <c r="G8" s="43">
        <f>MasterSheet!AL11</f>
        <v>0</v>
      </c>
      <c r="H8" s="43">
        <f>MasterSheet!AM11</f>
        <v>1.5</v>
      </c>
      <c r="I8" s="43">
        <f>MasterSheet!AN11</f>
        <v>12</v>
      </c>
      <c r="J8" s="43">
        <f>MasterSheet!AO11</f>
        <v>11</v>
      </c>
      <c r="K8" s="43">
        <f>MasterSheet!AP11</f>
        <v>12</v>
      </c>
      <c r="L8" s="43">
        <f>MasterSheet!AQ11</f>
        <v>13.5</v>
      </c>
      <c r="M8" s="43">
        <f>MasterSheet!AR11</f>
        <v>30</v>
      </c>
      <c r="N8" s="43">
        <f>MasterSheet!AS11</f>
        <v>30</v>
      </c>
      <c r="O8" s="33">
        <f>MasterSheet!AT11</f>
        <v>1</v>
      </c>
      <c r="P8" s="43">
        <f>MasterSheet!AU11</f>
        <v>6</v>
      </c>
      <c r="Q8" s="43">
        <f>MasterSheet!AV11</f>
        <v>4</v>
      </c>
      <c r="R8" s="39">
        <f>MasterSheet!AW11</f>
        <v>0.66666666666666663</v>
      </c>
      <c r="S8" s="835"/>
      <c r="T8" s="835"/>
      <c r="U8" s="848"/>
      <c r="V8" s="19">
        <f>MasterSheet!BG11</f>
        <v>6</v>
      </c>
      <c r="W8" s="19">
        <f>MasterSheet!BH11</f>
        <v>5.5</v>
      </c>
      <c r="X8" s="37">
        <f>MasterSheet!BI11</f>
        <v>0.91666666666666663</v>
      </c>
      <c r="Y8" s="836"/>
      <c r="Z8" s="836"/>
      <c r="AA8" s="837"/>
    </row>
    <row r="9" spans="2:27" ht="39.950000000000003" customHeight="1" x14ac:dyDescent="0.25">
      <c r="B9" s="847"/>
      <c r="C9" s="856"/>
      <c r="D9" s="26" t="s">
        <v>62</v>
      </c>
      <c r="E9" s="43">
        <f>MasterSheet!AJ12</f>
        <v>7</v>
      </c>
      <c r="F9" s="43">
        <f>MasterSheet!AK12</f>
        <v>6</v>
      </c>
      <c r="G9" s="43">
        <f>MasterSheet!AL12</f>
        <v>0</v>
      </c>
      <c r="H9" s="43">
        <f>MasterSheet!AM12</f>
        <v>0</v>
      </c>
      <c r="I9" s="43">
        <f>MasterSheet!AN12</f>
        <v>11</v>
      </c>
      <c r="J9" s="43">
        <f>MasterSheet!AO12</f>
        <v>5</v>
      </c>
      <c r="K9" s="43">
        <f>MasterSheet!AP12</f>
        <v>12</v>
      </c>
      <c r="L9" s="43">
        <f>MasterSheet!AQ12</f>
        <v>19</v>
      </c>
      <c r="M9" s="43">
        <f>MasterSheet!AR12</f>
        <v>30</v>
      </c>
      <c r="N9" s="43">
        <f>MasterSheet!AS12</f>
        <v>30</v>
      </c>
      <c r="O9" s="33">
        <f>MasterSheet!AT12</f>
        <v>1</v>
      </c>
      <c r="P9" s="43">
        <f>MasterSheet!AU12</f>
        <v>7</v>
      </c>
      <c r="Q9" s="43">
        <f>MasterSheet!AV12</f>
        <v>6</v>
      </c>
      <c r="R9" s="39">
        <f>MasterSheet!AW12</f>
        <v>0.8571428571428571</v>
      </c>
      <c r="S9" s="835"/>
      <c r="T9" s="835"/>
      <c r="U9" s="848"/>
      <c r="V9" s="19">
        <f>MasterSheet!BG12</f>
        <v>7</v>
      </c>
      <c r="W9" s="19">
        <f>MasterSheet!BH12</f>
        <v>6</v>
      </c>
      <c r="X9" s="39">
        <f>MasterSheet!BI12</f>
        <v>0.8571428571428571</v>
      </c>
      <c r="Y9" s="836"/>
      <c r="Z9" s="836"/>
      <c r="AA9" s="837"/>
    </row>
    <row r="10" spans="2:27" ht="39.950000000000003" customHeight="1" x14ac:dyDescent="0.25">
      <c r="B10" s="847"/>
      <c r="C10" s="857"/>
      <c r="D10" s="26" t="s">
        <v>253</v>
      </c>
      <c r="E10" s="43">
        <f>MasterSheet!AJ13</f>
        <v>0</v>
      </c>
      <c r="F10" s="43">
        <f>MasterSheet!AK13</f>
        <v>0</v>
      </c>
      <c r="G10" s="43">
        <f>MasterSheet!AL13</f>
        <v>0</v>
      </c>
      <c r="H10" s="43">
        <f>MasterSheet!AM13</f>
        <v>0</v>
      </c>
      <c r="I10" s="43">
        <f>MasterSheet!AN13</f>
        <v>20</v>
      </c>
      <c r="J10" s="43">
        <f>MasterSheet!AO13</f>
        <v>20</v>
      </c>
      <c r="K10" s="43">
        <f>MasterSheet!AP13</f>
        <v>20</v>
      </c>
      <c r="L10" s="43">
        <f>MasterSheet!AQ13</f>
        <v>15</v>
      </c>
      <c r="M10" s="43">
        <f>MasterSheet!AR13</f>
        <v>40</v>
      </c>
      <c r="N10" s="43">
        <f>MasterSheet!AS13</f>
        <v>35</v>
      </c>
      <c r="O10" s="33">
        <f>MasterSheet!AT13</f>
        <v>0.875</v>
      </c>
      <c r="P10" s="43">
        <f>MasterSheet!AU13</f>
        <v>0</v>
      </c>
      <c r="Q10" s="43">
        <f>MasterSheet!AV13</f>
        <v>0</v>
      </c>
      <c r="R10" s="34"/>
      <c r="S10" s="835"/>
      <c r="T10" s="835"/>
      <c r="U10" s="848"/>
      <c r="V10" s="19">
        <f>MasterSheet!BG13</f>
        <v>0</v>
      </c>
      <c r="W10" s="19">
        <f>MasterSheet!BH13</f>
        <v>0</v>
      </c>
      <c r="X10" s="34"/>
      <c r="Y10" s="836"/>
      <c r="Z10" s="836"/>
      <c r="AA10" s="837"/>
    </row>
    <row r="11" spans="2:27" ht="39.950000000000003" customHeight="1" x14ac:dyDescent="0.25">
      <c r="B11" s="847"/>
      <c r="C11" s="855" t="s">
        <v>255</v>
      </c>
      <c r="D11" s="26" t="s">
        <v>63</v>
      </c>
      <c r="E11" s="43" t="str">
        <f>MasterSheet!AJ14</f>
        <v>0</v>
      </c>
      <c r="F11" s="43">
        <f>MasterSheet!AK14</f>
        <v>0</v>
      </c>
      <c r="G11" s="43" t="str">
        <f>MasterSheet!AL14</f>
        <v>0</v>
      </c>
      <c r="H11" s="43">
        <f>MasterSheet!AM14</f>
        <v>0</v>
      </c>
      <c r="I11" s="43" t="str">
        <f>MasterSheet!AN14</f>
        <v>0</v>
      </c>
      <c r="J11" s="43">
        <f>MasterSheet!AO14</f>
        <v>0</v>
      </c>
      <c r="K11" s="43" t="str">
        <f>MasterSheet!AP14</f>
        <v>0</v>
      </c>
      <c r="L11" s="43">
        <f>MasterSheet!AQ14</f>
        <v>0</v>
      </c>
      <c r="M11" s="43">
        <f>MasterSheet!AR14</f>
        <v>100</v>
      </c>
      <c r="N11" s="43">
        <f>MasterSheet!AS14</f>
        <v>100</v>
      </c>
      <c r="O11" s="33">
        <f>MasterSheet!AT14</f>
        <v>1</v>
      </c>
      <c r="P11" s="43">
        <f>MasterSheet!AU14</f>
        <v>100</v>
      </c>
      <c r="Q11" s="43">
        <f>MasterSheet!AV14</f>
        <v>100</v>
      </c>
      <c r="R11" s="57">
        <f>MasterSheet!AW14</f>
        <v>1</v>
      </c>
      <c r="S11" s="835"/>
      <c r="T11" s="835"/>
      <c r="U11" s="848"/>
      <c r="V11" s="19">
        <f>MasterSheet!BG14</f>
        <v>100</v>
      </c>
      <c r="W11" s="19">
        <f>MasterSheet!BH14</f>
        <v>100</v>
      </c>
      <c r="X11" s="37">
        <f>MasterSheet!BI14</f>
        <v>1</v>
      </c>
      <c r="Y11" s="836"/>
      <c r="Z11" s="836"/>
      <c r="AA11" s="837"/>
    </row>
    <row r="12" spans="2:27" ht="39.950000000000003" customHeight="1" x14ac:dyDescent="0.25">
      <c r="B12" s="847"/>
      <c r="C12" s="856"/>
      <c r="D12" s="26" t="s">
        <v>64</v>
      </c>
      <c r="E12" s="43">
        <f>MasterSheet!AJ15</f>
        <v>7</v>
      </c>
      <c r="F12" s="43">
        <f>MasterSheet!AK15</f>
        <v>15</v>
      </c>
      <c r="G12" s="43">
        <f>MasterSheet!AL15</f>
        <v>0</v>
      </c>
      <c r="H12" s="43">
        <f>MasterSheet!AM15</f>
        <v>8</v>
      </c>
      <c r="I12" s="43">
        <f>MasterSheet!AN15</f>
        <v>13</v>
      </c>
      <c r="J12" s="43">
        <f>MasterSheet!AO15</f>
        <v>11</v>
      </c>
      <c r="K12" s="43">
        <f>MasterSheet!AP15</f>
        <v>30</v>
      </c>
      <c r="L12" s="43">
        <f>MasterSheet!AQ15</f>
        <v>13</v>
      </c>
      <c r="M12" s="43">
        <f>MasterSheet!AR15</f>
        <v>70</v>
      </c>
      <c r="N12" s="43">
        <f>MasterSheet!AS15</f>
        <v>67</v>
      </c>
      <c r="O12" s="33">
        <f>MasterSheet!AT15</f>
        <v>0.95714285714285718</v>
      </c>
      <c r="P12" s="43">
        <f>MasterSheet!AU15</f>
        <v>27</v>
      </c>
      <c r="Q12" s="43">
        <f>MasterSheet!AV15</f>
        <v>35</v>
      </c>
      <c r="R12" s="39">
        <f>MasterSheet!AW15</f>
        <v>1.2962962962962963</v>
      </c>
      <c r="S12" s="835"/>
      <c r="T12" s="835"/>
      <c r="U12" s="848"/>
      <c r="V12" s="19">
        <f>MasterSheet!BG15</f>
        <v>27</v>
      </c>
      <c r="W12" s="19">
        <f>MasterSheet!BH15</f>
        <v>43</v>
      </c>
      <c r="X12" s="37">
        <f>MasterSheet!BI15</f>
        <v>1.5925925925925926</v>
      </c>
      <c r="Y12" s="836"/>
      <c r="Z12" s="836"/>
      <c r="AA12" s="837"/>
    </row>
    <row r="13" spans="2:27" ht="39.950000000000003" customHeight="1" x14ac:dyDescent="0.25">
      <c r="B13" s="847"/>
      <c r="C13" s="857"/>
      <c r="D13" s="26" t="s">
        <v>65</v>
      </c>
      <c r="E13" s="43">
        <f>MasterSheet!AJ16</f>
        <v>10</v>
      </c>
      <c r="F13" s="43">
        <f>MasterSheet!AK16</f>
        <v>5</v>
      </c>
      <c r="G13" s="43">
        <f>MasterSheet!AL16</f>
        <v>0</v>
      </c>
      <c r="H13" s="43">
        <f>MasterSheet!AM16</f>
        <v>3</v>
      </c>
      <c r="I13" s="43">
        <f>MasterSheet!AN16</f>
        <v>5</v>
      </c>
      <c r="J13" s="43">
        <f>MasterSheet!AO16</f>
        <v>3</v>
      </c>
      <c r="K13" s="43">
        <f>MasterSheet!AP16</f>
        <v>30</v>
      </c>
      <c r="L13" s="43">
        <f>MasterSheet!AQ16</f>
        <v>34</v>
      </c>
      <c r="M13" s="43">
        <f>MasterSheet!AR16</f>
        <v>70</v>
      </c>
      <c r="N13" s="43">
        <f>MasterSheet!AS16</f>
        <v>70</v>
      </c>
      <c r="O13" s="33">
        <f>MasterSheet!AT16</f>
        <v>1</v>
      </c>
      <c r="P13" s="43">
        <f>MasterSheet!AU16</f>
        <v>35</v>
      </c>
      <c r="Q13" s="43">
        <f>MasterSheet!AV16</f>
        <v>30</v>
      </c>
      <c r="R13" s="39">
        <f>MasterSheet!AW16</f>
        <v>0.8571428571428571</v>
      </c>
      <c r="S13" s="835"/>
      <c r="T13" s="835"/>
      <c r="U13" s="848"/>
      <c r="V13" s="19">
        <f>MasterSheet!BG16</f>
        <v>35</v>
      </c>
      <c r="W13" s="19">
        <f>MasterSheet!BH16</f>
        <v>33</v>
      </c>
      <c r="X13" s="39">
        <f>MasterSheet!BI16</f>
        <v>0.94285714285714284</v>
      </c>
      <c r="Y13" s="836"/>
      <c r="Z13" s="836"/>
      <c r="AA13" s="837"/>
    </row>
    <row r="14" spans="2:27" ht="39.950000000000003" customHeight="1" x14ac:dyDescent="0.25">
      <c r="B14" s="847"/>
      <c r="C14" s="855" t="s">
        <v>256</v>
      </c>
      <c r="D14" s="26" t="s">
        <v>66</v>
      </c>
      <c r="E14" s="43">
        <f>MasterSheet!AJ17</f>
        <v>5</v>
      </c>
      <c r="F14" s="43">
        <f>MasterSheet!AK17</f>
        <v>2</v>
      </c>
      <c r="G14" s="43">
        <f>MasterSheet!AL17</f>
        <v>5</v>
      </c>
      <c r="H14" s="43">
        <f>MasterSheet!AM17</f>
        <v>10</v>
      </c>
      <c r="I14" s="43">
        <f>MasterSheet!AN17</f>
        <v>5</v>
      </c>
      <c r="J14" s="43">
        <f>MasterSheet!AO17</f>
        <v>5</v>
      </c>
      <c r="K14" s="43">
        <f>MasterSheet!AP17</f>
        <v>5</v>
      </c>
      <c r="L14" s="43">
        <f>MasterSheet!AQ17</f>
        <v>1</v>
      </c>
      <c r="M14" s="43">
        <f>MasterSheet!AR17</f>
        <v>40</v>
      </c>
      <c r="N14" s="43">
        <f>MasterSheet!AS17</f>
        <v>36</v>
      </c>
      <c r="O14" s="33">
        <f>MasterSheet!AT17</f>
        <v>0.9</v>
      </c>
      <c r="P14" s="43">
        <f>MasterSheet!AU17</f>
        <v>25</v>
      </c>
      <c r="Q14" s="43">
        <f>MasterSheet!AV17</f>
        <v>20</v>
      </c>
      <c r="R14" s="39">
        <f>MasterSheet!AW17</f>
        <v>0.8</v>
      </c>
      <c r="S14" s="835"/>
      <c r="T14" s="835"/>
      <c r="U14" s="848"/>
      <c r="V14" s="19">
        <f>MasterSheet!BG17</f>
        <v>30</v>
      </c>
      <c r="W14" s="19">
        <f>MasterSheet!BH17</f>
        <v>30</v>
      </c>
      <c r="X14" s="37">
        <f>MasterSheet!BI17</f>
        <v>1</v>
      </c>
      <c r="Y14" s="836"/>
      <c r="Z14" s="836"/>
      <c r="AA14" s="837"/>
    </row>
    <row r="15" spans="2:27" ht="39.950000000000003" customHeight="1" x14ac:dyDescent="0.25">
      <c r="B15" s="847"/>
      <c r="C15" s="856"/>
      <c r="D15" s="26" t="s">
        <v>68</v>
      </c>
      <c r="E15" s="43">
        <f>MasterSheet!AJ18</f>
        <v>2</v>
      </c>
      <c r="F15" s="43">
        <f>MasterSheet!AK18</f>
        <v>2</v>
      </c>
      <c r="G15" s="43">
        <f>MasterSheet!AL18</f>
        <v>0</v>
      </c>
      <c r="H15" s="43">
        <f>MasterSheet!AM18</f>
        <v>0</v>
      </c>
      <c r="I15" s="43">
        <f>MasterSheet!AN18</f>
        <v>0</v>
      </c>
      <c r="J15" s="43">
        <f>MasterSheet!AO18</f>
        <v>0</v>
      </c>
      <c r="K15" s="43">
        <f>MasterSheet!AP18</f>
        <v>8</v>
      </c>
      <c r="L15" s="43">
        <f>MasterSheet!AQ18</f>
        <v>8</v>
      </c>
      <c r="M15" s="43">
        <f>MasterSheet!AR18</f>
        <v>10</v>
      </c>
      <c r="N15" s="43">
        <f>MasterSheet!AS18</f>
        <v>10</v>
      </c>
      <c r="O15" s="33">
        <f>MasterSheet!AT18</f>
        <v>1</v>
      </c>
      <c r="P15" s="43">
        <f>MasterSheet!AU18</f>
        <v>2</v>
      </c>
      <c r="Q15" s="43">
        <f>MasterSheet!AV18</f>
        <v>2</v>
      </c>
      <c r="R15" s="57">
        <f>MasterSheet!AW18</f>
        <v>1</v>
      </c>
      <c r="S15" s="835"/>
      <c r="T15" s="835"/>
      <c r="U15" s="848"/>
      <c r="V15" s="19">
        <f>MasterSheet!BG18</f>
        <v>2</v>
      </c>
      <c r="W15" s="19">
        <f>MasterSheet!BH18</f>
        <v>2</v>
      </c>
      <c r="X15" s="37">
        <f>MasterSheet!BI18</f>
        <v>1</v>
      </c>
      <c r="Y15" s="836"/>
      <c r="Z15" s="836"/>
      <c r="AA15" s="837"/>
    </row>
    <row r="16" spans="2:27" ht="39.950000000000003" customHeight="1" x14ac:dyDescent="0.25">
      <c r="B16" s="847"/>
      <c r="C16" s="856"/>
      <c r="D16" s="26" t="s">
        <v>69</v>
      </c>
      <c r="E16" s="43">
        <f>MasterSheet!AJ19</f>
        <v>12</v>
      </c>
      <c r="F16" s="43">
        <f>MasterSheet!AK19</f>
        <v>10</v>
      </c>
      <c r="G16" s="43">
        <f>MasterSheet!AL19</f>
        <v>10</v>
      </c>
      <c r="H16" s="43">
        <f>MasterSheet!AM19</f>
        <v>17</v>
      </c>
      <c r="I16" s="43">
        <f>MasterSheet!AN19</f>
        <v>13</v>
      </c>
      <c r="J16" s="43">
        <f>MasterSheet!AO19</f>
        <v>17</v>
      </c>
      <c r="K16" s="43">
        <f>MasterSheet!AP19</f>
        <v>25</v>
      </c>
      <c r="L16" s="43">
        <f>MasterSheet!AQ19</f>
        <v>16</v>
      </c>
      <c r="M16" s="43">
        <f>MasterSheet!AR19</f>
        <v>80</v>
      </c>
      <c r="N16" s="43">
        <f>MasterSheet!AS19</f>
        <v>80</v>
      </c>
      <c r="O16" s="33">
        <f>MasterSheet!AT19</f>
        <v>1</v>
      </c>
      <c r="P16" s="43">
        <f>MasterSheet!AU19</f>
        <v>32</v>
      </c>
      <c r="Q16" s="43">
        <f>MasterSheet!AV19</f>
        <v>30</v>
      </c>
      <c r="R16" s="39">
        <f>MasterSheet!AW19</f>
        <v>0.9375</v>
      </c>
      <c r="S16" s="835"/>
      <c r="T16" s="835"/>
      <c r="U16" s="848"/>
      <c r="V16" s="19">
        <f>MasterSheet!BG19</f>
        <v>42</v>
      </c>
      <c r="W16" s="19">
        <f>MasterSheet!BH19</f>
        <v>47</v>
      </c>
      <c r="X16" s="37">
        <f>MasterSheet!BI19</f>
        <v>1.1190476190476191</v>
      </c>
      <c r="Y16" s="836"/>
      <c r="Z16" s="836"/>
      <c r="AA16" s="837"/>
    </row>
    <row r="17" spans="2:27" ht="39.950000000000003" customHeight="1" x14ac:dyDescent="0.25">
      <c r="B17" s="847"/>
      <c r="C17" s="856"/>
      <c r="D17" s="26" t="s">
        <v>70</v>
      </c>
      <c r="E17" s="43">
        <f>MasterSheet!AJ20</f>
        <v>10</v>
      </c>
      <c r="F17" s="43">
        <f>MasterSheet!AK20</f>
        <v>5</v>
      </c>
      <c r="G17" s="43">
        <f>MasterSheet!AL20</f>
        <v>0</v>
      </c>
      <c r="H17" s="43">
        <f>MasterSheet!AM20</f>
        <v>5</v>
      </c>
      <c r="I17" s="43">
        <f>MasterSheet!AN20</f>
        <v>5</v>
      </c>
      <c r="J17" s="43">
        <f>MasterSheet!AO20</f>
        <v>3</v>
      </c>
      <c r="K17" s="43">
        <f>MasterSheet!AP20</f>
        <v>10</v>
      </c>
      <c r="L17" s="43">
        <f>MasterSheet!AQ20</f>
        <v>12</v>
      </c>
      <c r="M17" s="43">
        <f>MasterSheet!AR20</f>
        <v>40</v>
      </c>
      <c r="N17" s="43">
        <f>MasterSheet!AS20</f>
        <v>40</v>
      </c>
      <c r="O17" s="33">
        <f>MasterSheet!AT20</f>
        <v>1</v>
      </c>
      <c r="P17" s="43">
        <f>MasterSheet!AU20</f>
        <v>25</v>
      </c>
      <c r="Q17" s="43">
        <f>MasterSheet!AV20</f>
        <v>20</v>
      </c>
      <c r="R17" s="39">
        <f>MasterSheet!AW20</f>
        <v>0.8</v>
      </c>
      <c r="S17" s="835"/>
      <c r="T17" s="835"/>
      <c r="U17" s="848"/>
      <c r="V17" s="19">
        <f>MasterSheet!BG20</f>
        <v>25</v>
      </c>
      <c r="W17" s="19">
        <f>MasterSheet!BH20</f>
        <v>25</v>
      </c>
      <c r="X17" s="39">
        <f>MasterSheet!BI20</f>
        <v>1</v>
      </c>
      <c r="Y17" s="836"/>
      <c r="Z17" s="836"/>
      <c r="AA17" s="837"/>
    </row>
    <row r="18" spans="2:27" ht="39.950000000000003" customHeight="1" x14ac:dyDescent="0.25">
      <c r="B18" s="847"/>
      <c r="C18" s="856"/>
      <c r="D18" s="26" t="s">
        <v>71</v>
      </c>
      <c r="E18" s="43">
        <f>MasterSheet!AJ21</f>
        <v>5</v>
      </c>
      <c r="F18" s="43">
        <f>MasterSheet!AK21</f>
        <v>4</v>
      </c>
      <c r="G18" s="43">
        <f>MasterSheet!AL21</f>
        <v>0</v>
      </c>
      <c r="H18" s="43">
        <f>MasterSheet!AM21</f>
        <v>1</v>
      </c>
      <c r="I18" s="43">
        <f>MasterSheet!AN21</f>
        <v>5</v>
      </c>
      <c r="J18" s="43">
        <f>MasterSheet!AO21</f>
        <v>4.5</v>
      </c>
      <c r="K18" s="43">
        <f>MasterSheet!AP21</f>
        <v>10</v>
      </c>
      <c r="L18" s="43">
        <f>MasterSheet!AQ21</f>
        <v>8.5</v>
      </c>
      <c r="M18" s="43">
        <f>MasterSheet!AR21</f>
        <v>20</v>
      </c>
      <c r="N18" s="43">
        <f>MasterSheet!AS21</f>
        <v>18</v>
      </c>
      <c r="O18" s="33">
        <f>MasterSheet!AT21</f>
        <v>0.9</v>
      </c>
      <c r="P18" s="43">
        <f>MasterSheet!AU21</f>
        <v>5</v>
      </c>
      <c r="Q18" s="43">
        <f>MasterSheet!AV21</f>
        <v>4</v>
      </c>
      <c r="R18" s="39">
        <f>MasterSheet!AW21</f>
        <v>0.8</v>
      </c>
      <c r="S18" s="835"/>
      <c r="T18" s="835"/>
      <c r="U18" s="848"/>
      <c r="V18" s="19">
        <f>MasterSheet!BG21</f>
        <v>5</v>
      </c>
      <c r="W18" s="19">
        <f>MasterSheet!BH21</f>
        <v>5</v>
      </c>
      <c r="X18" s="37">
        <f>MasterSheet!BI21</f>
        <v>1</v>
      </c>
      <c r="Y18" s="836"/>
      <c r="Z18" s="836"/>
      <c r="AA18" s="837"/>
    </row>
    <row r="19" spans="2:27" ht="39.950000000000003" customHeight="1" x14ac:dyDescent="0.25">
      <c r="B19" s="847"/>
      <c r="C19" s="856"/>
      <c r="D19" s="26" t="s">
        <v>73</v>
      </c>
      <c r="E19" s="43">
        <f>MasterSheet!AJ22</f>
        <v>30</v>
      </c>
      <c r="F19" s="43">
        <f>MasterSheet!AK22</f>
        <v>30</v>
      </c>
      <c r="G19" s="43">
        <f>MasterSheet!AL22</f>
        <v>0</v>
      </c>
      <c r="H19" s="43">
        <f>MasterSheet!AM22</f>
        <v>0</v>
      </c>
      <c r="I19" s="43">
        <f>MasterSheet!AN22</f>
        <v>1</v>
      </c>
      <c r="J19" s="43">
        <f>MasterSheet!AO22</f>
        <v>1</v>
      </c>
      <c r="K19" s="43">
        <f>MasterSheet!AP22</f>
        <v>9</v>
      </c>
      <c r="L19" s="43">
        <f>MasterSheet!AQ22</f>
        <v>9</v>
      </c>
      <c r="M19" s="43">
        <f>MasterSheet!AR22</f>
        <v>40</v>
      </c>
      <c r="N19" s="43">
        <f>MasterSheet!AS22</f>
        <v>40</v>
      </c>
      <c r="O19" s="33">
        <f>MasterSheet!AT22</f>
        <v>1</v>
      </c>
      <c r="P19" s="43">
        <f>MasterSheet!AU22</f>
        <v>30</v>
      </c>
      <c r="Q19" s="43">
        <f>MasterSheet!AV22</f>
        <v>30</v>
      </c>
      <c r="R19" s="57">
        <f>MasterSheet!AW22</f>
        <v>1</v>
      </c>
      <c r="S19" s="835"/>
      <c r="T19" s="835"/>
      <c r="U19" s="848"/>
      <c r="V19" s="19">
        <f>MasterSheet!BG22</f>
        <v>30</v>
      </c>
      <c r="W19" s="19">
        <f>MasterSheet!BH22</f>
        <v>30</v>
      </c>
      <c r="X19" s="37">
        <f>MasterSheet!BI22</f>
        <v>1</v>
      </c>
      <c r="Y19" s="836"/>
      <c r="Z19" s="836"/>
      <c r="AA19" s="837"/>
    </row>
    <row r="20" spans="2:27" ht="39.950000000000003" customHeight="1" x14ac:dyDescent="0.25">
      <c r="B20" s="847"/>
      <c r="C20" s="856"/>
      <c r="D20" s="26" t="s">
        <v>75</v>
      </c>
      <c r="E20" s="43">
        <f>MasterSheet!AJ23</f>
        <v>0</v>
      </c>
      <c r="F20" s="43">
        <f>MasterSheet!AK23</f>
        <v>0</v>
      </c>
      <c r="G20" s="43">
        <f>MasterSheet!AL23</f>
        <v>25</v>
      </c>
      <c r="H20" s="43">
        <f>MasterSheet!AM23</f>
        <v>25</v>
      </c>
      <c r="I20" s="43">
        <f>MasterSheet!AN23</f>
        <v>2</v>
      </c>
      <c r="J20" s="43">
        <f>MasterSheet!AO23</f>
        <v>2</v>
      </c>
      <c r="K20" s="43">
        <f>MasterSheet!AP23</f>
        <v>3</v>
      </c>
      <c r="L20" s="43">
        <f>MasterSheet!AQ23</f>
        <v>3</v>
      </c>
      <c r="M20" s="43">
        <f>MasterSheet!AR23</f>
        <v>30</v>
      </c>
      <c r="N20" s="43">
        <f>MasterSheet!AS23</f>
        <v>30</v>
      </c>
      <c r="O20" s="33">
        <f>MasterSheet!AT23</f>
        <v>1</v>
      </c>
      <c r="P20" s="43">
        <f>MasterSheet!AU23</f>
        <v>0</v>
      </c>
      <c r="Q20" s="43">
        <f>MasterSheet!AV23</f>
        <v>0</v>
      </c>
      <c r="R20" s="34"/>
      <c r="S20" s="835"/>
      <c r="T20" s="835"/>
      <c r="U20" s="848"/>
      <c r="V20" s="19">
        <f>MasterSheet!BG23</f>
        <v>25</v>
      </c>
      <c r="W20" s="19">
        <f>MasterSheet!BH23</f>
        <v>25</v>
      </c>
      <c r="X20" s="37">
        <f>MasterSheet!BI23</f>
        <v>1</v>
      </c>
      <c r="Y20" s="836"/>
      <c r="Z20" s="836"/>
      <c r="AA20" s="837"/>
    </row>
    <row r="21" spans="2:27" ht="39.950000000000003" customHeight="1" x14ac:dyDescent="0.25">
      <c r="B21" s="847"/>
      <c r="C21" s="857"/>
      <c r="D21" s="26" t="s">
        <v>77</v>
      </c>
      <c r="E21" s="43">
        <f>MasterSheet!AJ24</f>
        <v>3</v>
      </c>
      <c r="F21" s="43">
        <f>MasterSheet!AK24</f>
        <v>2</v>
      </c>
      <c r="G21" s="43">
        <f>MasterSheet!AL24</f>
        <v>2</v>
      </c>
      <c r="H21" s="43">
        <f>MasterSheet!AM24</f>
        <v>2.5</v>
      </c>
      <c r="I21" s="43">
        <f>MasterSheet!AN24</f>
        <v>7</v>
      </c>
      <c r="J21" s="43">
        <f>MasterSheet!AO24</f>
        <v>6.5</v>
      </c>
      <c r="K21" s="43">
        <f>MasterSheet!AP24</f>
        <v>3</v>
      </c>
      <c r="L21" s="43">
        <f>MasterSheet!AQ24</f>
        <v>4</v>
      </c>
      <c r="M21" s="43">
        <f>MasterSheet!AR24</f>
        <v>15</v>
      </c>
      <c r="N21" s="43">
        <f>MasterSheet!AS24</f>
        <v>15</v>
      </c>
      <c r="O21" s="33">
        <f>MasterSheet!AT24</f>
        <v>1</v>
      </c>
      <c r="P21" s="43">
        <f>MasterSheet!AU24</f>
        <v>3</v>
      </c>
      <c r="Q21" s="43">
        <f>MasterSheet!AV24</f>
        <v>2</v>
      </c>
      <c r="R21" s="39">
        <f>MasterSheet!AW24</f>
        <v>0.66666666666666663</v>
      </c>
      <c r="S21" s="835"/>
      <c r="T21" s="835"/>
      <c r="U21" s="848"/>
      <c r="V21" s="19">
        <f>MasterSheet!BG24</f>
        <v>5</v>
      </c>
      <c r="W21" s="19">
        <f>MasterSheet!BH24</f>
        <v>4.5</v>
      </c>
      <c r="X21" s="37">
        <f>MasterSheet!BI24</f>
        <v>0.9</v>
      </c>
      <c r="Y21" s="836"/>
      <c r="Z21" s="836"/>
      <c r="AA21" s="837"/>
    </row>
    <row r="24" spans="2:27" ht="30" customHeight="1" x14ac:dyDescent="0.25">
      <c r="B24" s="847" t="s">
        <v>265</v>
      </c>
      <c r="C24" s="847"/>
      <c r="D24" s="847"/>
      <c r="E24" s="839">
        <v>2017</v>
      </c>
      <c r="F24" s="839"/>
      <c r="G24" s="839"/>
      <c r="H24" s="839"/>
      <c r="I24" s="839"/>
      <c r="J24" s="839"/>
      <c r="K24" s="839"/>
      <c r="L24" s="839"/>
      <c r="M24" s="839"/>
      <c r="N24" s="839"/>
      <c r="O24" s="839"/>
      <c r="P24" s="839"/>
      <c r="Q24" s="839"/>
      <c r="R24" s="839"/>
      <c r="S24" s="839"/>
      <c r="T24" s="839"/>
      <c r="U24" s="839"/>
      <c r="V24" s="839"/>
      <c r="W24" s="839"/>
      <c r="X24" s="839"/>
      <c r="Y24" s="839"/>
      <c r="Z24" s="839"/>
      <c r="AA24" s="839"/>
    </row>
    <row r="25" spans="2:27" ht="30" customHeight="1" x14ac:dyDescent="0.25">
      <c r="B25" s="847"/>
      <c r="C25" s="847"/>
      <c r="D25" s="847"/>
      <c r="E25" s="839" t="s">
        <v>33</v>
      </c>
      <c r="F25" s="839"/>
      <c r="G25" s="839" t="s">
        <v>34</v>
      </c>
      <c r="H25" s="839"/>
      <c r="I25" s="839" t="s">
        <v>44</v>
      </c>
      <c r="J25" s="839"/>
      <c r="K25" s="839" t="s">
        <v>35</v>
      </c>
      <c r="L25" s="839"/>
      <c r="M25" s="839" t="s">
        <v>55</v>
      </c>
      <c r="N25" s="839"/>
      <c r="O25" s="839" t="s">
        <v>220</v>
      </c>
      <c r="P25" s="834" t="s">
        <v>33</v>
      </c>
      <c r="Q25" s="834"/>
      <c r="R25" s="834"/>
      <c r="S25" s="834"/>
      <c r="T25" s="834"/>
      <c r="U25" s="834"/>
      <c r="V25" s="834" t="s">
        <v>34</v>
      </c>
      <c r="W25" s="834"/>
      <c r="X25" s="834"/>
      <c r="Y25" s="834"/>
      <c r="Z25" s="834"/>
      <c r="AA25" s="834"/>
    </row>
    <row r="26" spans="2:27" ht="30" customHeight="1" x14ac:dyDescent="0.25">
      <c r="B26" s="847"/>
      <c r="C26" s="847"/>
      <c r="D26" s="847"/>
      <c r="E26" s="6" t="s">
        <v>51</v>
      </c>
      <c r="F26" s="6" t="s">
        <v>45</v>
      </c>
      <c r="G26" s="6" t="s">
        <v>51</v>
      </c>
      <c r="H26" s="6" t="s">
        <v>45</v>
      </c>
      <c r="I26" s="6" t="s">
        <v>51</v>
      </c>
      <c r="J26" s="6" t="s">
        <v>45</v>
      </c>
      <c r="K26" s="6" t="s">
        <v>51</v>
      </c>
      <c r="L26" s="6" t="s">
        <v>45</v>
      </c>
      <c r="M26" s="6" t="s">
        <v>51</v>
      </c>
      <c r="N26" s="6" t="s">
        <v>45</v>
      </c>
      <c r="O26" s="839"/>
      <c r="P26" s="1" t="s">
        <v>221</v>
      </c>
      <c r="Q26" s="1" t="s">
        <v>222</v>
      </c>
      <c r="R26" s="1" t="s">
        <v>220</v>
      </c>
      <c r="S26" s="1" t="s">
        <v>224</v>
      </c>
      <c r="T26" s="1" t="s">
        <v>223</v>
      </c>
      <c r="U26" s="1" t="s">
        <v>220</v>
      </c>
      <c r="V26" s="1" t="s">
        <v>221</v>
      </c>
      <c r="W26" s="1" t="s">
        <v>222</v>
      </c>
      <c r="X26" s="1" t="s">
        <v>220</v>
      </c>
      <c r="Y26" s="1" t="s">
        <v>224</v>
      </c>
      <c r="Z26" s="1" t="s">
        <v>223</v>
      </c>
      <c r="AA26" s="1" t="s">
        <v>220</v>
      </c>
    </row>
    <row r="27" spans="2:27" ht="39.950000000000003" customHeight="1" x14ac:dyDescent="0.25">
      <c r="B27" s="847"/>
      <c r="C27" s="858" t="s">
        <v>46</v>
      </c>
      <c r="D27" s="32" t="s">
        <v>79</v>
      </c>
      <c r="E27" s="15">
        <f>MasterSheet!AJ25</f>
        <v>10</v>
      </c>
      <c r="F27" s="15">
        <f>MasterSheet!AK25</f>
        <v>10</v>
      </c>
      <c r="G27" s="15">
        <f>MasterSheet!AL25</f>
        <v>20</v>
      </c>
      <c r="H27" s="15">
        <f>MasterSheet!AM25</f>
        <v>18</v>
      </c>
      <c r="I27" s="15">
        <f>MasterSheet!AN25</f>
        <v>10</v>
      </c>
      <c r="J27" s="15">
        <f>MasterSheet!AO25</f>
        <v>11</v>
      </c>
      <c r="K27" s="15">
        <f>MasterSheet!AP25</f>
        <v>10</v>
      </c>
      <c r="L27" s="15">
        <f>MasterSheet!AQ25</f>
        <v>11</v>
      </c>
      <c r="M27" s="15">
        <f>MasterSheet!AR25</f>
        <v>60</v>
      </c>
      <c r="N27" s="15">
        <f>MasterSheet!AS25</f>
        <v>60</v>
      </c>
      <c r="O27" s="33">
        <f>MasterSheet!AT25</f>
        <v>1</v>
      </c>
      <c r="P27" s="15">
        <f>MasterSheet!AU25</f>
        <v>20</v>
      </c>
      <c r="Q27" s="15">
        <f>MasterSheet!AV25</f>
        <v>20</v>
      </c>
      <c r="R27" s="37">
        <f>MasterSheet!AW25</f>
        <v>1</v>
      </c>
      <c r="S27" s="835">
        <f>AVERAGE(P27:P29)</f>
        <v>59</v>
      </c>
      <c r="T27" s="835">
        <f>AVERAGE(Q27:Q29)</f>
        <v>59</v>
      </c>
      <c r="U27" s="859">
        <f>T27/S27</f>
        <v>1</v>
      </c>
      <c r="V27" s="15">
        <f>MasterSheet!BG25</f>
        <v>40</v>
      </c>
      <c r="W27" s="15">
        <f>MasterSheet!BH25</f>
        <v>38</v>
      </c>
      <c r="X27" s="37">
        <f>MasterSheet!BI25</f>
        <v>0.95</v>
      </c>
      <c r="Y27" s="835">
        <f>AVERAGE(V27:V29)</f>
        <v>68</v>
      </c>
      <c r="Z27" s="835">
        <f>AVERAGE(W27:W29)</f>
        <v>67.333333333333329</v>
      </c>
      <c r="AA27" s="859">
        <f>Z27/Y27</f>
        <v>0.99019607843137247</v>
      </c>
    </row>
    <row r="28" spans="2:27" ht="39.950000000000003" customHeight="1" x14ac:dyDescent="0.25">
      <c r="B28" s="847"/>
      <c r="C28" s="858"/>
      <c r="D28" s="26" t="s">
        <v>80</v>
      </c>
      <c r="E28" s="15">
        <f>MasterSheet!AJ26</f>
        <v>0</v>
      </c>
      <c r="F28" s="15">
        <f>MasterSheet!AK26</f>
        <v>0</v>
      </c>
      <c r="G28" s="15">
        <f>MasterSheet!AL26</f>
        <v>5</v>
      </c>
      <c r="H28" s="15">
        <f>MasterSheet!AM26</f>
        <v>5</v>
      </c>
      <c r="I28" s="15">
        <f>MasterSheet!AN26</f>
        <v>0</v>
      </c>
      <c r="J28" s="15">
        <f>MasterSheet!AO26</f>
        <v>0</v>
      </c>
      <c r="K28" s="15">
        <f>MasterSheet!AP26</f>
        <v>0</v>
      </c>
      <c r="L28" s="15">
        <f>MasterSheet!AQ26</f>
        <v>0</v>
      </c>
      <c r="M28" s="15">
        <f>MasterSheet!AR26</f>
        <v>100</v>
      </c>
      <c r="N28" s="15">
        <f>MasterSheet!AS26</f>
        <v>100</v>
      </c>
      <c r="O28" s="33">
        <f>MasterSheet!AT26</f>
        <v>1</v>
      </c>
      <c r="P28" s="15">
        <f>MasterSheet!AU26</f>
        <v>95</v>
      </c>
      <c r="Q28" s="15">
        <f>MasterSheet!AV26</f>
        <v>95</v>
      </c>
      <c r="R28" s="37">
        <f>MasterSheet!AW26</f>
        <v>1</v>
      </c>
      <c r="S28" s="835"/>
      <c r="T28" s="835"/>
      <c r="U28" s="859"/>
      <c r="V28" s="15">
        <f>MasterSheet!BG26</f>
        <v>100</v>
      </c>
      <c r="W28" s="15">
        <f>MasterSheet!BH26</f>
        <v>100</v>
      </c>
      <c r="X28" s="37">
        <f>MasterSheet!BI26</f>
        <v>1</v>
      </c>
      <c r="Y28" s="835"/>
      <c r="Z28" s="835"/>
      <c r="AA28" s="859"/>
    </row>
    <row r="29" spans="2:27" ht="39.950000000000003" customHeight="1" x14ac:dyDescent="0.25">
      <c r="B29" s="847"/>
      <c r="C29" s="858"/>
      <c r="D29" s="26" t="s">
        <v>81</v>
      </c>
      <c r="E29" s="15">
        <f>MasterSheet!AJ27</f>
        <v>2</v>
      </c>
      <c r="F29" s="15">
        <f>MasterSheet!AK27</f>
        <v>2</v>
      </c>
      <c r="G29" s="15">
        <f>MasterSheet!AL27</f>
        <v>2</v>
      </c>
      <c r="H29" s="15">
        <f>MasterSheet!AM27</f>
        <v>2</v>
      </c>
      <c r="I29" s="15">
        <f>MasterSheet!AN27</f>
        <v>2.5</v>
      </c>
      <c r="J29" s="15">
        <f>MasterSheet!AO27</f>
        <v>2.5</v>
      </c>
      <c r="K29" s="15">
        <f>MasterSheet!AP27</f>
        <v>3.5</v>
      </c>
      <c r="L29" s="15">
        <f>MasterSheet!AQ27</f>
        <v>3.5</v>
      </c>
      <c r="M29" s="15">
        <f>MasterSheet!AR27</f>
        <v>70</v>
      </c>
      <c r="N29" s="15">
        <f>MasterSheet!AS27</f>
        <v>70</v>
      </c>
      <c r="O29" s="33">
        <f>MasterSheet!AT27</f>
        <v>1</v>
      </c>
      <c r="P29" s="15">
        <f>MasterSheet!AU27</f>
        <v>62</v>
      </c>
      <c r="Q29" s="15">
        <f>MasterSheet!AV27</f>
        <v>62</v>
      </c>
      <c r="R29" s="37">
        <f>MasterSheet!AW27</f>
        <v>1</v>
      </c>
      <c r="S29" s="835"/>
      <c r="T29" s="835"/>
      <c r="U29" s="859"/>
      <c r="V29" s="15">
        <f>MasterSheet!BG27</f>
        <v>64</v>
      </c>
      <c r="W29" s="15">
        <f>MasterSheet!BH27</f>
        <v>64</v>
      </c>
      <c r="X29" s="37">
        <f>MasterSheet!BI27</f>
        <v>1</v>
      </c>
      <c r="Y29" s="835"/>
      <c r="Z29" s="835"/>
      <c r="AA29" s="859"/>
    </row>
    <row r="32" spans="2:27" ht="30" customHeight="1" x14ac:dyDescent="0.25">
      <c r="B32" s="847" t="s">
        <v>260</v>
      </c>
      <c r="C32" s="847"/>
      <c r="D32" s="847"/>
      <c r="E32" s="839">
        <v>2017</v>
      </c>
      <c r="F32" s="839"/>
      <c r="G32" s="839"/>
      <c r="H32" s="839"/>
      <c r="I32" s="839"/>
      <c r="J32" s="839"/>
      <c r="K32" s="839"/>
      <c r="L32" s="839"/>
      <c r="M32" s="839"/>
      <c r="N32" s="839"/>
      <c r="O32" s="839"/>
      <c r="P32" s="839"/>
      <c r="Q32" s="839"/>
      <c r="R32" s="839"/>
      <c r="S32" s="839"/>
      <c r="T32" s="839"/>
      <c r="U32" s="839"/>
      <c r="V32" s="839"/>
      <c r="W32" s="839"/>
      <c r="X32" s="839"/>
      <c r="Y32" s="839"/>
      <c r="Z32" s="839"/>
      <c r="AA32" s="839"/>
    </row>
    <row r="33" spans="2:27" ht="30" customHeight="1" x14ac:dyDescent="0.25">
      <c r="B33" s="847"/>
      <c r="C33" s="847"/>
      <c r="D33" s="847"/>
      <c r="E33" s="839" t="s">
        <v>33</v>
      </c>
      <c r="F33" s="839"/>
      <c r="G33" s="839" t="s">
        <v>34</v>
      </c>
      <c r="H33" s="839"/>
      <c r="I33" s="839" t="s">
        <v>44</v>
      </c>
      <c r="J33" s="839"/>
      <c r="K33" s="839" t="s">
        <v>35</v>
      </c>
      <c r="L33" s="839"/>
      <c r="M33" s="839" t="s">
        <v>55</v>
      </c>
      <c r="N33" s="839"/>
      <c r="O33" s="839" t="s">
        <v>220</v>
      </c>
      <c r="P33" s="834" t="s">
        <v>33</v>
      </c>
      <c r="Q33" s="834"/>
      <c r="R33" s="834"/>
      <c r="S33" s="834"/>
      <c r="T33" s="834"/>
      <c r="U33" s="834"/>
      <c r="V33" s="834" t="s">
        <v>34</v>
      </c>
      <c r="W33" s="834"/>
      <c r="X33" s="834"/>
      <c r="Y33" s="834"/>
      <c r="Z33" s="834"/>
      <c r="AA33" s="834"/>
    </row>
    <row r="34" spans="2:27" ht="30" customHeight="1" x14ac:dyDescent="0.25">
      <c r="B34" s="847"/>
      <c r="C34" s="847"/>
      <c r="D34" s="847"/>
      <c r="E34" s="6" t="s">
        <v>51</v>
      </c>
      <c r="F34" s="6" t="s">
        <v>45</v>
      </c>
      <c r="G34" s="6" t="s">
        <v>51</v>
      </c>
      <c r="H34" s="6" t="s">
        <v>45</v>
      </c>
      <c r="I34" s="6" t="s">
        <v>51</v>
      </c>
      <c r="J34" s="6" t="s">
        <v>45</v>
      </c>
      <c r="K34" s="6" t="s">
        <v>51</v>
      </c>
      <c r="L34" s="6" t="s">
        <v>45</v>
      </c>
      <c r="M34" s="6" t="s">
        <v>51</v>
      </c>
      <c r="N34" s="6" t="s">
        <v>45</v>
      </c>
      <c r="O34" s="839"/>
      <c r="P34" s="1" t="s">
        <v>221</v>
      </c>
      <c r="Q34" s="1" t="s">
        <v>222</v>
      </c>
      <c r="R34" s="1" t="s">
        <v>220</v>
      </c>
      <c r="S34" s="1" t="s">
        <v>224</v>
      </c>
      <c r="T34" s="1" t="s">
        <v>223</v>
      </c>
      <c r="U34" s="1" t="s">
        <v>220</v>
      </c>
      <c r="V34" s="1" t="s">
        <v>221</v>
      </c>
      <c r="W34" s="1" t="s">
        <v>222</v>
      </c>
      <c r="X34" s="1" t="s">
        <v>220</v>
      </c>
      <c r="Y34" s="1" t="s">
        <v>224</v>
      </c>
      <c r="Z34" s="1" t="s">
        <v>223</v>
      </c>
      <c r="AA34" s="1" t="s">
        <v>220</v>
      </c>
    </row>
    <row r="35" spans="2:27" ht="39.950000000000003" customHeight="1" x14ac:dyDescent="0.25">
      <c r="B35" s="847"/>
      <c r="C35" s="858" t="s">
        <v>259</v>
      </c>
      <c r="D35" s="26" t="s">
        <v>83</v>
      </c>
      <c r="E35" s="15">
        <f>MasterSheet!AJ28</f>
        <v>3</v>
      </c>
      <c r="F35" s="15">
        <f>MasterSheet!AK28</f>
        <v>4</v>
      </c>
      <c r="G35" s="15">
        <f>MasterSheet!AL28</f>
        <v>0</v>
      </c>
      <c r="H35" s="15">
        <f>MasterSheet!AM28</f>
        <v>0</v>
      </c>
      <c r="I35" s="15">
        <f>MasterSheet!AN28</f>
        <v>1</v>
      </c>
      <c r="J35" s="15">
        <f>MasterSheet!AO28</f>
        <v>0.8</v>
      </c>
      <c r="K35" s="15">
        <f>MasterSheet!AP28</f>
        <v>1.8</v>
      </c>
      <c r="L35" s="15">
        <f>MasterSheet!AQ28</f>
        <v>0</v>
      </c>
      <c r="M35" s="15">
        <f>MasterSheet!AR28</f>
        <v>10</v>
      </c>
      <c r="N35" s="15">
        <f>MasterSheet!AS28</f>
        <v>9</v>
      </c>
      <c r="O35" s="33">
        <f>MasterSheet!AT28</f>
        <v>0.9</v>
      </c>
      <c r="P35" s="15">
        <f>MasterSheet!AU28</f>
        <v>7.2</v>
      </c>
      <c r="Q35" s="15">
        <f>MasterSheet!AV28</f>
        <v>8.1999999999999993</v>
      </c>
      <c r="R35" s="37">
        <f>MasterSheet!AW28</f>
        <v>1.1388888888888888</v>
      </c>
      <c r="S35" s="835">
        <f>AVERAGE(P35:P37)</f>
        <v>10.6</v>
      </c>
      <c r="T35" s="835">
        <f>AVERAGE(Q35:Q37)</f>
        <v>11.733333333333334</v>
      </c>
      <c r="U35" s="860">
        <f>T35/S35</f>
        <v>1.1069182389937109</v>
      </c>
      <c r="V35" s="15">
        <f>MasterSheet!BG28</f>
        <v>7.2</v>
      </c>
      <c r="W35" s="15">
        <f>MasterSheet!BH28</f>
        <v>8.1999999999999993</v>
      </c>
      <c r="X35" s="37">
        <f>MasterSheet!BI28</f>
        <v>1.1388888888888888</v>
      </c>
      <c r="Y35" s="835">
        <f>AVERAGE(V35:V37)</f>
        <v>12.933333333333332</v>
      </c>
      <c r="Z35" s="835">
        <f>AVERAGE(W35:W37)</f>
        <v>13.4</v>
      </c>
      <c r="AA35" s="860">
        <f>Z35/Y35</f>
        <v>1.0360824742268042</v>
      </c>
    </row>
    <row r="36" spans="2:27" ht="39.950000000000003" customHeight="1" x14ac:dyDescent="0.25">
      <c r="B36" s="847"/>
      <c r="C36" s="858"/>
      <c r="D36" s="26" t="s">
        <v>85</v>
      </c>
      <c r="E36" s="15">
        <f>MasterSheet!AJ29</f>
        <v>3</v>
      </c>
      <c r="F36" s="15">
        <f>MasterSheet!AK29</f>
        <v>5.6999999999999993</v>
      </c>
      <c r="G36" s="15">
        <f>MasterSheet!AL29</f>
        <v>2</v>
      </c>
      <c r="H36" s="15">
        <f>MasterSheet!AM29</f>
        <v>0</v>
      </c>
      <c r="I36" s="15">
        <f>MasterSheet!AN29</f>
        <v>5</v>
      </c>
      <c r="J36" s="15">
        <f>MasterSheet!AO29</f>
        <v>0</v>
      </c>
      <c r="K36" s="15">
        <f>MasterSheet!AP29</f>
        <v>6.7</v>
      </c>
      <c r="L36" s="15">
        <f>MasterSheet!AQ29</f>
        <v>11</v>
      </c>
      <c r="M36" s="15">
        <f>MasterSheet!AR29</f>
        <v>25</v>
      </c>
      <c r="N36" s="15">
        <f>MasterSheet!AS29</f>
        <v>25</v>
      </c>
      <c r="O36" s="33">
        <f>MasterSheet!AT29</f>
        <v>1</v>
      </c>
      <c r="P36" s="15">
        <f>MasterSheet!AU29</f>
        <v>11.3</v>
      </c>
      <c r="Q36" s="15">
        <f>MasterSheet!AV29</f>
        <v>14</v>
      </c>
      <c r="R36" s="37">
        <f>MasterSheet!AW29</f>
        <v>1.2389380530973451</v>
      </c>
      <c r="S36" s="835"/>
      <c r="T36" s="835"/>
      <c r="U36" s="860"/>
      <c r="V36" s="15">
        <f>MasterSheet!BG29</f>
        <v>13.3</v>
      </c>
      <c r="W36" s="15">
        <f>MasterSheet!BH29</f>
        <v>14</v>
      </c>
      <c r="X36" s="37">
        <f>MasterSheet!BI29</f>
        <v>1.0526315789473684</v>
      </c>
      <c r="Y36" s="835"/>
      <c r="Z36" s="835"/>
      <c r="AA36" s="860"/>
    </row>
    <row r="37" spans="2:27" ht="39.950000000000003" customHeight="1" x14ac:dyDescent="0.25">
      <c r="B37" s="847"/>
      <c r="C37" s="858"/>
      <c r="D37" s="26" t="s">
        <v>86</v>
      </c>
      <c r="E37" s="15">
        <f>MasterSheet!AJ30</f>
        <v>5</v>
      </c>
      <c r="F37" s="15">
        <f>MasterSheet!AK30</f>
        <v>4.6999999999999993</v>
      </c>
      <c r="G37" s="15">
        <f>MasterSheet!AL30</f>
        <v>5</v>
      </c>
      <c r="H37" s="15">
        <f>MasterSheet!AM30</f>
        <v>5</v>
      </c>
      <c r="I37" s="15">
        <f>MasterSheet!AN30</f>
        <v>0</v>
      </c>
      <c r="J37" s="15">
        <f>MasterSheet!AO30</f>
        <v>0</v>
      </c>
      <c r="K37" s="15">
        <f>MasterSheet!AP30</f>
        <v>1.7</v>
      </c>
      <c r="L37" s="15">
        <f>MasterSheet!AQ30</f>
        <v>2</v>
      </c>
      <c r="M37" s="15">
        <f>MasterSheet!AR30</f>
        <v>20</v>
      </c>
      <c r="N37" s="15">
        <f>MasterSheet!AS30</f>
        <v>20</v>
      </c>
      <c r="O37" s="33">
        <f>MasterSheet!AT30</f>
        <v>1</v>
      </c>
      <c r="P37" s="15">
        <f>MasterSheet!AU30</f>
        <v>13.3</v>
      </c>
      <c r="Q37" s="15">
        <f>MasterSheet!AV30</f>
        <v>13</v>
      </c>
      <c r="R37" s="39">
        <f>MasterSheet!AW30</f>
        <v>0.97744360902255634</v>
      </c>
      <c r="S37" s="835"/>
      <c r="T37" s="835"/>
      <c r="U37" s="860"/>
      <c r="V37" s="15">
        <f>MasterSheet!BG30</f>
        <v>18.3</v>
      </c>
      <c r="W37" s="15">
        <f>MasterSheet!BH30</f>
        <v>18</v>
      </c>
      <c r="X37" s="39">
        <f>MasterSheet!BI30</f>
        <v>0.98360655737704916</v>
      </c>
      <c r="Y37" s="835"/>
      <c r="Z37" s="835"/>
      <c r="AA37" s="860"/>
    </row>
    <row r="40" spans="2:27" ht="30" customHeight="1" x14ac:dyDescent="0.25">
      <c r="B40" s="861" t="s">
        <v>261</v>
      </c>
      <c r="C40" s="861"/>
      <c r="D40" s="861"/>
      <c r="E40" s="839">
        <v>2017</v>
      </c>
      <c r="F40" s="839"/>
      <c r="G40" s="839"/>
      <c r="H40" s="839"/>
      <c r="I40" s="839"/>
      <c r="J40" s="839"/>
      <c r="K40" s="839"/>
      <c r="L40" s="839"/>
      <c r="M40" s="839"/>
      <c r="N40" s="839"/>
      <c r="O40" s="839"/>
      <c r="P40" s="839"/>
      <c r="Q40" s="839"/>
      <c r="R40" s="839"/>
      <c r="S40" s="839"/>
      <c r="T40" s="839"/>
      <c r="U40" s="839"/>
      <c r="V40" s="839"/>
      <c r="W40" s="839"/>
      <c r="X40" s="839"/>
      <c r="Y40" s="839"/>
      <c r="Z40" s="839"/>
      <c r="AA40" s="839"/>
    </row>
    <row r="41" spans="2:27" ht="30" customHeight="1" x14ac:dyDescent="0.25">
      <c r="B41" s="862"/>
      <c r="C41" s="861"/>
      <c r="D41" s="861"/>
      <c r="E41" s="839" t="s">
        <v>33</v>
      </c>
      <c r="F41" s="839"/>
      <c r="G41" s="839" t="s">
        <v>34</v>
      </c>
      <c r="H41" s="839"/>
      <c r="I41" s="839" t="s">
        <v>44</v>
      </c>
      <c r="J41" s="839"/>
      <c r="K41" s="839" t="s">
        <v>35</v>
      </c>
      <c r="L41" s="839"/>
      <c r="M41" s="839" t="s">
        <v>55</v>
      </c>
      <c r="N41" s="839"/>
      <c r="O41" s="839" t="s">
        <v>220</v>
      </c>
      <c r="P41" s="834" t="s">
        <v>33</v>
      </c>
      <c r="Q41" s="834"/>
      <c r="R41" s="834"/>
      <c r="S41" s="834"/>
      <c r="T41" s="834"/>
      <c r="U41" s="834"/>
      <c r="V41" s="834" t="s">
        <v>34</v>
      </c>
      <c r="W41" s="834"/>
      <c r="X41" s="834"/>
      <c r="Y41" s="834"/>
      <c r="Z41" s="834"/>
      <c r="AA41" s="834"/>
    </row>
    <row r="42" spans="2:27" ht="30" customHeight="1" x14ac:dyDescent="0.25">
      <c r="B42" s="862"/>
      <c r="C42" s="861"/>
      <c r="D42" s="861"/>
      <c r="E42" s="6" t="s">
        <v>51</v>
      </c>
      <c r="F42" s="6" t="s">
        <v>45</v>
      </c>
      <c r="G42" s="6" t="s">
        <v>51</v>
      </c>
      <c r="H42" s="6" t="s">
        <v>45</v>
      </c>
      <c r="I42" s="6" t="s">
        <v>51</v>
      </c>
      <c r="J42" s="6" t="s">
        <v>45</v>
      </c>
      <c r="K42" s="6" t="s">
        <v>51</v>
      </c>
      <c r="L42" s="6" t="s">
        <v>45</v>
      </c>
      <c r="M42" s="6" t="s">
        <v>51</v>
      </c>
      <c r="N42" s="6" t="s">
        <v>45</v>
      </c>
      <c r="O42" s="839"/>
      <c r="P42" s="1" t="s">
        <v>221</v>
      </c>
      <c r="Q42" s="1" t="s">
        <v>222</v>
      </c>
      <c r="R42" s="1" t="s">
        <v>220</v>
      </c>
      <c r="S42" s="1" t="s">
        <v>224</v>
      </c>
      <c r="T42" s="1" t="s">
        <v>223</v>
      </c>
      <c r="U42" s="1" t="s">
        <v>220</v>
      </c>
      <c r="V42" s="1" t="s">
        <v>221</v>
      </c>
      <c r="W42" s="1" t="s">
        <v>222</v>
      </c>
      <c r="X42" s="1" t="s">
        <v>220</v>
      </c>
      <c r="Y42" s="1" t="s">
        <v>224</v>
      </c>
      <c r="Z42" s="1" t="s">
        <v>223</v>
      </c>
      <c r="AA42" s="1" t="s">
        <v>220</v>
      </c>
    </row>
    <row r="43" spans="2:27" ht="39.950000000000003" customHeight="1" x14ac:dyDescent="0.25">
      <c r="B43" s="862"/>
      <c r="C43" s="44" t="s">
        <v>47</v>
      </c>
      <c r="D43" s="26" t="s">
        <v>88</v>
      </c>
      <c r="E43" s="15">
        <f>MasterSheet!AJ31</f>
        <v>5</v>
      </c>
      <c r="F43" s="15">
        <f>MasterSheet!AK31</f>
        <v>5</v>
      </c>
      <c r="G43" s="15">
        <f>MasterSheet!AL31</f>
        <v>5</v>
      </c>
      <c r="H43" s="15">
        <f>MasterSheet!AM31</f>
        <v>5</v>
      </c>
      <c r="I43" s="15">
        <f>MasterSheet!AN31</f>
        <v>5</v>
      </c>
      <c r="J43" s="15">
        <f>MasterSheet!AO31</f>
        <v>2</v>
      </c>
      <c r="K43" s="15">
        <f>MasterSheet!AP31</f>
        <v>5</v>
      </c>
      <c r="L43" s="15">
        <f>MasterSheet!AQ31</f>
        <v>8</v>
      </c>
      <c r="M43" s="15">
        <f>MasterSheet!AR31</f>
        <v>40</v>
      </c>
      <c r="N43" s="15">
        <f>MasterSheet!AS31</f>
        <v>40</v>
      </c>
      <c r="O43" s="33">
        <f>MasterSheet!AT31</f>
        <v>1</v>
      </c>
      <c r="P43" s="15">
        <f>MasterSheet!AU31</f>
        <v>25</v>
      </c>
      <c r="Q43" s="15">
        <f>MasterSheet!AV31</f>
        <v>25</v>
      </c>
      <c r="R43" s="37">
        <f>MasterSheet!AW31</f>
        <v>1</v>
      </c>
      <c r="S43" s="863" t="e">
        <f>AVERAGE(P43:P67)</f>
        <v>#REF!</v>
      </c>
      <c r="T43" s="863" t="e">
        <f>AVERAGE(Q43:Q67)</f>
        <v>#REF!</v>
      </c>
      <c r="U43" s="866" t="e">
        <f>T43/S43</f>
        <v>#REF!</v>
      </c>
      <c r="V43" s="15">
        <f>MasterSheet!BG31</f>
        <v>30</v>
      </c>
      <c r="W43" s="15">
        <f>MasterSheet!BH31</f>
        <v>30</v>
      </c>
      <c r="X43" s="37">
        <f>MasterSheet!BI31</f>
        <v>1</v>
      </c>
      <c r="Y43" s="870" t="e">
        <f>AVERAGE(V43:V67)</f>
        <v>#REF!</v>
      </c>
      <c r="Z43" s="870" t="e">
        <f>AVERAGE(W43:W67)</f>
        <v>#REF!</v>
      </c>
      <c r="AA43" s="837" t="e">
        <f>Z43/Y43</f>
        <v>#REF!</v>
      </c>
    </row>
    <row r="44" spans="2:27" ht="39.950000000000003" customHeight="1" x14ac:dyDescent="0.25">
      <c r="B44" s="862"/>
      <c r="C44" s="869" t="s">
        <v>239</v>
      </c>
      <c r="D44" s="28" t="s">
        <v>148</v>
      </c>
      <c r="E44" s="15">
        <f>MasterSheet!AJ85</f>
        <v>5</v>
      </c>
      <c r="F44" s="15">
        <f>MasterSheet!AK85</f>
        <v>5</v>
      </c>
      <c r="G44" s="15">
        <f>MasterSheet!AL85</f>
        <v>5</v>
      </c>
      <c r="H44" s="15">
        <f>MasterSheet!AM85</f>
        <v>5</v>
      </c>
      <c r="I44" s="15">
        <f>MasterSheet!AN85</f>
        <v>5</v>
      </c>
      <c r="J44" s="15">
        <f>MasterSheet!AO85</f>
        <v>5</v>
      </c>
      <c r="K44" s="15">
        <f>MasterSheet!AP85</f>
        <v>5</v>
      </c>
      <c r="L44" s="15">
        <f>MasterSheet!AQ85</f>
        <v>5</v>
      </c>
      <c r="M44" s="15">
        <f>MasterSheet!AR85</f>
        <v>40</v>
      </c>
      <c r="N44" s="15">
        <f>MasterSheet!AS85</f>
        <v>40</v>
      </c>
      <c r="O44" s="33">
        <f>MasterSheet!AT85</f>
        <v>1</v>
      </c>
      <c r="P44" s="15">
        <f>MasterSheet!AU85</f>
        <v>25</v>
      </c>
      <c r="Q44" s="15">
        <f>MasterSheet!AV85</f>
        <v>25</v>
      </c>
      <c r="R44" s="37">
        <f>MasterSheet!AW85</f>
        <v>1</v>
      </c>
      <c r="S44" s="864"/>
      <c r="T44" s="864"/>
      <c r="U44" s="867"/>
      <c r="V44" s="15">
        <f>MasterSheet!BG85</f>
        <v>30</v>
      </c>
      <c r="W44" s="15">
        <f>MasterSheet!BH85</f>
        <v>30</v>
      </c>
      <c r="X44" s="37">
        <f>MasterSheet!BI85</f>
        <v>1</v>
      </c>
      <c r="Y44" s="870"/>
      <c r="Z44" s="870"/>
      <c r="AA44" s="837"/>
    </row>
    <row r="45" spans="2:27" ht="39.950000000000003" customHeight="1" x14ac:dyDescent="0.25">
      <c r="B45" s="862"/>
      <c r="C45" s="869"/>
      <c r="D45" s="28" t="s">
        <v>149</v>
      </c>
      <c r="E45" s="15">
        <f>MasterSheet!AJ86</f>
        <v>5</v>
      </c>
      <c r="F45" s="15">
        <f>MasterSheet!AK86</f>
        <v>4</v>
      </c>
      <c r="G45" s="15">
        <f>MasterSheet!AL86</f>
        <v>5</v>
      </c>
      <c r="H45" s="15">
        <f>MasterSheet!AM86</f>
        <v>5</v>
      </c>
      <c r="I45" s="15">
        <f>MasterSheet!AN86</f>
        <v>5</v>
      </c>
      <c r="J45" s="15">
        <f>MasterSheet!AO86</f>
        <v>5</v>
      </c>
      <c r="K45" s="15">
        <f>MasterSheet!AP86</f>
        <v>10</v>
      </c>
      <c r="L45" s="15">
        <f>MasterSheet!AQ86</f>
        <v>11</v>
      </c>
      <c r="M45" s="15">
        <f>MasterSheet!AR86</f>
        <v>60</v>
      </c>
      <c r="N45" s="15">
        <f>MasterSheet!AS86</f>
        <v>60</v>
      </c>
      <c r="O45" s="33">
        <f>MasterSheet!AT86</f>
        <v>1</v>
      </c>
      <c r="P45" s="15">
        <f>MasterSheet!AU86</f>
        <v>40</v>
      </c>
      <c r="Q45" s="15">
        <f>MasterSheet!AV86</f>
        <v>39</v>
      </c>
      <c r="R45" s="37">
        <f>MasterSheet!AW86</f>
        <v>0.97499999999999998</v>
      </c>
      <c r="S45" s="864"/>
      <c r="T45" s="864"/>
      <c r="U45" s="867"/>
      <c r="V45" s="15">
        <f>MasterSheet!BG86</f>
        <v>45</v>
      </c>
      <c r="W45" s="15">
        <f>MasterSheet!BH86</f>
        <v>44</v>
      </c>
      <c r="X45" s="37">
        <f>MasterSheet!BI86</f>
        <v>0.97777777777777775</v>
      </c>
      <c r="Y45" s="870"/>
      <c r="Z45" s="870"/>
      <c r="AA45" s="837"/>
    </row>
    <row r="46" spans="2:27" ht="39.950000000000003" customHeight="1" x14ac:dyDescent="0.25">
      <c r="B46" s="862"/>
      <c r="C46" s="869"/>
      <c r="D46" s="28" t="s">
        <v>150</v>
      </c>
      <c r="E46" s="15">
        <f>MasterSheet!AJ87</f>
        <v>3</v>
      </c>
      <c r="F46" s="15">
        <f>MasterSheet!AK87</f>
        <v>3</v>
      </c>
      <c r="G46" s="15">
        <f>MasterSheet!AL87</f>
        <v>3</v>
      </c>
      <c r="H46" s="15">
        <f>MasterSheet!AM87</f>
        <v>3</v>
      </c>
      <c r="I46" s="15">
        <f>MasterSheet!AN87</f>
        <v>3</v>
      </c>
      <c r="J46" s="15">
        <f>MasterSheet!AO87</f>
        <v>3</v>
      </c>
      <c r="K46" s="15">
        <f>MasterSheet!AP87</f>
        <v>6</v>
      </c>
      <c r="L46" s="15">
        <f>MasterSheet!AQ87</f>
        <v>6</v>
      </c>
      <c r="M46" s="15">
        <f>MasterSheet!AR87</f>
        <v>40</v>
      </c>
      <c r="N46" s="15">
        <f>MasterSheet!AS87</f>
        <v>40</v>
      </c>
      <c r="O46" s="33">
        <f>MasterSheet!AT87</f>
        <v>1</v>
      </c>
      <c r="P46" s="15">
        <f>MasterSheet!AU87</f>
        <v>28</v>
      </c>
      <c r="Q46" s="15">
        <f>MasterSheet!AV87</f>
        <v>28</v>
      </c>
      <c r="R46" s="37">
        <f>MasterSheet!AW87</f>
        <v>1</v>
      </c>
      <c r="S46" s="864"/>
      <c r="T46" s="864"/>
      <c r="U46" s="867"/>
      <c r="V46" s="15">
        <f>MasterSheet!BG87</f>
        <v>31</v>
      </c>
      <c r="W46" s="15">
        <f>MasterSheet!BH87</f>
        <v>31</v>
      </c>
      <c r="X46" s="37">
        <f>MasterSheet!BI87</f>
        <v>1</v>
      </c>
      <c r="Y46" s="870"/>
      <c r="Z46" s="870"/>
      <c r="AA46" s="837"/>
    </row>
    <row r="47" spans="2:27" ht="39.950000000000003" customHeight="1" x14ac:dyDescent="0.25">
      <c r="B47" s="862"/>
      <c r="C47" s="869"/>
      <c r="D47" s="28" t="s">
        <v>151</v>
      </c>
      <c r="E47" s="15">
        <f>MasterSheet!AJ88</f>
        <v>5</v>
      </c>
      <c r="F47" s="15">
        <f>MasterSheet!AK88</f>
        <v>10</v>
      </c>
      <c r="G47" s="15">
        <f>MasterSheet!AL88</f>
        <v>5</v>
      </c>
      <c r="H47" s="15">
        <f>MasterSheet!AM88</f>
        <v>5</v>
      </c>
      <c r="I47" s="15">
        <f>MasterSheet!AN88</f>
        <v>5</v>
      </c>
      <c r="J47" s="15">
        <f>MasterSheet!AO88</f>
        <v>5</v>
      </c>
      <c r="K47" s="15">
        <f>MasterSheet!AP88</f>
        <v>10</v>
      </c>
      <c r="L47" s="15">
        <f>MasterSheet!AQ88</f>
        <v>5</v>
      </c>
      <c r="M47" s="15">
        <f>MasterSheet!AR88</f>
        <v>40</v>
      </c>
      <c r="N47" s="15">
        <f>MasterSheet!AS88</f>
        <v>40</v>
      </c>
      <c r="O47" s="33">
        <f>MasterSheet!AT88</f>
        <v>1</v>
      </c>
      <c r="P47" s="15">
        <f>MasterSheet!AU88</f>
        <v>20</v>
      </c>
      <c r="Q47" s="15">
        <f>MasterSheet!AV88</f>
        <v>25</v>
      </c>
      <c r="R47" s="37">
        <f>MasterSheet!AW88</f>
        <v>1.25</v>
      </c>
      <c r="S47" s="864"/>
      <c r="T47" s="864"/>
      <c r="U47" s="867"/>
      <c r="V47" s="15">
        <f>MasterSheet!BG88</f>
        <v>25</v>
      </c>
      <c r="W47" s="15">
        <f>MasterSheet!BH88</f>
        <v>30</v>
      </c>
      <c r="X47" s="37">
        <f>MasterSheet!BI88</f>
        <v>1.2</v>
      </c>
      <c r="Y47" s="870"/>
      <c r="Z47" s="870"/>
      <c r="AA47" s="837"/>
    </row>
    <row r="48" spans="2:27" ht="39.950000000000003" customHeight="1" x14ac:dyDescent="0.25">
      <c r="B48" s="862"/>
      <c r="C48" s="869"/>
      <c r="D48" s="28" t="s">
        <v>152</v>
      </c>
      <c r="E48" s="15">
        <f>MasterSheet!AJ89</f>
        <v>5</v>
      </c>
      <c r="F48" s="15">
        <f>MasterSheet!AK89</f>
        <v>3</v>
      </c>
      <c r="G48" s="15">
        <f>MasterSheet!AL89</f>
        <v>5</v>
      </c>
      <c r="H48" s="15">
        <f>MasterSheet!AM89</f>
        <v>5</v>
      </c>
      <c r="I48" s="15">
        <f>MasterSheet!AN89</f>
        <v>5</v>
      </c>
      <c r="J48" s="15">
        <f>MasterSheet!AO89</f>
        <v>7</v>
      </c>
      <c r="K48" s="15">
        <f>MasterSheet!AP89</f>
        <v>5</v>
      </c>
      <c r="L48" s="15">
        <f>MasterSheet!AQ89</f>
        <v>5</v>
      </c>
      <c r="M48" s="15">
        <f>MasterSheet!AR89</f>
        <v>20</v>
      </c>
      <c r="N48" s="15">
        <f>MasterSheet!AS89</f>
        <v>20</v>
      </c>
      <c r="O48" s="33">
        <f>MasterSheet!AT89</f>
        <v>1</v>
      </c>
      <c r="P48" s="15">
        <f>MasterSheet!AU89</f>
        <v>5</v>
      </c>
      <c r="Q48" s="15">
        <f>MasterSheet!AV89</f>
        <v>3</v>
      </c>
      <c r="R48" s="39">
        <f>MasterSheet!AW89</f>
        <v>0.6</v>
      </c>
      <c r="S48" s="864"/>
      <c r="T48" s="864"/>
      <c r="U48" s="867"/>
      <c r="V48" s="15">
        <f>MasterSheet!BG89</f>
        <v>10</v>
      </c>
      <c r="W48" s="15">
        <f>MasterSheet!BH89</f>
        <v>8</v>
      </c>
      <c r="X48" s="39">
        <f>MasterSheet!BI89</f>
        <v>0.8</v>
      </c>
      <c r="Y48" s="870"/>
      <c r="Z48" s="870"/>
      <c r="AA48" s="837"/>
    </row>
    <row r="49" spans="2:27" ht="39.950000000000003" customHeight="1" x14ac:dyDescent="0.25">
      <c r="B49" s="862"/>
      <c r="C49" s="869" t="s">
        <v>241</v>
      </c>
      <c r="D49" s="28" t="s">
        <v>153</v>
      </c>
      <c r="E49" s="15">
        <f>MasterSheet!AJ90</f>
        <v>5</v>
      </c>
      <c r="F49" s="15">
        <f>MasterSheet!AK90</f>
        <v>7</v>
      </c>
      <c r="G49" s="15">
        <f>MasterSheet!AL90</f>
        <v>0</v>
      </c>
      <c r="H49" s="15">
        <f>MasterSheet!AM90</f>
        <v>0</v>
      </c>
      <c r="I49" s="15">
        <f>MasterSheet!AN90</f>
        <v>5</v>
      </c>
      <c r="J49" s="15">
        <f>MasterSheet!AO90</f>
        <v>5</v>
      </c>
      <c r="K49" s="15">
        <f>MasterSheet!AP90</f>
        <v>0</v>
      </c>
      <c r="L49" s="15">
        <f>MasterSheet!AQ90</f>
        <v>0</v>
      </c>
      <c r="M49" s="15">
        <f>MasterSheet!AR90</f>
        <v>70</v>
      </c>
      <c r="N49" s="15">
        <f>MasterSheet!AS90</f>
        <v>70</v>
      </c>
      <c r="O49" s="33">
        <f>MasterSheet!AT90</f>
        <v>1</v>
      </c>
      <c r="P49" s="15">
        <f>MasterSheet!AU90</f>
        <v>65</v>
      </c>
      <c r="Q49" s="15">
        <f>MasterSheet!AV90</f>
        <v>65</v>
      </c>
      <c r="R49" s="37">
        <f>MasterSheet!AW90</f>
        <v>1</v>
      </c>
      <c r="S49" s="864"/>
      <c r="T49" s="864"/>
      <c r="U49" s="867"/>
      <c r="V49" s="15">
        <f>MasterSheet!BG90</f>
        <v>65</v>
      </c>
      <c r="W49" s="15">
        <f>MasterSheet!BH90</f>
        <v>65</v>
      </c>
      <c r="X49" s="37">
        <f>MasterSheet!BI90</f>
        <v>1</v>
      </c>
      <c r="Y49" s="870"/>
      <c r="Z49" s="870"/>
      <c r="AA49" s="837"/>
    </row>
    <row r="50" spans="2:27" ht="39.950000000000003" customHeight="1" x14ac:dyDescent="0.25">
      <c r="B50" s="862"/>
      <c r="C50" s="869"/>
      <c r="D50" s="28" t="s">
        <v>154</v>
      </c>
      <c r="E50" s="15">
        <f>MasterSheet!AJ91</f>
        <v>7.5</v>
      </c>
      <c r="F50" s="15">
        <f>MasterSheet!AK91</f>
        <v>7.5</v>
      </c>
      <c r="G50" s="15">
        <f>MasterSheet!AL91</f>
        <v>5.5</v>
      </c>
      <c r="H50" s="15">
        <f>MasterSheet!AM91</f>
        <v>5.5</v>
      </c>
      <c r="I50" s="15">
        <f>MasterSheet!AN91</f>
        <v>8</v>
      </c>
      <c r="J50" s="15">
        <f>MasterSheet!AO91</f>
        <v>8</v>
      </c>
      <c r="K50" s="15">
        <f>MasterSheet!AP91</f>
        <v>4</v>
      </c>
      <c r="L50" s="15">
        <f>MasterSheet!AQ91</f>
        <v>4</v>
      </c>
      <c r="M50" s="15">
        <f>MasterSheet!AR91</f>
        <v>65</v>
      </c>
      <c r="N50" s="15">
        <f>MasterSheet!AS91</f>
        <v>65</v>
      </c>
      <c r="O50" s="33">
        <f>MasterSheet!AT91</f>
        <v>1</v>
      </c>
      <c r="P50" s="15">
        <f>MasterSheet!AU91</f>
        <v>47.5</v>
      </c>
      <c r="Q50" s="15">
        <f>MasterSheet!AV91</f>
        <v>47.5</v>
      </c>
      <c r="R50" s="37">
        <f>MasterSheet!AW91</f>
        <v>1</v>
      </c>
      <c r="S50" s="864"/>
      <c r="T50" s="864"/>
      <c r="U50" s="867"/>
      <c r="V50" s="15">
        <f>MasterSheet!BG91</f>
        <v>53</v>
      </c>
      <c r="W50" s="15">
        <f>MasterSheet!BH91</f>
        <v>53</v>
      </c>
      <c r="X50" s="37">
        <f>MasterSheet!BI91</f>
        <v>1</v>
      </c>
      <c r="Y50" s="870"/>
      <c r="Z50" s="870"/>
      <c r="AA50" s="837"/>
    </row>
    <row r="51" spans="2:27" ht="39.950000000000003" customHeight="1" x14ac:dyDescent="0.25">
      <c r="B51" s="862"/>
      <c r="C51" s="869" t="s">
        <v>240</v>
      </c>
      <c r="D51" s="28" t="s">
        <v>155</v>
      </c>
      <c r="E51" s="15">
        <f>MasterSheet!AJ92</f>
        <v>10</v>
      </c>
      <c r="F51" s="15">
        <f>MasterSheet!AK92</f>
        <v>5</v>
      </c>
      <c r="G51" s="15">
        <f>MasterSheet!AL92</f>
        <v>5</v>
      </c>
      <c r="H51" s="15">
        <f>MasterSheet!AM92</f>
        <v>7</v>
      </c>
      <c r="I51" s="15">
        <f>MasterSheet!AN92</f>
        <v>10</v>
      </c>
      <c r="J51" s="15">
        <f>MasterSheet!AO92</f>
        <v>5</v>
      </c>
      <c r="K51" s="15">
        <f>MasterSheet!AP92</f>
        <v>5</v>
      </c>
      <c r="L51" s="15">
        <f>MasterSheet!AQ92</f>
        <v>13</v>
      </c>
      <c r="M51" s="15">
        <f>MasterSheet!AR92</f>
        <v>50</v>
      </c>
      <c r="N51" s="15">
        <f>MasterSheet!AS92</f>
        <v>50</v>
      </c>
      <c r="O51" s="33">
        <f>MasterSheet!AT92</f>
        <v>1</v>
      </c>
      <c r="P51" s="15">
        <f>MasterSheet!AU92</f>
        <v>30</v>
      </c>
      <c r="Q51" s="15">
        <f>MasterSheet!AV92</f>
        <v>25</v>
      </c>
      <c r="R51" s="39">
        <f>MasterSheet!AW92</f>
        <v>0.83333333333333337</v>
      </c>
      <c r="S51" s="864"/>
      <c r="T51" s="864"/>
      <c r="U51" s="867"/>
      <c r="V51" s="15">
        <f>MasterSheet!BG92</f>
        <v>35</v>
      </c>
      <c r="W51" s="15">
        <f>MasterSheet!BH92</f>
        <v>32</v>
      </c>
      <c r="X51" s="37">
        <f>MasterSheet!BI92</f>
        <v>0.91428571428571426</v>
      </c>
      <c r="Y51" s="870"/>
      <c r="Z51" s="870"/>
      <c r="AA51" s="837"/>
    </row>
    <row r="52" spans="2:27" ht="39.950000000000003" customHeight="1" x14ac:dyDescent="0.25">
      <c r="B52" s="862"/>
      <c r="C52" s="869"/>
      <c r="D52" s="28" t="s">
        <v>156</v>
      </c>
      <c r="E52" s="15">
        <f>MasterSheet!AJ93</f>
        <v>5</v>
      </c>
      <c r="F52" s="15">
        <f>MasterSheet!AK93</f>
        <v>5</v>
      </c>
      <c r="G52" s="15">
        <f>MasterSheet!AL93</f>
        <v>2</v>
      </c>
      <c r="H52" s="15">
        <f>MasterSheet!AM93</f>
        <v>2</v>
      </c>
      <c r="I52" s="15">
        <f>MasterSheet!AN93</f>
        <v>10</v>
      </c>
      <c r="J52" s="15">
        <f>MasterSheet!AO93</f>
        <v>10</v>
      </c>
      <c r="K52" s="15">
        <f>MasterSheet!AP93</f>
        <v>3</v>
      </c>
      <c r="L52" s="15">
        <f>MasterSheet!AQ93</f>
        <v>3</v>
      </c>
      <c r="M52" s="15">
        <f>MasterSheet!AR93</f>
        <v>40</v>
      </c>
      <c r="N52" s="15">
        <f>MasterSheet!AS93</f>
        <v>40</v>
      </c>
      <c r="O52" s="33">
        <f>MasterSheet!AT93</f>
        <v>1</v>
      </c>
      <c r="P52" s="15">
        <f>MasterSheet!AU93</f>
        <v>25</v>
      </c>
      <c r="Q52" s="15">
        <f>MasterSheet!AV93</f>
        <v>25</v>
      </c>
      <c r="R52" s="37">
        <f>MasterSheet!AW93</f>
        <v>1</v>
      </c>
      <c r="S52" s="864"/>
      <c r="T52" s="864"/>
      <c r="U52" s="867"/>
      <c r="V52" s="15">
        <f>MasterSheet!BG93</f>
        <v>27</v>
      </c>
      <c r="W52" s="15">
        <f>MasterSheet!BH93</f>
        <v>27</v>
      </c>
      <c r="X52" s="37">
        <f>MasterSheet!BI93</f>
        <v>1</v>
      </c>
      <c r="Y52" s="870"/>
      <c r="Z52" s="870"/>
      <c r="AA52" s="837"/>
    </row>
    <row r="53" spans="2:27" ht="39.950000000000003" customHeight="1" x14ac:dyDescent="0.25">
      <c r="B53" s="862"/>
      <c r="C53" s="869" t="s">
        <v>242</v>
      </c>
      <c r="D53" s="22" t="s">
        <v>167</v>
      </c>
      <c r="E53" s="15">
        <f>MasterSheet!AJ102</f>
        <v>6</v>
      </c>
      <c r="F53" s="15">
        <f>MasterSheet!AK102</f>
        <v>0</v>
      </c>
      <c r="G53" s="15">
        <f>MasterSheet!AL102</f>
        <v>6</v>
      </c>
      <c r="H53" s="15">
        <f>MasterSheet!AM102</f>
        <v>12</v>
      </c>
      <c r="I53" s="15">
        <f>MasterSheet!AN102</f>
        <v>3</v>
      </c>
      <c r="J53" s="15">
        <f>MasterSheet!AO102</f>
        <v>3</v>
      </c>
      <c r="K53" s="15">
        <f>MasterSheet!AP102</f>
        <v>15</v>
      </c>
      <c r="L53" s="15">
        <f>MasterSheet!AQ102</f>
        <v>10</v>
      </c>
      <c r="M53" s="15">
        <f>MasterSheet!AR102</f>
        <v>38</v>
      </c>
      <c r="N53" s="15">
        <f>MasterSheet!AS102</f>
        <v>33</v>
      </c>
      <c r="O53" s="33">
        <f>MasterSheet!AT102</f>
        <v>0.86842105263157898</v>
      </c>
      <c r="P53" s="15">
        <f>MasterSheet!AU102</f>
        <v>14</v>
      </c>
      <c r="Q53" s="15">
        <f>MasterSheet!AV102</f>
        <v>8</v>
      </c>
      <c r="R53" s="53">
        <f>MasterSheet!AW102</f>
        <v>0.5714285714285714</v>
      </c>
      <c r="S53" s="864"/>
      <c r="T53" s="864"/>
      <c r="U53" s="867"/>
      <c r="V53" s="15">
        <f>MasterSheet!BG102</f>
        <v>20</v>
      </c>
      <c r="W53" s="15">
        <f>MasterSheet!BH102</f>
        <v>20</v>
      </c>
      <c r="X53" s="37">
        <f>MasterSheet!BI102</f>
        <v>1</v>
      </c>
      <c r="Y53" s="870"/>
      <c r="Z53" s="870"/>
      <c r="AA53" s="837"/>
    </row>
    <row r="54" spans="2:27" ht="39.950000000000003" customHeight="1" x14ac:dyDescent="0.25">
      <c r="B54" s="862"/>
      <c r="C54" s="869"/>
      <c r="D54" s="22" t="s">
        <v>168</v>
      </c>
      <c r="E54" s="15">
        <f>MasterSheet!AJ103</f>
        <v>0</v>
      </c>
      <c r="F54" s="15">
        <f>MasterSheet!AK103</f>
        <v>0</v>
      </c>
      <c r="G54" s="15">
        <f>MasterSheet!AL103</f>
        <v>0</v>
      </c>
      <c r="H54" s="15">
        <f>MasterSheet!AM103</f>
        <v>0</v>
      </c>
      <c r="I54" s="15">
        <f>MasterSheet!AN103</f>
        <v>0</v>
      </c>
      <c r="J54" s="15">
        <f>MasterSheet!AO103</f>
        <v>0</v>
      </c>
      <c r="K54" s="15">
        <f>MasterSheet!AP103</f>
        <v>0</v>
      </c>
      <c r="L54" s="15">
        <f>MasterSheet!AQ103</f>
        <v>0</v>
      </c>
      <c r="M54" s="15">
        <f>MasterSheet!AR103</f>
        <v>0</v>
      </c>
      <c r="N54" s="15">
        <f>MasterSheet!AS103</f>
        <v>0</v>
      </c>
      <c r="O54" s="33">
        <f>MasterSheet!AT103</f>
        <v>0</v>
      </c>
      <c r="P54" s="15">
        <f>MasterSheet!AU103</f>
        <v>0</v>
      </c>
      <c r="Q54" s="15">
        <f>MasterSheet!AV103</f>
        <v>0</v>
      </c>
      <c r="R54" s="34"/>
      <c r="S54" s="864"/>
      <c r="T54" s="864"/>
      <c r="U54" s="867"/>
      <c r="V54" s="15">
        <f>MasterSheet!BG103</f>
        <v>0</v>
      </c>
      <c r="W54" s="15">
        <f>MasterSheet!BH103</f>
        <v>0</v>
      </c>
      <c r="X54" s="34"/>
      <c r="Y54" s="870"/>
      <c r="Z54" s="870"/>
      <c r="AA54" s="837"/>
    </row>
    <row r="55" spans="2:27" ht="39.950000000000003" customHeight="1" x14ac:dyDescent="0.25">
      <c r="B55" s="862"/>
      <c r="C55" s="869"/>
      <c r="D55" s="22" t="s">
        <v>169</v>
      </c>
      <c r="E55" s="15">
        <f>MasterSheet!AJ104</f>
        <v>0</v>
      </c>
      <c r="F55" s="15">
        <f>MasterSheet!AK104</f>
        <v>0</v>
      </c>
      <c r="G55" s="15">
        <f>MasterSheet!AL104</f>
        <v>0</v>
      </c>
      <c r="H55" s="15">
        <f>MasterSheet!AM104</f>
        <v>0</v>
      </c>
      <c r="I55" s="15">
        <f>MasterSheet!AN104</f>
        <v>0</v>
      </c>
      <c r="J55" s="15">
        <f>MasterSheet!AO104</f>
        <v>0</v>
      </c>
      <c r="K55" s="15">
        <f>MasterSheet!AP104</f>
        <v>0</v>
      </c>
      <c r="L55" s="15">
        <f>MasterSheet!AQ104</f>
        <v>0</v>
      </c>
      <c r="M55" s="15">
        <f>MasterSheet!AR104</f>
        <v>0</v>
      </c>
      <c r="N55" s="15">
        <f>MasterSheet!AS104</f>
        <v>0</v>
      </c>
      <c r="O55" s="33">
        <f>MasterSheet!AT104</f>
        <v>0</v>
      </c>
      <c r="P55" s="15">
        <f>MasterSheet!AU104</f>
        <v>0</v>
      </c>
      <c r="Q55" s="15">
        <f>MasterSheet!AV104</f>
        <v>0</v>
      </c>
      <c r="R55" s="34"/>
      <c r="S55" s="864"/>
      <c r="T55" s="864"/>
      <c r="U55" s="867"/>
      <c r="V55" s="15">
        <f>MasterSheet!BG104</f>
        <v>0</v>
      </c>
      <c r="W55" s="15">
        <f>MasterSheet!BH104</f>
        <v>0</v>
      </c>
      <c r="X55" s="34"/>
      <c r="Y55" s="870"/>
      <c r="Z55" s="870"/>
      <c r="AA55" s="837"/>
    </row>
    <row r="56" spans="2:27" ht="39.950000000000003" customHeight="1" x14ac:dyDescent="0.25">
      <c r="B56" s="862"/>
      <c r="C56" s="869" t="s">
        <v>243</v>
      </c>
      <c r="D56" s="22" t="s">
        <v>170</v>
      </c>
      <c r="E56" s="15">
        <f>MasterSheet!AJ105</f>
        <v>8</v>
      </c>
      <c r="F56" s="15">
        <f>MasterSheet!AK105</f>
        <v>5</v>
      </c>
      <c r="G56" s="15">
        <f>MasterSheet!AL105</f>
        <v>7</v>
      </c>
      <c r="H56" s="15">
        <f>MasterSheet!AM105</f>
        <v>12</v>
      </c>
      <c r="I56" s="15">
        <f>MasterSheet!AN105</f>
        <v>10</v>
      </c>
      <c r="J56" s="15">
        <f>MasterSheet!AO105</f>
        <v>10</v>
      </c>
      <c r="K56" s="15">
        <f>MasterSheet!AP105</f>
        <v>7</v>
      </c>
      <c r="L56" s="15">
        <f>MasterSheet!AQ105</f>
        <v>5</v>
      </c>
      <c r="M56" s="15">
        <f>MasterSheet!AR105</f>
        <v>60</v>
      </c>
      <c r="N56" s="15">
        <f>MasterSheet!AS105</f>
        <v>60</v>
      </c>
      <c r="O56" s="33">
        <f>MasterSheet!AT105</f>
        <v>1</v>
      </c>
      <c r="P56" s="15">
        <f>MasterSheet!AU105</f>
        <v>36</v>
      </c>
      <c r="Q56" s="15">
        <f>MasterSheet!AV105</f>
        <v>33</v>
      </c>
      <c r="R56" s="39">
        <f>MasterSheet!AW105</f>
        <v>0.91666666666666663</v>
      </c>
      <c r="S56" s="864"/>
      <c r="T56" s="864"/>
      <c r="U56" s="867"/>
      <c r="V56" s="15">
        <f>MasterSheet!BG105</f>
        <v>43</v>
      </c>
      <c r="W56" s="15">
        <f>MasterSheet!BH105</f>
        <v>45</v>
      </c>
      <c r="X56" s="37">
        <f>MasterSheet!BI105</f>
        <v>1.0465116279069768</v>
      </c>
      <c r="Y56" s="870"/>
      <c r="Z56" s="870"/>
      <c r="AA56" s="837"/>
    </row>
    <row r="57" spans="2:27" ht="39.950000000000003" customHeight="1" x14ac:dyDescent="0.25">
      <c r="B57" s="862"/>
      <c r="C57" s="869"/>
      <c r="D57" s="22" t="s">
        <v>172</v>
      </c>
      <c r="E57" s="15">
        <f>MasterSheet!AJ106</f>
        <v>0</v>
      </c>
      <c r="F57" s="15">
        <f>MasterSheet!AK106</f>
        <v>0</v>
      </c>
      <c r="G57" s="15">
        <f>MasterSheet!AL106</f>
        <v>0</v>
      </c>
      <c r="H57" s="15">
        <f>MasterSheet!AM106</f>
        <v>0</v>
      </c>
      <c r="I57" s="15">
        <f>MasterSheet!AN106</f>
        <v>0</v>
      </c>
      <c r="J57" s="15">
        <f>MasterSheet!AO106</f>
        <v>0</v>
      </c>
      <c r="K57" s="15">
        <f>MasterSheet!AP106</f>
        <v>0</v>
      </c>
      <c r="L57" s="15">
        <f>MasterSheet!AQ106</f>
        <v>0</v>
      </c>
      <c r="M57" s="15">
        <f>MasterSheet!AR106</f>
        <v>0</v>
      </c>
      <c r="N57" s="15">
        <f>MasterSheet!AS106</f>
        <v>0</v>
      </c>
      <c r="O57" s="33">
        <f>MasterSheet!AT106</f>
        <v>0</v>
      </c>
      <c r="P57" s="15">
        <f>MasterSheet!AU106</f>
        <v>0</v>
      </c>
      <c r="Q57" s="15">
        <f>MasterSheet!AV106</f>
        <v>0</v>
      </c>
      <c r="R57" s="34"/>
      <c r="S57" s="864"/>
      <c r="T57" s="864"/>
      <c r="U57" s="867"/>
      <c r="V57" s="15">
        <f>MasterSheet!BG106</f>
        <v>0</v>
      </c>
      <c r="W57" s="15">
        <f>MasterSheet!BH106</f>
        <v>0</v>
      </c>
      <c r="X57" s="34"/>
      <c r="Y57" s="870"/>
      <c r="Z57" s="870"/>
      <c r="AA57" s="837"/>
    </row>
    <row r="58" spans="2:27" ht="39.950000000000003" customHeight="1" x14ac:dyDescent="0.25">
      <c r="B58" s="862"/>
      <c r="C58" s="869"/>
      <c r="D58" s="22" t="s">
        <v>173</v>
      </c>
      <c r="E58" s="15">
        <f>MasterSheet!AJ107</f>
        <v>0</v>
      </c>
      <c r="F58" s="15">
        <f>MasterSheet!AK107</f>
        <v>0</v>
      </c>
      <c r="G58" s="15">
        <f>MasterSheet!AL107</f>
        <v>0</v>
      </c>
      <c r="H58" s="15">
        <f>MasterSheet!AM107</f>
        <v>0</v>
      </c>
      <c r="I58" s="15">
        <f>MasterSheet!AN107</f>
        <v>0</v>
      </c>
      <c r="J58" s="15">
        <f>MasterSheet!AO107</f>
        <v>0</v>
      </c>
      <c r="K58" s="15">
        <f>MasterSheet!AP107</f>
        <v>0</v>
      </c>
      <c r="L58" s="15">
        <f>MasterSheet!AQ107</f>
        <v>0</v>
      </c>
      <c r="M58" s="15">
        <f>MasterSheet!AR107</f>
        <v>0</v>
      </c>
      <c r="N58" s="15">
        <f>MasterSheet!AS107</f>
        <v>0</v>
      </c>
      <c r="O58" s="33">
        <f>MasterSheet!AT107</f>
        <v>0</v>
      </c>
      <c r="P58" s="15">
        <f>MasterSheet!AU107</f>
        <v>0</v>
      </c>
      <c r="Q58" s="15">
        <f>MasterSheet!AV107</f>
        <v>0</v>
      </c>
      <c r="R58" s="34"/>
      <c r="S58" s="864"/>
      <c r="T58" s="864"/>
      <c r="U58" s="867"/>
      <c r="V58" s="15">
        <f>MasterSheet!BG107</f>
        <v>0</v>
      </c>
      <c r="W58" s="15">
        <f>MasterSheet!BH107</f>
        <v>0</v>
      </c>
      <c r="X58" s="34"/>
      <c r="Y58" s="870"/>
      <c r="Z58" s="870"/>
      <c r="AA58" s="837"/>
    </row>
    <row r="59" spans="2:27" ht="39.950000000000003" customHeight="1" x14ac:dyDescent="0.25">
      <c r="B59" s="862"/>
      <c r="C59" s="869" t="s">
        <v>43</v>
      </c>
      <c r="D59" s="23">
        <v>106</v>
      </c>
      <c r="E59" s="15">
        <f>MasterSheet!AJ111</f>
        <v>8.25</v>
      </c>
      <c r="F59" s="15">
        <f>MasterSheet!AK111</f>
        <v>8.25</v>
      </c>
      <c r="G59" s="15">
        <f>MasterSheet!AL111</f>
        <v>6.25</v>
      </c>
      <c r="H59" s="15">
        <f>MasterSheet!AM111</f>
        <v>6.25</v>
      </c>
      <c r="I59" s="15">
        <f>MasterSheet!AN111</f>
        <v>6.25</v>
      </c>
      <c r="J59" s="15">
        <f>MasterSheet!AO111</f>
        <v>2.5</v>
      </c>
      <c r="K59" s="15">
        <f>MasterSheet!AP111</f>
        <v>6.25</v>
      </c>
      <c r="L59" s="15">
        <f>MasterSheet!AQ111</f>
        <v>5</v>
      </c>
      <c r="M59" s="15">
        <f>MasterSheet!AR111</f>
        <v>55</v>
      </c>
      <c r="N59" s="15">
        <f>MasterSheet!AS111</f>
        <v>50</v>
      </c>
      <c r="O59" s="33">
        <f>MasterSheet!AT111</f>
        <v>0.90909090909090906</v>
      </c>
      <c r="P59" s="15">
        <f>MasterSheet!AU111</f>
        <v>36.25</v>
      </c>
      <c r="Q59" s="15">
        <f>MasterSheet!AV111</f>
        <v>36.25</v>
      </c>
      <c r="R59" s="37">
        <f>MasterSheet!AW111</f>
        <v>1</v>
      </c>
      <c r="S59" s="864"/>
      <c r="T59" s="864"/>
      <c r="U59" s="867"/>
      <c r="V59" s="15">
        <f>MasterSheet!BG111</f>
        <v>42.5</v>
      </c>
      <c r="W59" s="15">
        <f>MasterSheet!BH111</f>
        <v>42.5</v>
      </c>
      <c r="X59" s="37">
        <f>MasterSheet!BI111</f>
        <v>1</v>
      </c>
      <c r="Y59" s="870"/>
      <c r="Z59" s="870"/>
      <c r="AA59" s="837"/>
    </row>
    <row r="60" spans="2:27" ht="39.950000000000003" customHeight="1" x14ac:dyDescent="0.25">
      <c r="B60" s="862"/>
      <c r="C60" s="869"/>
      <c r="D60" s="23">
        <v>107</v>
      </c>
      <c r="E60" s="15">
        <f>MasterSheet!AJ112</f>
        <v>6.25</v>
      </c>
      <c r="F60" s="15">
        <f>MasterSheet!AK112</f>
        <v>6.25</v>
      </c>
      <c r="G60" s="15">
        <f>MasterSheet!AL112</f>
        <v>6.25</v>
      </c>
      <c r="H60" s="15">
        <f>MasterSheet!AM112</f>
        <v>6.25</v>
      </c>
      <c r="I60" s="15">
        <f>MasterSheet!AN112</f>
        <v>6.25</v>
      </c>
      <c r="J60" s="15">
        <f>MasterSheet!AO112</f>
        <v>12.5</v>
      </c>
      <c r="K60" s="15">
        <f>MasterSheet!AP112</f>
        <v>6.25</v>
      </c>
      <c r="L60" s="15">
        <f>MasterSheet!AQ112</f>
        <v>0</v>
      </c>
      <c r="M60" s="15">
        <f>MasterSheet!AR112</f>
        <v>25</v>
      </c>
      <c r="N60" s="15">
        <f>MasterSheet!AS112</f>
        <v>25</v>
      </c>
      <c r="O60" s="33">
        <f>MasterSheet!AT112</f>
        <v>1</v>
      </c>
      <c r="P60" s="15">
        <f>MasterSheet!AU112</f>
        <v>6.25</v>
      </c>
      <c r="Q60" s="15">
        <f>MasterSheet!AV112</f>
        <v>6.25</v>
      </c>
      <c r="R60" s="37">
        <f>MasterSheet!AW112</f>
        <v>1</v>
      </c>
      <c r="S60" s="864"/>
      <c r="T60" s="864"/>
      <c r="U60" s="867"/>
      <c r="V60" s="15">
        <f>MasterSheet!BG112</f>
        <v>12.5</v>
      </c>
      <c r="W60" s="15">
        <f>MasterSheet!BH112</f>
        <v>12.5</v>
      </c>
      <c r="X60" s="37">
        <f>MasterSheet!BI112</f>
        <v>1</v>
      </c>
      <c r="Y60" s="870"/>
      <c r="Z60" s="870"/>
      <c r="AA60" s="837"/>
    </row>
    <row r="61" spans="2:27" ht="39.950000000000003" customHeight="1" x14ac:dyDescent="0.25">
      <c r="B61" s="862"/>
      <c r="C61" s="869"/>
      <c r="D61" s="23">
        <v>122</v>
      </c>
      <c r="E61" s="15">
        <f>MasterSheet!AJ113</f>
        <v>0</v>
      </c>
      <c r="F61" s="15">
        <f>MasterSheet!AK113</f>
        <v>0</v>
      </c>
      <c r="G61" s="15">
        <f>MasterSheet!AL113</f>
        <v>0</v>
      </c>
      <c r="H61" s="15">
        <f>MasterSheet!AM113</f>
        <v>0</v>
      </c>
      <c r="I61" s="15">
        <f>MasterSheet!AN113</f>
        <v>0</v>
      </c>
      <c r="J61" s="15">
        <f>MasterSheet!AO113</f>
        <v>0</v>
      </c>
      <c r="K61" s="15">
        <f>MasterSheet!AP113</f>
        <v>0</v>
      </c>
      <c r="L61" s="15">
        <f>MasterSheet!AQ113</f>
        <v>0</v>
      </c>
      <c r="M61" s="15">
        <f>MasterSheet!AR113</f>
        <v>0</v>
      </c>
      <c r="N61" s="15">
        <f>MasterSheet!AS113</f>
        <v>0</v>
      </c>
      <c r="O61" s="33">
        <f>MasterSheet!AT113</f>
        <v>0</v>
      </c>
      <c r="P61" s="15">
        <f>MasterSheet!AU113</f>
        <v>0</v>
      </c>
      <c r="Q61" s="15">
        <f>MasterSheet!AV113</f>
        <v>0</v>
      </c>
      <c r="R61" s="34"/>
      <c r="S61" s="864"/>
      <c r="T61" s="864"/>
      <c r="U61" s="867"/>
      <c r="V61" s="15">
        <f>MasterSheet!BG113</f>
        <v>0</v>
      </c>
      <c r="W61" s="15">
        <f>MasterSheet!BH113</f>
        <v>0</v>
      </c>
      <c r="X61" s="34"/>
      <c r="Y61" s="870"/>
      <c r="Z61" s="870"/>
      <c r="AA61" s="837"/>
    </row>
    <row r="62" spans="2:27" ht="39.950000000000003" customHeight="1" x14ac:dyDescent="0.25">
      <c r="B62" s="862"/>
      <c r="C62" s="869" t="s">
        <v>246</v>
      </c>
      <c r="D62" s="23">
        <v>108</v>
      </c>
      <c r="E62" s="15" t="e">
        <f>MasterSheet!#REF!</f>
        <v>#REF!</v>
      </c>
      <c r="F62" s="15" t="e">
        <f>MasterSheet!#REF!</f>
        <v>#REF!</v>
      </c>
      <c r="G62" s="15" t="e">
        <f>MasterSheet!#REF!</f>
        <v>#REF!</v>
      </c>
      <c r="H62" s="15" t="e">
        <f>MasterSheet!#REF!</f>
        <v>#REF!</v>
      </c>
      <c r="I62" s="15" t="e">
        <f>MasterSheet!#REF!</f>
        <v>#REF!</v>
      </c>
      <c r="J62" s="15" t="e">
        <f>MasterSheet!#REF!</f>
        <v>#REF!</v>
      </c>
      <c r="K62" s="15" t="e">
        <f>MasterSheet!#REF!</f>
        <v>#REF!</v>
      </c>
      <c r="L62" s="15" t="e">
        <f>MasterSheet!#REF!</f>
        <v>#REF!</v>
      </c>
      <c r="M62" s="15" t="e">
        <f>MasterSheet!#REF!</f>
        <v>#REF!</v>
      </c>
      <c r="N62" s="15" t="e">
        <f>MasterSheet!#REF!</f>
        <v>#REF!</v>
      </c>
      <c r="O62" s="33" t="e">
        <f>MasterSheet!#REF!</f>
        <v>#REF!</v>
      </c>
      <c r="P62" s="15" t="e">
        <f>MasterSheet!#REF!</f>
        <v>#REF!</v>
      </c>
      <c r="Q62" s="15" t="e">
        <f>MasterSheet!#REF!</f>
        <v>#REF!</v>
      </c>
      <c r="R62" s="37" t="e">
        <f>MasterSheet!#REF!</f>
        <v>#REF!</v>
      </c>
      <c r="S62" s="864"/>
      <c r="T62" s="864"/>
      <c r="U62" s="867"/>
      <c r="V62" s="15" t="e">
        <f>MasterSheet!#REF!</f>
        <v>#REF!</v>
      </c>
      <c r="W62" s="15" t="e">
        <f>MasterSheet!#REF!</f>
        <v>#REF!</v>
      </c>
      <c r="X62" s="37" t="e">
        <f>MasterSheet!#REF!</f>
        <v>#REF!</v>
      </c>
      <c r="Y62" s="870"/>
      <c r="Z62" s="870"/>
      <c r="AA62" s="837"/>
    </row>
    <row r="63" spans="2:27" ht="39.950000000000003" customHeight="1" x14ac:dyDescent="0.25">
      <c r="B63" s="862"/>
      <c r="C63" s="869"/>
      <c r="D63" s="23">
        <v>109</v>
      </c>
      <c r="E63" s="15" t="e">
        <f>MasterSheet!#REF!</f>
        <v>#REF!</v>
      </c>
      <c r="F63" s="15" t="e">
        <f>MasterSheet!#REF!</f>
        <v>#REF!</v>
      </c>
      <c r="G63" s="15" t="e">
        <f>MasterSheet!#REF!</f>
        <v>#REF!</v>
      </c>
      <c r="H63" s="15" t="e">
        <f>MasterSheet!#REF!</f>
        <v>#REF!</v>
      </c>
      <c r="I63" s="15" t="e">
        <f>MasterSheet!#REF!</f>
        <v>#REF!</v>
      </c>
      <c r="J63" s="15" t="e">
        <f>MasterSheet!#REF!</f>
        <v>#REF!</v>
      </c>
      <c r="K63" s="15" t="e">
        <f>MasterSheet!#REF!</f>
        <v>#REF!</v>
      </c>
      <c r="L63" s="15" t="e">
        <f>MasterSheet!#REF!</f>
        <v>#REF!</v>
      </c>
      <c r="M63" s="15" t="e">
        <f>MasterSheet!#REF!</f>
        <v>#REF!</v>
      </c>
      <c r="N63" s="15" t="e">
        <f>MasterSheet!#REF!</f>
        <v>#REF!</v>
      </c>
      <c r="O63" s="33" t="e">
        <f>MasterSheet!#REF!</f>
        <v>#REF!</v>
      </c>
      <c r="P63" s="15" t="e">
        <f>MasterSheet!#REF!</f>
        <v>#REF!</v>
      </c>
      <c r="Q63" s="15" t="e">
        <f>MasterSheet!#REF!</f>
        <v>#REF!</v>
      </c>
      <c r="R63" s="37" t="e">
        <f>MasterSheet!#REF!</f>
        <v>#REF!</v>
      </c>
      <c r="S63" s="864"/>
      <c r="T63" s="864"/>
      <c r="U63" s="867"/>
      <c r="V63" s="15" t="e">
        <f>MasterSheet!#REF!</f>
        <v>#REF!</v>
      </c>
      <c r="W63" s="15" t="e">
        <f>MasterSheet!#REF!</f>
        <v>#REF!</v>
      </c>
      <c r="X63" s="37" t="e">
        <f>MasterSheet!#REF!</f>
        <v>#REF!</v>
      </c>
      <c r="Y63" s="870"/>
      <c r="Z63" s="870"/>
      <c r="AA63" s="837"/>
    </row>
    <row r="64" spans="2:27" ht="39.950000000000003" customHeight="1" x14ac:dyDescent="0.25">
      <c r="B64" s="862"/>
      <c r="C64" s="869"/>
      <c r="D64" s="23">
        <v>123</v>
      </c>
      <c r="E64" s="15">
        <f>MasterSheet!AJ114</f>
        <v>0</v>
      </c>
      <c r="F64" s="15">
        <f>MasterSheet!AK114</f>
        <v>0</v>
      </c>
      <c r="G64" s="15">
        <f>MasterSheet!AL114</f>
        <v>0</v>
      </c>
      <c r="H64" s="15">
        <f>MasterSheet!AM114</f>
        <v>0</v>
      </c>
      <c r="I64" s="15">
        <f>MasterSheet!AN114</f>
        <v>0</v>
      </c>
      <c r="J64" s="15">
        <f>MasterSheet!AO114</f>
        <v>0</v>
      </c>
      <c r="K64" s="15">
        <f>MasterSheet!AP114</f>
        <v>0</v>
      </c>
      <c r="L64" s="15">
        <f>MasterSheet!AQ114</f>
        <v>0</v>
      </c>
      <c r="M64" s="15">
        <f>MasterSheet!AR114</f>
        <v>0</v>
      </c>
      <c r="N64" s="15">
        <f>MasterSheet!AS114</f>
        <v>0</v>
      </c>
      <c r="O64" s="33">
        <f>MasterSheet!AT114</f>
        <v>0</v>
      </c>
      <c r="P64" s="15">
        <f>MasterSheet!AU114</f>
        <v>0</v>
      </c>
      <c r="Q64" s="15">
        <f>MasterSheet!AV114</f>
        <v>0</v>
      </c>
      <c r="R64" s="34"/>
      <c r="S64" s="864"/>
      <c r="T64" s="864"/>
      <c r="U64" s="867"/>
      <c r="V64" s="15">
        <f>MasterSheet!BG114</f>
        <v>0</v>
      </c>
      <c r="W64" s="15">
        <f>MasterSheet!BH114</f>
        <v>0</v>
      </c>
      <c r="X64" s="34"/>
      <c r="Y64" s="870"/>
      <c r="Z64" s="870"/>
      <c r="AA64" s="837"/>
    </row>
    <row r="65" spans="2:27" ht="39.950000000000003" customHeight="1" x14ac:dyDescent="0.25">
      <c r="B65" s="862"/>
      <c r="C65" s="869" t="s">
        <v>245</v>
      </c>
      <c r="D65" s="23">
        <v>110</v>
      </c>
      <c r="E65" s="15">
        <f>MasterSheet!AJ115</f>
        <v>3.25</v>
      </c>
      <c r="F65" s="15">
        <f>MasterSheet!AK115</f>
        <v>3</v>
      </c>
      <c r="G65" s="15">
        <f>MasterSheet!AL115</f>
        <v>3.25</v>
      </c>
      <c r="H65" s="15">
        <f>MasterSheet!AM115</f>
        <v>4</v>
      </c>
      <c r="I65" s="15">
        <f>MasterSheet!AN115</f>
        <v>3.25</v>
      </c>
      <c r="J65" s="15">
        <f>MasterSheet!AO115</f>
        <v>6</v>
      </c>
      <c r="K65" s="15">
        <f>MasterSheet!AP115</f>
        <v>3.75</v>
      </c>
      <c r="L65" s="15">
        <f>MasterSheet!AQ115</f>
        <v>0.5</v>
      </c>
      <c r="M65" s="15">
        <f>MasterSheet!AR115</f>
        <v>25</v>
      </c>
      <c r="N65" s="15">
        <f>MasterSheet!AS115</f>
        <v>25</v>
      </c>
      <c r="O65" s="33">
        <f>MasterSheet!AT115</f>
        <v>1</v>
      </c>
      <c r="P65" s="15">
        <f>MasterSheet!AU115</f>
        <v>14.75</v>
      </c>
      <c r="Q65" s="15">
        <f>MasterSheet!AV115</f>
        <v>14.5</v>
      </c>
      <c r="R65" s="37">
        <f>MasterSheet!AW115</f>
        <v>0.98305084745762716</v>
      </c>
      <c r="S65" s="864"/>
      <c r="T65" s="864"/>
      <c r="U65" s="867"/>
      <c r="V65" s="15">
        <f>MasterSheet!BG115</f>
        <v>18</v>
      </c>
      <c r="W65" s="15">
        <f>MasterSheet!BH115</f>
        <v>18.5</v>
      </c>
      <c r="X65" s="37">
        <f>MasterSheet!BI115</f>
        <v>1.0277777777777777</v>
      </c>
      <c r="Y65" s="870"/>
      <c r="Z65" s="870"/>
      <c r="AA65" s="837"/>
    </row>
    <row r="66" spans="2:27" ht="39.950000000000003" customHeight="1" x14ac:dyDescent="0.25">
      <c r="B66" s="862"/>
      <c r="C66" s="869"/>
      <c r="D66" s="23">
        <v>124</v>
      </c>
      <c r="E66" s="15" t="e">
        <f>MasterSheet!#REF!</f>
        <v>#REF!</v>
      </c>
      <c r="F66" s="15" t="e">
        <f>MasterSheet!#REF!</f>
        <v>#REF!</v>
      </c>
      <c r="G66" s="15" t="e">
        <f>MasterSheet!#REF!</f>
        <v>#REF!</v>
      </c>
      <c r="H66" s="15" t="e">
        <f>MasterSheet!#REF!</f>
        <v>#REF!</v>
      </c>
      <c r="I66" s="15" t="e">
        <f>MasterSheet!#REF!</f>
        <v>#REF!</v>
      </c>
      <c r="J66" s="15" t="e">
        <f>MasterSheet!#REF!</f>
        <v>#REF!</v>
      </c>
      <c r="K66" s="15" t="e">
        <f>MasterSheet!#REF!</f>
        <v>#REF!</v>
      </c>
      <c r="L66" s="15" t="e">
        <f>MasterSheet!#REF!</f>
        <v>#REF!</v>
      </c>
      <c r="M66" s="15" t="e">
        <f>MasterSheet!#REF!</f>
        <v>#REF!</v>
      </c>
      <c r="N66" s="15" t="e">
        <f>MasterSheet!#REF!</f>
        <v>#REF!</v>
      </c>
      <c r="O66" s="33" t="e">
        <f>MasterSheet!#REF!</f>
        <v>#REF!</v>
      </c>
      <c r="P66" s="15" t="e">
        <f>MasterSheet!#REF!</f>
        <v>#REF!</v>
      </c>
      <c r="Q66" s="15" t="e">
        <f>MasterSheet!#REF!</f>
        <v>#REF!</v>
      </c>
      <c r="R66" s="34"/>
      <c r="S66" s="864"/>
      <c r="T66" s="864"/>
      <c r="U66" s="867"/>
      <c r="V66" s="15" t="e">
        <f>MasterSheet!#REF!</f>
        <v>#REF!</v>
      </c>
      <c r="W66" s="15" t="e">
        <f>MasterSheet!#REF!</f>
        <v>#REF!</v>
      </c>
      <c r="X66" s="34"/>
      <c r="Y66" s="870"/>
      <c r="Z66" s="870"/>
      <c r="AA66" s="837"/>
    </row>
    <row r="67" spans="2:27" ht="39.950000000000003" customHeight="1" x14ac:dyDescent="0.25">
      <c r="B67" s="862"/>
      <c r="C67" s="869"/>
      <c r="D67" s="23">
        <v>125</v>
      </c>
      <c r="E67" s="15">
        <f>MasterSheet!AJ116</f>
        <v>0</v>
      </c>
      <c r="F67" s="15">
        <f>MasterSheet!AK116</f>
        <v>0</v>
      </c>
      <c r="G67" s="15">
        <f>MasterSheet!AL116</f>
        <v>0</v>
      </c>
      <c r="H67" s="15">
        <f>MasterSheet!AM116</f>
        <v>0</v>
      </c>
      <c r="I67" s="15">
        <f>MasterSheet!AN116</f>
        <v>0</v>
      </c>
      <c r="J67" s="15">
        <f>MasterSheet!AO116</f>
        <v>0</v>
      </c>
      <c r="K67" s="15">
        <f>MasterSheet!AP116</f>
        <v>0</v>
      </c>
      <c r="L67" s="15">
        <f>MasterSheet!AQ116</f>
        <v>0</v>
      </c>
      <c r="M67" s="15">
        <f>MasterSheet!AR116</f>
        <v>0</v>
      </c>
      <c r="N67" s="15">
        <f>MasterSheet!AS116</f>
        <v>0</v>
      </c>
      <c r="O67" s="33">
        <f>MasterSheet!AT116</f>
        <v>0</v>
      </c>
      <c r="P67" s="15">
        <f>MasterSheet!AU116</f>
        <v>0</v>
      </c>
      <c r="Q67" s="15">
        <f>MasterSheet!AV116</f>
        <v>0</v>
      </c>
      <c r="R67" s="34"/>
      <c r="S67" s="865"/>
      <c r="T67" s="865"/>
      <c r="U67" s="868"/>
      <c r="V67" s="15">
        <f>MasterSheet!BG116</f>
        <v>0</v>
      </c>
      <c r="W67" s="15">
        <f>MasterSheet!BH116</f>
        <v>0</v>
      </c>
      <c r="X67" s="34"/>
      <c r="Y67" s="870"/>
      <c r="Z67" s="870"/>
      <c r="AA67" s="837"/>
    </row>
    <row r="68" spans="2:27" x14ac:dyDescent="0.25">
      <c r="Z68" s="42"/>
    </row>
    <row r="69" spans="2:27" x14ac:dyDescent="0.25">
      <c r="Z69" s="42"/>
    </row>
    <row r="70" spans="2:27" ht="30" customHeight="1" x14ac:dyDescent="0.25">
      <c r="B70" s="847" t="s">
        <v>264</v>
      </c>
      <c r="C70" s="847"/>
      <c r="D70" s="847"/>
      <c r="E70" s="839">
        <v>2017</v>
      </c>
      <c r="F70" s="839"/>
      <c r="G70" s="839"/>
      <c r="H70" s="839"/>
      <c r="I70" s="839"/>
      <c r="J70" s="839"/>
      <c r="K70" s="839"/>
      <c r="L70" s="839"/>
      <c r="M70" s="839"/>
      <c r="N70" s="839"/>
      <c r="O70" s="839"/>
      <c r="P70" s="839"/>
      <c r="Q70" s="839"/>
      <c r="R70" s="839"/>
      <c r="S70" s="839"/>
      <c r="T70" s="839"/>
      <c r="U70" s="839"/>
      <c r="V70" s="839"/>
      <c r="W70" s="839"/>
      <c r="X70" s="839"/>
      <c r="Y70" s="839"/>
      <c r="Z70" s="839"/>
      <c r="AA70" s="839"/>
    </row>
    <row r="71" spans="2:27" ht="30" customHeight="1" x14ac:dyDescent="0.25">
      <c r="B71" s="872"/>
      <c r="C71" s="847"/>
      <c r="D71" s="847"/>
      <c r="E71" s="839" t="s">
        <v>33</v>
      </c>
      <c r="F71" s="839"/>
      <c r="G71" s="839" t="s">
        <v>34</v>
      </c>
      <c r="H71" s="839"/>
      <c r="I71" s="839" t="s">
        <v>44</v>
      </c>
      <c r="J71" s="839"/>
      <c r="K71" s="839" t="s">
        <v>35</v>
      </c>
      <c r="L71" s="839"/>
      <c r="M71" s="839" t="s">
        <v>55</v>
      </c>
      <c r="N71" s="839"/>
      <c r="O71" s="839" t="s">
        <v>220</v>
      </c>
      <c r="P71" s="834" t="s">
        <v>33</v>
      </c>
      <c r="Q71" s="834"/>
      <c r="R71" s="834"/>
      <c r="S71" s="834"/>
      <c r="T71" s="834"/>
      <c r="U71" s="834"/>
      <c r="V71" s="834" t="s">
        <v>34</v>
      </c>
      <c r="W71" s="834"/>
      <c r="X71" s="834"/>
      <c r="Y71" s="834"/>
      <c r="Z71" s="834"/>
      <c r="AA71" s="834"/>
    </row>
    <row r="72" spans="2:27" ht="30" customHeight="1" x14ac:dyDescent="0.25">
      <c r="B72" s="872"/>
      <c r="C72" s="847"/>
      <c r="D72" s="847"/>
      <c r="E72" s="6" t="s">
        <v>51</v>
      </c>
      <c r="F72" s="6" t="s">
        <v>45</v>
      </c>
      <c r="G72" s="6" t="s">
        <v>51</v>
      </c>
      <c r="H72" s="6" t="s">
        <v>45</v>
      </c>
      <c r="I72" s="6" t="s">
        <v>51</v>
      </c>
      <c r="J72" s="6" t="s">
        <v>45</v>
      </c>
      <c r="K72" s="6" t="s">
        <v>51</v>
      </c>
      <c r="L72" s="6" t="s">
        <v>45</v>
      </c>
      <c r="M72" s="6" t="s">
        <v>51</v>
      </c>
      <c r="N72" s="6" t="s">
        <v>45</v>
      </c>
      <c r="O72" s="839"/>
      <c r="P72" s="1" t="s">
        <v>221</v>
      </c>
      <c r="Q72" s="1" t="s">
        <v>222</v>
      </c>
      <c r="R72" s="1" t="s">
        <v>220</v>
      </c>
      <c r="S72" s="1" t="s">
        <v>224</v>
      </c>
      <c r="T72" s="1" t="s">
        <v>223</v>
      </c>
      <c r="U72" s="1" t="s">
        <v>220</v>
      </c>
      <c r="V72" s="1" t="s">
        <v>221</v>
      </c>
      <c r="W72" s="1" t="s">
        <v>222</v>
      </c>
      <c r="X72" s="1" t="s">
        <v>220</v>
      </c>
      <c r="Y72" s="1" t="s">
        <v>224</v>
      </c>
      <c r="Z72" s="1" t="s">
        <v>223</v>
      </c>
      <c r="AA72" s="1" t="s">
        <v>220</v>
      </c>
    </row>
    <row r="73" spans="2:27" ht="39.950000000000003" customHeight="1" x14ac:dyDescent="0.25">
      <c r="B73" s="872"/>
      <c r="C73" s="871" t="s">
        <v>35</v>
      </c>
      <c r="D73" s="26" t="s">
        <v>89</v>
      </c>
      <c r="E73" s="20">
        <f>MasterSheet!AJ32</f>
        <v>3</v>
      </c>
      <c r="F73" s="20">
        <f>MasterSheet!AK32</f>
        <v>5</v>
      </c>
      <c r="G73" s="20">
        <f>MasterSheet!AL32</f>
        <v>4</v>
      </c>
      <c r="H73" s="20">
        <f>MasterSheet!AM32</f>
        <v>4</v>
      </c>
      <c r="I73" s="20">
        <f>MasterSheet!AN32</f>
        <v>4</v>
      </c>
      <c r="J73" s="20">
        <f>MasterSheet!AO32</f>
        <v>4</v>
      </c>
      <c r="K73" s="20">
        <f>MasterSheet!AP32</f>
        <v>6</v>
      </c>
      <c r="L73" s="20">
        <f>MasterSheet!AQ32</f>
        <v>4</v>
      </c>
      <c r="M73" s="20">
        <f>MasterSheet!AR32</f>
        <v>55</v>
      </c>
      <c r="N73" s="20">
        <f>MasterSheet!AS32</f>
        <v>55</v>
      </c>
      <c r="O73" s="33">
        <f>MasterSheet!AT32</f>
        <v>1</v>
      </c>
      <c r="P73" s="20">
        <f>MasterSheet!AU32</f>
        <v>41</v>
      </c>
      <c r="Q73" s="20">
        <f>MasterSheet!AV32</f>
        <v>43</v>
      </c>
      <c r="R73" s="37">
        <f>MasterSheet!AW32</f>
        <v>1.0487804878048781</v>
      </c>
      <c r="S73" s="873">
        <f>AVERAGE(P73:P77)</f>
        <v>34.4</v>
      </c>
      <c r="T73" s="873">
        <f>AVERAGE(Q73:Q77)</f>
        <v>35.799999999999997</v>
      </c>
      <c r="U73" s="837">
        <f>T73/S73</f>
        <v>1.0406976744186045</v>
      </c>
      <c r="V73" s="15">
        <f>MasterSheet!BG32</f>
        <v>45</v>
      </c>
      <c r="W73" s="15">
        <f>MasterSheet!BH32</f>
        <v>47</v>
      </c>
      <c r="X73" s="37">
        <f>MasterSheet!BI32</f>
        <v>1.0444444444444445</v>
      </c>
      <c r="Y73" s="870">
        <f>AVERAGE(V73:V77)</f>
        <v>40.799999999999997</v>
      </c>
      <c r="Z73" s="870">
        <f>AVERAGE(W73:W77)</f>
        <v>42.4</v>
      </c>
      <c r="AA73" s="837">
        <f>Z73/Y73</f>
        <v>1.0392156862745099</v>
      </c>
    </row>
    <row r="74" spans="2:27" ht="39.950000000000003" customHeight="1" x14ac:dyDescent="0.25">
      <c r="B74" s="872"/>
      <c r="C74" s="871"/>
      <c r="D74" s="26" t="s">
        <v>90</v>
      </c>
      <c r="E74" s="20">
        <f>MasterSheet!AJ33</f>
        <v>5</v>
      </c>
      <c r="F74" s="20">
        <f>MasterSheet!AK33</f>
        <v>6</v>
      </c>
      <c r="G74" s="20">
        <f>MasterSheet!AL33</f>
        <v>13</v>
      </c>
      <c r="H74" s="20">
        <f>MasterSheet!AM33</f>
        <v>14</v>
      </c>
      <c r="I74" s="20">
        <f>MasterSheet!AN33</f>
        <v>2</v>
      </c>
      <c r="J74" s="20">
        <f>MasterSheet!AO33</f>
        <v>0</v>
      </c>
      <c r="K74" s="20">
        <f>MasterSheet!AP33</f>
        <v>2</v>
      </c>
      <c r="L74" s="20">
        <f>MasterSheet!AQ33</f>
        <v>2</v>
      </c>
      <c r="M74" s="20">
        <f>MasterSheet!AR33</f>
        <v>40</v>
      </c>
      <c r="N74" s="20">
        <f>MasterSheet!AS33</f>
        <v>40</v>
      </c>
      <c r="O74" s="33">
        <f>MasterSheet!AT33</f>
        <v>1</v>
      </c>
      <c r="P74" s="20">
        <f>MasterSheet!AU33</f>
        <v>23</v>
      </c>
      <c r="Q74" s="20">
        <f>MasterSheet!AV33</f>
        <v>24</v>
      </c>
      <c r="R74" s="37">
        <f>MasterSheet!AW33</f>
        <v>1.0434782608695652</v>
      </c>
      <c r="S74" s="873"/>
      <c r="T74" s="873"/>
      <c r="U74" s="837"/>
      <c r="V74" s="15">
        <f>MasterSheet!BG33</f>
        <v>36</v>
      </c>
      <c r="W74" s="15">
        <f>MasterSheet!BH33</f>
        <v>38</v>
      </c>
      <c r="X74" s="37">
        <f>MasterSheet!BI33</f>
        <v>1.0555555555555556</v>
      </c>
      <c r="Y74" s="870"/>
      <c r="Z74" s="870"/>
      <c r="AA74" s="837"/>
    </row>
    <row r="75" spans="2:27" ht="39.950000000000003" customHeight="1" x14ac:dyDescent="0.25">
      <c r="B75" s="872"/>
      <c r="C75" s="871"/>
      <c r="D75" s="26" t="s">
        <v>91</v>
      </c>
      <c r="E75" s="20">
        <f>MasterSheet!AJ34</f>
        <v>12</v>
      </c>
      <c r="F75" s="20">
        <f>MasterSheet!AK34</f>
        <v>14</v>
      </c>
      <c r="G75" s="20">
        <f>MasterSheet!AL34</f>
        <v>0</v>
      </c>
      <c r="H75" s="20">
        <f>MasterSheet!AM34</f>
        <v>0</v>
      </c>
      <c r="I75" s="20">
        <f>MasterSheet!AN34</f>
        <v>30</v>
      </c>
      <c r="J75" s="20">
        <f>MasterSheet!AO34</f>
        <v>28</v>
      </c>
      <c r="K75" s="20">
        <f>MasterSheet!AP34</f>
        <v>0</v>
      </c>
      <c r="L75" s="20">
        <f>MasterSheet!AQ34</f>
        <v>0</v>
      </c>
      <c r="M75" s="20">
        <f>MasterSheet!AR34</f>
        <v>90</v>
      </c>
      <c r="N75" s="20">
        <f>MasterSheet!AS34</f>
        <v>90</v>
      </c>
      <c r="O75" s="33">
        <f>MasterSheet!AT34</f>
        <v>1</v>
      </c>
      <c r="P75" s="20">
        <f>MasterSheet!AU34</f>
        <v>60</v>
      </c>
      <c r="Q75" s="20">
        <f>MasterSheet!AV34</f>
        <v>62</v>
      </c>
      <c r="R75" s="37">
        <f>MasterSheet!AW34</f>
        <v>1.0333333333333334</v>
      </c>
      <c r="S75" s="873"/>
      <c r="T75" s="873"/>
      <c r="U75" s="837"/>
      <c r="V75" s="15">
        <f>MasterSheet!BG34</f>
        <v>60</v>
      </c>
      <c r="W75" s="15">
        <f>MasterSheet!BH34</f>
        <v>62</v>
      </c>
      <c r="X75" s="37">
        <f>MasterSheet!BI34</f>
        <v>1.0333333333333334</v>
      </c>
      <c r="Y75" s="870"/>
      <c r="Z75" s="870"/>
      <c r="AA75" s="837"/>
    </row>
    <row r="76" spans="2:27" ht="39.950000000000003" customHeight="1" x14ac:dyDescent="0.25">
      <c r="B76" s="872"/>
      <c r="C76" s="871"/>
      <c r="D76" s="26" t="s">
        <v>92</v>
      </c>
      <c r="E76" s="20">
        <f>MasterSheet!AJ35</f>
        <v>7</v>
      </c>
      <c r="F76" s="20">
        <f>MasterSheet!AK35</f>
        <v>7</v>
      </c>
      <c r="G76" s="20">
        <f>MasterSheet!AL35</f>
        <v>10</v>
      </c>
      <c r="H76" s="20">
        <f>MasterSheet!AM35</f>
        <v>10</v>
      </c>
      <c r="I76" s="20">
        <f>MasterSheet!AN35</f>
        <v>3</v>
      </c>
      <c r="J76" s="20">
        <f>MasterSheet!AO35</f>
        <v>3</v>
      </c>
      <c r="K76" s="20">
        <f>MasterSheet!AP35</f>
        <v>2</v>
      </c>
      <c r="L76" s="20">
        <f>MasterSheet!AQ35</f>
        <v>2</v>
      </c>
      <c r="M76" s="20">
        <f>MasterSheet!AR35</f>
        <v>40</v>
      </c>
      <c r="N76" s="20">
        <f>MasterSheet!AS35</f>
        <v>40</v>
      </c>
      <c r="O76" s="33">
        <f>MasterSheet!AT35</f>
        <v>1</v>
      </c>
      <c r="P76" s="20">
        <f>MasterSheet!AU35</f>
        <v>25</v>
      </c>
      <c r="Q76" s="20">
        <f>MasterSheet!AV35</f>
        <v>25</v>
      </c>
      <c r="R76" s="37">
        <f>MasterSheet!AW35</f>
        <v>1</v>
      </c>
      <c r="S76" s="873"/>
      <c r="T76" s="873"/>
      <c r="U76" s="837"/>
      <c r="V76" s="15">
        <f>MasterSheet!BG35</f>
        <v>35</v>
      </c>
      <c r="W76" s="15">
        <f>MasterSheet!BH35</f>
        <v>35</v>
      </c>
      <c r="X76" s="37">
        <f>MasterSheet!BI35</f>
        <v>1</v>
      </c>
      <c r="Y76" s="870"/>
      <c r="Z76" s="870"/>
      <c r="AA76" s="837"/>
    </row>
    <row r="77" spans="2:27" ht="39.950000000000003" customHeight="1" x14ac:dyDescent="0.25">
      <c r="B77" s="872"/>
      <c r="C77" s="871"/>
      <c r="D77" s="26" t="s">
        <v>93</v>
      </c>
      <c r="E77" s="20">
        <f>MasterSheet!AJ36</f>
        <v>5</v>
      </c>
      <c r="F77" s="20">
        <f>MasterSheet!AK36</f>
        <v>7</v>
      </c>
      <c r="G77" s="20">
        <f>MasterSheet!AL36</f>
        <v>5</v>
      </c>
      <c r="H77" s="20">
        <f>MasterSheet!AM36</f>
        <v>5</v>
      </c>
      <c r="I77" s="20">
        <f>MasterSheet!AN36</f>
        <v>5</v>
      </c>
      <c r="J77" s="20">
        <f>MasterSheet!AO36</f>
        <v>5</v>
      </c>
      <c r="K77" s="20">
        <f>MasterSheet!AP36</f>
        <v>7</v>
      </c>
      <c r="L77" s="20">
        <f>MasterSheet!AQ36</f>
        <v>5</v>
      </c>
      <c r="M77" s="20">
        <f>MasterSheet!AR36</f>
        <v>40</v>
      </c>
      <c r="N77" s="20">
        <f>MasterSheet!AS36</f>
        <v>40</v>
      </c>
      <c r="O77" s="33">
        <f>MasterSheet!AT36</f>
        <v>1</v>
      </c>
      <c r="P77" s="20">
        <f>MasterSheet!AU36</f>
        <v>23</v>
      </c>
      <c r="Q77" s="20">
        <f>MasterSheet!AV36</f>
        <v>25</v>
      </c>
      <c r="R77" s="37">
        <f>MasterSheet!AW36</f>
        <v>1.0869565217391304</v>
      </c>
      <c r="S77" s="873"/>
      <c r="T77" s="873"/>
      <c r="U77" s="837"/>
      <c r="V77" s="15">
        <f>MasterSheet!BG36</f>
        <v>28</v>
      </c>
      <c r="W77" s="15">
        <f>MasterSheet!BH36</f>
        <v>30</v>
      </c>
      <c r="X77" s="37">
        <f>MasterSheet!BI36</f>
        <v>1.0714285714285714</v>
      </c>
      <c r="Y77" s="870"/>
      <c r="Z77" s="870"/>
      <c r="AA77" s="837"/>
    </row>
    <row r="80" spans="2:27" ht="30" customHeight="1" x14ac:dyDescent="0.25">
      <c r="B80" s="847" t="s">
        <v>263</v>
      </c>
      <c r="C80" s="847"/>
      <c r="D80" s="847"/>
      <c r="E80" s="839">
        <v>2017</v>
      </c>
      <c r="F80" s="839"/>
      <c r="G80" s="839"/>
      <c r="H80" s="839"/>
      <c r="I80" s="839"/>
      <c r="J80" s="839"/>
      <c r="K80" s="839"/>
      <c r="L80" s="839"/>
      <c r="M80" s="839"/>
      <c r="N80" s="839"/>
      <c r="O80" s="839"/>
      <c r="P80" s="839"/>
      <c r="Q80" s="839"/>
      <c r="R80" s="839"/>
      <c r="S80" s="839"/>
      <c r="T80" s="839"/>
      <c r="U80" s="839"/>
      <c r="V80" s="839"/>
      <c r="W80" s="839"/>
      <c r="X80" s="839"/>
      <c r="Y80" s="839"/>
      <c r="Z80" s="839"/>
      <c r="AA80" s="839"/>
    </row>
    <row r="81" spans="2:27" ht="30" customHeight="1" x14ac:dyDescent="0.25">
      <c r="B81" s="847"/>
      <c r="C81" s="847"/>
      <c r="D81" s="847"/>
      <c r="E81" s="839" t="s">
        <v>33</v>
      </c>
      <c r="F81" s="839"/>
      <c r="G81" s="839" t="s">
        <v>34</v>
      </c>
      <c r="H81" s="839"/>
      <c r="I81" s="839" t="s">
        <v>44</v>
      </c>
      <c r="J81" s="839"/>
      <c r="K81" s="839" t="s">
        <v>35</v>
      </c>
      <c r="L81" s="839"/>
      <c r="M81" s="839" t="s">
        <v>55</v>
      </c>
      <c r="N81" s="839"/>
      <c r="O81" s="839" t="s">
        <v>220</v>
      </c>
      <c r="P81" s="834" t="s">
        <v>33</v>
      </c>
      <c r="Q81" s="834"/>
      <c r="R81" s="834"/>
      <c r="S81" s="834"/>
      <c r="T81" s="834"/>
      <c r="U81" s="834"/>
      <c r="V81" s="834" t="s">
        <v>34</v>
      </c>
      <c r="W81" s="834"/>
      <c r="X81" s="834"/>
      <c r="Y81" s="834"/>
      <c r="Z81" s="834"/>
      <c r="AA81" s="834"/>
    </row>
    <row r="82" spans="2:27" ht="30" customHeight="1" x14ac:dyDescent="0.25">
      <c r="B82" s="847"/>
      <c r="C82" s="847"/>
      <c r="D82" s="847"/>
      <c r="E82" s="6" t="s">
        <v>51</v>
      </c>
      <c r="F82" s="6" t="s">
        <v>45</v>
      </c>
      <c r="G82" s="6" t="s">
        <v>51</v>
      </c>
      <c r="H82" s="6" t="s">
        <v>45</v>
      </c>
      <c r="I82" s="6" t="s">
        <v>51</v>
      </c>
      <c r="J82" s="6" t="s">
        <v>45</v>
      </c>
      <c r="K82" s="6" t="s">
        <v>51</v>
      </c>
      <c r="L82" s="6" t="s">
        <v>45</v>
      </c>
      <c r="M82" s="6" t="s">
        <v>51</v>
      </c>
      <c r="N82" s="6" t="s">
        <v>45</v>
      </c>
      <c r="O82" s="839"/>
      <c r="P82" s="1" t="s">
        <v>221</v>
      </c>
      <c r="Q82" s="1" t="s">
        <v>222</v>
      </c>
      <c r="R82" s="1" t="s">
        <v>220</v>
      </c>
      <c r="S82" s="1" t="s">
        <v>224</v>
      </c>
      <c r="T82" s="1" t="s">
        <v>223</v>
      </c>
      <c r="U82" s="1" t="s">
        <v>220</v>
      </c>
      <c r="V82" s="1" t="s">
        <v>221</v>
      </c>
      <c r="W82" s="1" t="s">
        <v>222</v>
      </c>
      <c r="X82" s="1" t="s">
        <v>220</v>
      </c>
      <c r="Y82" s="1" t="s">
        <v>224</v>
      </c>
      <c r="Z82" s="1" t="s">
        <v>223</v>
      </c>
      <c r="AA82" s="1" t="s">
        <v>220</v>
      </c>
    </row>
    <row r="83" spans="2:27" ht="39.950000000000003" customHeight="1" x14ac:dyDescent="0.25">
      <c r="B83" s="847"/>
      <c r="C83" s="858" t="s">
        <v>52</v>
      </c>
      <c r="D83" s="13" t="s">
        <v>250</v>
      </c>
      <c r="E83" s="15">
        <f>MasterSheet!AJ37</f>
        <v>0</v>
      </c>
      <c r="F83" s="15">
        <f>MasterSheet!AK37</f>
        <v>0</v>
      </c>
      <c r="G83" s="15">
        <f>MasterSheet!AL37</f>
        <v>0</v>
      </c>
      <c r="H83" s="15">
        <f>MasterSheet!AM37</f>
        <v>0</v>
      </c>
      <c r="I83" s="15">
        <f>MasterSheet!AN37</f>
        <v>5</v>
      </c>
      <c r="J83" s="15">
        <f>MasterSheet!AO37</f>
        <v>5</v>
      </c>
      <c r="K83" s="15">
        <f>MasterSheet!AP37</f>
        <v>5</v>
      </c>
      <c r="L83" s="15">
        <f>MasterSheet!AQ37</f>
        <v>5</v>
      </c>
      <c r="M83" s="15">
        <f>MasterSheet!AR37</f>
        <v>10</v>
      </c>
      <c r="N83" s="15">
        <f>MasterSheet!AS37</f>
        <v>10</v>
      </c>
      <c r="O83" s="33">
        <f>MasterSheet!AT37</f>
        <v>1</v>
      </c>
      <c r="P83" s="15">
        <f>MasterSheet!AU37</f>
        <v>0</v>
      </c>
      <c r="Q83" s="15">
        <f>MasterSheet!AV37</f>
        <v>0</v>
      </c>
      <c r="R83" s="7"/>
      <c r="S83" s="870">
        <f>AVERAGE(P83:P85)</f>
        <v>0</v>
      </c>
      <c r="T83" s="870">
        <f>AVERAGE(Q83:Q85)</f>
        <v>0</v>
      </c>
      <c r="U83" s="874"/>
      <c r="V83" s="15">
        <f>MasterSheet!BG37</f>
        <v>0</v>
      </c>
      <c r="W83" s="15">
        <f>MasterSheet!BH37</f>
        <v>0</v>
      </c>
      <c r="X83" s="7"/>
      <c r="Y83" s="870">
        <f>AVERAGE(V83:V85)</f>
        <v>1.6666666666666667</v>
      </c>
      <c r="Z83" s="870">
        <f>AVERAGE(W83:W85)</f>
        <v>1.6666666666666667</v>
      </c>
      <c r="AA83" s="837">
        <f>Z83/Y83</f>
        <v>1</v>
      </c>
    </row>
    <row r="84" spans="2:27" ht="39.950000000000003" customHeight="1" x14ac:dyDescent="0.25">
      <c r="B84" s="847"/>
      <c r="C84" s="858"/>
      <c r="D84" s="12" t="s">
        <v>251</v>
      </c>
      <c r="E84" s="15">
        <f>MasterSheet!AJ38</f>
        <v>0</v>
      </c>
      <c r="F84" s="15">
        <f>MasterSheet!AK38</f>
        <v>0</v>
      </c>
      <c r="G84" s="15">
        <f>MasterSheet!AL38</f>
        <v>5</v>
      </c>
      <c r="H84" s="15">
        <f>MasterSheet!AM38</f>
        <v>5</v>
      </c>
      <c r="I84" s="15">
        <f>MasterSheet!AN38</f>
        <v>0</v>
      </c>
      <c r="J84" s="15">
        <f>MasterSheet!AO38</f>
        <v>0</v>
      </c>
      <c r="K84" s="15">
        <f>MasterSheet!AP38</f>
        <v>0</v>
      </c>
      <c r="L84" s="15">
        <f>MasterSheet!AQ38</f>
        <v>0</v>
      </c>
      <c r="M84" s="15">
        <f>MasterSheet!AR38</f>
        <v>5</v>
      </c>
      <c r="N84" s="15">
        <f>MasterSheet!AS38</f>
        <v>5</v>
      </c>
      <c r="O84" s="33">
        <f>MasterSheet!AT38</f>
        <v>1</v>
      </c>
      <c r="P84" s="15">
        <f>MasterSheet!AU38</f>
        <v>0</v>
      </c>
      <c r="Q84" s="15">
        <f>MasterSheet!AV38</f>
        <v>0</v>
      </c>
      <c r="R84" s="7"/>
      <c r="S84" s="870"/>
      <c r="T84" s="870"/>
      <c r="U84" s="874"/>
      <c r="V84" s="15">
        <f>MasterSheet!BG38</f>
        <v>5</v>
      </c>
      <c r="W84" s="15">
        <f>MasterSheet!BH38</f>
        <v>5</v>
      </c>
      <c r="X84" s="37">
        <f>MasterSheet!BI38</f>
        <v>1</v>
      </c>
      <c r="Y84" s="870"/>
      <c r="Z84" s="870"/>
      <c r="AA84" s="837"/>
    </row>
    <row r="85" spans="2:27" ht="39.950000000000003" customHeight="1" x14ac:dyDescent="0.25">
      <c r="B85" s="847"/>
      <c r="C85" s="858"/>
      <c r="D85" s="12" t="s">
        <v>252</v>
      </c>
      <c r="E85" s="15">
        <f>MasterSheet!AJ39</f>
        <v>0</v>
      </c>
      <c r="F85" s="15">
        <f>MasterSheet!AK39</f>
        <v>0</v>
      </c>
      <c r="G85" s="15">
        <f>MasterSheet!AL39</f>
        <v>0</v>
      </c>
      <c r="H85" s="15">
        <f>MasterSheet!AM39</f>
        <v>0</v>
      </c>
      <c r="I85" s="15">
        <f>MasterSheet!AN39</f>
        <v>10</v>
      </c>
      <c r="J85" s="15">
        <f>MasterSheet!AO39</f>
        <v>10</v>
      </c>
      <c r="K85" s="15">
        <f>MasterSheet!AP39</f>
        <v>5</v>
      </c>
      <c r="L85" s="15">
        <f>MasterSheet!AQ39</f>
        <v>5</v>
      </c>
      <c r="M85" s="15">
        <f>MasterSheet!AR39</f>
        <v>15</v>
      </c>
      <c r="N85" s="15">
        <f>MasterSheet!AS39</f>
        <v>15</v>
      </c>
      <c r="O85" s="33">
        <f>MasterSheet!AT39</f>
        <v>1</v>
      </c>
      <c r="P85" s="15">
        <f>MasterSheet!AU39</f>
        <v>0</v>
      </c>
      <c r="Q85" s="15">
        <f>MasterSheet!AV39</f>
        <v>0</v>
      </c>
      <c r="R85" s="7"/>
      <c r="S85" s="870"/>
      <c r="T85" s="870"/>
      <c r="U85" s="874"/>
      <c r="V85" s="15">
        <f>MasterSheet!BG39</f>
        <v>0</v>
      </c>
      <c r="W85" s="15">
        <f>MasterSheet!BH39</f>
        <v>0</v>
      </c>
      <c r="X85" s="7"/>
      <c r="Y85" s="870"/>
      <c r="Z85" s="870"/>
      <c r="AA85" s="837"/>
    </row>
    <row r="88" spans="2:27" ht="30" customHeight="1" x14ac:dyDescent="0.25">
      <c r="B88" s="875" t="s">
        <v>262</v>
      </c>
      <c r="C88" s="875"/>
      <c r="D88" s="875"/>
      <c r="E88" s="839">
        <v>2017</v>
      </c>
      <c r="F88" s="839"/>
      <c r="G88" s="839"/>
      <c r="H88" s="839"/>
      <c r="I88" s="839"/>
      <c r="J88" s="839"/>
      <c r="K88" s="839"/>
      <c r="L88" s="839"/>
      <c r="M88" s="839"/>
      <c r="N88" s="839"/>
      <c r="O88" s="839"/>
      <c r="P88" s="839"/>
      <c r="Q88" s="839"/>
      <c r="R88" s="839"/>
      <c r="S88" s="839"/>
      <c r="T88" s="839"/>
      <c r="U88" s="839"/>
      <c r="V88" s="839"/>
      <c r="W88" s="839"/>
      <c r="X88" s="839"/>
      <c r="Y88" s="839"/>
      <c r="Z88" s="839"/>
      <c r="AA88" s="839"/>
    </row>
    <row r="89" spans="2:27" ht="30" customHeight="1" x14ac:dyDescent="0.25">
      <c r="B89" s="875"/>
      <c r="C89" s="875"/>
      <c r="D89" s="875"/>
      <c r="E89" s="839" t="s">
        <v>33</v>
      </c>
      <c r="F89" s="839"/>
      <c r="G89" s="839" t="s">
        <v>34</v>
      </c>
      <c r="H89" s="839"/>
      <c r="I89" s="839" t="s">
        <v>44</v>
      </c>
      <c r="J89" s="839"/>
      <c r="K89" s="839" t="s">
        <v>35</v>
      </c>
      <c r="L89" s="839"/>
      <c r="M89" s="839" t="s">
        <v>55</v>
      </c>
      <c r="N89" s="839"/>
      <c r="O89" s="839" t="s">
        <v>220</v>
      </c>
      <c r="P89" s="834" t="s">
        <v>33</v>
      </c>
      <c r="Q89" s="834"/>
      <c r="R89" s="834"/>
      <c r="S89" s="834"/>
      <c r="T89" s="834"/>
      <c r="U89" s="834"/>
      <c r="V89" s="834" t="s">
        <v>34</v>
      </c>
      <c r="W89" s="834"/>
      <c r="X89" s="834"/>
      <c r="Y89" s="834"/>
      <c r="Z89" s="834"/>
      <c r="AA89" s="834"/>
    </row>
    <row r="90" spans="2:27" ht="30" customHeight="1" x14ac:dyDescent="0.25">
      <c r="B90" s="875"/>
      <c r="C90" s="875"/>
      <c r="D90" s="875"/>
      <c r="E90" s="6" t="s">
        <v>51</v>
      </c>
      <c r="F90" s="6" t="s">
        <v>45</v>
      </c>
      <c r="G90" s="6" t="s">
        <v>51</v>
      </c>
      <c r="H90" s="6" t="s">
        <v>45</v>
      </c>
      <c r="I90" s="6" t="s">
        <v>51</v>
      </c>
      <c r="J90" s="6" t="s">
        <v>45</v>
      </c>
      <c r="K90" s="6" t="s">
        <v>51</v>
      </c>
      <c r="L90" s="6" t="s">
        <v>45</v>
      </c>
      <c r="M90" s="6" t="s">
        <v>51</v>
      </c>
      <c r="N90" s="6" t="s">
        <v>45</v>
      </c>
      <c r="O90" s="839"/>
      <c r="P90" s="1" t="s">
        <v>221</v>
      </c>
      <c r="Q90" s="1" t="s">
        <v>222</v>
      </c>
      <c r="R90" s="1" t="s">
        <v>220</v>
      </c>
      <c r="S90" s="1" t="s">
        <v>224</v>
      </c>
      <c r="T90" s="1" t="s">
        <v>223</v>
      </c>
      <c r="U90" s="1" t="s">
        <v>220</v>
      </c>
      <c r="V90" s="1" t="s">
        <v>221</v>
      </c>
      <c r="W90" s="1" t="s">
        <v>222</v>
      </c>
      <c r="X90" s="1" t="s">
        <v>220</v>
      </c>
      <c r="Y90" s="1" t="s">
        <v>224</v>
      </c>
      <c r="Z90" s="1" t="s">
        <v>223</v>
      </c>
      <c r="AA90" s="1" t="s">
        <v>220</v>
      </c>
    </row>
    <row r="91" spans="2:27" ht="39.950000000000003" customHeight="1" x14ac:dyDescent="0.25">
      <c r="B91" s="875"/>
      <c r="C91" s="876" t="s">
        <v>41</v>
      </c>
      <c r="D91" s="28" t="s">
        <v>115</v>
      </c>
      <c r="E91" s="15">
        <f>MasterSheet!AJ55</f>
        <v>10</v>
      </c>
      <c r="F91" s="15">
        <f>MasterSheet!AK55</f>
        <v>15</v>
      </c>
      <c r="G91" s="15">
        <f>MasterSheet!AL55</f>
        <v>10</v>
      </c>
      <c r="H91" s="15">
        <f>MasterSheet!AM55</f>
        <v>10</v>
      </c>
      <c r="I91" s="15">
        <f>MasterSheet!AN55</f>
        <v>10</v>
      </c>
      <c r="J91" s="15">
        <f>MasterSheet!AO55</f>
        <v>10</v>
      </c>
      <c r="K91" s="15">
        <f>MasterSheet!AP55</f>
        <v>20</v>
      </c>
      <c r="L91" s="15">
        <f>MasterSheet!AQ55</f>
        <v>15</v>
      </c>
      <c r="M91" s="15">
        <f>MasterSheet!AR55</f>
        <v>80</v>
      </c>
      <c r="N91" s="15">
        <f>MasterSheet!AS55</f>
        <v>80</v>
      </c>
      <c r="O91" s="33">
        <f>MasterSheet!AT55</f>
        <v>1</v>
      </c>
      <c r="P91" s="15">
        <f>MasterSheet!AU55</f>
        <v>40</v>
      </c>
      <c r="Q91" s="15">
        <f>MasterSheet!AV55</f>
        <v>45</v>
      </c>
      <c r="R91" s="37">
        <f>MasterSheet!AW55</f>
        <v>1.125</v>
      </c>
      <c r="S91" s="870">
        <f>AVERAGE(P91:P97)</f>
        <v>27.714285714285715</v>
      </c>
      <c r="T91" s="870">
        <f>AVERAGE(Q91:Q97)</f>
        <v>28.428571428571427</v>
      </c>
      <c r="U91" s="837">
        <f>T91/S91</f>
        <v>1.0257731958762886</v>
      </c>
      <c r="V91" s="15">
        <f>MasterSheet!BG55</f>
        <v>50</v>
      </c>
      <c r="W91" s="15">
        <f>MasterSheet!BH55</f>
        <v>55</v>
      </c>
      <c r="X91" s="37">
        <f>MasterSheet!BI55</f>
        <v>1.1000000000000001</v>
      </c>
      <c r="Y91" s="870">
        <f>AVERAGE(V91:V97)</f>
        <v>33.785714285714285</v>
      </c>
      <c r="Z91" s="870">
        <f>AVERAGE(W91:W97)</f>
        <v>34.928571428571431</v>
      </c>
      <c r="AA91" s="837">
        <f>Z91/Y91</f>
        <v>1.0338266384778014</v>
      </c>
    </row>
    <row r="92" spans="2:27" ht="39.950000000000003" customHeight="1" x14ac:dyDescent="0.25">
      <c r="B92" s="875"/>
      <c r="C92" s="876"/>
      <c r="D92" s="28" t="s">
        <v>117</v>
      </c>
      <c r="E92" s="15">
        <f>MasterSheet!AJ56</f>
        <v>7.5</v>
      </c>
      <c r="F92" s="15">
        <f>MasterSheet!AK56</f>
        <v>6</v>
      </c>
      <c r="G92" s="15">
        <f>MasterSheet!AL56</f>
        <v>5</v>
      </c>
      <c r="H92" s="15">
        <f>MasterSheet!AM56</f>
        <v>5</v>
      </c>
      <c r="I92" s="15">
        <f>MasterSheet!AN56</f>
        <v>7.5</v>
      </c>
      <c r="J92" s="15">
        <f>MasterSheet!AO56</f>
        <v>7.5</v>
      </c>
      <c r="K92" s="15">
        <f>MasterSheet!AP56</f>
        <v>11</v>
      </c>
      <c r="L92" s="15">
        <f>MasterSheet!AQ56</f>
        <v>12.5</v>
      </c>
      <c r="M92" s="15">
        <f>MasterSheet!AR56</f>
        <v>60</v>
      </c>
      <c r="N92" s="15">
        <f>MasterSheet!AS56</f>
        <v>60</v>
      </c>
      <c r="O92" s="33">
        <f>MasterSheet!AT56</f>
        <v>1</v>
      </c>
      <c r="P92" s="15">
        <f>MasterSheet!AU56</f>
        <v>36.5</v>
      </c>
      <c r="Q92" s="15">
        <f>MasterSheet!AV56</f>
        <v>35</v>
      </c>
      <c r="R92" s="37">
        <f>MasterSheet!AW56</f>
        <v>0.95890410958904104</v>
      </c>
      <c r="S92" s="870"/>
      <c r="T92" s="870"/>
      <c r="U92" s="837"/>
      <c r="V92" s="15">
        <f>MasterSheet!BG56</f>
        <v>41.5</v>
      </c>
      <c r="W92" s="15">
        <f>MasterSheet!BH56</f>
        <v>40</v>
      </c>
      <c r="X92" s="37">
        <f>MasterSheet!BI56</f>
        <v>0.96385542168674698</v>
      </c>
      <c r="Y92" s="870"/>
      <c r="Z92" s="870"/>
      <c r="AA92" s="837"/>
    </row>
    <row r="93" spans="2:27" ht="39.950000000000003" customHeight="1" x14ac:dyDescent="0.25">
      <c r="B93" s="875"/>
      <c r="C93" s="876"/>
      <c r="D93" s="28" t="s">
        <v>118</v>
      </c>
      <c r="E93" s="15">
        <f>MasterSheet!AJ57</f>
        <v>5</v>
      </c>
      <c r="F93" s="15">
        <f>MasterSheet!AK57</f>
        <v>2.5</v>
      </c>
      <c r="G93" s="15">
        <f>MasterSheet!AL57</f>
        <v>5</v>
      </c>
      <c r="H93" s="15">
        <f>MasterSheet!AM57</f>
        <v>8</v>
      </c>
      <c r="I93" s="15">
        <f>MasterSheet!AN57</f>
        <v>6</v>
      </c>
      <c r="J93" s="15">
        <f>MasterSheet!AO57</f>
        <v>3.8</v>
      </c>
      <c r="K93" s="15">
        <f>MasterSheet!AP57</f>
        <v>5</v>
      </c>
      <c r="L93" s="15">
        <f>MasterSheet!AQ57</f>
        <v>6.7</v>
      </c>
      <c r="M93" s="15">
        <f>MasterSheet!AR57</f>
        <v>30</v>
      </c>
      <c r="N93" s="15">
        <f>MasterSheet!AS57</f>
        <v>30</v>
      </c>
      <c r="O93" s="33">
        <f>MasterSheet!AT57</f>
        <v>1</v>
      </c>
      <c r="P93" s="15">
        <f>MasterSheet!AU57</f>
        <v>14</v>
      </c>
      <c r="Q93" s="15">
        <f>MasterSheet!AV57</f>
        <v>11.5</v>
      </c>
      <c r="R93" s="39">
        <f>MasterSheet!AW57</f>
        <v>0.8214285714285714</v>
      </c>
      <c r="S93" s="870"/>
      <c r="T93" s="870"/>
      <c r="U93" s="837"/>
      <c r="V93" s="15">
        <f>MasterSheet!BG57</f>
        <v>19</v>
      </c>
      <c r="W93" s="15">
        <f>MasterSheet!BH57</f>
        <v>19.5</v>
      </c>
      <c r="X93" s="37">
        <f>MasterSheet!BI57</f>
        <v>1.0263157894736843</v>
      </c>
      <c r="Y93" s="870"/>
      <c r="Z93" s="870"/>
      <c r="AA93" s="837"/>
    </row>
    <row r="94" spans="2:27" ht="39.950000000000003" customHeight="1" x14ac:dyDescent="0.25">
      <c r="B94" s="875"/>
      <c r="C94" s="876"/>
      <c r="D94" s="28" t="s">
        <v>119</v>
      </c>
      <c r="E94" s="15">
        <f>MasterSheet!AJ58</f>
        <v>5</v>
      </c>
      <c r="F94" s="15">
        <f>MasterSheet!AK58</f>
        <v>5</v>
      </c>
      <c r="G94" s="15">
        <f>MasterSheet!AL58</f>
        <v>0</v>
      </c>
      <c r="H94" s="15">
        <f>MasterSheet!AM58</f>
        <v>0</v>
      </c>
      <c r="I94" s="15">
        <f>MasterSheet!AN58</f>
        <v>7.5</v>
      </c>
      <c r="J94" s="15">
        <f>MasterSheet!AO58</f>
        <v>7.5</v>
      </c>
      <c r="K94" s="15">
        <f>MasterSheet!AP58</f>
        <v>7.5</v>
      </c>
      <c r="L94" s="15">
        <f>MasterSheet!AQ58</f>
        <v>7.5</v>
      </c>
      <c r="M94" s="15">
        <f>MasterSheet!AR58</f>
        <v>40</v>
      </c>
      <c r="N94" s="15">
        <f>MasterSheet!AS58</f>
        <v>40</v>
      </c>
      <c r="O94" s="33">
        <f>MasterSheet!AT58</f>
        <v>1</v>
      </c>
      <c r="P94" s="15">
        <f>MasterSheet!AU58</f>
        <v>25</v>
      </c>
      <c r="Q94" s="15">
        <f>MasterSheet!AV58</f>
        <v>25</v>
      </c>
      <c r="R94" s="37">
        <f>MasterSheet!AW58</f>
        <v>1</v>
      </c>
      <c r="S94" s="870"/>
      <c r="T94" s="870"/>
      <c r="U94" s="837"/>
      <c r="V94" s="15">
        <f>MasterSheet!BG58</f>
        <v>25</v>
      </c>
      <c r="W94" s="15">
        <f>MasterSheet!BH58</f>
        <v>25</v>
      </c>
      <c r="X94" s="37">
        <f>MasterSheet!BI58</f>
        <v>1</v>
      </c>
      <c r="Y94" s="870"/>
      <c r="Z94" s="870"/>
      <c r="AA94" s="837"/>
    </row>
    <row r="95" spans="2:27" ht="39.950000000000003" customHeight="1" x14ac:dyDescent="0.25">
      <c r="B95" s="875"/>
      <c r="C95" s="876"/>
      <c r="D95" s="28" t="s">
        <v>120</v>
      </c>
      <c r="E95" s="15">
        <f>MasterSheet!AJ59</f>
        <v>5</v>
      </c>
      <c r="F95" s="15">
        <f>MasterSheet!AK59</f>
        <v>7</v>
      </c>
      <c r="G95" s="15">
        <f>MasterSheet!AL59</f>
        <v>5</v>
      </c>
      <c r="H95" s="15">
        <f>MasterSheet!AM59</f>
        <v>5</v>
      </c>
      <c r="I95" s="15">
        <f>MasterSheet!AN59</f>
        <v>5</v>
      </c>
      <c r="J95" s="15">
        <f>MasterSheet!AO59</f>
        <v>5</v>
      </c>
      <c r="K95" s="15">
        <f>MasterSheet!AP59</f>
        <v>7</v>
      </c>
      <c r="L95" s="15">
        <f>MasterSheet!AQ59</f>
        <v>5</v>
      </c>
      <c r="M95" s="15">
        <f>MasterSheet!AR59</f>
        <v>40</v>
      </c>
      <c r="N95" s="15">
        <f>MasterSheet!AS59</f>
        <v>40</v>
      </c>
      <c r="O95" s="33">
        <f>MasterSheet!AT59</f>
        <v>1</v>
      </c>
      <c r="P95" s="15">
        <f>MasterSheet!AU59</f>
        <v>23</v>
      </c>
      <c r="Q95" s="15">
        <f>MasterSheet!AV59</f>
        <v>25</v>
      </c>
      <c r="R95" s="37">
        <f>MasterSheet!AW59</f>
        <v>1.0869565217391304</v>
      </c>
      <c r="S95" s="870"/>
      <c r="T95" s="870"/>
      <c r="U95" s="837"/>
      <c r="V95" s="15">
        <f>MasterSheet!BG59</f>
        <v>28</v>
      </c>
      <c r="W95" s="15">
        <f>MasterSheet!BH59</f>
        <v>30</v>
      </c>
      <c r="X95" s="37">
        <f>MasterSheet!BI59</f>
        <v>1.0714285714285714</v>
      </c>
      <c r="Y95" s="870"/>
      <c r="Z95" s="870"/>
      <c r="AA95" s="837"/>
    </row>
    <row r="96" spans="2:27" ht="39.950000000000003" customHeight="1" x14ac:dyDescent="0.25">
      <c r="B96" s="875"/>
      <c r="C96" s="876"/>
      <c r="D96" s="28" t="s">
        <v>121</v>
      </c>
      <c r="E96" s="15">
        <f>MasterSheet!AJ60</f>
        <v>5</v>
      </c>
      <c r="F96" s="15">
        <f>MasterSheet!AK60</f>
        <v>5</v>
      </c>
      <c r="G96" s="15">
        <f>MasterSheet!AL60</f>
        <v>5</v>
      </c>
      <c r="H96" s="15">
        <f>MasterSheet!AM60</f>
        <v>5</v>
      </c>
      <c r="I96" s="15">
        <f>MasterSheet!AN60</f>
        <v>5</v>
      </c>
      <c r="J96" s="15">
        <f>MasterSheet!AO60</f>
        <v>5</v>
      </c>
      <c r="K96" s="15">
        <f>MasterSheet!AP60</f>
        <v>5</v>
      </c>
      <c r="L96" s="15">
        <f>MasterSheet!AQ60</f>
        <v>5</v>
      </c>
      <c r="M96" s="15">
        <f>MasterSheet!AR60</f>
        <v>40</v>
      </c>
      <c r="N96" s="15">
        <f>MasterSheet!AS60</f>
        <v>40</v>
      </c>
      <c r="O96" s="33">
        <f>MasterSheet!AT60</f>
        <v>1</v>
      </c>
      <c r="P96" s="15">
        <f>MasterSheet!AU60</f>
        <v>25</v>
      </c>
      <c r="Q96" s="15">
        <f>MasterSheet!AV60</f>
        <v>25</v>
      </c>
      <c r="R96" s="37">
        <f>MasterSheet!AW60</f>
        <v>1</v>
      </c>
      <c r="S96" s="870"/>
      <c r="T96" s="870"/>
      <c r="U96" s="837"/>
      <c r="V96" s="15">
        <f>MasterSheet!BG60</f>
        <v>30</v>
      </c>
      <c r="W96" s="15">
        <f>MasterSheet!BH60</f>
        <v>30</v>
      </c>
      <c r="X96" s="37">
        <f>MasterSheet!BI60</f>
        <v>1</v>
      </c>
      <c r="Y96" s="870"/>
      <c r="Z96" s="870"/>
      <c r="AA96" s="837"/>
    </row>
    <row r="97" spans="2:27" ht="39.950000000000003" customHeight="1" x14ac:dyDescent="0.25">
      <c r="B97" s="875"/>
      <c r="C97" s="876"/>
      <c r="D97" s="28" t="s">
        <v>123</v>
      </c>
      <c r="E97" s="15">
        <f>MasterSheet!AJ61</f>
        <v>12.5</v>
      </c>
      <c r="F97" s="15">
        <f>MasterSheet!AK61</f>
        <v>14.5</v>
      </c>
      <c r="G97" s="15">
        <f>MasterSheet!AL61</f>
        <v>12.5</v>
      </c>
      <c r="H97" s="15">
        <f>MasterSheet!AM61</f>
        <v>12.5</v>
      </c>
      <c r="I97" s="15">
        <f>MasterSheet!AN61</f>
        <v>12.5</v>
      </c>
      <c r="J97" s="15">
        <f>MasterSheet!AO61</f>
        <v>12.5</v>
      </c>
      <c r="K97" s="15">
        <f>MasterSheet!AP61</f>
        <v>14.5</v>
      </c>
      <c r="L97" s="15">
        <f>MasterSheet!AQ61</f>
        <v>12.5</v>
      </c>
      <c r="M97" s="15">
        <f>MasterSheet!AR61</f>
        <v>70</v>
      </c>
      <c r="N97" s="15">
        <f>MasterSheet!AS61</f>
        <v>70</v>
      </c>
      <c r="O97" s="33">
        <f>MasterSheet!AT61</f>
        <v>1</v>
      </c>
      <c r="P97" s="15">
        <f>MasterSheet!AU61</f>
        <v>30.5</v>
      </c>
      <c r="Q97" s="15">
        <f>MasterSheet!AV61</f>
        <v>32.5</v>
      </c>
      <c r="R97" s="37">
        <f>MasterSheet!AW61</f>
        <v>1.0655737704918034</v>
      </c>
      <c r="S97" s="870"/>
      <c r="T97" s="870"/>
      <c r="U97" s="837"/>
      <c r="V97" s="15">
        <f>MasterSheet!BG61</f>
        <v>43</v>
      </c>
      <c r="W97" s="15">
        <f>MasterSheet!BH61</f>
        <v>45</v>
      </c>
      <c r="X97" s="37">
        <f>MasterSheet!BI61</f>
        <v>1.0465116279069768</v>
      </c>
      <c r="Y97" s="870"/>
      <c r="Z97" s="870"/>
      <c r="AA97" s="837"/>
    </row>
    <row r="98" spans="2:27" ht="39.950000000000003" customHeight="1" x14ac:dyDescent="0.25">
      <c r="B98" s="875"/>
      <c r="C98" s="876"/>
      <c r="D98" s="28"/>
      <c r="E98" s="15">
        <f>MasterSheet!L62</f>
        <v>0</v>
      </c>
      <c r="F98" s="15">
        <f>MasterSheet!M62</f>
        <v>0</v>
      </c>
      <c r="G98" s="15">
        <f>MasterSheet!N62</f>
        <v>0</v>
      </c>
      <c r="H98" s="15">
        <f>MasterSheet!O62</f>
        <v>0</v>
      </c>
      <c r="I98" s="15">
        <f>MasterSheet!P62</f>
        <v>0</v>
      </c>
      <c r="J98" s="15">
        <f>MasterSheet!Q62</f>
        <v>0</v>
      </c>
      <c r="K98" s="15">
        <f>MasterSheet!R62</f>
        <v>0</v>
      </c>
      <c r="L98" s="15">
        <f>MasterSheet!S62</f>
        <v>0</v>
      </c>
      <c r="M98" s="15">
        <f>MasterSheet!T62</f>
        <v>0</v>
      </c>
      <c r="N98" s="15">
        <f>MasterSheet!AA62</f>
        <v>0</v>
      </c>
      <c r="O98" s="15">
        <f>MasterSheet!AB62</f>
        <v>0</v>
      </c>
      <c r="P98" s="15">
        <f>MasterSheet!AC62</f>
        <v>0</v>
      </c>
      <c r="Q98" s="15">
        <f>MasterSheet!AD62</f>
        <v>0</v>
      </c>
      <c r="R98" s="7"/>
      <c r="S98" s="870"/>
      <c r="T98" s="870"/>
      <c r="U98" s="837"/>
      <c r="V98" s="15">
        <f>MasterSheet!BG62</f>
        <v>0</v>
      </c>
      <c r="W98" s="15">
        <f>MasterSheet!BH62</f>
        <v>0</v>
      </c>
      <c r="X98" s="7"/>
      <c r="Y98" s="870"/>
      <c r="Z98" s="870"/>
      <c r="AA98" s="837"/>
    </row>
    <row r="101" spans="2:27" ht="30" customHeight="1" x14ac:dyDescent="0.25">
      <c r="B101" s="875" t="s">
        <v>266</v>
      </c>
      <c r="C101" s="875"/>
      <c r="D101" s="875"/>
      <c r="E101" s="839">
        <v>2017</v>
      </c>
      <c r="F101" s="839"/>
      <c r="G101" s="839"/>
      <c r="H101" s="839"/>
      <c r="I101" s="839"/>
      <c r="J101" s="839"/>
      <c r="K101" s="839"/>
      <c r="L101" s="839"/>
      <c r="M101" s="839"/>
      <c r="N101" s="839"/>
      <c r="O101" s="839"/>
      <c r="P101" s="839"/>
      <c r="Q101" s="839"/>
      <c r="R101" s="839"/>
      <c r="S101" s="839"/>
      <c r="T101" s="839"/>
      <c r="U101" s="839"/>
      <c r="V101" s="839"/>
      <c r="W101" s="839"/>
      <c r="X101" s="839"/>
      <c r="Y101" s="839"/>
      <c r="Z101" s="839"/>
      <c r="AA101" s="839"/>
    </row>
    <row r="102" spans="2:27" ht="30" customHeight="1" x14ac:dyDescent="0.25">
      <c r="B102" s="877"/>
      <c r="C102" s="875"/>
      <c r="D102" s="875"/>
      <c r="E102" s="839" t="s">
        <v>33</v>
      </c>
      <c r="F102" s="839"/>
      <c r="G102" s="839" t="s">
        <v>34</v>
      </c>
      <c r="H102" s="839"/>
      <c r="I102" s="839" t="s">
        <v>44</v>
      </c>
      <c r="J102" s="839"/>
      <c r="K102" s="839" t="s">
        <v>35</v>
      </c>
      <c r="L102" s="839"/>
      <c r="M102" s="839" t="s">
        <v>55</v>
      </c>
      <c r="N102" s="839"/>
      <c r="O102" s="839" t="s">
        <v>220</v>
      </c>
      <c r="P102" s="834" t="s">
        <v>33</v>
      </c>
      <c r="Q102" s="834"/>
      <c r="R102" s="834"/>
      <c r="S102" s="834"/>
      <c r="T102" s="834"/>
      <c r="U102" s="834"/>
      <c r="V102" s="834" t="s">
        <v>34</v>
      </c>
      <c r="W102" s="834"/>
      <c r="X102" s="834"/>
      <c r="Y102" s="834"/>
      <c r="Z102" s="834"/>
      <c r="AA102" s="834"/>
    </row>
    <row r="103" spans="2:27" ht="30" customHeight="1" x14ac:dyDescent="0.25">
      <c r="B103" s="877"/>
      <c r="C103" s="875"/>
      <c r="D103" s="875"/>
      <c r="E103" s="6" t="s">
        <v>51</v>
      </c>
      <c r="F103" s="6" t="s">
        <v>45</v>
      </c>
      <c r="G103" s="6" t="s">
        <v>51</v>
      </c>
      <c r="H103" s="6" t="s">
        <v>45</v>
      </c>
      <c r="I103" s="6" t="s">
        <v>51</v>
      </c>
      <c r="J103" s="6" t="s">
        <v>45</v>
      </c>
      <c r="K103" s="6" t="s">
        <v>51</v>
      </c>
      <c r="L103" s="6" t="s">
        <v>45</v>
      </c>
      <c r="M103" s="6" t="s">
        <v>51</v>
      </c>
      <c r="N103" s="6" t="s">
        <v>45</v>
      </c>
      <c r="O103" s="839"/>
      <c r="P103" s="1" t="s">
        <v>221</v>
      </c>
      <c r="Q103" s="1" t="s">
        <v>222</v>
      </c>
      <c r="R103" s="1" t="s">
        <v>220</v>
      </c>
      <c r="S103" s="1" t="s">
        <v>224</v>
      </c>
      <c r="T103" s="1" t="s">
        <v>223</v>
      </c>
      <c r="U103" s="1" t="s">
        <v>220</v>
      </c>
      <c r="V103" s="1" t="s">
        <v>221</v>
      </c>
      <c r="W103" s="1" t="s">
        <v>222</v>
      </c>
      <c r="X103" s="1" t="s">
        <v>220</v>
      </c>
      <c r="Y103" s="1" t="s">
        <v>224</v>
      </c>
      <c r="Z103" s="1" t="s">
        <v>223</v>
      </c>
      <c r="AA103" s="1" t="s">
        <v>220</v>
      </c>
    </row>
    <row r="104" spans="2:27" ht="39.950000000000003" customHeight="1" x14ac:dyDescent="0.25">
      <c r="B104" s="877"/>
      <c r="C104" s="876" t="s">
        <v>231</v>
      </c>
      <c r="D104" s="28" t="s">
        <v>124</v>
      </c>
      <c r="E104" s="15">
        <f>MasterSheet!AJ63</f>
        <v>15</v>
      </c>
      <c r="F104" s="15">
        <f>MasterSheet!AK63</f>
        <v>14</v>
      </c>
      <c r="G104" s="15">
        <f>MasterSheet!AL63</f>
        <v>15</v>
      </c>
      <c r="H104" s="15">
        <f>MasterSheet!AM63</f>
        <v>15</v>
      </c>
      <c r="I104" s="15">
        <f>MasterSheet!AN63</f>
        <v>15</v>
      </c>
      <c r="J104" s="15">
        <f>MasterSheet!AO63</f>
        <v>15</v>
      </c>
      <c r="K104" s="15">
        <f>MasterSheet!AP63</f>
        <v>17</v>
      </c>
      <c r="L104" s="15">
        <f>MasterSheet!AQ63</f>
        <v>18</v>
      </c>
      <c r="M104" s="15">
        <f>MasterSheet!AR63</f>
        <v>70</v>
      </c>
      <c r="N104" s="15">
        <f>MasterSheet!AS63</f>
        <v>70</v>
      </c>
      <c r="O104" s="33">
        <f>MasterSheet!AT63</f>
        <v>1</v>
      </c>
      <c r="P104" s="15">
        <f>MasterSheet!AU63</f>
        <v>23</v>
      </c>
      <c r="Q104" s="15">
        <f>MasterSheet!AV63</f>
        <v>22</v>
      </c>
      <c r="R104" s="39">
        <f>MasterSheet!AW63</f>
        <v>0.95652173913043481</v>
      </c>
      <c r="S104" s="870">
        <f>AVERAGE(P104:P107)</f>
        <v>11.5</v>
      </c>
      <c r="T104" s="870">
        <f>AVERAGE(Q104:Q107)</f>
        <v>10.5</v>
      </c>
      <c r="U104" s="878">
        <f>T104/S104</f>
        <v>0.91304347826086951</v>
      </c>
      <c r="V104" s="15">
        <f>MasterSheet!BG63</f>
        <v>38</v>
      </c>
      <c r="W104" s="15">
        <f>MasterSheet!BH63</f>
        <v>37</v>
      </c>
      <c r="X104" s="37">
        <f>MasterSheet!BI63</f>
        <v>0.97368421052631582</v>
      </c>
      <c r="Y104" s="870">
        <f>AVERAGE(V104:V107)</f>
        <v>16.5</v>
      </c>
      <c r="Z104" s="870">
        <f>AVERAGE(W104:W107)</f>
        <v>16.25</v>
      </c>
      <c r="AA104" s="837">
        <f>Z104/Y104</f>
        <v>0.98484848484848486</v>
      </c>
    </row>
    <row r="105" spans="2:27" ht="39.950000000000003" customHeight="1" x14ac:dyDescent="0.25">
      <c r="B105" s="877"/>
      <c r="C105" s="876"/>
      <c r="D105" s="28" t="s">
        <v>125</v>
      </c>
      <c r="E105" s="15">
        <f>MasterSheet!AJ64</f>
        <v>5</v>
      </c>
      <c r="F105" s="15">
        <f>MasterSheet!AK64</f>
        <v>2</v>
      </c>
      <c r="G105" s="15">
        <f>MasterSheet!AL64</f>
        <v>5</v>
      </c>
      <c r="H105" s="15">
        <f>MasterSheet!AM64</f>
        <v>8</v>
      </c>
      <c r="I105" s="15">
        <f>MasterSheet!AN64</f>
        <v>5</v>
      </c>
      <c r="J105" s="15">
        <f>MasterSheet!AO64</f>
        <v>5</v>
      </c>
      <c r="K105" s="15">
        <f>MasterSheet!AP64</f>
        <v>7</v>
      </c>
      <c r="L105" s="15">
        <f>MasterSheet!AQ64</f>
        <v>7</v>
      </c>
      <c r="M105" s="15">
        <f>MasterSheet!AR64</f>
        <v>40</v>
      </c>
      <c r="N105" s="15">
        <f>MasterSheet!AS64</f>
        <v>40</v>
      </c>
      <c r="O105" s="33">
        <f>MasterSheet!AT64</f>
        <v>1</v>
      </c>
      <c r="P105" s="15">
        <f>MasterSheet!AU64</f>
        <v>23</v>
      </c>
      <c r="Q105" s="15">
        <f>MasterSheet!AV64</f>
        <v>20</v>
      </c>
      <c r="R105" s="39">
        <f>MasterSheet!AW64</f>
        <v>0.86956521739130432</v>
      </c>
      <c r="S105" s="870"/>
      <c r="T105" s="870"/>
      <c r="U105" s="878"/>
      <c r="V105" s="15">
        <f>MasterSheet!BG64</f>
        <v>28</v>
      </c>
      <c r="W105" s="15">
        <f>MasterSheet!BH64</f>
        <v>28</v>
      </c>
      <c r="X105" s="37">
        <f>MasterSheet!BI64</f>
        <v>1</v>
      </c>
      <c r="Y105" s="870"/>
      <c r="Z105" s="870"/>
      <c r="AA105" s="837"/>
    </row>
    <row r="106" spans="2:27" ht="39.950000000000003" customHeight="1" x14ac:dyDescent="0.25">
      <c r="B106" s="877"/>
      <c r="C106" s="876" t="s">
        <v>232</v>
      </c>
      <c r="D106" s="28" t="s">
        <v>126</v>
      </c>
      <c r="E106" s="15">
        <f>MasterSheet!AJ65</f>
        <v>0</v>
      </c>
      <c r="F106" s="15">
        <f>MasterSheet!AK65</f>
        <v>0</v>
      </c>
      <c r="G106" s="15">
        <f>MasterSheet!AL65</f>
        <v>0</v>
      </c>
      <c r="H106" s="15">
        <f>MasterSheet!AM65</f>
        <v>0</v>
      </c>
      <c r="I106" s="15">
        <f>MasterSheet!AN65</f>
        <v>0</v>
      </c>
      <c r="J106" s="15">
        <f>MasterSheet!AO65</f>
        <v>0</v>
      </c>
      <c r="K106" s="15">
        <f>MasterSheet!AP65</f>
        <v>0</v>
      </c>
      <c r="L106" s="15">
        <f>MasterSheet!AQ65</f>
        <v>0</v>
      </c>
      <c r="M106" s="15">
        <f>MasterSheet!AR65</f>
        <v>0</v>
      </c>
      <c r="N106" s="15">
        <f>MasterSheet!AS65</f>
        <v>0</v>
      </c>
      <c r="O106" s="33">
        <f>MasterSheet!AT65</f>
        <v>0</v>
      </c>
      <c r="P106" s="15">
        <f>MasterSheet!AU65</f>
        <v>0</v>
      </c>
      <c r="Q106" s="15">
        <f>MasterSheet!AV65</f>
        <v>0</v>
      </c>
      <c r="R106" s="34"/>
      <c r="S106" s="870"/>
      <c r="T106" s="870"/>
      <c r="U106" s="878"/>
      <c r="V106" s="15">
        <f>MasterSheet!BG65</f>
        <v>0</v>
      </c>
      <c r="W106" s="15">
        <f>MasterSheet!BH65</f>
        <v>0</v>
      </c>
      <c r="X106" s="34"/>
      <c r="Y106" s="870"/>
      <c r="Z106" s="870"/>
      <c r="AA106" s="837"/>
    </row>
    <row r="107" spans="2:27" ht="39.950000000000003" customHeight="1" x14ac:dyDescent="0.25">
      <c r="B107" s="877"/>
      <c r="C107" s="876"/>
      <c r="D107" s="28" t="s">
        <v>127</v>
      </c>
      <c r="E107" s="15">
        <f>MasterSheet!AJ66</f>
        <v>0</v>
      </c>
      <c r="F107" s="15">
        <f>MasterSheet!AK66</f>
        <v>0</v>
      </c>
      <c r="G107" s="15">
        <f>MasterSheet!AL66</f>
        <v>0</v>
      </c>
      <c r="H107" s="15">
        <f>MasterSheet!AM66</f>
        <v>0</v>
      </c>
      <c r="I107" s="15">
        <f>MasterSheet!AN66</f>
        <v>0</v>
      </c>
      <c r="J107" s="15">
        <f>MasterSheet!AO66</f>
        <v>0</v>
      </c>
      <c r="K107" s="15">
        <f>MasterSheet!AP66</f>
        <v>0</v>
      </c>
      <c r="L107" s="15">
        <f>MasterSheet!AQ66</f>
        <v>0</v>
      </c>
      <c r="M107" s="15">
        <f>MasterSheet!AR66</f>
        <v>0</v>
      </c>
      <c r="N107" s="15">
        <f>MasterSheet!AS66</f>
        <v>0</v>
      </c>
      <c r="O107" s="33">
        <f>MasterSheet!AT66</f>
        <v>0</v>
      </c>
      <c r="P107" s="15">
        <f>MasterSheet!AU66</f>
        <v>0</v>
      </c>
      <c r="Q107" s="15">
        <f>MasterSheet!AV66</f>
        <v>0</v>
      </c>
      <c r="R107" s="34"/>
      <c r="S107" s="870"/>
      <c r="T107" s="870"/>
      <c r="U107" s="878"/>
      <c r="V107" s="15">
        <f>MasterSheet!BG66</f>
        <v>0</v>
      </c>
      <c r="W107" s="15">
        <f>MasterSheet!BH66</f>
        <v>0</v>
      </c>
      <c r="X107" s="34"/>
      <c r="Y107" s="870"/>
      <c r="Z107" s="870"/>
      <c r="AA107" s="837"/>
    </row>
    <row r="110" spans="2:27" ht="30" customHeight="1" x14ac:dyDescent="0.25">
      <c r="B110" s="875" t="s">
        <v>267</v>
      </c>
      <c r="C110" s="875"/>
      <c r="D110" s="875"/>
      <c r="E110" s="839">
        <v>2017</v>
      </c>
      <c r="F110" s="839"/>
      <c r="G110" s="839"/>
      <c r="H110" s="839"/>
      <c r="I110" s="839"/>
      <c r="J110" s="839"/>
      <c r="K110" s="839"/>
      <c r="L110" s="839"/>
      <c r="M110" s="839"/>
      <c r="N110" s="839"/>
      <c r="O110" s="839"/>
      <c r="P110" s="839"/>
      <c r="Q110" s="839"/>
      <c r="R110" s="839"/>
      <c r="S110" s="839"/>
      <c r="T110" s="839"/>
      <c r="U110" s="839"/>
      <c r="V110" s="839"/>
      <c r="W110" s="839"/>
      <c r="X110" s="839"/>
      <c r="Y110" s="839"/>
      <c r="Z110" s="839"/>
      <c r="AA110" s="839"/>
    </row>
    <row r="111" spans="2:27" ht="30" customHeight="1" x14ac:dyDescent="0.25">
      <c r="B111" s="875"/>
      <c r="C111" s="875"/>
      <c r="D111" s="875"/>
      <c r="E111" s="839" t="s">
        <v>33</v>
      </c>
      <c r="F111" s="839"/>
      <c r="G111" s="839" t="s">
        <v>34</v>
      </c>
      <c r="H111" s="839"/>
      <c r="I111" s="839" t="s">
        <v>44</v>
      </c>
      <c r="J111" s="839"/>
      <c r="K111" s="839" t="s">
        <v>35</v>
      </c>
      <c r="L111" s="839"/>
      <c r="M111" s="839" t="s">
        <v>55</v>
      </c>
      <c r="N111" s="839"/>
      <c r="O111" s="839" t="s">
        <v>220</v>
      </c>
      <c r="P111" s="834" t="s">
        <v>33</v>
      </c>
      <c r="Q111" s="834"/>
      <c r="R111" s="834"/>
      <c r="S111" s="834"/>
      <c r="T111" s="834"/>
      <c r="U111" s="834"/>
      <c r="V111" s="834" t="s">
        <v>34</v>
      </c>
      <c r="W111" s="834"/>
      <c r="X111" s="834"/>
      <c r="Y111" s="834"/>
      <c r="Z111" s="834"/>
      <c r="AA111" s="834"/>
    </row>
    <row r="112" spans="2:27" ht="30" customHeight="1" x14ac:dyDescent="0.25">
      <c r="B112" s="875"/>
      <c r="C112" s="875"/>
      <c r="D112" s="875"/>
      <c r="E112" s="6" t="s">
        <v>51</v>
      </c>
      <c r="F112" s="6" t="s">
        <v>45</v>
      </c>
      <c r="G112" s="6" t="s">
        <v>51</v>
      </c>
      <c r="H112" s="6" t="s">
        <v>45</v>
      </c>
      <c r="I112" s="6" t="s">
        <v>51</v>
      </c>
      <c r="J112" s="6" t="s">
        <v>45</v>
      </c>
      <c r="K112" s="6" t="s">
        <v>51</v>
      </c>
      <c r="L112" s="6" t="s">
        <v>45</v>
      </c>
      <c r="M112" s="6" t="s">
        <v>51</v>
      </c>
      <c r="N112" s="6" t="s">
        <v>45</v>
      </c>
      <c r="O112" s="839"/>
      <c r="P112" s="1" t="s">
        <v>221</v>
      </c>
      <c r="Q112" s="1" t="s">
        <v>222</v>
      </c>
      <c r="R112" s="1" t="s">
        <v>220</v>
      </c>
      <c r="S112" s="1" t="s">
        <v>224</v>
      </c>
      <c r="T112" s="1" t="s">
        <v>223</v>
      </c>
      <c r="U112" s="1" t="s">
        <v>220</v>
      </c>
      <c r="V112" s="1" t="s">
        <v>221</v>
      </c>
      <c r="W112" s="1" t="s">
        <v>222</v>
      </c>
      <c r="X112" s="1" t="s">
        <v>220</v>
      </c>
      <c r="Y112" s="1" t="s">
        <v>224</v>
      </c>
      <c r="Z112" s="1" t="s">
        <v>223</v>
      </c>
      <c r="AA112" s="1" t="s">
        <v>220</v>
      </c>
    </row>
    <row r="113" spans="2:27" ht="39.950000000000003" customHeight="1" x14ac:dyDescent="0.25">
      <c r="B113" s="875"/>
      <c r="C113" s="876" t="s">
        <v>233</v>
      </c>
      <c r="D113" s="28" t="s">
        <v>129</v>
      </c>
      <c r="E113" s="15">
        <f>MasterSheet!AJ67</f>
        <v>5</v>
      </c>
      <c r="F113" s="15">
        <f>MasterSheet!AK67</f>
        <v>10</v>
      </c>
      <c r="G113" s="15">
        <f>MasterSheet!AL67</f>
        <v>0</v>
      </c>
      <c r="H113" s="15">
        <f>MasterSheet!AM67</f>
        <v>7</v>
      </c>
      <c r="I113" s="15">
        <f>MasterSheet!AN67</f>
        <v>7.5</v>
      </c>
      <c r="J113" s="15">
        <f>MasterSheet!AO67</f>
        <v>7.5</v>
      </c>
      <c r="K113" s="15">
        <f>MasterSheet!AP67</f>
        <v>22.5</v>
      </c>
      <c r="L113" s="15">
        <f>MasterSheet!AQ67</f>
        <v>5.5</v>
      </c>
      <c r="M113" s="15">
        <f>MasterSheet!AR67</f>
        <v>50</v>
      </c>
      <c r="N113" s="15">
        <f>MasterSheet!AS67</f>
        <v>45</v>
      </c>
      <c r="O113" s="33">
        <f>MasterSheet!AT67</f>
        <v>0.9</v>
      </c>
      <c r="P113" s="15">
        <f>MasterSheet!AU67</f>
        <v>20</v>
      </c>
      <c r="Q113" s="15">
        <f>MasterSheet!AV67</f>
        <v>25</v>
      </c>
      <c r="R113" s="39">
        <f>MasterSheet!AW67</f>
        <v>1.25</v>
      </c>
      <c r="S113" s="870">
        <f>AVERAGE(P113:P128)</f>
        <v>39.8125</v>
      </c>
      <c r="T113" s="870">
        <f>AVERAGE(Q113:Q128)</f>
        <v>40.40625</v>
      </c>
      <c r="U113" s="837">
        <f>T113/S113</f>
        <v>1.0149136577708007</v>
      </c>
      <c r="V113" s="15">
        <f>MasterSheet!BG67</f>
        <v>20</v>
      </c>
      <c r="W113" s="15">
        <f>MasterSheet!BH67</f>
        <v>32</v>
      </c>
      <c r="X113" s="37">
        <f>MasterSheet!BI67</f>
        <v>1.6</v>
      </c>
      <c r="Y113" s="870">
        <f>AVERAGE(V113:V128)</f>
        <v>44.125</v>
      </c>
      <c r="Z113" s="870">
        <f>AVERAGE(W113:W128)</f>
        <v>44.9375</v>
      </c>
      <c r="AA113" s="837">
        <f>Z113/Y113</f>
        <v>1.018413597733711</v>
      </c>
    </row>
    <row r="114" spans="2:27" ht="39.950000000000003" customHeight="1" x14ac:dyDescent="0.25">
      <c r="B114" s="875"/>
      <c r="C114" s="876"/>
      <c r="D114" s="28" t="s">
        <v>130</v>
      </c>
      <c r="E114" s="15">
        <f>MasterSheet!AJ68</f>
        <v>10</v>
      </c>
      <c r="F114" s="15">
        <f>MasterSheet!AK68</f>
        <v>7</v>
      </c>
      <c r="G114" s="15">
        <f>MasterSheet!AL68</f>
        <v>10</v>
      </c>
      <c r="H114" s="15">
        <f>MasterSheet!AM68</f>
        <v>9</v>
      </c>
      <c r="I114" s="15">
        <f>MasterSheet!AN68</f>
        <v>10</v>
      </c>
      <c r="J114" s="15">
        <f>MasterSheet!AO68</f>
        <v>10</v>
      </c>
      <c r="K114" s="15">
        <f>MasterSheet!AP68</f>
        <v>12</v>
      </c>
      <c r="L114" s="15">
        <f>MasterSheet!AQ68</f>
        <v>16</v>
      </c>
      <c r="M114" s="15">
        <f>MasterSheet!AR68</f>
        <v>80</v>
      </c>
      <c r="N114" s="15">
        <f>MasterSheet!AS68</f>
        <v>80</v>
      </c>
      <c r="O114" s="33">
        <f>MasterSheet!AT68</f>
        <v>1</v>
      </c>
      <c r="P114" s="15">
        <f>MasterSheet!AU68</f>
        <v>48</v>
      </c>
      <c r="Q114" s="15">
        <f>MasterSheet!AV68</f>
        <v>45</v>
      </c>
      <c r="R114" s="37">
        <f>MasterSheet!AW68</f>
        <v>0.9375</v>
      </c>
      <c r="S114" s="870"/>
      <c r="T114" s="870"/>
      <c r="U114" s="837"/>
      <c r="V114" s="15">
        <f>MasterSheet!BG68</f>
        <v>58</v>
      </c>
      <c r="W114" s="15">
        <f>MasterSheet!BH68</f>
        <v>54</v>
      </c>
      <c r="X114" s="37">
        <f>MasterSheet!BI68</f>
        <v>0.93103448275862066</v>
      </c>
      <c r="Y114" s="870"/>
      <c r="Z114" s="870"/>
      <c r="AA114" s="837"/>
    </row>
    <row r="115" spans="2:27" ht="39.950000000000003" customHeight="1" x14ac:dyDescent="0.25">
      <c r="B115" s="875"/>
      <c r="C115" s="876"/>
      <c r="D115" s="28" t="s">
        <v>131</v>
      </c>
      <c r="E115" s="15">
        <f>MasterSheet!AJ69</f>
        <v>7.5</v>
      </c>
      <c r="F115" s="15">
        <f>MasterSheet!AK69</f>
        <v>8</v>
      </c>
      <c r="G115" s="15">
        <f>MasterSheet!AL69</f>
        <v>7.5</v>
      </c>
      <c r="H115" s="15">
        <f>MasterSheet!AM69</f>
        <v>7.5</v>
      </c>
      <c r="I115" s="15">
        <f>MasterSheet!AN69</f>
        <v>7.5</v>
      </c>
      <c r="J115" s="15">
        <f>MasterSheet!AO69</f>
        <v>7.5</v>
      </c>
      <c r="K115" s="15">
        <f>MasterSheet!AP69</f>
        <v>7.5</v>
      </c>
      <c r="L115" s="15">
        <f>MasterSheet!AQ69</f>
        <v>9</v>
      </c>
      <c r="M115" s="15">
        <f>MasterSheet!AR69</f>
        <v>100</v>
      </c>
      <c r="N115" s="15">
        <f>MasterSheet!AS69</f>
        <v>100</v>
      </c>
      <c r="O115" s="33">
        <f>MasterSheet!AT69</f>
        <v>1</v>
      </c>
      <c r="P115" s="15">
        <f>MasterSheet!AU69</f>
        <v>77.5</v>
      </c>
      <c r="Q115" s="15">
        <f>MasterSheet!AV69</f>
        <v>76</v>
      </c>
      <c r="R115" s="37">
        <f>MasterSheet!AW69</f>
        <v>0.98064516129032253</v>
      </c>
      <c r="S115" s="870"/>
      <c r="T115" s="870"/>
      <c r="U115" s="837"/>
      <c r="V115" s="15">
        <f>MasterSheet!BG69</f>
        <v>85</v>
      </c>
      <c r="W115" s="15">
        <f>MasterSheet!BH69</f>
        <v>83.5</v>
      </c>
      <c r="X115" s="37">
        <f>MasterSheet!BI69</f>
        <v>0.98235294117647054</v>
      </c>
      <c r="Y115" s="870"/>
      <c r="Z115" s="870"/>
      <c r="AA115" s="837"/>
    </row>
    <row r="116" spans="2:27" ht="39.950000000000003" customHeight="1" x14ac:dyDescent="0.25">
      <c r="B116" s="875"/>
      <c r="C116" s="876"/>
      <c r="D116" s="28" t="s">
        <v>132</v>
      </c>
      <c r="E116" s="15">
        <f>MasterSheet!AJ70</f>
        <v>10</v>
      </c>
      <c r="F116" s="15">
        <f>MasterSheet!AK70</f>
        <v>8</v>
      </c>
      <c r="G116" s="15">
        <f>MasterSheet!AL70</f>
        <v>0</v>
      </c>
      <c r="H116" s="15">
        <f>MasterSheet!AM70</f>
        <v>5</v>
      </c>
      <c r="I116" s="15">
        <f>MasterSheet!AN70</f>
        <v>5</v>
      </c>
      <c r="J116" s="15">
        <f>MasterSheet!AO70</f>
        <v>5</v>
      </c>
      <c r="K116" s="15">
        <f>MasterSheet!AP70</f>
        <v>30</v>
      </c>
      <c r="L116" s="15">
        <f>MasterSheet!AQ70</f>
        <v>27</v>
      </c>
      <c r="M116" s="15">
        <f>MasterSheet!AR70</f>
        <v>50</v>
      </c>
      <c r="N116" s="15">
        <f>MasterSheet!AS70</f>
        <v>50</v>
      </c>
      <c r="O116" s="33">
        <f>MasterSheet!AT70</f>
        <v>1</v>
      </c>
      <c r="P116" s="15">
        <f>MasterSheet!AU70</f>
        <v>15</v>
      </c>
      <c r="Q116" s="15">
        <f>MasterSheet!AV70</f>
        <v>13</v>
      </c>
      <c r="R116" s="39">
        <f>MasterSheet!AW70</f>
        <v>0.8666666666666667</v>
      </c>
      <c r="S116" s="870"/>
      <c r="T116" s="870"/>
      <c r="U116" s="837"/>
      <c r="V116" s="15">
        <f>MasterSheet!BG70</f>
        <v>15</v>
      </c>
      <c r="W116" s="15">
        <f>MasterSheet!BH70</f>
        <v>18</v>
      </c>
      <c r="X116" s="37">
        <f>MasterSheet!BI70</f>
        <v>1.2</v>
      </c>
      <c r="Y116" s="870"/>
      <c r="Z116" s="870"/>
      <c r="AA116" s="837"/>
    </row>
    <row r="117" spans="2:27" ht="39.950000000000003" customHeight="1" x14ac:dyDescent="0.25">
      <c r="B117" s="875"/>
      <c r="C117" s="876" t="s">
        <v>234</v>
      </c>
      <c r="D117" s="28" t="s">
        <v>133</v>
      </c>
      <c r="E117" s="15">
        <f>MasterSheet!AJ71</f>
        <v>7.5</v>
      </c>
      <c r="F117" s="15">
        <f>MasterSheet!AK71</f>
        <v>9.5</v>
      </c>
      <c r="G117" s="15">
        <f>MasterSheet!AL71</f>
        <v>7.5</v>
      </c>
      <c r="H117" s="15">
        <f>MasterSheet!AM71</f>
        <v>7.5</v>
      </c>
      <c r="I117" s="15">
        <f>MasterSheet!AN71</f>
        <v>7.5</v>
      </c>
      <c r="J117" s="15">
        <f>MasterSheet!AO71</f>
        <v>7.5</v>
      </c>
      <c r="K117" s="15">
        <f>MasterSheet!AP71</f>
        <v>9.5</v>
      </c>
      <c r="L117" s="15">
        <f>MasterSheet!AQ71</f>
        <v>0</v>
      </c>
      <c r="M117" s="15">
        <f>MasterSheet!AR71</f>
        <v>60</v>
      </c>
      <c r="N117" s="15">
        <f>MasterSheet!AS71</f>
        <v>52.5</v>
      </c>
      <c r="O117" s="33">
        <f>MasterSheet!AT71</f>
        <v>0.875</v>
      </c>
      <c r="P117" s="15">
        <f>MasterSheet!AU71</f>
        <v>35.5</v>
      </c>
      <c r="Q117" s="15">
        <f>MasterSheet!AV71</f>
        <v>37.5</v>
      </c>
      <c r="R117" s="37">
        <f>MasterSheet!AW71</f>
        <v>1.056338028169014</v>
      </c>
      <c r="S117" s="870"/>
      <c r="T117" s="870"/>
      <c r="U117" s="837"/>
      <c r="V117" s="15">
        <f>MasterSheet!BG71</f>
        <v>43</v>
      </c>
      <c r="W117" s="15">
        <f>MasterSheet!BH71</f>
        <v>45</v>
      </c>
      <c r="X117" s="37">
        <f>MasterSheet!BI71</f>
        <v>1.0465116279069768</v>
      </c>
      <c r="Y117" s="870"/>
      <c r="Z117" s="870"/>
      <c r="AA117" s="837"/>
    </row>
    <row r="118" spans="2:27" ht="39.950000000000003" customHeight="1" x14ac:dyDescent="0.25">
      <c r="B118" s="875"/>
      <c r="C118" s="876"/>
      <c r="D118" s="28" t="s">
        <v>134</v>
      </c>
      <c r="E118" s="15">
        <f>MasterSheet!AJ72</f>
        <v>7.5</v>
      </c>
      <c r="F118" s="15">
        <f>MasterSheet!AK72</f>
        <v>9.5</v>
      </c>
      <c r="G118" s="15">
        <f>MasterSheet!AL72</f>
        <v>7.5</v>
      </c>
      <c r="H118" s="15">
        <f>MasterSheet!AM72</f>
        <v>7.5</v>
      </c>
      <c r="I118" s="15">
        <f>MasterSheet!AN72</f>
        <v>7.5</v>
      </c>
      <c r="J118" s="15">
        <f>MasterSheet!AO72</f>
        <v>7.5</v>
      </c>
      <c r="K118" s="15">
        <f>MasterSheet!AP72</f>
        <v>9.5</v>
      </c>
      <c r="L118" s="15">
        <f>MasterSheet!AQ72</f>
        <v>0</v>
      </c>
      <c r="M118" s="15">
        <f>MasterSheet!AR72</f>
        <v>60</v>
      </c>
      <c r="N118" s="15">
        <f>MasterSheet!AS72</f>
        <v>52.5</v>
      </c>
      <c r="O118" s="33">
        <f>MasterSheet!AT72</f>
        <v>0.875</v>
      </c>
      <c r="P118" s="15">
        <f>MasterSheet!AU72</f>
        <v>35.5</v>
      </c>
      <c r="Q118" s="15">
        <f>MasterSheet!AV72</f>
        <v>37.5</v>
      </c>
      <c r="R118" s="37">
        <f>MasterSheet!AW72</f>
        <v>1.056338028169014</v>
      </c>
      <c r="S118" s="870"/>
      <c r="T118" s="870"/>
      <c r="U118" s="837"/>
      <c r="V118" s="15">
        <f>MasterSheet!BG72</f>
        <v>43</v>
      </c>
      <c r="W118" s="15">
        <f>MasterSheet!BH72</f>
        <v>45</v>
      </c>
      <c r="X118" s="37">
        <f>MasterSheet!BI72</f>
        <v>1.0465116279069768</v>
      </c>
      <c r="Y118" s="870"/>
      <c r="Z118" s="870"/>
      <c r="AA118" s="837"/>
    </row>
    <row r="119" spans="2:27" ht="39.950000000000003" customHeight="1" x14ac:dyDescent="0.25">
      <c r="B119" s="875"/>
      <c r="C119" s="876" t="s">
        <v>235</v>
      </c>
      <c r="D119" s="28" t="s">
        <v>135</v>
      </c>
      <c r="E119" s="15">
        <f>MasterSheet!AJ73</f>
        <v>5</v>
      </c>
      <c r="F119" s="15">
        <f>MasterSheet!AK73</f>
        <v>6</v>
      </c>
      <c r="G119" s="15">
        <f>MasterSheet!AL73</f>
        <v>5</v>
      </c>
      <c r="H119" s="15">
        <f>MasterSheet!AM73</f>
        <v>5</v>
      </c>
      <c r="I119" s="15">
        <f>MasterSheet!AN73</f>
        <v>5</v>
      </c>
      <c r="J119" s="15">
        <f>MasterSheet!AO73</f>
        <v>5</v>
      </c>
      <c r="K119" s="15">
        <f>MasterSheet!AP73</f>
        <v>7</v>
      </c>
      <c r="L119" s="15">
        <f>MasterSheet!AQ73</f>
        <v>6</v>
      </c>
      <c r="M119" s="15">
        <f>MasterSheet!AR73</f>
        <v>40</v>
      </c>
      <c r="N119" s="15">
        <f>MasterSheet!AS73</f>
        <v>40</v>
      </c>
      <c r="O119" s="33">
        <f>MasterSheet!AT73</f>
        <v>1</v>
      </c>
      <c r="P119" s="15">
        <f>MasterSheet!AU73</f>
        <v>23</v>
      </c>
      <c r="Q119" s="15">
        <f>MasterSheet!AV73</f>
        <v>24</v>
      </c>
      <c r="R119" s="37">
        <f>MasterSheet!AW73</f>
        <v>1.0434782608695652</v>
      </c>
      <c r="S119" s="870"/>
      <c r="T119" s="870"/>
      <c r="U119" s="837"/>
      <c r="V119" s="15">
        <f>MasterSheet!BG73</f>
        <v>28</v>
      </c>
      <c r="W119" s="15">
        <f>MasterSheet!BH73</f>
        <v>29</v>
      </c>
      <c r="X119" s="37">
        <f>MasterSheet!BI73</f>
        <v>1.0357142857142858</v>
      </c>
      <c r="Y119" s="870"/>
      <c r="Z119" s="870"/>
      <c r="AA119" s="837"/>
    </row>
    <row r="120" spans="2:27" ht="39.950000000000003" customHeight="1" x14ac:dyDescent="0.25">
      <c r="B120" s="875"/>
      <c r="C120" s="876"/>
      <c r="D120" s="28" t="s">
        <v>136</v>
      </c>
      <c r="E120" s="15">
        <f>MasterSheet!AJ74</f>
        <v>7.5</v>
      </c>
      <c r="F120" s="15">
        <f>MasterSheet!AK74</f>
        <v>6</v>
      </c>
      <c r="G120" s="15">
        <f>MasterSheet!AL74</f>
        <v>7.5</v>
      </c>
      <c r="H120" s="15">
        <f>MasterSheet!AM74</f>
        <v>7.5</v>
      </c>
      <c r="I120" s="15">
        <f>MasterSheet!AN74</f>
        <v>7.5</v>
      </c>
      <c r="J120" s="15">
        <f>MasterSheet!AO74</f>
        <v>7.5</v>
      </c>
      <c r="K120" s="15">
        <f>MasterSheet!AP74</f>
        <v>7.5</v>
      </c>
      <c r="L120" s="15">
        <f>MasterSheet!AQ74</f>
        <v>9</v>
      </c>
      <c r="M120" s="15">
        <f>MasterSheet!AR74</f>
        <v>35</v>
      </c>
      <c r="N120" s="15">
        <f>MasterSheet!AS74</f>
        <v>35</v>
      </c>
      <c r="O120" s="33">
        <f>MasterSheet!AT74</f>
        <v>1</v>
      </c>
      <c r="P120" s="15">
        <f>MasterSheet!AU74</f>
        <v>12.5</v>
      </c>
      <c r="Q120" s="15">
        <f>MasterSheet!AV74</f>
        <v>11</v>
      </c>
      <c r="R120" s="37">
        <f>MasterSheet!AW74</f>
        <v>0.88</v>
      </c>
      <c r="S120" s="870"/>
      <c r="T120" s="870"/>
      <c r="U120" s="837"/>
      <c r="V120" s="15">
        <f>MasterSheet!BG74</f>
        <v>20</v>
      </c>
      <c r="W120" s="15">
        <f>MasterSheet!BH74</f>
        <v>18.5</v>
      </c>
      <c r="X120" s="37">
        <f>MasterSheet!BI74</f>
        <v>0.92500000000000004</v>
      </c>
      <c r="Y120" s="870"/>
      <c r="Z120" s="870"/>
      <c r="AA120" s="837"/>
    </row>
    <row r="121" spans="2:27" ht="39.950000000000003" customHeight="1" x14ac:dyDescent="0.25">
      <c r="B121" s="875"/>
      <c r="C121" s="876"/>
      <c r="D121" s="28" t="s">
        <v>137</v>
      </c>
      <c r="E121" s="15">
        <f>MasterSheet!AJ75</f>
        <v>7.5</v>
      </c>
      <c r="F121" s="15">
        <f>MasterSheet!AK75</f>
        <v>7</v>
      </c>
      <c r="G121" s="15">
        <f>MasterSheet!AL75</f>
        <v>7.5</v>
      </c>
      <c r="H121" s="15">
        <f>MasterSheet!AM75</f>
        <v>0</v>
      </c>
      <c r="I121" s="15">
        <f>MasterSheet!AN75</f>
        <v>7.5</v>
      </c>
      <c r="J121" s="15">
        <f>MasterSheet!AO75</f>
        <v>15</v>
      </c>
      <c r="K121" s="15">
        <f>MasterSheet!AP75</f>
        <v>9.5</v>
      </c>
      <c r="L121" s="15">
        <f>MasterSheet!AQ75</f>
        <v>10</v>
      </c>
      <c r="M121" s="15">
        <f>MasterSheet!AR75</f>
        <v>70</v>
      </c>
      <c r="N121" s="15">
        <f>MasterSheet!AS75</f>
        <v>70</v>
      </c>
      <c r="O121" s="33">
        <f>MasterSheet!AT75</f>
        <v>1</v>
      </c>
      <c r="P121" s="15">
        <f>MasterSheet!AU75</f>
        <v>45.5</v>
      </c>
      <c r="Q121" s="15">
        <f>MasterSheet!AV75</f>
        <v>45</v>
      </c>
      <c r="R121" s="37">
        <f>MasterSheet!AW75</f>
        <v>0.98901098901098905</v>
      </c>
      <c r="S121" s="870"/>
      <c r="T121" s="870"/>
      <c r="U121" s="837"/>
      <c r="V121" s="15">
        <f>MasterSheet!BG75</f>
        <v>53</v>
      </c>
      <c r="W121" s="15">
        <f>MasterSheet!BH75</f>
        <v>45</v>
      </c>
      <c r="X121" s="39">
        <f>MasterSheet!BI75</f>
        <v>0.84905660377358494</v>
      </c>
      <c r="Y121" s="870"/>
      <c r="Z121" s="870"/>
      <c r="AA121" s="837"/>
    </row>
    <row r="122" spans="2:27" ht="39.950000000000003" customHeight="1" x14ac:dyDescent="0.25">
      <c r="B122" s="875"/>
      <c r="C122" s="876" t="s">
        <v>236</v>
      </c>
      <c r="D122" s="28" t="s">
        <v>138</v>
      </c>
      <c r="E122" s="15">
        <f>MasterSheet!AJ76</f>
        <v>5</v>
      </c>
      <c r="F122" s="15">
        <f>MasterSheet!AK76</f>
        <v>4</v>
      </c>
      <c r="G122" s="15">
        <f>MasterSheet!AL76</f>
        <v>2</v>
      </c>
      <c r="H122" s="15">
        <f>MasterSheet!AM76</f>
        <v>2</v>
      </c>
      <c r="I122" s="15">
        <f>MasterSheet!AN76</f>
        <v>6</v>
      </c>
      <c r="J122" s="15">
        <f>MasterSheet!AO76</f>
        <v>6</v>
      </c>
      <c r="K122" s="15">
        <f>MasterSheet!AP76</f>
        <v>7</v>
      </c>
      <c r="L122" s="15">
        <f>MasterSheet!AQ76</f>
        <v>8</v>
      </c>
      <c r="M122" s="15">
        <f>MasterSheet!AR76</f>
        <v>40</v>
      </c>
      <c r="N122" s="15">
        <f>MasterSheet!AS76</f>
        <v>40</v>
      </c>
      <c r="O122" s="33">
        <f>MasterSheet!AT76</f>
        <v>1</v>
      </c>
      <c r="P122" s="15">
        <f>MasterSheet!AU76</f>
        <v>25</v>
      </c>
      <c r="Q122" s="15">
        <f>MasterSheet!AV76</f>
        <v>24</v>
      </c>
      <c r="R122" s="37">
        <f>MasterSheet!AW76</f>
        <v>0.96</v>
      </c>
      <c r="S122" s="870"/>
      <c r="T122" s="870"/>
      <c r="U122" s="837"/>
      <c r="V122" s="15">
        <f>MasterSheet!BG76</f>
        <v>27</v>
      </c>
      <c r="W122" s="15">
        <f>MasterSheet!BH76</f>
        <v>26</v>
      </c>
      <c r="X122" s="37">
        <f>MasterSheet!BI76</f>
        <v>0.96296296296296291</v>
      </c>
      <c r="Y122" s="870"/>
      <c r="Z122" s="870"/>
      <c r="AA122" s="837"/>
    </row>
    <row r="123" spans="2:27" ht="39.950000000000003" customHeight="1" x14ac:dyDescent="0.25">
      <c r="B123" s="875"/>
      <c r="C123" s="876"/>
      <c r="D123" s="28" t="s">
        <v>140</v>
      </c>
      <c r="E123" s="15">
        <f>MasterSheet!AJ77</f>
        <v>30</v>
      </c>
      <c r="F123" s="15">
        <f>MasterSheet!AK77</f>
        <v>30</v>
      </c>
      <c r="G123" s="15">
        <f>MasterSheet!AL77</f>
        <v>0</v>
      </c>
      <c r="H123" s="15">
        <f>MasterSheet!AM77</f>
        <v>0</v>
      </c>
      <c r="I123" s="15">
        <f>MasterSheet!AN77</f>
        <v>0</v>
      </c>
      <c r="J123" s="15">
        <f>MasterSheet!AO77</f>
        <v>0</v>
      </c>
      <c r="K123" s="15">
        <f>MasterSheet!AP77</f>
        <v>2</v>
      </c>
      <c r="L123" s="15">
        <f>MasterSheet!AQ77</f>
        <v>2</v>
      </c>
      <c r="M123" s="15">
        <f>MasterSheet!AR77</f>
        <v>50</v>
      </c>
      <c r="N123" s="15">
        <f>MasterSheet!AS77</f>
        <v>50</v>
      </c>
      <c r="O123" s="33">
        <f>MasterSheet!AT77</f>
        <v>1</v>
      </c>
      <c r="P123" s="15">
        <f>MasterSheet!AU77</f>
        <v>48</v>
      </c>
      <c r="Q123" s="15">
        <f>MasterSheet!AV77</f>
        <v>48</v>
      </c>
      <c r="R123" s="37">
        <f>MasterSheet!AW77</f>
        <v>1</v>
      </c>
      <c r="S123" s="870"/>
      <c r="T123" s="870"/>
      <c r="U123" s="837"/>
      <c r="V123" s="15">
        <f>MasterSheet!BG77</f>
        <v>48</v>
      </c>
      <c r="W123" s="15">
        <f>MasterSheet!BH77</f>
        <v>48</v>
      </c>
      <c r="X123" s="37">
        <f>MasterSheet!BI77</f>
        <v>1</v>
      </c>
      <c r="Y123" s="870"/>
      <c r="Z123" s="870"/>
      <c r="AA123" s="837"/>
    </row>
    <row r="124" spans="2:27" ht="39.950000000000003" customHeight="1" x14ac:dyDescent="0.25">
      <c r="B124" s="875"/>
      <c r="C124" s="876" t="s">
        <v>237</v>
      </c>
      <c r="D124" s="28" t="s">
        <v>141</v>
      </c>
      <c r="E124" s="15">
        <f>MasterSheet!AJ78</f>
        <v>7.5</v>
      </c>
      <c r="F124" s="15">
        <f>MasterSheet!AK78</f>
        <v>13.5</v>
      </c>
      <c r="G124" s="15">
        <f>MasterSheet!AL78</f>
        <v>5.5</v>
      </c>
      <c r="H124" s="15">
        <f>MasterSheet!AM78</f>
        <v>5.5</v>
      </c>
      <c r="I124" s="15">
        <f>MasterSheet!AN78</f>
        <v>8</v>
      </c>
      <c r="J124" s="15">
        <f>MasterSheet!AO78</f>
        <v>8</v>
      </c>
      <c r="K124" s="15">
        <f>MasterSheet!AP78</f>
        <v>15</v>
      </c>
      <c r="L124" s="15">
        <f>MasterSheet!AQ78</f>
        <v>9</v>
      </c>
      <c r="M124" s="15">
        <f>MasterSheet!AR78</f>
        <v>60</v>
      </c>
      <c r="N124" s="15">
        <f>MasterSheet!AS78</f>
        <v>60</v>
      </c>
      <c r="O124" s="33">
        <f>MasterSheet!AT78</f>
        <v>1</v>
      </c>
      <c r="P124" s="15">
        <f>MasterSheet!AU78</f>
        <v>31.5</v>
      </c>
      <c r="Q124" s="15">
        <f>MasterSheet!AV78</f>
        <v>37.5</v>
      </c>
      <c r="R124" s="37">
        <f>MasterSheet!AW78</f>
        <v>1.1904761904761905</v>
      </c>
      <c r="S124" s="870"/>
      <c r="T124" s="870"/>
      <c r="U124" s="837"/>
      <c r="V124" s="15">
        <f>MasterSheet!BG78</f>
        <v>37</v>
      </c>
      <c r="W124" s="15">
        <f>MasterSheet!BH78</f>
        <v>43</v>
      </c>
      <c r="X124" s="37">
        <f>MasterSheet!BI78</f>
        <v>1.1621621621621621</v>
      </c>
      <c r="Y124" s="870"/>
      <c r="Z124" s="870"/>
      <c r="AA124" s="837"/>
    </row>
    <row r="125" spans="2:27" ht="39.950000000000003" customHeight="1" x14ac:dyDescent="0.25">
      <c r="B125" s="875"/>
      <c r="C125" s="876"/>
      <c r="D125" s="28" t="s">
        <v>142</v>
      </c>
      <c r="E125" s="15">
        <f>MasterSheet!AJ79</f>
        <v>5</v>
      </c>
      <c r="F125" s="15">
        <f>MasterSheet!AK79</f>
        <v>7</v>
      </c>
      <c r="G125" s="15">
        <f>MasterSheet!AL79</f>
        <v>2</v>
      </c>
      <c r="H125" s="15">
        <f>MasterSheet!AM79</f>
        <v>2</v>
      </c>
      <c r="I125" s="15">
        <f>MasterSheet!AN79</f>
        <v>5</v>
      </c>
      <c r="J125" s="15">
        <f>MasterSheet!AO79</f>
        <v>5</v>
      </c>
      <c r="K125" s="15">
        <f>MasterSheet!AP79</f>
        <v>11</v>
      </c>
      <c r="L125" s="15">
        <f>MasterSheet!AQ79</f>
        <v>9</v>
      </c>
      <c r="M125" s="15">
        <f>MasterSheet!AR79</f>
        <v>30</v>
      </c>
      <c r="N125" s="15">
        <f>MasterSheet!AS79</f>
        <v>30</v>
      </c>
      <c r="O125" s="33">
        <f>MasterSheet!AT79</f>
        <v>1</v>
      </c>
      <c r="P125" s="15">
        <f>MasterSheet!AU79</f>
        <v>12</v>
      </c>
      <c r="Q125" s="15">
        <f>MasterSheet!AV79</f>
        <v>14</v>
      </c>
      <c r="R125" s="37">
        <f>MasterSheet!AW79</f>
        <v>1.1666666666666667</v>
      </c>
      <c r="S125" s="870"/>
      <c r="T125" s="870"/>
      <c r="U125" s="837"/>
      <c r="V125" s="15">
        <f>MasterSheet!BG79</f>
        <v>14</v>
      </c>
      <c r="W125" s="15">
        <f>MasterSheet!BH79</f>
        <v>16</v>
      </c>
      <c r="X125" s="37">
        <f>MasterSheet!BI79</f>
        <v>1.1428571428571428</v>
      </c>
      <c r="Y125" s="870"/>
      <c r="Z125" s="870"/>
      <c r="AA125" s="837"/>
    </row>
    <row r="126" spans="2:27" ht="39.950000000000003" customHeight="1" x14ac:dyDescent="0.25">
      <c r="B126" s="875"/>
      <c r="C126" s="876"/>
      <c r="D126" s="28" t="s">
        <v>143</v>
      </c>
      <c r="E126" s="15">
        <f>MasterSheet!AJ80</f>
        <v>5</v>
      </c>
      <c r="F126" s="15">
        <f>MasterSheet!AK80</f>
        <v>6</v>
      </c>
      <c r="G126" s="15">
        <f>MasterSheet!AL80</f>
        <v>2</v>
      </c>
      <c r="H126" s="15">
        <f>MasterSheet!AM80</f>
        <v>2</v>
      </c>
      <c r="I126" s="15">
        <f>MasterSheet!AN80</f>
        <v>6</v>
      </c>
      <c r="J126" s="15">
        <f>MasterSheet!AO80</f>
        <v>6</v>
      </c>
      <c r="K126" s="15">
        <f>MasterSheet!AP80</f>
        <v>9</v>
      </c>
      <c r="L126" s="15">
        <f>MasterSheet!AQ80</f>
        <v>8</v>
      </c>
      <c r="M126" s="15">
        <f>MasterSheet!AR80</f>
        <v>40</v>
      </c>
      <c r="N126" s="15">
        <f>MasterSheet!AS80</f>
        <v>40</v>
      </c>
      <c r="O126" s="33">
        <f>MasterSheet!AT80</f>
        <v>1</v>
      </c>
      <c r="P126" s="15">
        <f>MasterSheet!AU80</f>
        <v>23</v>
      </c>
      <c r="Q126" s="15">
        <f>MasterSheet!AV80</f>
        <v>24</v>
      </c>
      <c r="R126" s="37">
        <f>MasterSheet!AW80</f>
        <v>1.0434782608695652</v>
      </c>
      <c r="S126" s="870"/>
      <c r="T126" s="870"/>
      <c r="U126" s="837"/>
      <c r="V126" s="15">
        <f>MasterSheet!BG80</f>
        <v>25</v>
      </c>
      <c r="W126" s="15">
        <f>MasterSheet!BH80</f>
        <v>26</v>
      </c>
      <c r="X126" s="37">
        <f>MasterSheet!BI80</f>
        <v>1.04</v>
      </c>
      <c r="Y126" s="870"/>
      <c r="Z126" s="870"/>
      <c r="AA126" s="837"/>
    </row>
    <row r="127" spans="2:27" ht="39.950000000000003" customHeight="1" x14ac:dyDescent="0.25">
      <c r="B127" s="875"/>
      <c r="C127" s="876"/>
      <c r="D127" s="28" t="s">
        <v>144</v>
      </c>
      <c r="E127" s="15">
        <f>MasterSheet!AJ81</f>
        <v>0</v>
      </c>
      <c r="F127" s="15">
        <f>MasterSheet!AK81</f>
        <v>0</v>
      </c>
      <c r="G127" s="15">
        <f>MasterSheet!AL81</f>
        <v>0</v>
      </c>
      <c r="H127" s="15">
        <f>MasterSheet!AM81</f>
        <v>0</v>
      </c>
      <c r="I127" s="15">
        <f>MasterSheet!AN81</f>
        <v>0</v>
      </c>
      <c r="J127" s="15">
        <f>MasterSheet!AO81</f>
        <v>0</v>
      </c>
      <c r="K127" s="15">
        <f>MasterSheet!AP81</f>
        <v>0</v>
      </c>
      <c r="L127" s="15">
        <f>MasterSheet!AQ81</f>
        <v>0</v>
      </c>
      <c r="M127" s="15">
        <f>MasterSheet!AR81</f>
        <v>100</v>
      </c>
      <c r="N127" s="15">
        <f>MasterSheet!AS81</f>
        <v>100</v>
      </c>
      <c r="O127" s="33">
        <f>MasterSheet!AT81</f>
        <v>1</v>
      </c>
      <c r="P127" s="15">
        <f>MasterSheet!AU81</f>
        <v>100</v>
      </c>
      <c r="Q127" s="15">
        <f>MasterSheet!AV81</f>
        <v>100</v>
      </c>
      <c r="R127" s="37">
        <f>MasterSheet!AW81</f>
        <v>1</v>
      </c>
      <c r="S127" s="870"/>
      <c r="T127" s="870"/>
      <c r="U127" s="837"/>
      <c r="V127" s="15">
        <f>MasterSheet!BG81</f>
        <v>100</v>
      </c>
      <c r="W127" s="15">
        <f>MasterSheet!BH81</f>
        <v>100</v>
      </c>
      <c r="X127" s="37">
        <f>MasterSheet!BI81</f>
        <v>1</v>
      </c>
      <c r="Y127" s="870"/>
      <c r="Z127" s="870"/>
      <c r="AA127" s="837"/>
    </row>
    <row r="128" spans="2:27" ht="39.950000000000003" customHeight="1" x14ac:dyDescent="0.25">
      <c r="B128" s="875"/>
      <c r="C128" s="876"/>
      <c r="D128" s="28" t="s">
        <v>145</v>
      </c>
      <c r="E128" s="15">
        <f>MasterSheet!AJ82</f>
        <v>5</v>
      </c>
      <c r="F128" s="15">
        <f>MasterSheet!AK82</f>
        <v>5</v>
      </c>
      <c r="G128" s="15">
        <f>MasterSheet!AL82</f>
        <v>5</v>
      </c>
      <c r="H128" s="15">
        <f>MasterSheet!AM82</f>
        <v>5</v>
      </c>
      <c r="I128" s="15">
        <f>MasterSheet!AN82</f>
        <v>5</v>
      </c>
      <c r="J128" s="15">
        <f>MasterSheet!AO82</f>
        <v>5</v>
      </c>
      <c r="K128" s="15">
        <f>MasterSheet!AP82</f>
        <v>5</v>
      </c>
      <c r="L128" s="15">
        <f>MasterSheet!AQ82</f>
        <v>5</v>
      </c>
      <c r="M128" s="15">
        <f>MasterSheet!AR82</f>
        <v>100</v>
      </c>
      <c r="N128" s="15">
        <f>MasterSheet!AS82</f>
        <v>100</v>
      </c>
      <c r="O128" s="33">
        <f>MasterSheet!AT82</f>
        <v>1</v>
      </c>
      <c r="P128" s="15">
        <f>MasterSheet!AU82</f>
        <v>85</v>
      </c>
      <c r="Q128" s="15">
        <f>MasterSheet!AV82</f>
        <v>85</v>
      </c>
      <c r="R128" s="37">
        <f>MasterSheet!AW82</f>
        <v>1</v>
      </c>
      <c r="S128" s="870"/>
      <c r="T128" s="870"/>
      <c r="U128" s="837"/>
      <c r="V128" s="15">
        <f>MasterSheet!BG82</f>
        <v>90</v>
      </c>
      <c r="W128" s="15">
        <f>MasterSheet!BH82</f>
        <v>90</v>
      </c>
      <c r="X128" s="37">
        <f>MasterSheet!BI82</f>
        <v>1</v>
      </c>
      <c r="Y128" s="870"/>
      <c r="Z128" s="870"/>
      <c r="AA128" s="837"/>
    </row>
    <row r="131" spans="2:27" ht="30" customHeight="1" x14ac:dyDescent="0.25">
      <c r="B131" s="875" t="s">
        <v>268</v>
      </c>
      <c r="C131" s="875"/>
      <c r="D131" s="875"/>
      <c r="E131" s="839">
        <v>2017</v>
      </c>
      <c r="F131" s="839"/>
      <c r="G131" s="839"/>
      <c r="H131" s="839"/>
      <c r="I131" s="839"/>
      <c r="J131" s="839"/>
      <c r="K131" s="839"/>
      <c r="L131" s="839"/>
      <c r="M131" s="839"/>
      <c r="N131" s="839"/>
      <c r="O131" s="839"/>
      <c r="P131" s="839"/>
      <c r="Q131" s="839"/>
      <c r="R131" s="839"/>
      <c r="S131" s="839"/>
      <c r="T131" s="839"/>
      <c r="U131" s="839"/>
      <c r="V131" s="839"/>
      <c r="W131" s="839"/>
      <c r="X131" s="839"/>
      <c r="Y131" s="839"/>
      <c r="Z131" s="839"/>
      <c r="AA131" s="839"/>
    </row>
    <row r="132" spans="2:27" ht="30" customHeight="1" x14ac:dyDescent="0.25">
      <c r="B132" s="877"/>
      <c r="C132" s="875"/>
      <c r="D132" s="875"/>
      <c r="E132" s="839" t="s">
        <v>33</v>
      </c>
      <c r="F132" s="839"/>
      <c r="G132" s="839" t="s">
        <v>34</v>
      </c>
      <c r="H132" s="839"/>
      <c r="I132" s="839" t="s">
        <v>44</v>
      </c>
      <c r="J132" s="839"/>
      <c r="K132" s="839" t="s">
        <v>35</v>
      </c>
      <c r="L132" s="839"/>
      <c r="M132" s="839" t="s">
        <v>55</v>
      </c>
      <c r="N132" s="839"/>
      <c r="O132" s="839" t="s">
        <v>220</v>
      </c>
      <c r="P132" s="834" t="s">
        <v>33</v>
      </c>
      <c r="Q132" s="834"/>
      <c r="R132" s="834"/>
      <c r="S132" s="834"/>
      <c r="T132" s="834"/>
      <c r="U132" s="834"/>
      <c r="V132" s="834" t="s">
        <v>34</v>
      </c>
      <c r="W132" s="834"/>
      <c r="X132" s="834"/>
      <c r="Y132" s="834"/>
      <c r="Z132" s="834"/>
      <c r="AA132" s="834"/>
    </row>
    <row r="133" spans="2:27" ht="30" customHeight="1" x14ac:dyDescent="0.25">
      <c r="B133" s="877"/>
      <c r="C133" s="875"/>
      <c r="D133" s="875"/>
      <c r="E133" s="6" t="s">
        <v>51</v>
      </c>
      <c r="F133" s="6" t="s">
        <v>45</v>
      </c>
      <c r="G133" s="6" t="s">
        <v>51</v>
      </c>
      <c r="H133" s="6" t="s">
        <v>45</v>
      </c>
      <c r="I133" s="6" t="s">
        <v>51</v>
      </c>
      <c r="J133" s="6" t="s">
        <v>45</v>
      </c>
      <c r="K133" s="6" t="s">
        <v>51</v>
      </c>
      <c r="L133" s="6" t="s">
        <v>45</v>
      </c>
      <c r="M133" s="6" t="s">
        <v>51</v>
      </c>
      <c r="N133" s="6" t="s">
        <v>45</v>
      </c>
      <c r="O133" s="839"/>
      <c r="P133" s="1" t="s">
        <v>221</v>
      </c>
      <c r="Q133" s="1" t="s">
        <v>222</v>
      </c>
      <c r="R133" s="1" t="s">
        <v>220</v>
      </c>
      <c r="S133" s="1" t="s">
        <v>224</v>
      </c>
      <c r="T133" s="1" t="s">
        <v>223</v>
      </c>
      <c r="U133" s="1" t="s">
        <v>220</v>
      </c>
      <c r="V133" s="1" t="s">
        <v>221</v>
      </c>
      <c r="W133" s="1" t="s">
        <v>222</v>
      </c>
      <c r="X133" s="1" t="s">
        <v>220</v>
      </c>
      <c r="Y133" s="1" t="s">
        <v>224</v>
      </c>
      <c r="Z133" s="1" t="s">
        <v>223</v>
      </c>
      <c r="AA133" s="1" t="s">
        <v>220</v>
      </c>
    </row>
    <row r="134" spans="2:27" ht="39.950000000000003" customHeight="1" x14ac:dyDescent="0.25">
      <c r="B134" s="877"/>
      <c r="C134" s="876" t="s">
        <v>238</v>
      </c>
      <c r="D134" s="28" t="s">
        <v>146</v>
      </c>
      <c r="E134" s="15">
        <f>MasterSheet!AJ83</f>
        <v>16</v>
      </c>
      <c r="F134" s="15">
        <f>MasterSheet!AK83</f>
        <v>2</v>
      </c>
      <c r="G134" s="15">
        <f>MasterSheet!AL83</f>
        <v>10</v>
      </c>
      <c r="H134" s="15">
        <f>MasterSheet!AM83</f>
        <v>26</v>
      </c>
      <c r="I134" s="15">
        <f>MasterSheet!AN83</f>
        <v>19.5</v>
      </c>
      <c r="J134" s="15">
        <f>MasterSheet!AO83</f>
        <v>18.5</v>
      </c>
      <c r="K134" s="15">
        <f>MasterSheet!AP83</f>
        <v>6.5</v>
      </c>
      <c r="L134" s="15">
        <f>MasterSheet!AQ83</f>
        <v>5.5</v>
      </c>
      <c r="M134" s="15">
        <f>MasterSheet!AR83</f>
        <v>85</v>
      </c>
      <c r="N134" s="15">
        <f>MasterSheet!AS83</f>
        <v>85</v>
      </c>
      <c r="O134" s="33">
        <f>MasterSheet!AT83</f>
        <v>1</v>
      </c>
      <c r="P134" s="15">
        <f>MasterSheet!AU83</f>
        <v>49</v>
      </c>
      <c r="Q134" s="15">
        <f>MasterSheet!AV83</f>
        <v>35</v>
      </c>
      <c r="R134" s="39">
        <f>MasterSheet!AW83</f>
        <v>0.7142857142857143</v>
      </c>
      <c r="S134" s="870">
        <f>AVERAGE(P134:P135)</f>
        <v>36</v>
      </c>
      <c r="T134" s="870">
        <f>AVERAGE(Q134:Q135)</f>
        <v>26.5</v>
      </c>
      <c r="U134" s="878">
        <f>T134/S134</f>
        <v>0.73611111111111116</v>
      </c>
      <c r="V134" s="15">
        <f>MasterSheet!BG83</f>
        <v>59</v>
      </c>
      <c r="W134" s="15">
        <f>MasterSheet!BH83</f>
        <v>61</v>
      </c>
      <c r="X134" s="37">
        <f>MasterSheet!BI83</f>
        <v>1.0338983050847457</v>
      </c>
      <c r="Y134" s="870">
        <f>AVERAGE(V134:V135)</f>
        <v>41</v>
      </c>
      <c r="Z134" s="870">
        <f>AVERAGE(W134:W135)</f>
        <v>39.5</v>
      </c>
      <c r="AA134" s="837">
        <f>Z134/Y134</f>
        <v>0.96341463414634143</v>
      </c>
    </row>
    <row r="135" spans="2:27" ht="39.950000000000003" customHeight="1" x14ac:dyDescent="0.25">
      <c r="B135" s="877"/>
      <c r="C135" s="876"/>
      <c r="D135" s="28" t="s">
        <v>147</v>
      </c>
      <c r="E135" s="15">
        <f>MasterSheet!AJ84</f>
        <v>5</v>
      </c>
      <c r="F135" s="15">
        <f>MasterSheet!AK84</f>
        <v>0</v>
      </c>
      <c r="G135" s="15">
        <f>MasterSheet!AL84</f>
        <v>0</v>
      </c>
      <c r="H135" s="15">
        <f>MasterSheet!AM84</f>
        <v>0</v>
      </c>
      <c r="I135" s="15">
        <f>MasterSheet!AN84</f>
        <v>5</v>
      </c>
      <c r="J135" s="15">
        <f>MasterSheet!AO84</f>
        <v>9</v>
      </c>
      <c r="K135" s="15">
        <f>MasterSheet!AP84</f>
        <v>7</v>
      </c>
      <c r="L135" s="15">
        <f>MasterSheet!AQ84</f>
        <v>8</v>
      </c>
      <c r="M135" s="15">
        <f>MasterSheet!AR84</f>
        <v>35</v>
      </c>
      <c r="N135" s="15">
        <f>MasterSheet!AS84</f>
        <v>35</v>
      </c>
      <c r="O135" s="33">
        <f>MasterSheet!AT84</f>
        <v>1</v>
      </c>
      <c r="P135" s="15">
        <f>MasterSheet!AU84</f>
        <v>23</v>
      </c>
      <c r="Q135" s="15">
        <f>MasterSheet!AV84</f>
        <v>18</v>
      </c>
      <c r="R135" s="39">
        <f>MasterSheet!AW84</f>
        <v>0.78260869565217395</v>
      </c>
      <c r="S135" s="870"/>
      <c r="T135" s="870"/>
      <c r="U135" s="878"/>
      <c r="V135" s="15">
        <f>MasterSheet!BG84</f>
        <v>23</v>
      </c>
      <c r="W135" s="15">
        <f>MasterSheet!BH84</f>
        <v>18</v>
      </c>
      <c r="X135" s="39">
        <f>MasterSheet!BI84</f>
        <v>0.78260869565217395</v>
      </c>
      <c r="Y135" s="870"/>
      <c r="Z135" s="870"/>
      <c r="AA135" s="837"/>
    </row>
    <row r="138" spans="2:27" ht="30" customHeight="1" x14ac:dyDescent="0.25">
      <c r="B138" s="875" t="s">
        <v>269</v>
      </c>
      <c r="C138" s="875"/>
      <c r="D138" s="875"/>
      <c r="E138" s="839">
        <v>2017</v>
      </c>
      <c r="F138" s="839"/>
      <c r="G138" s="839"/>
      <c r="H138" s="839"/>
      <c r="I138" s="839"/>
      <c r="J138" s="839"/>
      <c r="K138" s="839"/>
      <c r="L138" s="839"/>
      <c r="M138" s="839"/>
      <c r="N138" s="839"/>
      <c r="O138" s="839"/>
      <c r="P138" s="839"/>
      <c r="Q138" s="839"/>
      <c r="R138" s="839"/>
      <c r="S138" s="839"/>
      <c r="T138" s="839"/>
      <c r="U138" s="839"/>
      <c r="V138" s="839"/>
      <c r="W138" s="839"/>
      <c r="X138" s="839"/>
      <c r="Y138" s="839"/>
      <c r="Z138" s="839"/>
      <c r="AA138" s="839"/>
    </row>
    <row r="139" spans="2:27" ht="30" customHeight="1" x14ac:dyDescent="0.25">
      <c r="B139" s="877"/>
      <c r="C139" s="875"/>
      <c r="D139" s="875"/>
      <c r="E139" s="839" t="s">
        <v>33</v>
      </c>
      <c r="F139" s="839"/>
      <c r="G139" s="839" t="s">
        <v>34</v>
      </c>
      <c r="H139" s="839"/>
      <c r="I139" s="839" t="s">
        <v>44</v>
      </c>
      <c r="J139" s="839"/>
      <c r="K139" s="839" t="s">
        <v>35</v>
      </c>
      <c r="L139" s="839"/>
      <c r="M139" s="839" t="s">
        <v>55</v>
      </c>
      <c r="N139" s="839"/>
      <c r="O139" s="839" t="s">
        <v>220</v>
      </c>
      <c r="P139" s="834" t="s">
        <v>33</v>
      </c>
      <c r="Q139" s="834"/>
      <c r="R139" s="834"/>
      <c r="S139" s="834"/>
      <c r="T139" s="834"/>
      <c r="U139" s="834"/>
      <c r="V139" s="834" t="s">
        <v>34</v>
      </c>
      <c r="W139" s="834"/>
      <c r="X139" s="834"/>
      <c r="Y139" s="834"/>
      <c r="Z139" s="834"/>
      <c r="AA139" s="834"/>
    </row>
    <row r="140" spans="2:27" ht="30" customHeight="1" x14ac:dyDescent="0.25">
      <c r="B140" s="877"/>
      <c r="C140" s="875"/>
      <c r="D140" s="875"/>
      <c r="E140" s="6" t="s">
        <v>51</v>
      </c>
      <c r="F140" s="6" t="s">
        <v>45</v>
      </c>
      <c r="G140" s="6" t="s">
        <v>51</v>
      </c>
      <c r="H140" s="6" t="s">
        <v>45</v>
      </c>
      <c r="I140" s="6" t="s">
        <v>51</v>
      </c>
      <c r="J140" s="6" t="s">
        <v>45</v>
      </c>
      <c r="K140" s="6" t="s">
        <v>51</v>
      </c>
      <c r="L140" s="6" t="s">
        <v>45</v>
      </c>
      <c r="M140" s="6" t="s">
        <v>51</v>
      </c>
      <c r="N140" s="6" t="s">
        <v>45</v>
      </c>
      <c r="O140" s="839"/>
      <c r="P140" s="1" t="s">
        <v>221</v>
      </c>
      <c r="Q140" s="1" t="s">
        <v>222</v>
      </c>
      <c r="R140" s="1" t="s">
        <v>220</v>
      </c>
      <c r="S140" s="1" t="s">
        <v>224</v>
      </c>
      <c r="T140" s="1" t="s">
        <v>223</v>
      </c>
      <c r="U140" s="1" t="s">
        <v>220</v>
      </c>
      <c r="V140" s="1" t="s">
        <v>221</v>
      </c>
      <c r="W140" s="1" t="s">
        <v>222</v>
      </c>
      <c r="X140" s="1" t="s">
        <v>220</v>
      </c>
      <c r="Y140" s="1" t="s">
        <v>224</v>
      </c>
      <c r="Z140" s="1" t="s">
        <v>223</v>
      </c>
      <c r="AA140" s="1" t="s">
        <v>220</v>
      </c>
    </row>
    <row r="141" spans="2:27" ht="39.950000000000003" customHeight="1" x14ac:dyDescent="0.25">
      <c r="B141" s="877"/>
      <c r="C141" s="876" t="s">
        <v>42</v>
      </c>
      <c r="D141" s="28" t="s">
        <v>157</v>
      </c>
      <c r="E141" s="15">
        <f>MasterSheet!AJ94</f>
        <v>5</v>
      </c>
      <c r="F141" s="15">
        <f>MasterSheet!AK94</f>
        <v>4</v>
      </c>
      <c r="G141" s="15">
        <f>MasterSheet!AL94</f>
        <v>5</v>
      </c>
      <c r="H141" s="15">
        <f>MasterSheet!AM94</f>
        <v>5</v>
      </c>
      <c r="I141" s="15">
        <f>MasterSheet!AN94</f>
        <v>5</v>
      </c>
      <c r="J141" s="15">
        <f>MasterSheet!AO94</f>
        <v>5</v>
      </c>
      <c r="K141" s="15">
        <f>MasterSheet!AP94</f>
        <v>5</v>
      </c>
      <c r="L141" s="15">
        <f>MasterSheet!AQ94</f>
        <v>6</v>
      </c>
      <c r="M141" s="15">
        <f>MasterSheet!AR94</f>
        <v>40</v>
      </c>
      <c r="N141" s="15">
        <f>MasterSheet!AS94</f>
        <v>40</v>
      </c>
      <c r="O141" s="33">
        <f>MasterSheet!AT94</f>
        <v>1</v>
      </c>
      <c r="P141" s="15">
        <f>MasterSheet!AU94</f>
        <v>25</v>
      </c>
      <c r="Q141" s="15">
        <f>MasterSheet!AV94</f>
        <v>24</v>
      </c>
      <c r="R141" s="37">
        <f>MasterSheet!AW94</f>
        <v>0.96</v>
      </c>
      <c r="S141" s="870">
        <f>AVERAGE(P141:P152)</f>
        <v>17.916666666666668</v>
      </c>
      <c r="T141" s="870">
        <f>AVERAGE(Q141:Q152)</f>
        <v>16.708333333333332</v>
      </c>
      <c r="U141" s="837">
        <f>T141/S141</f>
        <v>0.93255813953488365</v>
      </c>
      <c r="V141" s="15">
        <f>MasterSheet!BG94</f>
        <v>30</v>
      </c>
      <c r="W141" s="15">
        <f>MasterSheet!BH94</f>
        <v>29</v>
      </c>
      <c r="X141" s="37">
        <f>MasterSheet!BI94</f>
        <v>0.96666666666666667</v>
      </c>
      <c r="Y141" s="870">
        <f>AVERAGE(V141:V152)</f>
        <v>22.041666666666668</v>
      </c>
      <c r="Z141" s="870">
        <f>AVERAGE(W141:W152)</f>
        <v>21.416666666666668</v>
      </c>
      <c r="AA141" s="837">
        <f>Z141/Y141</f>
        <v>0.97164461247637046</v>
      </c>
    </row>
    <row r="142" spans="2:27" ht="39.950000000000003" customHeight="1" x14ac:dyDescent="0.25">
      <c r="B142" s="877"/>
      <c r="C142" s="876"/>
      <c r="D142" s="28" t="s">
        <v>159</v>
      </c>
      <c r="E142" s="15">
        <f>MasterSheet!AJ95</f>
        <v>5.5</v>
      </c>
      <c r="F142" s="15">
        <f>MasterSheet!AK95</f>
        <v>4</v>
      </c>
      <c r="G142" s="15">
        <f>MasterSheet!AL95</f>
        <v>5.5</v>
      </c>
      <c r="H142" s="15">
        <f>MasterSheet!AM95</f>
        <v>5.5</v>
      </c>
      <c r="I142" s="15">
        <f>MasterSheet!AN95</f>
        <v>5.5</v>
      </c>
      <c r="J142" s="15">
        <f>MasterSheet!AO95</f>
        <v>5.5</v>
      </c>
      <c r="K142" s="15">
        <f>MasterSheet!AP95</f>
        <v>5.5</v>
      </c>
      <c r="L142" s="15">
        <f>MasterSheet!AQ95</f>
        <v>7</v>
      </c>
      <c r="M142" s="15">
        <f>MasterSheet!AR95</f>
        <v>34</v>
      </c>
      <c r="N142" s="15">
        <f>MasterSheet!AS95</f>
        <v>34</v>
      </c>
      <c r="O142" s="33">
        <f>MasterSheet!AT95</f>
        <v>1</v>
      </c>
      <c r="P142" s="15">
        <f>MasterSheet!AU95</f>
        <v>17.5</v>
      </c>
      <c r="Q142" s="15">
        <f>MasterSheet!AV95</f>
        <v>16</v>
      </c>
      <c r="R142" s="37">
        <f>MasterSheet!AW95</f>
        <v>0.91428571428571426</v>
      </c>
      <c r="S142" s="870"/>
      <c r="T142" s="870"/>
      <c r="U142" s="837"/>
      <c r="V142" s="15">
        <f>MasterSheet!BG95</f>
        <v>23</v>
      </c>
      <c r="W142" s="15">
        <f>MasterSheet!BH95</f>
        <v>21.5</v>
      </c>
      <c r="X142" s="37">
        <f>MasterSheet!BI95</f>
        <v>0.93478260869565222</v>
      </c>
      <c r="Y142" s="870"/>
      <c r="Z142" s="870"/>
      <c r="AA142" s="837"/>
    </row>
    <row r="143" spans="2:27" ht="39.950000000000003" customHeight="1" x14ac:dyDescent="0.25">
      <c r="B143" s="877"/>
      <c r="C143" s="876"/>
      <c r="D143" s="28" t="s">
        <v>160</v>
      </c>
      <c r="E143" s="15">
        <f>MasterSheet!AJ96</f>
        <v>5</v>
      </c>
      <c r="F143" s="15">
        <f>MasterSheet!AK96</f>
        <v>3</v>
      </c>
      <c r="G143" s="15">
        <f>MasterSheet!AL96</f>
        <v>5</v>
      </c>
      <c r="H143" s="15">
        <f>MasterSheet!AM96</f>
        <v>5</v>
      </c>
      <c r="I143" s="15">
        <f>MasterSheet!AN96</f>
        <v>5</v>
      </c>
      <c r="J143" s="15">
        <f>MasterSheet!AO96</f>
        <v>5</v>
      </c>
      <c r="K143" s="15">
        <f>MasterSheet!AP96</f>
        <v>5</v>
      </c>
      <c r="L143" s="15">
        <f>MasterSheet!AQ96</f>
        <v>7</v>
      </c>
      <c r="M143" s="15">
        <f>MasterSheet!AR96</f>
        <v>40</v>
      </c>
      <c r="N143" s="15">
        <f>MasterSheet!AS96</f>
        <v>40</v>
      </c>
      <c r="O143" s="33">
        <f>MasterSheet!AT96</f>
        <v>1</v>
      </c>
      <c r="P143" s="15">
        <f>MasterSheet!AU96</f>
        <v>25</v>
      </c>
      <c r="Q143" s="15">
        <f>MasterSheet!AV96</f>
        <v>23</v>
      </c>
      <c r="R143" s="37">
        <f>MasterSheet!AW96</f>
        <v>0.92</v>
      </c>
      <c r="S143" s="870"/>
      <c r="T143" s="870"/>
      <c r="U143" s="837"/>
      <c r="V143" s="15">
        <f>MasterSheet!BG96</f>
        <v>30</v>
      </c>
      <c r="W143" s="15">
        <f>MasterSheet!BH96</f>
        <v>28</v>
      </c>
      <c r="X143" s="37">
        <f>MasterSheet!BI96</f>
        <v>0.93333333333333335</v>
      </c>
      <c r="Y143" s="870"/>
      <c r="Z143" s="870"/>
      <c r="AA143" s="837"/>
    </row>
    <row r="144" spans="2:27" ht="39.950000000000003" customHeight="1" x14ac:dyDescent="0.25">
      <c r="B144" s="877"/>
      <c r="C144" s="876"/>
      <c r="D144" s="28" t="s">
        <v>162</v>
      </c>
      <c r="E144" s="15">
        <f>MasterSheet!AJ97</f>
        <v>6</v>
      </c>
      <c r="F144" s="15">
        <f>MasterSheet!AK97</f>
        <v>4</v>
      </c>
      <c r="G144" s="15">
        <f>MasterSheet!AL97</f>
        <v>6</v>
      </c>
      <c r="H144" s="15">
        <f>MasterSheet!AM97</f>
        <v>7</v>
      </c>
      <c r="I144" s="15">
        <f>MasterSheet!AN97</f>
        <v>6</v>
      </c>
      <c r="J144" s="15">
        <f>MasterSheet!AO97</f>
        <v>6</v>
      </c>
      <c r="K144" s="15">
        <f>MasterSheet!AP97</f>
        <v>6</v>
      </c>
      <c r="L144" s="15">
        <f>MasterSheet!AQ97</f>
        <v>7</v>
      </c>
      <c r="M144" s="15">
        <f>MasterSheet!AR97</f>
        <v>28</v>
      </c>
      <c r="N144" s="15">
        <f>MasterSheet!AS97</f>
        <v>28</v>
      </c>
      <c r="O144" s="33">
        <f>MasterSheet!AT97</f>
        <v>1</v>
      </c>
      <c r="P144" s="15">
        <f>MasterSheet!AU97</f>
        <v>10</v>
      </c>
      <c r="Q144" s="15">
        <f>MasterSheet!AV97</f>
        <v>8</v>
      </c>
      <c r="R144" s="39">
        <f>MasterSheet!AW97</f>
        <v>0.8</v>
      </c>
      <c r="S144" s="870"/>
      <c r="T144" s="870"/>
      <c r="U144" s="837"/>
      <c r="V144" s="15">
        <f>MasterSheet!BG97</f>
        <v>16</v>
      </c>
      <c r="W144" s="15">
        <f>MasterSheet!BH97</f>
        <v>15</v>
      </c>
      <c r="X144" s="37">
        <f>MasterSheet!BI97</f>
        <v>0.9375</v>
      </c>
      <c r="Y144" s="870"/>
      <c r="Z144" s="870"/>
      <c r="AA144" s="837"/>
    </row>
    <row r="145" spans="2:27" ht="39.950000000000003" customHeight="1" x14ac:dyDescent="0.25">
      <c r="B145" s="877"/>
      <c r="C145" s="876"/>
      <c r="D145" s="28" t="s">
        <v>163</v>
      </c>
      <c r="E145" s="15">
        <f>MasterSheet!AJ98</f>
        <v>6</v>
      </c>
      <c r="F145" s="15">
        <f>MasterSheet!AK98</f>
        <v>6</v>
      </c>
      <c r="G145" s="15">
        <f>MasterSheet!AL98</f>
        <v>6</v>
      </c>
      <c r="H145" s="15">
        <f>MasterSheet!AM98</f>
        <v>6</v>
      </c>
      <c r="I145" s="15">
        <f>MasterSheet!AN98</f>
        <v>6</v>
      </c>
      <c r="J145" s="15">
        <f>MasterSheet!AO98</f>
        <v>6</v>
      </c>
      <c r="K145" s="15">
        <f>MasterSheet!AP98</f>
        <v>6</v>
      </c>
      <c r="L145" s="15">
        <f>MasterSheet!AQ98</f>
        <v>6</v>
      </c>
      <c r="M145" s="15">
        <f>MasterSheet!AR98</f>
        <v>28</v>
      </c>
      <c r="N145" s="15">
        <f>MasterSheet!AS98</f>
        <v>28</v>
      </c>
      <c r="O145" s="33">
        <f>MasterSheet!AT98</f>
        <v>1</v>
      </c>
      <c r="P145" s="15">
        <f>MasterSheet!AU98</f>
        <v>10</v>
      </c>
      <c r="Q145" s="15">
        <f>MasterSheet!AV98</f>
        <v>10</v>
      </c>
      <c r="R145" s="37">
        <f>MasterSheet!AW98</f>
        <v>1</v>
      </c>
      <c r="S145" s="870"/>
      <c r="T145" s="870"/>
      <c r="U145" s="837"/>
      <c r="V145" s="15">
        <f>MasterSheet!BG98</f>
        <v>16</v>
      </c>
      <c r="W145" s="15">
        <f>MasterSheet!BH98</f>
        <v>16</v>
      </c>
      <c r="X145" s="37">
        <f>MasterSheet!BI98</f>
        <v>1</v>
      </c>
      <c r="Y145" s="870"/>
      <c r="Z145" s="870"/>
      <c r="AA145" s="837"/>
    </row>
    <row r="146" spans="2:27" ht="39.950000000000003" customHeight="1" x14ac:dyDescent="0.25">
      <c r="B146" s="877"/>
      <c r="C146" s="876"/>
      <c r="D146" s="28" t="s">
        <v>164</v>
      </c>
      <c r="E146" s="15">
        <f>MasterSheet!AJ99</f>
        <v>5</v>
      </c>
      <c r="F146" s="15">
        <f>MasterSheet!AK99</f>
        <v>1.5</v>
      </c>
      <c r="G146" s="15">
        <f>MasterSheet!AL99</f>
        <v>2</v>
      </c>
      <c r="H146" s="15">
        <f>MasterSheet!AM99</f>
        <v>5.5</v>
      </c>
      <c r="I146" s="15">
        <f>MasterSheet!AN99</f>
        <v>5</v>
      </c>
      <c r="J146" s="15">
        <f>MasterSheet!AO99</f>
        <v>5</v>
      </c>
      <c r="K146" s="15">
        <f>MasterSheet!AP99</f>
        <v>10.5</v>
      </c>
      <c r="L146" s="15">
        <f>MasterSheet!AQ99</f>
        <v>10.5</v>
      </c>
      <c r="M146" s="15">
        <f>MasterSheet!AR99</f>
        <v>32.5</v>
      </c>
      <c r="N146" s="15">
        <f>MasterSheet!AS99</f>
        <v>32.5</v>
      </c>
      <c r="O146" s="33">
        <f>MasterSheet!AT99</f>
        <v>1</v>
      </c>
      <c r="P146" s="15">
        <f>MasterSheet!AU99</f>
        <v>15</v>
      </c>
      <c r="Q146" s="15">
        <f>MasterSheet!AV99</f>
        <v>11.5</v>
      </c>
      <c r="R146" s="39">
        <f>MasterSheet!AW99</f>
        <v>0.76666666666666672</v>
      </c>
      <c r="S146" s="870"/>
      <c r="T146" s="870"/>
      <c r="U146" s="837"/>
      <c r="V146" s="15">
        <f>MasterSheet!BG99</f>
        <v>17</v>
      </c>
      <c r="W146" s="15">
        <f>MasterSheet!BH99</f>
        <v>17</v>
      </c>
      <c r="X146" s="37">
        <f>MasterSheet!BI99</f>
        <v>1</v>
      </c>
      <c r="Y146" s="870"/>
      <c r="Z146" s="870"/>
      <c r="AA146" s="837"/>
    </row>
    <row r="147" spans="2:27" ht="39.950000000000003" customHeight="1" x14ac:dyDescent="0.25">
      <c r="B147" s="877"/>
      <c r="C147" s="876"/>
      <c r="D147" s="28" t="s">
        <v>165</v>
      </c>
      <c r="E147" s="15">
        <f>MasterSheet!AJ100</f>
        <v>5</v>
      </c>
      <c r="F147" s="15">
        <f>MasterSheet!AK100</f>
        <v>5</v>
      </c>
      <c r="G147" s="15">
        <f>MasterSheet!AL100</f>
        <v>0</v>
      </c>
      <c r="H147" s="15">
        <f>MasterSheet!AM100</f>
        <v>4</v>
      </c>
      <c r="I147" s="15">
        <f>MasterSheet!AN100</f>
        <v>15</v>
      </c>
      <c r="J147" s="15">
        <f>MasterSheet!AO100</f>
        <v>15</v>
      </c>
      <c r="K147" s="15">
        <f>MasterSheet!AP100</f>
        <v>50</v>
      </c>
      <c r="L147" s="15">
        <f>MasterSheet!AQ100</f>
        <v>51</v>
      </c>
      <c r="M147" s="15">
        <f>MasterSheet!AR100</f>
        <v>80</v>
      </c>
      <c r="N147" s="15">
        <f>MasterSheet!AS100</f>
        <v>80</v>
      </c>
      <c r="O147" s="33">
        <f>MasterSheet!AT100</f>
        <v>1</v>
      </c>
      <c r="P147" s="15">
        <f>MasterSheet!AU100</f>
        <v>15</v>
      </c>
      <c r="Q147" s="15">
        <f>MasterSheet!AV100</f>
        <v>10</v>
      </c>
      <c r="R147" s="39">
        <f>MasterSheet!AW100</f>
        <v>0.66666666666666663</v>
      </c>
      <c r="S147" s="870"/>
      <c r="T147" s="870"/>
      <c r="U147" s="837"/>
      <c r="V147" s="15">
        <f>MasterSheet!BG100</f>
        <v>15</v>
      </c>
      <c r="W147" s="15">
        <f>MasterSheet!BH100</f>
        <v>14</v>
      </c>
      <c r="X147" s="37">
        <f>MasterSheet!BI100</f>
        <v>0.93333333333333335</v>
      </c>
      <c r="Y147" s="870"/>
      <c r="Z147" s="870"/>
      <c r="AA147" s="837"/>
    </row>
    <row r="148" spans="2:27" ht="39.950000000000003" customHeight="1" x14ac:dyDescent="0.25">
      <c r="B148" s="877"/>
      <c r="C148" s="876"/>
      <c r="D148" s="28" t="s">
        <v>166</v>
      </c>
      <c r="E148" s="15">
        <f>MasterSheet!AJ101</f>
        <v>2.5</v>
      </c>
      <c r="F148" s="15">
        <f>MasterSheet!AK101</f>
        <v>2.5</v>
      </c>
      <c r="G148" s="15">
        <f>MasterSheet!AL101</f>
        <v>2.5</v>
      </c>
      <c r="H148" s="15">
        <f>MasterSheet!AM101</f>
        <v>2.5</v>
      </c>
      <c r="I148" s="15">
        <f>MasterSheet!AN101</f>
        <v>2.5</v>
      </c>
      <c r="J148" s="15">
        <f>MasterSheet!AO101</f>
        <v>2.5</v>
      </c>
      <c r="K148" s="15">
        <f>MasterSheet!AP101</f>
        <v>2.5</v>
      </c>
      <c r="L148" s="15">
        <f>MasterSheet!AQ101</f>
        <v>0</v>
      </c>
      <c r="M148" s="15">
        <f>MasterSheet!AR101</f>
        <v>100</v>
      </c>
      <c r="N148" s="15">
        <f>MasterSheet!AS101</f>
        <v>97.5</v>
      </c>
      <c r="O148" s="33">
        <f>MasterSheet!AT101</f>
        <v>0.97499999999999998</v>
      </c>
      <c r="P148" s="15">
        <f>MasterSheet!AU101</f>
        <v>92.5</v>
      </c>
      <c r="Q148" s="15">
        <f>MasterSheet!AV101</f>
        <v>92.5</v>
      </c>
      <c r="R148" s="37">
        <f>MasterSheet!AW101</f>
        <v>1</v>
      </c>
      <c r="S148" s="870"/>
      <c r="T148" s="870"/>
      <c r="U148" s="837"/>
      <c r="V148" s="15">
        <f>MasterSheet!BG101</f>
        <v>95</v>
      </c>
      <c r="W148" s="15">
        <f>MasterSheet!BH101</f>
        <v>95</v>
      </c>
      <c r="X148" s="37">
        <f>MasterSheet!BI101</f>
        <v>1</v>
      </c>
      <c r="Y148" s="870"/>
      <c r="Z148" s="870"/>
      <c r="AA148" s="837"/>
    </row>
    <row r="149" spans="2:27" ht="39.950000000000003" customHeight="1" x14ac:dyDescent="0.25">
      <c r="B149" s="877"/>
      <c r="C149" s="880" t="s">
        <v>210</v>
      </c>
      <c r="D149" s="23">
        <v>126</v>
      </c>
      <c r="E149" s="15">
        <f>MasterSheet!AJ117</f>
        <v>5</v>
      </c>
      <c r="F149" s="15">
        <f>MasterSheet!AK117</f>
        <v>5.5</v>
      </c>
      <c r="G149" s="15">
        <f>MasterSheet!AL117</f>
        <v>5</v>
      </c>
      <c r="H149" s="15">
        <f>MasterSheet!AM117</f>
        <v>4.5</v>
      </c>
      <c r="I149" s="15">
        <f>MasterSheet!AN117</f>
        <v>10</v>
      </c>
      <c r="J149" s="15">
        <f>MasterSheet!AO117</f>
        <v>10</v>
      </c>
      <c r="K149" s="15">
        <f>MasterSheet!AP117</f>
        <v>10</v>
      </c>
      <c r="L149" s="15">
        <f>MasterSheet!AQ117</f>
        <v>10</v>
      </c>
      <c r="M149" s="15">
        <f>MasterSheet!AR117</f>
        <v>30</v>
      </c>
      <c r="N149" s="15">
        <f>MasterSheet!AS117</f>
        <v>30</v>
      </c>
      <c r="O149" s="33">
        <f>MasterSheet!AT117</f>
        <v>1</v>
      </c>
      <c r="P149" s="15">
        <f>MasterSheet!AU117</f>
        <v>5</v>
      </c>
      <c r="Q149" s="15">
        <f>MasterSheet!AV117</f>
        <v>5.5</v>
      </c>
      <c r="R149" s="37">
        <f>MasterSheet!AW117</f>
        <v>1.1000000000000001</v>
      </c>
      <c r="S149" s="870"/>
      <c r="T149" s="870"/>
      <c r="U149" s="837"/>
      <c r="V149" s="15">
        <f>MasterSheet!BG117</f>
        <v>10</v>
      </c>
      <c r="W149" s="15">
        <f>MasterSheet!BH117</f>
        <v>10</v>
      </c>
      <c r="X149" s="37">
        <f>MasterSheet!BI117</f>
        <v>1</v>
      </c>
      <c r="Y149" s="870"/>
      <c r="Z149" s="870"/>
      <c r="AA149" s="837"/>
    </row>
    <row r="150" spans="2:27" ht="39.950000000000003" customHeight="1" x14ac:dyDescent="0.25">
      <c r="B150" s="877"/>
      <c r="C150" s="880"/>
      <c r="D150" s="23">
        <v>127</v>
      </c>
      <c r="E150" s="15">
        <f>MasterSheet!AJ118</f>
        <v>0</v>
      </c>
      <c r="F150" s="15">
        <f>MasterSheet!AK118</f>
        <v>0</v>
      </c>
      <c r="G150" s="15">
        <f>MasterSheet!AL118</f>
        <v>2.5</v>
      </c>
      <c r="H150" s="15">
        <f>MasterSheet!AM118</f>
        <v>2.5</v>
      </c>
      <c r="I150" s="15">
        <f>MasterSheet!AN118</f>
        <v>2.5</v>
      </c>
      <c r="J150" s="15">
        <f>MasterSheet!AO118</f>
        <v>0</v>
      </c>
      <c r="K150" s="15">
        <f>MasterSheet!AP118</f>
        <v>5</v>
      </c>
      <c r="L150" s="15">
        <f>MasterSheet!AQ118</f>
        <v>7.5</v>
      </c>
      <c r="M150" s="15">
        <f>MasterSheet!AR118</f>
        <v>10</v>
      </c>
      <c r="N150" s="15">
        <f>MasterSheet!AS118</f>
        <v>10</v>
      </c>
      <c r="O150" s="33">
        <f>MasterSheet!AT118</f>
        <v>1</v>
      </c>
      <c r="P150" s="15">
        <f>MasterSheet!AU118</f>
        <v>0</v>
      </c>
      <c r="Q150" s="15">
        <f>MasterSheet!AV118</f>
        <v>0</v>
      </c>
      <c r="R150" s="34"/>
      <c r="S150" s="870"/>
      <c r="T150" s="870"/>
      <c r="U150" s="837"/>
      <c r="V150" s="15">
        <f>MasterSheet!BG118</f>
        <v>2.5</v>
      </c>
      <c r="W150" s="15">
        <f>MasterSheet!BH118</f>
        <v>2.5</v>
      </c>
      <c r="X150" s="37">
        <f>MasterSheet!BI118</f>
        <v>1</v>
      </c>
      <c r="Y150" s="870"/>
      <c r="Z150" s="870"/>
      <c r="AA150" s="837"/>
    </row>
    <row r="151" spans="2:27" ht="39.950000000000003" customHeight="1" x14ac:dyDescent="0.25">
      <c r="B151" s="877"/>
      <c r="C151" s="880"/>
      <c r="D151" s="23">
        <v>128</v>
      </c>
      <c r="E151" s="15">
        <f>MasterSheet!AJ119</f>
        <v>0</v>
      </c>
      <c r="F151" s="15">
        <f>MasterSheet!AK119</f>
        <v>0</v>
      </c>
      <c r="G151" s="15">
        <f>MasterSheet!AL119</f>
        <v>10</v>
      </c>
      <c r="H151" s="15">
        <f>MasterSheet!AM119</f>
        <v>9</v>
      </c>
      <c r="I151" s="15">
        <f>MasterSheet!AN119</f>
        <v>10</v>
      </c>
      <c r="J151" s="15">
        <f>MasterSheet!AO119</f>
        <v>10</v>
      </c>
      <c r="K151" s="15">
        <f>MasterSheet!AP119</f>
        <v>20</v>
      </c>
      <c r="L151" s="15">
        <f>MasterSheet!AQ119</f>
        <v>21</v>
      </c>
      <c r="M151" s="15">
        <f>MasterSheet!AR119</f>
        <v>40</v>
      </c>
      <c r="N151" s="15">
        <f>MasterSheet!AS119</f>
        <v>40</v>
      </c>
      <c r="O151" s="33">
        <f>MasterSheet!AT119</f>
        <v>1</v>
      </c>
      <c r="P151" s="15">
        <f>MasterSheet!AU119</f>
        <v>0</v>
      </c>
      <c r="Q151" s="15">
        <f>MasterSheet!AV119</f>
        <v>0</v>
      </c>
      <c r="R151" s="34"/>
      <c r="S151" s="870"/>
      <c r="T151" s="870"/>
      <c r="U151" s="837"/>
      <c r="V151" s="15">
        <f>MasterSheet!BG119</f>
        <v>10</v>
      </c>
      <c r="W151" s="15">
        <f>MasterSheet!BH119</f>
        <v>9</v>
      </c>
      <c r="X151" s="37">
        <f>MasterSheet!BI119</f>
        <v>0.9</v>
      </c>
      <c r="Y151" s="870"/>
      <c r="Z151" s="870"/>
      <c r="AA151" s="837"/>
    </row>
    <row r="152" spans="2:27" ht="39.950000000000003" customHeight="1" x14ac:dyDescent="0.25">
      <c r="B152" s="877"/>
      <c r="C152" s="880"/>
      <c r="D152" s="23">
        <v>129</v>
      </c>
      <c r="E152" s="15">
        <f>MasterSheet!AJ120</f>
        <v>0</v>
      </c>
      <c r="F152" s="15">
        <f>MasterSheet!AK120</f>
        <v>0</v>
      </c>
      <c r="G152" s="15">
        <f>MasterSheet!AL120</f>
        <v>0</v>
      </c>
      <c r="H152" s="15">
        <f>MasterSheet!AM120</f>
        <v>0</v>
      </c>
      <c r="I152" s="15">
        <f>MasterSheet!AN120</f>
        <v>5</v>
      </c>
      <c r="J152" s="15">
        <f>MasterSheet!AO120</f>
        <v>5</v>
      </c>
      <c r="K152" s="15">
        <f>MasterSheet!AP120</f>
        <v>5</v>
      </c>
      <c r="L152" s="15">
        <f>MasterSheet!AQ120</f>
        <v>5</v>
      </c>
      <c r="M152" s="15">
        <f>MasterSheet!AR120</f>
        <v>10</v>
      </c>
      <c r="N152" s="15">
        <f>MasterSheet!AS120</f>
        <v>10</v>
      </c>
      <c r="O152" s="33">
        <f>MasterSheet!AT120</f>
        <v>1</v>
      </c>
      <c r="P152" s="15">
        <f>MasterSheet!AU120</f>
        <v>0</v>
      </c>
      <c r="Q152" s="15">
        <f>MasterSheet!AV120</f>
        <v>0</v>
      </c>
      <c r="R152" s="34"/>
      <c r="S152" s="870"/>
      <c r="T152" s="870"/>
      <c r="U152" s="837"/>
      <c r="V152" s="15">
        <f>MasterSheet!BG120</f>
        <v>0</v>
      </c>
      <c r="W152" s="15">
        <f>MasterSheet!BH120</f>
        <v>0</v>
      </c>
      <c r="X152" s="34"/>
      <c r="Y152" s="870"/>
      <c r="Z152" s="870"/>
      <c r="AA152" s="837"/>
    </row>
    <row r="155" spans="2:27" ht="30" customHeight="1" x14ac:dyDescent="0.25">
      <c r="B155" s="861" t="s">
        <v>270</v>
      </c>
      <c r="C155" s="861"/>
      <c r="D155" s="861"/>
      <c r="E155" s="839">
        <v>2017</v>
      </c>
      <c r="F155" s="839"/>
      <c r="G155" s="839"/>
      <c r="H155" s="839"/>
      <c r="I155" s="839"/>
      <c r="J155" s="839"/>
      <c r="K155" s="839"/>
      <c r="L155" s="839"/>
      <c r="M155" s="839"/>
      <c r="N155" s="839"/>
      <c r="O155" s="839"/>
      <c r="P155" s="839"/>
      <c r="Q155" s="839"/>
      <c r="R155" s="839"/>
      <c r="S155" s="839"/>
      <c r="T155" s="839"/>
      <c r="U155" s="839"/>
      <c r="V155" s="839"/>
      <c r="W155" s="839"/>
      <c r="X155" s="839"/>
      <c r="Y155" s="839"/>
      <c r="Z155" s="839"/>
      <c r="AA155" s="839"/>
    </row>
    <row r="156" spans="2:27" ht="30" customHeight="1" x14ac:dyDescent="0.25">
      <c r="B156" s="879"/>
      <c r="C156" s="861"/>
      <c r="D156" s="861"/>
      <c r="E156" s="839" t="s">
        <v>33</v>
      </c>
      <c r="F156" s="839"/>
      <c r="G156" s="839" t="s">
        <v>34</v>
      </c>
      <c r="H156" s="839"/>
      <c r="I156" s="839" t="s">
        <v>44</v>
      </c>
      <c r="J156" s="839"/>
      <c r="K156" s="839" t="s">
        <v>35</v>
      </c>
      <c r="L156" s="839"/>
      <c r="M156" s="839" t="s">
        <v>55</v>
      </c>
      <c r="N156" s="839"/>
      <c r="O156" s="839" t="s">
        <v>220</v>
      </c>
      <c r="P156" s="834" t="s">
        <v>33</v>
      </c>
      <c r="Q156" s="834"/>
      <c r="R156" s="834"/>
      <c r="S156" s="834"/>
      <c r="T156" s="834"/>
      <c r="U156" s="834"/>
      <c r="V156" s="834" t="s">
        <v>34</v>
      </c>
      <c r="W156" s="834"/>
      <c r="X156" s="834"/>
      <c r="Y156" s="834"/>
      <c r="Z156" s="834"/>
      <c r="AA156" s="834"/>
    </row>
    <row r="157" spans="2:27" ht="30" customHeight="1" x14ac:dyDescent="0.25">
      <c r="B157" s="879"/>
      <c r="C157" s="861"/>
      <c r="D157" s="861"/>
      <c r="E157" s="6" t="s">
        <v>51</v>
      </c>
      <c r="F157" s="6" t="s">
        <v>45</v>
      </c>
      <c r="G157" s="6" t="s">
        <v>51</v>
      </c>
      <c r="H157" s="6" t="s">
        <v>45</v>
      </c>
      <c r="I157" s="6" t="s">
        <v>51</v>
      </c>
      <c r="J157" s="6" t="s">
        <v>45</v>
      </c>
      <c r="K157" s="6" t="s">
        <v>51</v>
      </c>
      <c r="L157" s="6" t="s">
        <v>45</v>
      </c>
      <c r="M157" s="6" t="s">
        <v>51</v>
      </c>
      <c r="N157" s="6" t="s">
        <v>45</v>
      </c>
      <c r="O157" s="839"/>
      <c r="P157" s="1" t="s">
        <v>221</v>
      </c>
      <c r="Q157" s="1" t="s">
        <v>222</v>
      </c>
      <c r="R157" s="1" t="s">
        <v>220</v>
      </c>
      <c r="S157" s="1" t="s">
        <v>224</v>
      </c>
      <c r="T157" s="1" t="s">
        <v>223</v>
      </c>
      <c r="U157" s="1" t="s">
        <v>220</v>
      </c>
      <c r="V157" s="1" t="s">
        <v>221</v>
      </c>
      <c r="W157" s="1" t="s">
        <v>222</v>
      </c>
      <c r="X157" s="1" t="s">
        <v>220</v>
      </c>
      <c r="Y157" s="1" t="s">
        <v>224</v>
      </c>
      <c r="Z157" s="1" t="s">
        <v>223</v>
      </c>
      <c r="AA157" s="1" t="s">
        <v>220</v>
      </c>
    </row>
    <row r="158" spans="2:27" ht="39.950000000000003" customHeight="1" x14ac:dyDescent="0.25">
      <c r="B158" s="879"/>
      <c r="C158" s="880" t="s">
        <v>244</v>
      </c>
      <c r="D158" s="23">
        <v>103</v>
      </c>
      <c r="E158" s="15">
        <f>MasterSheet!AJ108</f>
        <v>5</v>
      </c>
      <c r="F158" s="15">
        <f>MasterSheet!AK108</f>
        <v>15</v>
      </c>
      <c r="G158" s="15">
        <f>MasterSheet!AL108</f>
        <v>15</v>
      </c>
      <c r="H158" s="15">
        <f>MasterSheet!AM108</f>
        <v>5</v>
      </c>
      <c r="I158" s="15">
        <f>MasterSheet!AN108</f>
        <v>0</v>
      </c>
      <c r="J158" s="15">
        <f>MasterSheet!AO108</f>
        <v>0</v>
      </c>
      <c r="K158" s="15">
        <f>MasterSheet!AP108</f>
        <v>0</v>
      </c>
      <c r="L158" s="15">
        <f>MasterSheet!AQ108</f>
        <v>0</v>
      </c>
      <c r="M158" s="15">
        <f>MasterSheet!AR108</f>
        <v>100</v>
      </c>
      <c r="N158" s="15">
        <f>MasterSheet!AS108</f>
        <v>100</v>
      </c>
      <c r="O158" s="33">
        <f>MasterSheet!AT108</f>
        <v>1</v>
      </c>
      <c r="P158" s="15">
        <f>MasterSheet!AU108</f>
        <v>85</v>
      </c>
      <c r="Q158" s="15">
        <f>MasterSheet!AV108</f>
        <v>95</v>
      </c>
      <c r="R158" s="37">
        <f>MasterSheet!AW108</f>
        <v>1.1176470588235294</v>
      </c>
      <c r="S158" s="870">
        <f>AVERAGE(P158:P160)</f>
        <v>41.333333333333336</v>
      </c>
      <c r="T158" s="870">
        <f>AVERAGE(Q158:Q160)</f>
        <v>44.416666666666664</v>
      </c>
      <c r="U158" s="837">
        <f>T158/S158</f>
        <v>1.0745967741935483</v>
      </c>
      <c r="V158" s="15">
        <f>MasterSheet!BG108</f>
        <v>100</v>
      </c>
      <c r="W158" s="15">
        <f>MasterSheet!BH108</f>
        <v>100</v>
      </c>
      <c r="X158" s="37">
        <f>MasterSheet!BI108</f>
        <v>1</v>
      </c>
      <c r="Y158" s="870">
        <f>AVERAGE(V158:V160)</f>
        <v>50.333333333333336</v>
      </c>
      <c r="Z158" s="870">
        <f>AVERAGE(W158:W160)</f>
        <v>51</v>
      </c>
      <c r="AA158" s="837">
        <f>Z158/Y158</f>
        <v>1.0132450331125826</v>
      </c>
    </row>
    <row r="159" spans="2:27" ht="39.950000000000003" customHeight="1" x14ac:dyDescent="0.25">
      <c r="B159" s="879"/>
      <c r="C159" s="880"/>
      <c r="D159" s="23">
        <v>104</v>
      </c>
      <c r="E159" s="15">
        <f>MasterSheet!AJ109</f>
        <v>6</v>
      </c>
      <c r="F159" s="15">
        <f>MasterSheet!AK109</f>
        <v>5</v>
      </c>
      <c r="G159" s="15">
        <f>MasterSheet!AL109</f>
        <v>6</v>
      </c>
      <c r="H159" s="15">
        <f>MasterSheet!AM109</f>
        <v>9</v>
      </c>
      <c r="I159" s="15">
        <f>MasterSheet!AN109</f>
        <v>6</v>
      </c>
      <c r="J159" s="15">
        <f>MasterSheet!AO109</f>
        <v>5.5</v>
      </c>
      <c r="K159" s="15">
        <f>MasterSheet!AP109</f>
        <v>13</v>
      </c>
      <c r="L159" s="15">
        <f>MasterSheet!AQ109</f>
        <v>8.5</v>
      </c>
      <c r="M159" s="15">
        <f>MasterSheet!AR109</f>
        <v>33</v>
      </c>
      <c r="N159" s="15">
        <f>MasterSheet!AS109</f>
        <v>30</v>
      </c>
      <c r="O159" s="33">
        <f>MasterSheet!AT109</f>
        <v>0.90909090909090906</v>
      </c>
      <c r="P159" s="15">
        <f>MasterSheet!AU109</f>
        <v>8</v>
      </c>
      <c r="Q159" s="15">
        <f>MasterSheet!AV109</f>
        <v>7</v>
      </c>
      <c r="R159" s="39">
        <f>MasterSheet!AW109</f>
        <v>0.875</v>
      </c>
      <c r="S159" s="870"/>
      <c r="T159" s="870"/>
      <c r="U159" s="837"/>
      <c r="V159" s="15">
        <f>MasterSheet!BG109</f>
        <v>14</v>
      </c>
      <c r="W159" s="15">
        <f>MasterSheet!BH109</f>
        <v>16</v>
      </c>
      <c r="X159" s="37">
        <f>MasterSheet!BI109</f>
        <v>1.1428571428571428</v>
      </c>
      <c r="Y159" s="870"/>
      <c r="Z159" s="870"/>
      <c r="AA159" s="837"/>
    </row>
    <row r="160" spans="2:27" ht="39.950000000000003" customHeight="1" x14ac:dyDescent="0.25">
      <c r="B160" s="879"/>
      <c r="C160" s="880"/>
      <c r="D160" s="23">
        <v>105</v>
      </c>
      <c r="E160" s="15">
        <f>MasterSheet!AJ110</f>
        <v>6</v>
      </c>
      <c r="F160" s="15">
        <f>MasterSheet!AK110</f>
        <v>6.25</v>
      </c>
      <c r="G160" s="15">
        <f>MasterSheet!AL110</f>
        <v>6</v>
      </c>
      <c r="H160" s="15">
        <f>MasterSheet!AM110</f>
        <v>5.75</v>
      </c>
      <c r="I160" s="15">
        <f>MasterSheet!AN110</f>
        <v>6</v>
      </c>
      <c r="J160" s="15">
        <f>MasterSheet!AO110</f>
        <v>6</v>
      </c>
      <c r="K160" s="15">
        <f>MasterSheet!AP110</f>
        <v>7</v>
      </c>
      <c r="L160" s="15">
        <f>MasterSheet!AQ110</f>
        <v>7</v>
      </c>
      <c r="M160" s="15">
        <f>MasterSheet!AR110</f>
        <v>50</v>
      </c>
      <c r="N160" s="15">
        <f>MasterSheet!AS110</f>
        <v>50</v>
      </c>
      <c r="O160" s="33">
        <f>MasterSheet!AT110</f>
        <v>1</v>
      </c>
      <c r="P160" s="15">
        <f>MasterSheet!AU110</f>
        <v>31</v>
      </c>
      <c r="Q160" s="15">
        <f>MasterSheet!AV110</f>
        <v>31.25</v>
      </c>
      <c r="R160" s="37">
        <f>MasterSheet!AW110</f>
        <v>1.0080645161290323</v>
      </c>
      <c r="S160" s="870"/>
      <c r="T160" s="870"/>
      <c r="U160" s="837"/>
      <c r="V160" s="15">
        <f>MasterSheet!BG110</f>
        <v>37</v>
      </c>
      <c r="W160" s="15">
        <f>MasterSheet!BH110</f>
        <v>37</v>
      </c>
      <c r="X160" s="37">
        <f>MasterSheet!BI110</f>
        <v>1</v>
      </c>
      <c r="Y160" s="870"/>
      <c r="Z160" s="870"/>
      <c r="AA160" s="837"/>
    </row>
    <row r="163" spans="2:27" ht="30" customHeight="1" x14ac:dyDescent="0.25">
      <c r="B163" s="838" t="s">
        <v>257</v>
      </c>
      <c r="C163" s="841"/>
      <c r="D163" s="842"/>
      <c r="E163" s="839">
        <v>2017</v>
      </c>
      <c r="F163" s="839"/>
      <c r="G163" s="839"/>
      <c r="H163" s="839"/>
      <c r="I163" s="839"/>
      <c r="J163" s="839"/>
      <c r="K163" s="839"/>
      <c r="L163" s="839"/>
      <c r="M163" s="839"/>
      <c r="N163" s="839"/>
      <c r="O163" s="839"/>
      <c r="P163" s="839"/>
      <c r="Q163" s="839"/>
      <c r="R163" s="839"/>
      <c r="S163" s="839"/>
      <c r="T163" s="839"/>
      <c r="U163" s="839"/>
      <c r="V163" s="839"/>
      <c r="W163" s="839"/>
      <c r="X163" s="839"/>
      <c r="Y163" s="839"/>
      <c r="Z163" s="839"/>
      <c r="AA163" s="839"/>
    </row>
    <row r="164" spans="2:27" ht="30" customHeight="1" x14ac:dyDescent="0.25">
      <c r="B164" s="838"/>
      <c r="C164" s="843"/>
      <c r="D164" s="844"/>
      <c r="E164" s="839" t="s">
        <v>33</v>
      </c>
      <c r="F164" s="839"/>
      <c r="G164" s="839" t="s">
        <v>34</v>
      </c>
      <c r="H164" s="839"/>
      <c r="I164" s="839" t="s">
        <v>44</v>
      </c>
      <c r="J164" s="839"/>
      <c r="K164" s="839" t="s">
        <v>35</v>
      </c>
      <c r="L164" s="839"/>
      <c r="M164" s="839" t="s">
        <v>55</v>
      </c>
      <c r="N164" s="839"/>
      <c r="O164" s="839" t="s">
        <v>220</v>
      </c>
      <c r="P164" s="834" t="s">
        <v>33</v>
      </c>
      <c r="Q164" s="834"/>
      <c r="R164" s="834"/>
      <c r="S164" s="834"/>
      <c r="T164" s="834"/>
      <c r="U164" s="834"/>
      <c r="V164" s="834" t="s">
        <v>34</v>
      </c>
      <c r="W164" s="834"/>
      <c r="X164" s="834"/>
      <c r="Y164" s="834"/>
      <c r="Z164" s="834"/>
      <c r="AA164" s="834"/>
    </row>
    <row r="165" spans="2:27" ht="30" customHeight="1" x14ac:dyDescent="0.25">
      <c r="B165" s="838"/>
      <c r="C165" s="845"/>
      <c r="D165" s="846"/>
      <c r="E165" s="6" t="s">
        <v>51</v>
      </c>
      <c r="F165" s="6" t="s">
        <v>45</v>
      </c>
      <c r="G165" s="6" t="s">
        <v>51</v>
      </c>
      <c r="H165" s="6" t="s">
        <v>45</v>
      </c>
      <c r="I165" s="6" t="s">
        <v>51</v>
      </c>
      <c r="J165" s="6" t="s">
        <v>45</v>
      </c>
      <c r="K165" s="6" t="s">
        <v>51</v>
      </c>
      <c r="L165" s="6" t="s">
        <v>45</v>
      </c>
      <c r="M165" s="6" t="s">
        <v>51</v>
      </c>
      <c r="N165" s="6" t="s">
        <v>45</v>
      </c>
      <c r="O165" s="839"/>
      <c r="P165" s="1" t="s">
        <v>221</v>
      </c>
      <c r="Q165" s="1" t="s">
        <v>222</v>
      </c>
      <c r="R165" s="1" t="s">
        <v>220</v>
      </c>
      <c r="S165" s="1" t="s">
        <v>224</v>
      </c>
      <c r="T165" s="1" t="s">
        <v>223</v>
      </c>
      <c r="U165" s="1" t="s">
        <v>220</v>
      </c>
      <c r="V165" s="1" t="s">
        <v>221</v>
      </c>
      <c r="W165" s="1" t="s">
        <v>222</v>
      </c>
      <c r="X165" s="1" t="s">
        <v>220</v>
      </c>
      <c r="Y165" s="1" t="s">
        <v>224</v>
      </c>
      <c r="Z165" s="1" t="s">
        <v>223</v>
      </c>
      <c r="AA165" s="1" t="s">
        <v>220</v>
      </c>
    </row>
    <row r="166" spans="2:27" ht="39.950000000000003" customHeight="1" x14ac:dyDescent="0.25">
      <c r="B166" s="838"/>
      <c r="C166" s="840" t="s">
        <v>36</v>
      </c>
      <c r="D166" s="27" t="s">
        <v>94</v>
      </c>
      <c r="E166" s="29">
        <f>MasterSheet!AJ40</f>
        <v>10</v>
      </c>
      <c r="F166" s="29">
        <f>MasterSheet!AK40</f>
        <v>0</v>
      </c>
      <c r="G166" s="29">
        <f>MasterSheet!AL40</f>
        <v>15</v>
      </c>
      <c r="H166" s="29">
        <f>MasterSheet!AM40</f>
        <v>25</v>
      </c>
      <c r="I166" s="29">
        <f>MasterSheet!AN40</f>
        <v>0</v>
      </c>
      <c r="J166" s="29">
        <f>MasterSheet!AO40</f>
        <v>0</v>
      </c>
      <c r="K166" s="29">
        <f>MasterSheet!AP40</f>
        <v>0</v>
      </c>
      <c r="L166" s="29">
        <f>MasterSheet!AQ40</f>
        <v>0</v>
      </c>
      <c r="M166" s="29">
        <f>MasterSheet!AR40</f>
        <v>100</v>
      </c>
      <c r="N166" s="29">
        <f>MasterSheet!AS40</f>
        <v>100</v>
      </c>
      <c r="O166" s="31">
        <f>MasterSheet!AT40</f>
        <v>1</v>
      </c>
      <c r="P166" s="29">
        <f>MasterSheet!AU40</f>
        <v>85</v>
      </c>
      <c r="Q166" s="29">
        <f>MasterSheet!AV40</f>
        <v>75</v>
      </c>
      <c r="R166" s="38">
        <f>MasterSheet!AW40</f>
        <v>0.88235294117647056</v>
      </c>
      <c r="S166" s="835" t="e">
        <f>AVERAGE(P166:P181)</f>
        <v>#REF!</v>
      </c>
      <c r="T166" s="836" t="e">
        <f>AVERAGE(Q166:Q181)</f>
        <v>#REF!</v>
      </c>
      <c r="U166" s="837" t="e">
        <f>T166/S166</f>
        <v>#REF!</v>
      </c>
      <c r="V166" s="30">
        <f>MasterSheet!BG40</f>
        <v>100</v>
      </c>
      <c r="W166" s="30">
        <f>MasterSheet!BH40</f>
        <v>100</v>
      </c>
      <c r="X166" s="36">
        <f>MasterSheet!BI40</f>
        <v>1</v>
      </c>
      <c r="Y166" s="836" t="e">
        <f>AVERAGE(V166:V181)</f>
        <v>#REF!</v>
      </c>
      <c r="Z166" s="836" t="e">
        <f>AVERAGE(W166:W181)</f>
        <v>#REF!</v>
      </c>
      <c r="AA166" s="837" t="e">
        <f>Z166/Y166</f>
        <v>#REF!</v>
      </c>
    </row>
    <row r="167" spans="2:27" ht="39.950000000000003" customHeight="1" x14ac:dyDescent="0.25">
      <c r="B167" s="838"/>
      <c r="C167" s="840"/>
      <c r="D167" s="27" t="s">
        <v>95</v>
      </c>
      <c r="E167" s="29">
        <f>MasterSheet!AJ41</f>
        <v>50</v>
      </c>
      <c r="F167" s="29">
        <f>MasterSheet!AK41</f>
        <v>85</v>
      </c>
      <c r="G167" s="29">
        <f>MasterSheet!AL41</f>
        <v>50</v>
      </c>
      <c r="H167" s="29">
        <f>MasterSheet!AM41</f>
        <v>15</v>
      </c>
      <c r="I167" s="29">
        <f>MasterSheet!AN41</f>
        <v>0</v>
      </c>
      <c r="J167" s="29">
        <f>MasterSheet!AO41</f>
        <v>0</v>
      </c>
      <c r="K167" s="29">
        <f>MasterSheet!AP41</f>
        <v>0</v>
      </c>
      <c r="L167" s="29">
        <f>MasterSheet!AQ41</f>
        <v>0</v>
      </c>
      <c r="M167" s="29">
        <f>MasterSheet!AR41</f>
        <v>100</v>
      </c>
      <c r="N167" s="29">
        <f>MasterSheet!AS41</f>
        <v>100</v>
      </c>
      <c r="O167" s="31">
        <f>MasterSheet!AT41</f>
        <v>1</v>
      </c>
      <c r="P167" s="29">
        <f>MasterSheet!AU41</f>
        <v>50</v>
      </c>
      <c r="Q167" s="29">
        <f>MasterSheet!AV41</f>
        <v>85</v>
      </c>
      <c r="R167" s="36">
        <f>MasterSheet!AW41</f>
        <v>1.7</v>
      </c>
      <c r="S167" s="835"/>
      <c r="T167" s="836"/>
      <c r="U167" s="837"/>
      <c r="V167" s="30">
        <f>MasterSheet!BG41</f>
        <v>100</v>
      </c>
      <c r="W167" s="30">
        <f>MasterSheet!BH41</f>
        <v>100</v>
      </c>
      <c r="X167" s="36">
        <f>MasterSheet!BI41</f>
        <v>1</v>
      </c>
      <c r="Y167" s="836"/>
      <c r="Z167" s="836"/>
      <c r="AA167" s="837"/>
    </row>
    <row r="168" spans="2:27" ht="39.950000000000003" customHeight="1" x14ac:dyDescent="0.25">
      <c r="B168" s="838"/>
      <c r="C168" s="840"/>
      <c r="D168" s="27" t="s">
        <v>96</v>
      </c>
      <c r="E168" s="29">
        <f>MasterSheet!AJ42</f>
        <v>0</v>
      </c>
      <c r="F168" s="29">
        <f>MasterSheet!AK42</f>
        <v>0</v>
      </c>
      <c r="G168" s="29">
        <f>MasterSheet!AL42</f>
        <v>3</v>
      </c>
      <c r="H168" s="29">
        <f>MasterSheet!AM42</f>
        <v>5</v>
      </c>
      <c r="I168" s="29">
        <f>MasterSheet!AN42</f>
        <v>7</v>
      </c>
      <c r="J168" s="29">
        <f>MasterSheet!AO42</f>
        <v>7</v>
      </c>
      <c r="K168" s="29">
        <f>MasterSheet!AP42</f>
        <v>2</v>
      </c>
      <c r="L168" s="29">
        <f>MasterSheet!AQ42</f>
        <v>0</v>
      </c>
      <c r="M168" s="29">
        <f>MasterSheet!AR42</f>
        <v>40</v>
      </c>
      <c r="N168" s="29">
        <f>MasterSheet!AS42</f>
        <v>40</v>
      </c>
      <c r="O168" s="31">
        <f>MasterSheet!AT42</f>
        <v>1</v>
      </c>
      <c r="P168" s="29">
        <f>MasterSheet!AU42</f>
        <v>28</v>
      </c>
      <c r="Q168" s="29">
        <f>MasterSheet!AV42</f>
        <v>28</v>
      </c>
      <c r="R168" s="36">
        <f>MasterSheet!AW42</f>
        <v>1</v>
      </c>
      <c r="S168" s="835"/>
      <c r="T168" s="836"/>
      <c r="U168" s="837"/>
      <c r="V168" s="30">
        <f>MasterSheet!BG42</f>
        <v>31</v>
      </c>
      <c r="W168" s="30">
        <f>MasterSheet!BH42</f>
        <v>33</v>
      </c>
      <c r="X168" s="36">
        <f>MasterSheet!BI42</f>
        <v>1.064516129032258</v>
      </c>
      <c r="Y168" s="836"/>
      <c r="Z168" s="836"/>
      <c r="AA168" s="837"/>
    </row>
    <row r="169" spans="2:27" ht="39.950000000000003" customHeight="1" x14ac:dyDescent="0.25">
      <c r="B169" s="838"/>
      <c r="C169" s="840"/>
      <c r="D169" s="27" t="s">
        <v>97</v>
      </c>
      <c r="E169" s="29">
        <f>MasterSheet!AJ43</f>
        <v>0</v>
      </c>
      <c r="F169" s="29">
        <f>MasterSheet!AK43</f>
        <v>0</v>
      </c>
      <c r="G169" s="29">
        <f>MasterSheet!AL43</f>
        <v>0</v>
      </c>
      <c r="H169" s="29">
        <f>MasterSheet!AM43</f>
        <v>0</v>
      </c>
      <c r="I169" s="29">
        <f>MasterSheet!AN43</f>
        <v>10</v>
      </c>
      <c r="J169" s="29">
        <f>MasterSheet!AO43</f>
        <v>10</v>
      </c>
      <c r="K169" s="29">
        <f>MasterSheet!AP43</f>
        <v>10</v>
      </c>
      <c r="L169" s="29">
        <f>MasterSheet!AQ43</f>
        <v>10</v>
      </c>
      <c r="M169" s="29">
        <f>MasterSheet!AR43</f>
        <v>20</v>
      </c>
      <c r="N169" s="29">
        <f>MasterSheet!AS43</f>
        <v>20</v>
      </c>
      <c r="O169" s="31">
        <f>MasterSheet!AT43</f>
        <v>1</v>
      </c>
      <c r="P169" s="29">
        <f>MasterSheet!AU43</f>
        <v>0</v>
      </c>
      <c r="Q169" s="29">
        <f>MasterSheet!AV43</f>
        <v>0</v>
      </c>
      <c r="R169" s="35"/>
      <c r="S169" s="835"/>
      <c r="T169" s="836"/>
      <c r="U169" s="837"/>
      <c r="V169" s="30">
        <f>MasterSheet!BG43</f>
        <v>0</v>
      </c>
      <c r="W169" s="30">
        <f>MasterSheet!BH43</f>
        <v>0</v>
      </c>
      <c r="X169" s="35"/>
      <c r="Y169" s="836"/>
      <c r="Z169" s="836"/>
      <c r="AA169" s="837"/>
    </row>
    <row r="170" spans="2:27" ht="39.950000000000003" customHeight="1" x14ac:dyDescent="0.25">
      <c r="B170" s="838"/>
      <c r="C170" s="840"/>
      <c r="D170" s="27" t="s">
        <v>99</v>
      </c>
      <c r="E170" s="29">
        <f>MasterSheet!AJ44</f>
        <v>0</v>
      </c>
      <c r="F170" s="29">
        <f>MasterSheet!AK44</f>
        <v>0</v>
      </c>
      <c r="G170" s="29">
        <f>MasterSheet!AL44</f>
        <v>0</v>
      </c>
      <c r="H170" s="29">
        <f>MasterSheet!AM44</f>
        <v>0</v>
      </c>
      <c r="I170" s="29">
        <f>MasterSheet!AN44</f>
        <v>0</v>
      </c>
      <c r="J170" s="29">
        <f>MasterSheet!AO44</f>
        <v>0</v>
      </c>
      <c r="K170" s="29">
        <f>MasterSheet!AP44</f>
        <v>0</v>
      </c>
      <c r="L170" s="29">
        <f>MasterSheet!AQ44</f>
        <v>0</v>
      </c>
      <c r="M170" s="29">
        <f>MasterSheet!AR44</f>
        <v>0</v>
      </c>
      <c r="N170" s="29">
        <f>MasterSheet!AS44</f>
        <v>0</v>
      </c>
      <c r="O170" s="31">
        <f>MasterSheet!AT44</f>
        <v>0</v>
      </c>
      <c r="P170" s="29">
        <f>MasterSheet!AU44</f>
        <v>0</v>
      </c>
      <c r="Q170" s="29">
        <f>MasterSheet!AV44</f>
        <v>0</v>
      </c>
      <c r="R170" s="35"/>
      <c r="S170" s="835"/>
      <c r="T170" s="836"/>
      <c r="U170" s="837"/>
      <c r="V170" s="30">
        <f>MasterSheet!BG44</f>
        <v>0</v>
      </c>
      <c r="W170" s="30">
        <f>MasterSheet!BH44</f>
        <v>0</v>
      </c>
      <c r="X170" s="35"/>
      <c r="Y170" s="836"/>
      <c r="Z170" s="836"/>
      <c r="AA170" s="837"/>
    </row>
    <row r="171" spans="2:27" ht="39.950000000000003" customHeight="1" x14ac:dyDescent="0.25">
      <c r="B171" s="838"/>
      <c r="C171" s="840" t="s">
        <v>37</v>
      </c>
      <c r="D171" s="25" t="s">
        <v>101</v>
      </c>
      <c r="E171" s="29">
        <f>MasterSheet!AJ45</f>
        <v>5</v>
      </c>
      <c r="F171" s="29">
        <f>MasterSheet!AK45</f>
        <v>20</v>
      </c>
      <c r="G171" s="29">
        <f>MasterSheet!AL45</f>
        <v>20</v>
      </c>
      <c r="H171" s="29">
        <f>MasterSheet!AM45</f>
        <v>5</v>
      </c>
      <c r="I171" s="29">
        <f>MasterSheet!AN45</f>
        <v>10</v>
      </c>
      <c r="J171" s="29">
        <f>MasterSheet!AO45</f>
        <v>10</v>
      </c>
      <c r="K171" s="29">
        <f>MasterSheet!AP45</f>
        <v>0</v>
      </c>
      <c r="L171" s="29">
        <f>MasterSheet!AQ45</f>
        <v>0</v>
      </c>
      <c r="M171" s="29">
        <f>MasterSheet!AR45</f>
        <v>60</v>
      </c>
      <c r="N171" s="29">
        <f>MasterSheet!AS45</f>
        <v>60</v>
      </c>
      <c r="O171" s="31">
        <f>MasterSheet!AT45</f>
        <v>1</v>
      </c>
      <c r="P171" s="29">
        <f>MasterSheet!AU45</f>
        <v>30</v>
      </c>
      <c r="Q171" s="29">
        <f>MasterSheet!AV45</f>
        <v>45</v>
      </c>
      <c r="R171" s="36">
        <f>MasterSheet!AW45</f>
        <v>1.5</v>
      </c>
      <c r="S171" s="835"/>
      <c r="T171" s="836"/>
      <c r="U171" s="837"/>
      <c r="V171" s="30">
        <f>MasterSheet!BG45</f>
        <v>50</v>
      </c>
      <c r="W171" s="30">
        <f>MasterSheet!BH45</f>
        <v>50</v>
      </c>
      <c r="X171" s="36">
        <f>MasterSheet!BI45</f>
        <v>1</v>
      </c>
      <c r="Y171" s="836"/>
      <c r="Z171" s="836"/>
      <c r="AA171" s="837"/>
    </row>
    <row r="172" spans="2:27" ht="39.950000000000003" customHeight="1" x14ac:dyDescent="0.25">
      <c r="B172" s="838"/>
      <c r="C172" s="840"/>
      <c r="D172" s="25" t="s">
        <v>102</v>
      </c>
      <c r="E172" s="29" t="e">
        <f>MasterSheet!#REF!</f>
        <v>#REF!</v>
      </c>
      <c r="F172" s="29" t="e">
        <f>MasterSheet!#REF!</f>
        <v>#REF!</v>
      </c>
      <c r="G172" s="29" t="e">
        <f>MasterSheet!#REF!</f>
        <v>#REF!</v>
      </c>
      <c r="H172" s="29" t="e">
        <f>MasterSheet!#REF!</f>
        <v>#REF!</v>
      </c>
      <c r="I172" s="29" t="e">
        <f>MasterSheet!#REF!</f>
        <v>#REF!</v>
      </c>
      <c r="J172" s="29" t="e">
        <f>MasterSheet!#REF!</f>
        <v>#REF!</v>
      </c>
      <c r="K172" s="29" t="e">
        <f>MasterSheet!#REF!</f>
        <v>#REF!</v>
      </c>
      <c r="L172" s="29" t="e">
        <f>MasterSheet!#REF!</f>
        <v>#REF!</v>
      </c>
      <c r="M172" s="29" t="e">
        <f>MasterSheet!#REF!</f>
        <v>#REF!</v>
      </c>
      <c r="N172" s="29" t="e">
        <f>MasterSheet!#REF!</f>
        <v>#REF!</v>
      </c>
      <c r="O172" s="31" t="e">
        <f>MasterSheet!#REF!</f>
        <v>#REF!</v>
      </c>
      <c r="P172" s="29" t="e">
        <f>MasterSheet!#REF!</f>
        <v>#REF!</v>
      </c>
      <c r="Q172" s="29" t="e">
        <f>MasterSheet!#REF!</f>
        <v>#REF!</v>
      </c>
      <c r="R172" s="36" t="e">
        <f>MasterSheet!#REF!</f>
        <v>#REF!</v>
      </c>
      <c r="S172" s="835"/>
      <c r="T172" s="836"/>
      <c r="U172" s="837"/>
      <c r="V172" s="30" t="e">
        <f>MasterSheet!#REF!</f>
        <v>#REF!</v>
      </c>
      <c r="W172" s="30" t="e">
        <f>MasterSheet!#REF!</f>
        <v>#REF!</v>
      </c>
      <c r="X172" s="36" t="e">
        <f>MasterSheet!#REF!</f>
        <v>#REF!</v>
      </c>
      <c r="Y172" s="836"/>
      <c r="Z172" s="836"/>
      <c r="AA172" s="837"/>
    </row>
    <row r="173" spans="2:27" ht="39.950000000000003" customHeight="1" x14ac:dyDescent="0.25">
      <c r="B173" s="838"/>
      <c r="C173" s="840"/>
      <c r="D173" s="25" t="s">
        <v>103</v>
      </c>
      <c r="E173" s="29">
        <f>MasterSheet!AJ46</f>
        <v>0</v>
      </c>
      <c r="F173" s="29">
        <f>MasterSheet!AK46</f>
        <v>0</v>
      </c>
      <c r="G173" s="29">
        <f>MasterSheet!AL46</f>
        <v>0</v>
      </c>
      <c r="H173" s="29">
        <f>MasterSheet!AM46</f>
        <v>0</v>
      </c>
      <c r="I173" s="29">
        <f>MasterSheet!AN46</f>
        <v>0</v>
      </c>
      <c r="J173" s="29">
        <f>MasterSheet!AO46</f>
        <v>0</v>
      </c>
      <c r="K173" s="29">
        <f>MasterSheet!AP46</f>
        <v>0</v>
      </c>
      <c r="L173" s="29">
        <f>MasterSheet!AQ46</f>
        <v>0</v>
      </c>
      <c r="M173" s="29">
        <f>MasterSheet!AR46</f>
        <v>0</v>
      </c>
      <c r="N173" s="29">
        <f>MasterSheet!AS46</f>
        <v>0</v>
      </c>
      <c r="O173" s="31">
        <f>MasterSheet!AT46</f>
        <v>0</v>
      </c>
      <c r="P173" s="29">
        <f>MasterSheet!AU46</f>
        <v>0</v>
      </c>
      <c r="Q173" s="29">
        <f>MasterSheet!AV46</f>
        <v>0</v>
      </c>
      <c r="R173" s="35"/>
      <c r="S173" s="835"/>
      <c r="T173" s="836"/>
      <c r="U173" s="837"/>
      <c r="V173" s="30">
        <f>MasterSheet!BG46</f>
        <v>0</v>
      </c>
      <c r="W173" s="30">
        <f>MasterSheet!BH46</f>
        <v>0</v>
      </c>
      <c r="X173" s="35"/>
      <c r="Y173" s="836"/>
      <c r="Z173" s="836"/>
      <c r="AA173" s="837"/>
    </row>
    <row r="174" spans="2:27" ht="39.950000000000003" customHeight="1" x14ac:dyDescent="0.25">
      <c r="B174" s="838"/>
      <c r="C174" s="840"/>
      <c r="D174" s="25" t="s">
        <v>104</v>
      </c>
      <c r="E174" s="29">
        <f>MasterSheet!AJ47</f>
        <v>2.5</v>
      </c>
      <c r="F174" s="29">
        <f>MasterSheet!AK47</f>
        <v>10</v>
      </c>
      <c r="G174" s="29">
        <f>MasterSheet!AL47</f>
        <v>10.5</v>
      </c>
      <c r="H174" s="29">
        <f>MasterSheet!AM47</f>
        <v>3</v>
      </c>
      <c r="I174" s="29">
        <f>MasterSheet!AN47</f>
        <v>0</v>
      </c>
      <c r="J174" s="29">
        <f>MasterSheet!AO47</f>
        <v>0</v>
      </c>
      <c r="K174" s="29">
        <f>MasterSheet!AP47</f>
        <v>5</v>
      </c>
      <c r="L174" s="29">
        <f>MasterSheet!AQ47</f>
        <v>1</v>
      </c>
      <c r="M174" s="29">
        <f>MasterSheet!AR47</f>
        <v>30</v>
      </c>
      <c r="N174" s="29">
        <f>MasterSheet!AS47</f>
        <v>26</v>
      </c>
      <c r="O174" s="31">
        <f>MasterSheet!AT47</f>
        <v>0.8666666666666667</v>
      </c>
      <c r="P174" s="29">
        <f>MasterSheet!AU47</f>
        <v>14.5</v>
      </c>
      <c r="Q174" s="29">
        <f>MasterSheet!AV47</f>
        <v>22</v>
      </c>
      <c r="R174" s="36">
        <f>MasterSheet!AW47</f>
        <v>1.5172413793103448</v>
      </c>
      <c r="S174" s="835"/>
      <c r="T174" s="836"/>
      <c r="U174" s="837"/>
      <c r="V174" s="30">
        <f>MasterSheet!BG47</f>
        <v>25</v>
      </c>
      <c r="W174" s="30">
        <f>MasterSheet!BH47</f>
        <v>25</v>
      </c>
      <c r="X174" s="36">
        <f>MasterSheet!BI47</f>
        <v>1</v>
      </c>
      <c r="Y174" s="836"/>
      <c r="Z174" s="836"/>
      <c r="AA174" s="837"/>
    </row>
    <row r="175" spans="2:27" ht="39.950000000000003" customHeight="1" x14ac:dyDescent="0.25">
      <c r="B175" s="838"/>
      <c r="C175" s="840"/>
      <c r="D175" s="25" t="s">
        <v>105</v>
      </c>
      <c r="E175" s="29">
        <f>MasterSheet!AJ48</f>
        <v>12.5</v>
      </c>
      <c r="F175" s="29">
        <f>MasterSheet!AK48</f>
        <v>12.5</v>
      </c>
      <c r="G175" s="29">
        <f>MasterSheet!AL48</f>
        <v>6.25</v>
      </c>
      <c r="H175" s="29">
        <f>MasterSheet!AM48</f>
        <v>6.25</v>
      </c>
      <c r="I175" s="29">
        <f>MasterSheet!AN48</f>
        <v>6.25</v>
      </c>
      <c r="J175" s="29">
        <f>MasterSheet!AO48</f>
        <v>6.25</v>
      </c>
      <c r="K175" s="29">
        <f>MasterSheet!AP48</f>
        <v>0</v>
      </c>
      <c r="L175" s="29">
        <f>MasterSheet!AQ48</f>
        <v>0</v>
      </c>
      <c r="M175" s="29">
        <f>MasterSheet!AR48</f>
        <v>25</v>
      </c>
      <c r="N175" s="29">
        <f>MasterSheet!AS48</f>
        <v>25</v>
      </c>
      <c r="O175" s="31">
        <f>MasterSheet!AT48</f>
        <v>1</v>
      </c>
      <c r="P175" s="29">
        <f>MasterSheet!AU48</f>
        <v>12.5</v>
      </c>
      <c r="Q175" s="29">
        <f>MasterSheet!AV48</f>
        <v>12.5</v>
      </c>
      <c r="R175" s="36">
        <f>MasterSheet!AW48</f>
        <v>1</v>
      </c>
      <c r="S175" s="835"/>
      <c r="T175" s="836"/>
      <c r="U175" s="837"/>
      <c r="V175" s="30">
        <f>MasterSheet!BG48</f>
        <v>18.75</v>
      </c>
      <c r="W175" s="30">
        <f>MasterSheet!BH48</f>
        <v>18.75</v>
      </c>
      <c r="X175" s="36">
        <f>MasterSheet!BI48</f>
        <v>1</v>
      </c>
      <c r="Y175" s="836"/>
      <c r="Z175" s="836"/>
      <c r="AA175" s="837"/>
    </row>
    <row r="176" spans="2:27" ht="39.950000000000003" customHeight="1" x14ac:dyDescent="0.25">
      <c r="B176" s="838"/>
      <c r="C176" s="840"/>
      <c r="D176" s="25" t="s">
        <v>107</v>
      </c>
      <c r="E176" s="29">
        <f>MasterSheet!AJ49</f>
        <v>0</v>
      </c>
      <c r="F176" s="29">
        <f>MasterSheet!AK49</f>
        <v>0</v>
      </c>
      <c r="G176" s="29">
        <f>MasterSheet!AL49</f>
        <v>0</v>
      </c>
      <c r="H176" s="29">
        <f>MasterSheet!AM49</f>
        <v>0</v>
      </c>
      <c r="I176" s="29">
        <f>MasterSheet!AN49</f>
        <v>0</v>
      </c>
      <c r="J176" s="29">
        <f>MasterSheet!AO49</f>
        <v>0</v>
      </c>
      <c r="K176" s="29">
        <f>MasterSheet!AP49</f>
        <v>20</v>
      </c>
      <c r="L176" s="29">
        <f>MasterSheet!AQ49</f>
        <v>20</v>
      </c>
      <c r="M176" s="29">
        <f>MasterSheet!AR49</f>
        <v>20</v>
      </c>
      <c r="N176" s="29">
        <f>MasterSheet!AS49</f>
        <v>20</v>
      </c>
      <c r="O176" s="31">
        <f>MasterSheet!AT49</f>
        <v>1</v>
      </c>
      <c r="P176" s="29">
        <f>MasterSheet!AU49</f>
        <v>0</v>
      </c>
      <c r="Q176" s="29">
        <f>MasterSheet!AV49</f>
        <v>0</v>
      </c>
      <c r="R176" s="35"/>
      <c r="S176" s="835"/>
      <c r="T176" s="836"/>
      <c r="U176" s="837"/>
      <c r="V176" s="30">
        <f>MasterSheet!BG49</f>
        <v>0</v>
      </c>
      <c r="W176" s="30">
        <f>MasterSheet!BH49</f>
        <v>0</v>
      </c>
      <c r="X176" s="35"/>
      <c r="Y176" s="836"/>
      <c r="Z176" s="836"/>
      <c r="AA176" s="837"/>
    </row>
    <row r="177" spans="2:27" ht="39.950000000000003" customHeight="1" x14ac:dyDescent="0.25">
      <c r="B177" s="838"/>
      <c r="C177" s="840" t="s">
        <v>38</v>
      </c>
      <c r="D177" s="25" t="s">
        <v>109</v>
      </c>
      <c r="E177" s="29">
        <f>MasterSheet!AJ50</f>
        <v>0</v>
      </c>
      <c r="F177" s="29">
        <f>MasterSheet!AK50</f>
        <v>0</v>
      </c>
      <c r="G177" s="29">
        <f>MasterSheet!AL50</f>
        <v>5</v>
      </c>
      <c r="H177" s="29">
        <f>MasterSheet!AM50</f>
        <v>1</v>
      </c>
      <c r="I177" s="29">
        <f>MasterSheet!AN50</f>
        <v>5</v>
      </c>
      <c r="J177" s="29">
        <f>MasterSheet!AO50</f>
        <v>9</v>
      </c>
      <c r="K177" s="29">
        <f>MasterSheet!AP50</f>
        <v>12</v>
      </c>
      <c r="L177" s="29">
        <f>MasterSheet!AQ50</f>
        <v>12</v>
      </c>
      <c r="M177" s="29">
        <f>MasterSheet!AR50</f>
        <v>40</v>
      </c>
      <c r="N177" s="29">
        <f>MasterSheet!AS50</f>
        <v>40</v>
      </c>
      <c r="O177" s="31">
        <f>MasterSheet!AT50</f>
        <v>1</v>
      </c>
      <c r="P177" s="29">
        <f>MasterSheet!AU50</f>
        <v>18</v>
      </c>
      <c r="Q177" s="29">
        <f>MasterSheet!AV50</f>
        <v>18</v>
      </c>
      <c r="R177" s="36">
        <f>MasterSheet!AW50</f>
        <v>1</v>
      </c>
      <c r="S177" s="835"/>
      <c r="T177" s="836"/>
      <c r="U177" s="837"/>
      <c r="V177" s="30">
        <f>MasterSheet!BG50</f>
        <v>23</v>
      </c>
      <c r="W177" s="30">
        <f>MasterSheet!BH50</f>
        <v>19</v>
      </c>
      <c r="X177" s="38">
        <f>MasterSheet!BI50</f>
        <v>0.82608695652173914</v>
      </c>
      <c r="Y177" s="836"/>
      <c r="Z177" s="836"/>
      <c r="AA177" s="837"/>
    </row>
    <row r="178" spans="2:27" ht="39.950000000000003" customHeight="1" x14ac:dyDescent="0.25">
      <c r="B178" s="838"/>
      <c r="C178" s="840"/>
      <c r="D178" s="25" t="s">
        <v>111</v>
      </c>
      <c r="E178" s="29" t="e">
        <f>MasterSheet!#REF!</f>
        <v>#REF!</v>
      </c>
      <c r="F178" s="29" t="e">
        <f>MasterSheet!#REF!</f>
        <v>#REF!</v>
      </c>
      <c r="G178" s="29" t="e">
        <f>MasterSheet!#REF!</f>
        <v>#REF!</v>
      </c>
      <c r="H178" s="29" t="e">
        <f>MasterSheet!#REF!</f>
        <v>#REF!</v>
      </c>
      <c r="I178" s="29" t="e">
        <f>MasterSheet!#REF!</f>
        <v>#REF!</v>
      </c>
      <c r="J178" s="29" t="e">
        <f>MasterSheet!#REF!</f>
        <v>#REF!</v>
      </c>
      <c r="K178" s="29" t="e">
        <f>MasterSheet!#REF!</f>
        <v>#REF!</v>
      </c>
      <c r="L178" s="29" t="e">
        <f>MasterSheet!#REF!</f>
        <v>#REF!</v>
      </c>
      <c r="M178" s="29" t="e">
        <f>MasterSheet!#REF!</f>
        <v>#REF!</v>
      </c>
      <c r="N178" s="29" t="e">
        <f>MasterSheet!#REF!</f>
        <v>#REF!</v>
      </c>
      <c r="O178" s="31" t="e">
        <f>MasterSheet!#REF!</f>
        <v>#REF!</v>
      </c>
      <c r="P178" s="29" t="e">
        <f>MasterSheet!#REF!</f>
        <v>#REF!</v>
      </c>
      <c r="Q178" s="29" t="e">
        <f>MasterSheet!#REF!</f>
        <v>#REF!</v>
      </c>
      <c r="R178" s="36" t="e">
        <f>MasterSheet!#REF!</f>
        <v>#REF!</v>
      </c>
      <c r="S178" s="835"/>
      <c r="T178" s="836"/>
      <c r="U178" s="837"/>
      <c r="V178" s="30" t="e">
        <f>MasterSheet!#REF!</f>
        <v>#REF!</v>
      </c>
      <c r="W178" s="30" t="e">
        <f>MasterSheet!#REF!</f>
        <v>#REF!</v>
      </c>
      <c r="X178" s="38" t="e">
        <f>MasterSheet!#REF!</f>
        <v>#REF!</v>
      </c>
      <c r="Y178" s="836"/>
      <c r="Z178" s="836"/>
      <c r="AA178" s="837"/>
    </row>
    <row r="179" spans="2:27" ht="39.950000000000003" customHeight="1" x14ac:dyDescent="0.25">
      <c r="B179" s="838"/>
      <c r="C179" s="45" t="s">
        <v>39</v>
      </c>
      <c r="D179" s="25" t="s">
        <v>112</v>
      </c>
      <c r="E179" s="29">
        <f>MasterSheet!AJ52</f>
        <v>3</v>
      </c>
      <c r="F179" s="29">
        <f>MasterSheet!AK52</f>
        <v>2</v>
      </c>
      <c r="G179" s="29">
        <f>MasterSheet!AL52</f>
        <v>5</v>
      </c>
      <c r="H179" s="29">
        <f>MasterSheet!AM52</f>
        <v>1</v>
      </c>
      <c r="I179" s="29">
        <f>MasterSheet!AN52</f>
        <v>6</v>
      </c>
      <c r="J179" s="29">
        <f>MasterSheet!AO52</f>
        <v>11</v>
      </c>
      <c r="K179" s="29">
        <f>MasterSheet!AP52</f>
        <v>8</v>
      </c>
      <c r="L179" s="29">
        <f>MasterSheet!AQ52</f>
        <v>6</v>
      </c>
      <c r="M179" s="29">
        <f>MasterSheet!AR52</f>
        <v>40</v>
      </c>
      <c r="N179" s="29">
        <f>MasterSheet!AS52</f>
        <v>38</v>
      </c>
      <c r="O179" s="31">
        <f>MasterSheet!AT52</f>
        <v>0.95</v>
      </c>
      <c r="P179" s="29">
        <f>MasterSheet!AU52</f>
        <v>21</v>
      </c>
      <c r="Q179" s="29">
        <f>MasterSheet!AV52</f>
        <v>20</v>
      </c>
      <c r="R179" s="38">
        <f>MasterSheet!AW52</f>
        <v>0.95238095238095233</v>
      </c>
      <c r="S179" s="835"/>
      <c r="T179" s="836"/>
      <c r="U179" s="837"/>
      <c r="V179" s="30">
        <f>MasterSheet!BG52</f>
        <v>26</v>
      </c>
      <c r="W179" s="30">
        <f>MasterSheet!BH52</f>
        <v>21</v>
      </c>
      <c r="X179" s="38">
        <f>MasterSheet!BI52</f>
        <v>0.80769230769230771</v>
      </c>
      <c r="Y179" s="836"/>
      <c r="Z179" s="836"/>
      <c r="AA179" s="837"/>
    </row>
    <row r="180" spans="2:27" ht="39.950000000000003" customHeight="1" x14ac:dyDescent="0.25">
      <c r="B180" s="838"/>
      <c r="C180" s="840" t="s">
        <v>40</v>
      </c>
      <c r="D180" s="25" t="s">
        <v>113</v>
      </c>
      <c r="E180" s="29" t="e">
        <f>MasterSheet!#REF!</f>
        <v>#REF!</v>
      </c>
      <c r="F180" s="29" t="e">
        <f>MasterSheet!#REF!</f>
        <v>#REF!</v>
      </c>
      <c r="G180" s="29" t="e">
        <f>MasterSheet!#REF!</f>
        <v>#REF!</v>
      </c>
      <c r="H180" s="29" t="e">
        <f>MasterSheet!#REF!</f>
        <v>#REF!</v>
      </c>
      <c r="I180" s="29" t="e">
        <f>MasterSheet!#REF!</f>
        <v>#REF!</v>
      </c>
      <c r="J180" s="29" t="e">
        <f>MasterSheet!#REF!</f>
        <v>#REF!</v>
      </c>
      <c r="K180" s="29" t="e">
        <f>MasterSheet!#REF!</f>
        <v>#REF!</v>
      </c>
      <c r="L180" s="29" t="e">
        <f>MasterSheet!#REF!</f>
        <v>#REF!</v>
      </c>
      <c r="M180" s="29" t="e">
        <f>MasterSheet!#REF!</f>
        <v>#REF!</v>
      </c>
      <c r="N180" s="29" t="e">
        <f>MasterSheet!#REF!</f>
        <v>#REF!</v>
      </c>
      <c r="O180" s="31" t="e">
        <f>MasterSheet!#REF!</f>
        <v>#REF!</v>
      </c>
      <c r="P180" s="29" t="e">
        <f>MasterSheet!#REF!</f>
        <v>#REF!</v>
      </c>
      <c r="Q180" s="29" t="e">
        <f>MasterSheet!#REF!</f>
        <v>#REF!</v>
      </c>
      <c r="R180" s="38" t="e">
        <f>MasterSheet!#REF!</f>
        <v>#REF!</v>
      </c>
      <c r="S180" s="835"/>
      <c r="T180" s="836"/>
      <c r="U180" s="837"/>
      <c r="V180" s="30" t="e">
        <f>MasterSheet!#REF!</f>
        <v>#REF!</v>
      </c>
      <c r="W180" s="30" t="e">
        <f>MasterSheet!#REF!</f>
        <v>#REF!</v>
      </c>
      <c r="X180" s="36" t="e">
        <f>MasterSheet!#REF!</f>
        <v>#REF!</v>
      </c>
      <c r="Y180" s="836"/>
      <c r="Z180" s="836"/>
      <c r="AA180" s="837"/>
    </row>
    <row r="181" spans="2:27" ht="39.950000000000003" customHeight="1" x14ac:dyDescent="0.25">
      <c r="B181" s="838"/>
      <c r="C181" s="840"/>
      <c r="D181" s="25" t="s">
        <v>114</v>
      </c>
      <c r="E181" s="29" t="e">
        <f>MasterSheet!#REF!</f>
        <v>#REF!</v>
      </c>
      <c r="F181" s="29" t="e">
        <f>MasterSheet!#REF!</f>
        <v>#REF!</v>
      </c>
      <c r="G181" s="29" t="e">
        <f>MasterSheet!#REF!</f>
        <v>#REF!</v>
      </c>
      <c r="H181" s="29" t="e">
        <f>MasterSheet!#REF!</f>
        <v>#REF!</v>
      </c>
      <c r="I181" s="29" t="e">
        <f>MasterSheet!#REF!</f>
        <v>#REF!</v>
      </c>
      <c r="J181" s="29" t="e">
        <f>MasterSheet!#REF!</f>
        <v>#REF!</v>
      </c>
      <c r="K181" s="29" t="e">
        <f>MasterSheet!#REF!</f>
        <v>#REF!</v>
      </c>
      <c r="L181" s="29" t="e">
        <f>MasterSheet!#REF!</f>
        <v>#REF!</v>
      </c>
      <c r="M181" s="29" t="e">
        <f>MasterSheet!#REF!</f>
        <v>#REF!</v>
      </c>
      <c r="N181" s="29" t="e">
        <f>MasterSheet!#REF!</f>
        <v>#REF!</v>
      </c>
      <c r="O181" s="31" t="e">
        <f>MasterSheet!#REF!</f>
        <v>#REF!</v>
      </c>
      <c r="P181" s="29" t="e">
        <f>MasterSheet!#REF!</f>
        <v>#REF!</v>
      </c>
      <c r="Q181" s="29" t="e">
        <f>MasterSheet!#REF!</f>
        <v>#REF!</v>
      </c>
      <c r="R181" s="36" t="e">
        <f>MasterSheet!#REF!</f>
        <v>#REF!</v>
      </c>
      <c r="S181" s="835"/>
      <c r="T181" s="836"/>
      <c r="U181" s="837"/>
      <c r="V181" s="30" t="e">
        <f>MasterSheet!#REF!</f>
        <v>#REF!</v>
      </c>
      <c r="W181" s="30" t="e">
        <f>MasterSheet!#REF!</f>
        <v>#REF!</v>
      </c>
      <c r="X181" s="36" t="e">
        <f>MasterSheet!#REF!</f>
        <v>#REF!</v>
      </c>
      <c r="Y181" s="836"/>
      <c r="Z181" s="836"/>
      <c r="AA181" s="837"/>
    </row>
  </sheetData>
  <mergeCells count="252">
    <mergeCell ref="C141:C148"/>
    <mergeCell ref="C149:C152"/>
    <mergeCell ref="I132:J132"/>
    <mergeCell ref="K132:L132"/>
    <mergeCell ref="M132:N132"/>
    <mergeCell ref="O132:O133"/>
    <mergeCell ref="P132:U132"/>
    <mergeCell ref="V132:AA132"/>
    <mergeCell ref="T113:T128"/>
    <mergeCell ref="U113:U128"/>
    <mergeCell ref="Y113:Y128"/>
    <mergeCell ref="Z113:Z128"/>
    <mergeCell ref="B155:B160"/>
    <mergeCell ref="V156:AA156"/>
    <mergeCell ref="C158:C160"/>
    <mergeCell ref="S158:S160"/>
    <mergeCell ref="T158:T160"/>
    <mergeCell ref="U158:U160"/>
    <mergeCell ref="Y158:Y160"/>
    <mergeCell ref="Z158:Z160"/>
    <mergeCell ref="AA158:AA160"/>
    <mergeCell ref="C155:D157"/>
    <mergeCell ref="E155:AA155"/>
    <mergeCell ref="E156:F156"/>
    <mergeCell ref="G156:H156"/>
    <mergeCell ref="I156:J156"/>
    <mergeCell ref="K156:L156"/>
    <mergeCell ref="M156:N156"/>
    <mergeCell ref="O156:O157"/>
    <mergeCell ref="P156:U156"/>
    <mergeCell ref="B138:B152"/>
    <mergeCell ref="S141:S152"/>
    <mergeCell ref="T141:T152"/>
    <mergeCell ref="U141:U152"/>
    <mergeCell ref="Y141:Y152"/>
    <mergeCell ref="Z141:Z152"/>
    <mergeCell ref="AA134:AA135"/>
    <mergeCell ref="C138:D140"/>
    <mergeCell ref="E138:AA138"/>
    <mergeCell ref="E139:F139"/>
    <mergeCell ref="G139:H139"/>
    <mergeCell ref="I139:J139"/>
    <mergeCell ref="K139:L139"/>
    <mergeCell ref="M139:N139"/>
    <mergeCell ref="O139:O140"/>
    <mergeCell ref="C134:C135"/>
    <mergeCell ref="S134:S135"/>
    <mergeCell ref="T134:T135"/>
    <mergeCell ref="U134:U135"/>
    <mergeCell ref="Y134:Y135"/>
    <mergeCell ref="Z134:Z135"/>
    <mergeCell ref="AA141:AA152"/>
    <mergeCell ref="P139:U139"/>
    <mergeCell ref="V139:AA139"/>
    <mergeCell ref="B131:B135"/>
    <mergeCell ref="C131:D133"/>
    <mergeCell ref="E131:AA131"/>
    <mergeCell ref="E132:F132"/>
    <mergeCell ref="G132:H132"/>
    <mergeCell ref="C117:C118"/>
    <mergeCell ref="C119:C121"/>
    <mergeCell ref="C122:C123"/>
    <mergeCell ref="C124:C128"/>
    <mergeCell ref="B110:B128"/>
    <mergeCell ref="S113:S128"/>
    <mergeCell ref="P111:U111"/>
    <mergeCell ref="V111:AA111"/>
    <mergeCell ref="C113:C116"/>
    <mergeCell ref="C110:D112"/>
    <mergeCell ref="E110:AA110"/>
    <mergeCell ref="E111:F111"/>
    <mergeCell ref="G111:H111"/>
    <mergeCell ref="I111:J111"/>
    <mergeCell ref="K111:L111"/>
    <mergeCell ref="M111:N111"/>
    <mergeCell ref="O111:O112"/>
    <mergeCell ref="AA113:AA128"/>
    <mergeCell ref="P102:U102"/>
    <mergeCell ref="V102:AA102"/>
    <mergeCell ref="C104:C105"/>
    <mergeCell ref="C106:C107"/>
    <mergeCell ref="B101:B107"/>
    <mergeCell ref="S104:S107"/>
    <mergeCell ref="T104:T107"/>
    <mergeCell ref="U104:U107"/>
    <mergeCell ref="Y104:Y107"/>
    <mergeCell ref="Z104:Z107"/>
    <mergeCell ref="C101:D103"/>
    <mergeCell ref="E101:AA101"/>
    <mergeCell ref="E102:F102"/>
    <mergeCell ref="G102:H102"/>
    <mergeCell ref="I102:J102"/>
    <mergeCell ref="K102:L102"/>
    <mergeCell ref="M102:N102"/>
    <mergeCell ref="O102:O103"/>
    <mergeCell ref="AA104:AA107"/>
    <mergeCell ref="Z83:Z85"/>
    <mergeCell ref="AA83:AA85"/>
    <mergeCell ref="B88:B98"/>
    <mergeCell ref="T91:T98"/>
    <mergeCell ref="U91:U98"/>
    <mergeCell ref="Y91:Y98"/>
    <mergeCell ref="C88:D90"/>
    <mergeCell ref="E88:AA88"/>
    <mergeCell ref="E89:F89"/>
    <mergeCell ref="G89:H89"/>
    <mergeCell ref="I89:J89"/>
    <mergeCell ref="K89:L89"/>
    <mergeCell ref="M89:N89"/>
    <mergeCell ref="O89:O90"/>
    <mergeCell ref="P89:U89"/>
    <mergeCell ref="V89:AA89"/>
    <mergeCell ref="Z91:Z98"/>
    <mergeCell ref="AA91:AA98"/>
    <mergeCell ref="C91:C98"/>
    <mergeCell ref="S91:S98"/>
    <mergeCell ref="C73:C77"/>
    <mergeCell ref="B70:B77"/>
    <mergeCell ref="S73:S77"/>
    <mergeCell ref="T73:T77"/>
    <mergeCell ref="U73:U77"/>
    <mergeCell ref="Y73:Y77"/>
    <mergeCell ref="Z73:Z77"/>
    <mergeCell ref="AA73:AA77"/>
    <mergeCell ref="B80:B85"/>
    <mergeCell ref="C80:D82"/>
    <mergeCell ref="E80:AA80"/>
    <mergeCell ref="E81:F81"/>
    <mergeCell ref="G81:H81"/>
    <mergeCell ref="I81:J81"/>
    <mergeCell ref="K81:L81"/>
    <mergeCell ref="M81:N81"/>
    <mergeCell ref="O81:O82"/>
    <mergeCell ref="P81:U81"/>
    <mergeCell ref="V81:AA81"/>
    <mergeCell ref="C83:C85"/>
    <mergeCell ref="S83:S85"/>
    <mergeCell ref="T83:T85"/>
    <mergeCell ref="U83:U85"/>
    <mergeCell ref="Y83:Y85"/>
    <mergeCell ref="Z43:Z67"/>
    <mergeCell ref="C70:D72"/>
    <mergeCell ref="E70:AA70"/>
    <mergeCell ref="E71:F71"/>
    <mergeCell ref="G71:H71"/>
    <mergeCell ref="I71:J71"/>
    <mergeCell ref="K71:L71"/>
    <mergeCell ref="C62:C64"/>
    <mergeCell ref="C65:C67"/>
    <mergeCell ref="M71:N71"/>
    <mergeCell ref="O71:O72"/>
    <mergeCell ref="P71:U71"/>
    <mergeCell ref="V71:AA71"/>
    <mergeCell ref="Z35:Z37"/>
    <mergeCell ref="AA35:AA37"/>
    <mergeCell ref="B40:B67"/>
    <mergeCell ref="S43:S67"/>
    <mergeCell ref="T43:T67"/>
    <mergeCell ref="U43:U67"/>
    <mergeCell ref="C44:C48"/>
    <mergeCell ref="C49:C50"/>
    <mergeCell ref="C51:C52"/>
    <mergeCell ref="C53:C55"/>
    <mergeCell ref="C56:C58"/>
    <mergeCell ref="C59:C61"/>
    <mergeCell ref="C40:D42"/>
    <mergeCell ref="E40:AA40"/>
    <mergeCell ref="E41:F41"/>
    <mergeCell ref="G41:H41"/>
    <mergeCell ref="I41:J41"/>
    <mergeCell ref="K41:L41"/>
    <mergeCell ref="M41:N41"/>
    <mergeCell ref="O41:O42"/>
    <mergeCell ref="P41:U41"/>
    <mergeCell ref="V41:AA41"/>
    <mergeCell ref="Y43:Y67"/>
    <mergeCell ref="AA43:AA67"/>
    <mergeCell ref="B24:B29"/>
    <mergeCell ref="C27:C29"/>
    <mergeCell ref="S27:S29"/>
    <mergeCell ref="T27:T29"/>
    <mergeCell ref="U27:U29"/>
    <mergeCell ref="Y27:Y29"/>
    <mergeCell ref="Z27:Z29"/>
    <mergeCell ref="AA27:AA29"/>
    <mergeCell ref="B32:B37"/>
    <mergeCell ref="C32:D34"/>
    <mergeCell ref="E32:AA32"/>
    <mergeCell ref="E33:F33"/>
    <mergeCell ref="G33:H33"/>
    <mergeCell ref="I33:J33"/>
    <mergeCell ref="K33:L33"/>
    <mergeCell ref="M33:N33"/>
    <mergeCell ref="O33:O34"/>
    <mergeCell ref="P33:U33"/>
    <mergeCell ref="V33:AA33"/>
    <mergeCell ref="C35:C37"/>
    <mergeCell ref="S35:S37"/>
    <mergeCell ref="T35:T37"/>
    <mergeCell ref="U35:U37"/>
    <mergeCell ref="Y35:Y37"/>
    <mergeCell ref="C24:D26"/>
    <mergeCell ref="E24:AA24"/>
    <mergeCell ref="E25:F25"/>
    <mergeCell ref="G25:H25"/>
    <mergeCell ref="I25:J25"/>
    <mergeCell ref="K25:L25"/>
    <mergeCell ref="M25:N25"/>
    <mergeCell ref="O25:O26"/>
    <mergeCell ref="P25:U25"/>
    <mergeCell ref="V25:AA25"/>
    <mergeCell ref="B2:B21"/>
    <mergeCell ref="S5:S21"/>
    <mergeCell ref="T5:T21"/>
    <mergeCell ref="U5:U21"/>
    <mergeCell ref="Y5:Y21"/>
    <mergeCell ref="Z5:Z21"/>
    <mergeCell ref="AA5:AA21"/>
    <mergeCell ref="C2:D4"/>
    <mergeCell ref="K3:L3"/>
    <mergeCell ref="M3:N3"/>
    <mergeCell ref="O3:O4"/>
    <mergeCell ref="P3:U3"/>
    <mergeCell ref="V3:AA3"/>
    <mergeCell ref="E2:AA2"/>
    <mergeCell ref="E3:F3"/>
    <mergeCell ref="G3:H3"/>
    <mergeCell ref="I3:J3"/>
    <mergeCell ref="C5:C10"/>
    <mergeCell ref="C11:C13"/>
    <mergeCell ref="C14:C21"/>
    <mergeCell ref="V164:AA164"/>
    <mergeCell ref="S166:S181"/>
    <mergeCell ref="T166:T181"/>
    <mergeCell ref="U166:U181"/>
    <mergeCell ref="Y166:Y181"/>
    <mergeCell ref="Z166:Z181"/>
    <mergeCell ref="AA166:AA181"/>
    <mergeCell ref="B163:B181"/>
    <mergeCell ref="E163:AA163"/>
    <mergeCell ref="E164:F164"/>
    <mergeCell ref="G164:H164"/>
    <mergeCell ref="I164:J164"/>
    <mergeCell ref="K164:L164"/>
    <mergeCell ref="M164:N164"/>
    <mergeCell ref="O164:O165"/>
    <mergeCell ref="P164:U164"/>
    <mergeCell ref="C180:C181"/>
    <mergeCell ref="C177:C178"/>
    <mergeCell ref="C166:C170"/>
    <mergeCell ref="C171:C176"/>
    <mergeCell ref="C163:D165"/>
  </mergeCells>
  <printOptions horizontalCentered="1"/>
  <pageMargins left="0.39370078740157483" right="0.39370078740157483" top="0.59055118110236227" bottom="0.39370078740157483" header="0.31496062992125984" footer="0.31496062992125984"/>
  <pageSetup paperSize="9" scale="38" orientation="landscape" r:id="rId1"/>
  <rowBreaks count="3" manualBreakCount="3">
    <brk id="39" max="16383" man="1"/>
    <brk id="77" max="16383" man="1"/>
    <brk id="16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AB138"/>
  <sheetViews>
    <sheetView view="pageBreakPreview" zoomScale="70" zoomScaleNormal="70" zoomScaleSheetLayoutView="70" workbookViewId="0">
      <selection activeCell="L91" sqref="L91"/>
    </sheetView>
  </sheetViews>
  <sheetFormatPr defaultRowHeight="15" x14ac:dyDescent="0.25"/>
  <cols>
    <col min="3" max="3" width="35.7109375" customWidth="1"/>
    <col min="4" max="5" width="12.7109375" customWidth="1"/>
    <col min="6" max="11" width="9.140625" customWidth="1"/>
    <col min="16" max="16" width="9.28515625" customWidth="1"/>
    <col min="19" max="19" width="9.28515625" customWidth="1"/>
    <col min="20" max="22" width="15.7109375" customWidth="1"/>
    <col min="25" max="25" width="9.28515625" customWidth="1"/>
    <col min="26" max="28" width="15.7109375" customWidth="1"/>
  </cols>
  <sheetData>
    <row r="4" spans="3:28" ht="30" customHeight="1" x14ac:dyDescent="0.25">
      <c r="C4" s="850" t="s">
        <v>276</v>
      </c>
      <c r="D4" s="884"/>
      <c r="E4" s="885"/>
      <c r="F4" s="882">
        <v>2017</v>
      </c>
      <c r="G4" s="882"/>
      <c r="H4" s="882"/>
      <c r="I4" s="882"/>
      <c r="J4" s="882"/>
      <c r="K4" s="882"/>
      <c r="L4" s="882"/>
      <c r="M4" s="882"/>
      <c r="N4" s="882"/>
      <c r="O4" s="882"/>
      <c r="P4" s="882"/>
      <c r="Q4" s="882"/>
      <c r="R4" s="882"/>
      <c r="S4" s="882"/>
      <c r="T4" s="882"/>
      <c r="U4" s="882"/>
      <c r="V4" s="882"/>
      <c r="W4" s="882"/>
      <c r="X4" s="882"/>
      <c r="Y4" s="882"/>
      <c r="Z4" s="882"/>
      <c r="AA4" s="882"/>
      <c r="AB4" s="882"/>
    </row>
    <row r="5" spans="3:28" ht="30" customHeight="1" x14ac:dyDescent="0.25">
      <c r="C5" s="852"/>
      <c r="D5" s="886"/>
      <c r="E5" s="887"/>
      <c r="F5" s="882" t="s">
        <v>33</v>
      </c>
      <c r="G5" s="882"/>
      <c r="H5" s="882" t="s">
        <v>34</v>
      </c>
      <c r="I5" s="882"/>
      <c r="J5" s="882" t="s">
        <v>44</v>
      </c>
      <c r="K5" s="882"/>
      <c r="L5" s="882" t="s">
        <v>35</v>
      </c>
      <c r="M5" s="882"/>
      <c r="N5" s="882" t="s">
        <v>55</v>
      </c>
      <c r="O5" s="882"/>
      <c r="P5" s="882" t="s">
        <v>220</v>
      </c>
      <c r="Q5" s="881" t="s">
        <v>33</v>
      </c>
      <c r="R5" s="881"/>
      <c r="S5" s="881"/>
      <c r="T5" s="881"/>
      <c r="U5" s="881"/>
      <c r="V5" s="881"/>
      <c r="W5" s="881" t="s">
        <v>34</v>
      </c>
      <c r="X5" s="881"/>
      <c r="Y5" s="881"/>
      <c r="Z5" s="881"/>
      <c r="AA5" s="881"/>
      <c r="AB5" s="881"/>
    </row>
    <row r="6" spans="3:28" ht="30" customHeight="1" x14ac:dyDescent="0.25">
      <c r="C6" s="852"/>
      <c r="D6" s="888"/>
      <c r="E6" s="889"/>
      <c r="F6" s="46" t="s">
        <v>51</v>
      </c>
      <c r="G6" s="46" t="s">
        <v>45</v>
      </c>
      <c r="H6" s="46" t="s">
        <v>51</v>
      </c>
      <c r="I6" s="46" t="s">
        <v>45</v>
      </c>
      <c r="J6" s="46" t="s">
        <v>51</v>
      </c>
      <c r="K6" s="46" t="s">
        <v>45</v>
      </c>
      <c r="L6" s="46" t="s">
        <v>51</v>
      </c>
      <c r="M6" s="46" t="s">
        <v>45</v>
      </c>
      <c r="N6" s="46" t="s">
        <v>51</v>
      </c>
      <c r="O6" s="46" t="s">
        <v>45</v>
      </c>
      <c r="P6" s="882"/>
      <c r="Q6" s="47" t="s">
        <v>221</v>
      </c>
      <c r="R6" s="47" t="s">
        <v>222</v>
      </c>
      <c r="S6" s="47" t="s">
        <v>220</v>
      </c>
      <c r="T6" s="47" t="s">
        <v>224</v>
      </c>
      <c r="U6" s="47" t="s">
        <v>223</v>
      </c>
      <c r="V6" s="47" t="s">
        <v>220</v>
      </c>
      <c r="W6" s="47" t="s">
        <v>221</v>
      </c>
      <c r="X6" s="47" t="s">
        <v>222</v>
      </c>
      <c r="Y6" s="47" t="s">
        <v>220</v>
      </c>
      <c r="Z6" s="47" t="s">
        <v>224</v>
      </c>
      <c r="AA6" s="47" t="s">
        <v>223</v>
      </c>
      <c r="AB6" s="47" t="s">
        <v>220</v>
      </c>
    </row>
    <row r="7" spans="3:28" ht="39.950000000000003" customHeight="1" x14ac:dyDescent="0.25">
      <c r="C7" s="852"/>
      <c r="D7" s="883" t="s">
        <v>46</v>
      </c>
      <c r="E7" s="32" t="s">
        <v>79</v>
      </c>
      <c r="F7" s="43">
        <f>MasterSheet!AJ25</f>
        <v>10</v>
      </c>
      <c r="G7" s="43">
        <f>MasterSheet!AK25</f>
        <v>10</v>
      </c>
      <c r="H7" s="43">
        <f>MasterSheet!AL25</f>
        <v>20</v>
      </c>
      <c r="I7" s="43">
        <f>MasterSheet!AM25</f>
        <v>18</v>
      </c>
      <c r="J7" s="43">
        <f>MasterSheet!AN25</f>
        <v>10</v>
      </c>
      <c r="K7" s="43">
        <f>MasterSheet!AO25</f>
        <v>11</v>
      </c>
      <c r="L7" s="43">
        <f>MasterSheet!AP25</f>
        <v>10</v>
      </c>
      <c r="M7" s="43">
        <f>MasterSheet!AQ25</f>
        <v>11</v>
      </c>
      <c r="N7" s="43">
        <f>MasterSheet!AR25</f>
        <v>60</v>
      </c>
      <c r="O7" s="43">
        <f>MasterSheet!AS25</f>
        <v>60</v>
      </c>
      <c r="P7" s="33">
        <f>MasterSheet!AT25</f>
        <v>1</v>
      </c>
      <c r="Q7" s="43">
        <f>MasterSheet!AU25</f>
        <v>20</v>
      </c>
      <c r="R7" s="43">
        <f>MasterSheet!AV25</f>
        <v>20</v>
      </c>
      <c r="S7" s="37">
        <f>MasterSheet!AW25</f>
        <v>1</v>
      </c>
      <c r="T7" s="836">
        <f>AVERAGE(Q7:Q19)</f>
        <v>29.138461538461538</v>
      </c>
      <c r="U7" s="836">
        <f>AVERAGE(R7:R19)</f>
        <v>29.803846153846152</v>
      </c>
      <c r="V7" s="907">
        <f>U7/T7</f>
        <v>1.0228352692713834</v>
      </c>
      <c r="W7" s="15">
        <f>MasterSheet!BG25</f>
        <v>40</v>
      </c>
      <c r="X7" s="15">
        <f>MasterSheet!BH25</f>
        <v>38</v>
      </c>
      <c r="Y7" s="50">
        <f>MasterSheet!BI25</f>
        <v>0.95</v>
      </c>
      <c r="Z7" s="870">
        <f>AVERAGE(W7:W19)</f>
        <v>35.369230769230768</v>
      </c>
      <c r="AA7" s="870">
        <f>AVERAGE(X7:X19)</f>
        <v>35.4</v>
      </c>
      <c r="AB7" s="837">
        <f>AA7/Z7</f>
        <v>1.0008699434536754</v>
      </c>
    </row>
    <row r="8" spans="3:28" ht="39.950000000000003" customHeight="1" x14ac:dyDescent="0.25">
      <c r="C8" s="852"/>
      <c r="D8" s="883"/>
      <c r="E8" s="26" t="s">
        <v>80</v>
      </c>
      <c r="F8" s="43">
        <f>MasterSheet!AJ26</f>
        <v>0</v>
      </c>
      <c r="G8" s="43">
        <f>MasterSheet!AK26</f>
        <v>0</v>
      </c>
      <c r="H8" s="43">
        <f>MasterSheet!AL26</f>
        <v>5</v>
      </c>
      <c r="I8" s="43">
        <f>MasterSheet!AM26</f>
        <v>5</v>
      </c>
      <c r="J8" s="43">
        <f>MasterSheet!AN26</f>
        <v>0</v>
      </c>
      <c r="K8" s="43">
        <f>MasterSheet!AO26</f>
        <v>0</v>
      </c>
      <c r="L8" s="43">
        <f>MasterSheet!AP26</f>
        <v>0</v>
      </c>
      <c r="M8" s="43">
        <f>MasterSheet!AQ26</f>
        <v>0</v>
      </c>
      <c r="N8" s="43">
        <f>MasterSheet!AR26</f>
        <v>100</v>
      </c>
      <c r="O8" s="43">
        <f>MasterSheet!AS26</f>
        <v>100</v>
      </c>
      <c r="P8" s="33">
        <f>MasterSheet!AT26</f>
        <v>1</v>
      </c>
      <c r="Q8" s="43">
        <f>MasterSheet!AU26</f>
        <v>95</v>
      </c>
      <c r="R8" s="43">
        <f>MasterSheet!AV26</f>
        <v>95</v>
      </c>
      <c r="S8" s="37">
        <f>MasterSheet!AW26</f>
        <v>1</v>
      </c>
      <c r="T8" s="836"/>
      <c r="U8" s="836"/>
      <c r="V8" s="907"/>
      <c r="W8" s="15">
        <f>MasterSheet!BG26</f>
        <v>100</v>
      </c>
      <c r="X8" s="15">
        <f>MasterSheet!BH26</f>
        <v>100</v>
      </c>
      <c r="Y8" s="50">
        <f>MasterSheet!BI26</f>
        <v>1</v>
      </c>
      <c r="Z8" s="870"/>
      <c r="AA8" s="870"/>
      <c r="AB8" s="837"/>
    </row>
    <row r="9" spans="3:28" ht="39.950000000000003" customHeight="1" x14ac:dyDescent="0.25">
      <c r="C9" s="852"/>
      <c r="D9" s="883"/>
      <c r="E9" s="26" t="s">
        <v>81</v>
      </c>
      <c r="F9" s="43">
        <f>MasterSheet!AJ27</f>
        <v>2</v>
      </c>
      <c r="G9" s="43">
        <f>MasterSheet!AK27</f>
        <v>2</v>
      </c>
      <c r="H9" s="43">
        <f>MasterSheet!AL27</f>
        <v>2</v>
      </c>
      <c r="I9" s="43">
        <f>MasterSheet!AM27</f>
        <v>2</v>
      </c>
      <c r="J9" s="43">
        <f>MasterSheet!AN27</f>
        <v>2.5</v>
      </c>
      <c r="K9" s="43">
        <f>MasterSheet!AO27</f>
        <v>2.5</v>
      </c>
      <c r="L9" s="43">
        <f>MasterSheet!AP27</f>
        <v>3.5</v>
      </c>
      <c r="M9" s="43">
        <f>MasterSheet!AQ27</f>
        <v>3.5</v>
      </c>
      <c r="N9" s="43">
        <f>MasterSheet!AR27</f>
        <v>70</v>
      </c>
      <c r="O9" s="43">
        <f>MasterSheet!AS27</f>
        <v>70</v>
      </c>
      <c r="P9" s="33">
        <f>MasterSheet!AT27</f>
        <v>1</v>
      </c>
      <c r="Q9" s="43">
        <f>MasterSheet!AU27</f>
        <v>62</v>
      </c>
      <c r="R9" s="43">
        <f>MasterSheet!AV27</f>
        <v>62</v>
      </c>
      <c r="S9" s="37">
        <f>MasterSheet!AW27</f>
        <v>1</v>
      </c>
      <c r="T9" s="836"/>
      <c r="U9" s="836"/>
      <c r="V9" s="907"/>
      <c r="W9" s="15">
        <f>MasterSheet!BG27</f>
        <v>64</v>
      </c>
      <c r="X9" s="15">
        <f>MasterSheet!BH27</f>
        <v>64</v>
      </c>
      <c r="Y9" s="50">
        <f>MasterSheet!BI27</f>
        <v>1</v>
      </c>
      <c r="Z9" s="870"/>
      <c r="AA9" s="870"/>
      <c r="AB9" s="837"/>
    </row>
    <row r="10" spans="3:28" ht="39.950000000000003" customHeight="1" x14ac:dyDescent="0.25">
      <c r="C10" s="852"/>
      <c r="D10" s="883" t="s">
        <v>211</v>
      </c>
      <c r="E10" s="26" t="s">
        <v>83</v>
      </c>
      <c r="F10" s="15">
        <f>MasterSheet!AJ28</f>
        <v>3</v>
      </c>
      <c r="G10" s="15">
        <f>MasterSheet!AK28</f>
        <v>4</v>
      </c>
      <c r="H10" s="15">
        <f>MasterSheet!AL28</f>
        <v>0</v>
      </c>
      <c r="I10" s="15">
        <f>MasterSheet!AM28</f>
        <v>0</v>
      </c>
      <c r="J10" s="15">
        <f>MasterSheet!AN28</f>
        <v>1</v>
      </c>
      <c r="K10" s="15">
        <f>MasterSheet!AO28</f>
        <v>0.8</v>
      </c>
      <c r="L10" s="15">
        <f>MasterSheet!AP28</f>
        <v>1.8</v>
      </c>
      <c r="M10" s="15">
        <f>MasterSheet!AQ28</f>
        <v>0</v>
      </c>
      <c r="N10" s="15">
        <f>MasterSheet!AR28</f>
        <v>10</v>
      </c>
      <c r="O10" s="15">
        <f>MasterSheet!AS28</f>
        <v>9</v>
      </c>
      <c r="P10" s="33">
        <f>MasterSheet!AT28</f>
        <v>0.9</v>
      </c>
      <c r="Q10" s="15">
        <f>MasterSheet!AU28</f>
        <v>7.2</v>
      </c>
      <c r="R10" s="15">
        <f>MasterSheet!AV28</f>
        <v>8.1999999999999993</v>
      </c>
      <c r="S10" s="36">
        <f>MasterSheet!AW28</f>
        <v>1.1388888888888888</v>
      </c>
      <c r="T10" s="836"/>
      <c r="U10" s="836"/>
      <c r="V10" s="907"/>
      <c r="W10" s="15">
        <f>MasterSheet!BG28</f>
        <v>7.2</v>
      </c>
      <c r="X10" s="15">
        <f>MasterSheet!BH28</f>
        <v>8.1999999999999993</v>
      </c>
      <c r="Y10" s="37">
        <f>MasterSheet!BI28</f>
        <v>1.1388888888888888</v>
      </c>
      <c r="Z10" s="870"/>
      <c r="AA10" s="870"/>
      <c r="AB10" s="837"/>
    </row>
    <row r="11" spans="3:28" ht="39.950000000000003" customHeight="1" x14ac:dyDescent="0.25">
      <c r="C11" s="852"/>
      <c r="D11" s="883"/>
      <c r="E11" s="26" t="s">
        <v>85</v>
      </c>
      <c r="F11" s="15">
        <f>MasterSheet!AJ29</f>
        <v>3</v>
      </c>
      <c r="G11" s="15">
        <f>MasterSheet!AK29</f>
        <v>5.6999999999999993</v>
      </c>
      <c r="H11" s="15">
        <f>MasterSheet!AL29</f>
        <v>2</v>
      </c>
      <c r="I11" s="15">
        <f>MasterSheet!AM29</f>
        <v>0</v>
      </c>
      <c r="J11" s="15">
        <f>MasterSheet!AN29</f>
        <v>5</v>
      </c>
      <c r="K11" s="15">
        <f>MasterSheet!AO29</f>
        <v>0</v>
      </c>
      <c r="L11" s="15">
        <f>MasterSheet!AP29</f>
        <v>6.7</v>
      </c>
      <c r="M11" s="15">
        <f>MasterSheet!AQ29</f>
        <v>11</v>
      </c>
      <c r="N11" s="15">
        <f>MasterSheet!AR29</f>
        <v>25</v>
      </c>
      <c r="O11" s="15">
        <f>MasterSheet!AS29</f>
        <v>25</v>
      </c>
      <c r="P11" s="33">
        <f>MasterSheet!AT29</f>
        <v>1</v>
      </c>
      <c r="Q11" s="15">
        <f>MasterSheet!AU29</f>
        <v>11.3</v>
      </c>
      <c r="R11" s="15">
        <f>MasterSheet!AV29</f>
        <v>14</v>
      </c>
      <c r="S11" s="36">
        <f>MasterSheet!AW29</f>
        <v>1.2389380530973451</v>
      </c>
      <c r="T11" s="836"/>
      <c r="U11" s="836"/>
      <c r="V11" s="907"/>
      <c r="W11" s="15">
        <f>MasterSheet!BG29</f>
        <v>13.3</v>
      </c>
      <c r="X11" s="15">
        <f>MasterSheet!BH29</f>
        <v>14</v>
      </c>
      <c r="Y11" s="37">
        <f>MasterSheet!BI29</f>
        <v>1.0526315789473684</v>
      </c>
      <c r="Z11" s="870"/>
      <c r="AA11" s="870"/>
      <c r="AB11" s="837"/>
    </row>
    <row r="12" spans="3:28" ht="39.950000000000003" customHeight="1" x14ac:dyDescent="0.25">
      <c r="C12" s="852"/>
      <c r="D12" s="883"/>
      <c r="E12" s="26" t="s">
        <v>86</v>
      </c>
      <c r="F12" s="15">
        <f>MasterSheet!AJ30</f>
        <v>5</v>
      </c>
      <c r="G12" s="15">
        <f>MasterSheet!AK30</f>
        <v>4.6999999999999993</v>
      </c>
      <c r="H12" s="15">
        <f>MasterSheet!AL30</f>
        <v>5</v>
      </c>
      <c r="I12" s="15">
        <f>MasterSheet!AM30</f>
        <v>5</v>
      </c>
      <c r="J12" s="15">
        <f>MasterSheet!AN30</f>
        <v>0</v>
      </c>
      <c r="K12" s="15">
        <f>MasterSheet!AO30</f>
        <v>0</v>
      </c>
      <c r="L12" s="15">
        <f>MasterSheet!AP30</f>
        <v>1.7</v>
      </c>
      <c r="M12" s="15">
        <f>MasterSheet!AQ30</f>
        <v>2</v>
      </c>
      <c r="N12" s="15">
        <f>MasterSheet!AR30</f>
        <v>20</v>
      </c>
      <c r="O12" s="15">
        <f>MasterSheet!AS30</f>
        <v>20</v>
      </c>
      <c r="P12" s="33">
        <f>MasterSheet!AT30</f>
        <v>1</v>
      </c>
      <c r="Q12" s="15">
        <f>MasterSheet!AU30</f>
        <v>13.3</v>
      </c>
      <c r="R12" s="15">
        <f>MasterSheet!AV30</f>
        <v>13</v>
      </c>
      <c r="S12" s="38">
        <f>MasterSheet!AW30</f>
        <v>0.97744360902255634</v>
      </c>
      <c r="T12" s="836"/>
      <c r="U12" s="836"/>
      <c r="V12" s="907"/>
      <c r="W12" s="15">
        <f>MasterSheet!BG30</f>
        <v>18.3</v>
      </c>
      <c r="X12" s="15">
        <f>MasterSheet!BH30</f>
        <v>18</v>
      </c>
      <c r="Y12" s="39">
        <f>MasterSheet!BI30</f>
        <v>0.98360655737704916</v>
      </c>
      <c r="Z12" s="870"/>
      <c r="AA12" s="870"/>
      <c r="AB12" s="837"/>
    </row>
    <row r="13" spans="3:28" ht="39.950000000000003" customHeight="1" x14ac:dyDescent="0.25">
      <c r="C13" s="852"/>
      <c r="D13" s="904" t="s">
        <v>231</v>
      </c>
      <c r="E13" s="54" t="s">
        <v>124</v>
      </c>
      <c r="F13" s="55">
        <f>MasterSheet!AJ63</f>
        <v>15</v>
      </c>
      <c r="G13" s="55">
        <f>MasterSheet!AK63</f>
        <v>14</v>
      </c>
      <c r="H13" s="55">
        <f>MasterSheet!AL63</f>
        <v>15</v>
      </c>
      <c r="I13" s="55">
        <f>MasterSheet!AM63</f>
        <v>15</v>
      </c>
      <c r="J13" s="55">
        <f>MasterSheet!AN63</f>
        <v>15</v>
      </c>
      <c r="K13" s="55">
        <f>MasterSheet!AO63</f>
        <v>15</v>
      </c>
      <c r="L13" s="55">
        <f>MasterSheet!AP63</f>
        <v>17</v>
      </c>
      <c r="M13" s="55">
        <f>MasterSheet!AQ63</f>
        <v>18</v>
      </c>
      <c r="N13" s="55">
        <f>MasterSheet!AR63</f>
        <v>70</v>
      </c>
      <c r="O13" s="55">
        <f>MasterSheet!AS63</f>
        <v>70</v>
      </c>
      <c r="P13" s="33">
        <f>MasterSheet!AT63</f>
        <v>1</v>
      </c>
      <c r="Q13" s="43">
        <f>MasterSheet!AU63</f>
        <v>23</v>
      </c>
      <c r="R13" s="43">
        <f>MasterSheet!AV63</f>
        <v>22</v>
      </c>
      <c r="S13" s="39">
        <f>MasterSheet!AW63</f>
        <v>0.95652173913043481</v>
      </c>
      <c r="T13" s="836"/>
      <c r="U13" s="836"/>
      <c r="V13" s="907"/>
      <c r="W13" s="15">
        <f>MasterSheet!BG63</f>
        <v>38</v>
      </c>
      <c r="X13" s="15">
        <f>MasterSheet!BH63</f>
        <v>37</v>
      </c>
      <c r="Y13" s="37">
        <f>MasterSheet!BI63</f>
        <v>0.97368421052631582</v>
      </c>
      <c r="Z13" s="870"/>
      <c r="AA13" s="870"/>
      <c r="AB13" s="837"/>
    </row>
    <row r="14" spans="3:28" ht="39.950000000000003" customHeight="1" x14ac:dyDescent="0.25">
      <c r="C14" s="852"/>
      <c r="D14" s="906"/>
      <c r="E14" s="28" t="s">
        <v>125</v>
      </c>
      <c r="F14" s="43">
        <f>MasterSheet!AJ64</f>
        <v>5</v>
      </c>
      <c r="G14" s="43">
        <f>MasterSheet!AK64</f>
        <v>2</v>
      </c>
      <c r="H14" s="43">
        <f>MasterSheet!AL64</f>
        <v>5</v>
      </c>
      <c r="I14" s="43">
        <f>MasterSheet!AM64</f>
        <v>8</v>
      </c>
      <c r="J14" s="43">
        <f>MasterSheet!AN64</f>
        <v>5</v>
      </c>
      <c r="K14" s="43">
        <f>MasterSheet!AO64</f>
        <v>5</v>
      </c>
      <c r="L14" s="43">
        <f>MasterSheet!AP64</f>
        <v>7</v>
      </c>
      <c r="M14" s="43">
        <f>MasterSheet!AQ64</f>
        <v>7</v>
      </c>
      <c r="N14" s="43">
        <f>MasterSheet!AR64</f>
        <v>40</v>
      </c>
      <c r="O14" s="43">
        <f>MasterSheet!AS64</f>
        <v>40</v>
      </c>
      <c r="P14" s="33">
        <f>MasterSheet!AT64</f>
        <v>1</v>
      </c>
      <c r="Q14" s="43">
        <f>MasterSheet!AU64</f>
        <v>23</v>
      </c>
      <c r="R14" s="43">
        <f>MasterSheet!AV64</f>
        <v>20</v>
      </c>
      <c r="S14" s="39">
        <f>MasterSheet!AW64</f>
        <v>0.86956521739130432</v>
      </c>
      <c r="T14" s="836"/>
      <c r="U14" s="836"/>
      <c r="V14" s="907"/>
      <c r="W14" s="15">
        <f>MasterSheet!BG64</f>
        <v>28</v>
      </c>
      <c r="X14" s="15">
        <f>MasterSheet!BH64</f>
        <v>28</v>
      </c>
      <c r="Y14" s="37">
        <f>MasterSheet!BI64</f>
        <v>1</v>
      </c>
      <c r="Z14" s="870"/>
      <c r="AA14" s="870"/>
      <c r="AB14" s="837"/>
    </row>
    <row r="15" spans="3:28" ht="39.950000000000003" customHeight="1" x14ac:dyDescent="0.25">
      <c r="C15" s="852"/>
      <c r="D15" s="904" t="s">
        <v>232</v>
      </c>
      <c r="E15" s="28" t="s">
        <v>126</v>
      </c>
      <c r="F15" s="43">
        <f>MasterSheet!AJ65</f>
        <v>0</v>
      </c>
      <c r="G15" s="43">
        <f>MasterSheet!AK65</f>
        <v>0</v>
      </c>
      <c r="H15" s="43">
        <f>MasterSheet!AL65</f>
        <v>0</v>
      </c>
      <c r="I15" s="43">
        <f>MasterSheet!AM65</f>
        <v>0</v>
      </c>
      <c r="J15" s="43">
        <f>MasterSheet!AN65</f>
        <v>0</v>
      </c>
      <c r="K15" s="43">
        <f>MasterSheet!AO65</f>
        <v>0</v>
      </c>
      <c r="L15" s="43">
        <f>MasterSheet!AP65</f>
        <v>0</v>
      </c>
      <c r="M15" s="43">
        <f>MasterSheet!AQ65</f>
        <v>0</v>
      </c>
      <c r="N15" s="43">
        <f>MasterSheet!AR65</f>
        <v>0</v>
      </c>
      <c r="O15" s="43">
        <f>MasterSheet!AS65</f>
        <v>0</v>
      </c>
      <c r="P15" s="34"/>
      <c r="Q15" s="43">
        <f>MasterSheet!AU65</f>
        <v>0</v>
      </c>
      <c r="R15" s="43">
        <f>MasterSheet!AV65</f>
        <v>0</v>
      </c>
      <c r="S15" s="34"/>
      <c r="T15" s="836"/>
      <c r="U15" s="836"/>
      <c r="V15" s="907"/>
      <c r="W15" s="15">
        <f>MasterSheet!BG65</f>
        <v>0</v>
      </c>
      <c r="X15" s="15">
        <f>MasterSheet!BH65</f>
        <v>0</v>
      </c>
      <c r="Y15" s="34"/>
      <c r="Z15" s="870"/>
      <c r="AA15" s="870"/>
      <c r="AB15" s="837"/>
    </row>
    <row r="16" spans="3:28" ht="39.950000000000003" customHeight="1" x14ac:dyDescent="0.25">
      <c r="C16" s="852"/>
      <c r="D16" s="906"/>
      <c r="E16" s="28" t="s">
        <v>127</v>
      </c>
      <c r="F16" s="43">
        <f>MasterSheet!AJ66</f>
        <v>0</v>
      </c>
      <c r="G16" s="43">
        <f>MasterSheet!AK66</f>
        <v>0</v>
      </c>
      <c r="H16" s="43">
        <f>MasterSheet!AL66</f>
        <v>0</v>
      </c>
      <c r="I16" s="43">
        <f>MasterSheet!AM66</f>
        <v>0</v>
      </c>
      <c r="J16" s="43">
        <f>MasterSheet!AN66</f>
        <v>0</v>
      </c>
      <c r="K16" s="43">
        <f>MasterSheet!AO66</f>
        <v>0</v>
      </c>
      <c r="L16" s="43">
        <f>MasterSheet!AP66</f>
        <v>0</v>
      </c>
      <c r="M16" s="43">
        <f>MasterSheet!AQ66</f>
        <v>0</v>
      </c>
      <c r="N16" s="43">
        <f>MasterSheet!AR66</f>
        <v>0</v>
      </c>
      <c r="O16" s="43">
        <f>MasterSheet!AS66</f>
        <v>0</v>
      </c>
      <c r="P16" s="34"/>
      <c r="Q16" s="43">
        <f>MasterSheet!AU66</f>
        <v>0</v>
      </c>
      <c r="R16" s="43">
        <f>MasterSheet!AV66</f>
        <v>0</v>
      </c>
      <c r="S16" s="34"/>
      <c r="T16" s="836"/>
      <c r="U16" s="836"/>
      <c r="V16" s="907"/>
      <c r="W16" s="15">
        <f>MasterSheet!BG66</f>
        <v>0</v>
      </c>
      <c r="X16" s="15">
        <f>MasterSheet!BH66</f>
        <v>0</v>
      </c>
      <c r="Y16" s="34"/>
      <c r="Z16" s="870"/>
      <c r="AA16" s="870"/>
      <c r="AB16" s="837"/>
    </row>
    <row r="17" spans="3:28" ht="39.950000000000003" customHeight="1" x14ac:dyDescent="0.25">
      <c r="C17" s="852"/>
      <c r="D17" s="908" t="s">
        <v>244</v>
      </c>
      <c r="E17" s="23">
        <v>103</v>
      </c>
      <c r="F17" s="43">
        <f>MasterSheet!AJ108</f>
        <v>5</v>
      </c>
      <c r="G17" s="43">
        <f>MasterSheet!AK108</f>
        <v>15</v>
      </c>
      <c r="H17" s="43">
        <f>MasterSheet!AL108</f>
        <v>15</v>
      </c>
      <c r="I17" s="43">
        <f>MasterSheet!AM108</f>
        <v>5</v>
      </c>
      <c r="J17" s="43">
        <f>MasterSheet!AN108</f>
        <v>0</v>
      </c>
      <c r="K17" s="43">
        <f>MasterSheet!AO108</f>
        <v>0</v>
      </c>
      <c r="L17" s="43">
        <f>MasterSheet!AP108</f>
        <v>0</v>
      </c>
      <c r="M17" s="43">
        <f>MasterSheet!AQ108</f>
        <v>0</v>
      </c>
      <c r="N17" s="43">
        <f>MasterSheet!AR108</f>
        <v>100</v>
      </c>
      <c r="O17" s="43">
        <f>MasterSheet!AS108</f>
        <v>100</v>
      </c>
      <c r="P17" s="33">
        <f>MasterSheet!AT108</f>
        <v>1</v>
      </c>
      <c r="Q17" s="43">
        <f>MasterSheet!AU108</f>
        <v>85</v>
      </c>
      <c r="R17" s="43">
        <f>MasterSheet!AV108</f>
        <v>95</v>
      </c>
      <c r="S17" s="37">
        <f>MasterSheet!AW108</f>
        <v>1.1176470588235294</v>
      </c>
      <c r="T17" s="836"/>
      <c r="U17" s="836"/>
      <c r="V17" s="907"/>
      <c r="W17" s="15">
        <f>MasterSheet!BG108</f>
        <v>100</v>
      </c>
      <c r="X17" s="15">
        <f>MasterSheet!BH108</f>
        <v>100</v>
      </c>
      <c r="Y17" s="37">
        <f>MasterSheet!BI108</f>
        <v>1</v>
      </c>
      <c r="Z17" s="870"/>
      <c r="AA17" s="870"/>
      <c r="AB17" s="837"/>
    </row>
    <row r="18" spans="3:28" ht="39.950000000000003" customHeight="1" x14ac:dyDescent="0.25">
      <c r="C18" s="852"/>
      <c r="D18" s="909"/>
      <c r="E18" s="23">
        <v>104</v>
      </c>
      <c r="F18" s="43">
        <f>MasterSheet!AJ109</f>
        <v>6</v>
      </c>
      <c r="G18" s="43">
        <f>MasterSheet!AK109</f>
        <v>5</v>
      </c>
      <c r="H18" s="43">
        <f>MasterSheet!AL109</f>
        <v>6</v>
      </c>
      <c r="I18" s="43">
        <f>MasterSheet!AM109</f>
        <v>9</v>
      </c>
      <c r="J18" s="43">
        <f>MasterSheet!AN109</f>
        <v>6</v>
      </c>
      <c r="K18" s="43">
        <f>MasterSheet!AO109</f>
        <v>5.5</v>
      </c>
      <c r="L18" s="43">
        <f>MasterSheet!AP109</f>
        <v>13</v>
      </c>
      <c r="M18" s="43">
        <f>MasterSheet!AQ109</f>
        <v>8.5</v>
      </c>
      <c r="N18" s="43">
        <f>MasterSheet!AR109</f>
        <v>33</v>
      </c>
      <c r="O18" s="43">
        <f>MasterSheet!AS109</f>
        <v>30</v>
      </c>
      <c r="P18" s="33">
        <f>MasterSheet!AT109</f>
        <v>0.90909090909090906</v>
      </c>
      <c r="Q18" s="43">
        <f>MasterSheet!AU109</f>
        <v>8</v>
      </c>
      <c r="R18" s="43">
        <f>MasterSheet!AV109</f>
        <v>7</v>
      </c>
      <c r="S18" s="39">
        <f>MasterSheet!AW109</f>
        <v>0.875</v>
      </c>
      <c r="T18" s="836"/>
      <c r="U18" s="836"/>
      <c r="V18" s="907"/>
      <c r="W18" s="15">
        <f>MasterSheet!BG109</f>
        <v>14</v>
      </c>
      <c r="X18" s="15">
        <f>MasterSheet!BH109</f>
        <v>16</v>
      </c>
      <c r="Y18" s="37">
        <f>MasterSheet!BI109</f>
        <v>1.1428571428571428</v>
      </c>
      <c r="Z18" s="870"/>
      <c r="AA18" s="870"/>
      <c r="AB18" s="837"/>
    </row>
    <row r="19" spans="3:28" ht="39.950000000000003" customHeight="1" x14ac:dyDescent="0.25">
      <c r="C19" s="852"/>
      <c r="D19" s="910"/>
      <c r="E19" s="23">
        <v>105</v>
      </c>
      <c r="F19" s="43">
        <f>MasterSheet!AJ110</f>
        <v>6</v>
      </c>
      <c r="G19" s="43">
        <f>MasterSheet!AK110</f>
        <v>6.25</v>
      </c>
      <c r="H19" s="43">
        <f>MasterSheet!AL110</f>
        <v>6</v>
      </c>
      <c r="I19" s="43">
        <f>MasterSheet!AM110</f>
        <v>5.75</v>
      </c>
      <c r="J19" s="43">
        <f>MasterSheet!AN110</f>
        <v>6</v>
      </c>
      <c r="K19" s="43">
        <f>MasterSheet!AO110</f>
        <v>6</v>
      </c>
      <c r="L19" s="43">
        <f>MasterSheet!AP110</f>
        <v>7</v>
      </c>
      <c r="M19" s="43">
        <f>MasterSheet!AQ110</f>
        <v>7</v>
      </c>
      <c r="N19" s="43">
        <f>MasterSheet!AR110</f>
        <v>50</v>
      </c>
      <c r="O19" s="43">
        <f>MasterSheet!AS110</f>
        <v>50</v>
      </c>
      <c r="P19" s="33">
        <f>MasterSheet!AT110</f>
        <v>1</v>
      </c>
      <c r="Q19" s="43">
        <f>MasterSheet!AU110</f>
        <v>31</v>
      </c>
      <c r="R19" s="43">
        <f>MasterSheet!AV110</f>
        <v>31.25</v>
      </c>
      <c r="S19" s="37">
        <f>MasterSheet!AW110</f>
        <v>1.0080645161290323</v>
      </c>
      <c r="T19" s="836"/>
      <c r="U19" s="836"/>
      <c r="V19" s="907"/>
      <c r="W19" s="15">
        <f>MasterSheet!BG110</f>
        <v>37</v>
      </c>
      <c r="X19" s="15">
        <f>MasterSheet!BH110</f>
        <v>37</v>
      </c>
      <c r="Y19" s="37">
        <f>MasterSheet!BI110</f>
        <v>1</v>
      </c>
      <c r="Z19" s="870"/>
      <c r="AA19" s="870"/>
      <c r="AB19" s="837"/>
    </row>
    <row r="20" spans="3:28" ht="15" customHeight="1" x14ac:dyDescent="0.25"/>
    <row r="21" spans="3:28" ht="15" customHeight="1" x14ac:dyDescent="0.25"/>
    <row r="22" spans="3:28" ht="30" customHeight="1" x14ac:dyDescent="0.25">
      <c r="C22" s="838" t="s">
        <v>271</v>
      </c>
      <c r="D22" s="894"/>
      <c r="E22" s="895"/>
      <c r="F22" s="882">
        <v>2017</v>
      </c>
      <c r="G22" s="882"/>
      <c r="H22" s="882"/>
      <c r="I22" s="882"/>
      <c r="J22" s="882"/>
      <c r="K22" s="882"/>
      <c r="L22" s="882"/>
      <c r="M22" s="882"/>
      <c r="N22" s="882"/>
      <c r="O22" s="882"/>
      <c r="P22" s="882"/>
      <c r="Q22" s="882"/>
      <c r="R22" s="882"/>
      <c r="S22" s="882"/>
      <c r="T22" s="882"/>
      <c r="U22" s="882"/>
      <c r="V22" s="882"/>
      <c r="W22" s="882"/>
      <c r="X22" s="882"/>
      <c r="Y22" s="882"/>
      <c r="Z22" s="882"/>
      <c r="AA22" s="882"/>
      <c r="AB22" s="882"/>
    </row>
    <row r="23" spans="3:28" ht="30" customHeight="1" x14ac:dyDescent="0.25">
      <c r="C23" s="890"/>
      <c r="D23" s="896"/>
      <c r="E23" s="897"/>
      <c r="F23" s="882" t="s">
        <v>33</v>
      </c>
      <c r="G23" s="882"/>
      <c r="H23" s="882" t="s">
        <v>34</v>
      </c>
      <c r="I23" s="882"/>
      <c r="J23" s="882" t="s">
        <v>44</v>
      </c>
      <c r="K23" s="882"/>
      <c r="L23" s="882" t="s">
        <v>35</v>
      </c>
      <c r="M23" s="882"/>
      <c r="N23" s="882" t="s">
        <v>55</v>
      </c>
      <c r="O23" s="882"/>
      <c r="P23" s="882" t="s">
        <v>220</v>
      </c>
      <c r="Q23" s="881" t="s">
        <v>33</v>
      </c>
      <c r="R23" s="881"/>
      <c r="S23" s="881"/>
      <c r="T23" s="881"/>
      <c r="U23" s="881"/>
      <c r="V23" s="881"/>
      <c r="W23" s="881" t="s">
        <v>34</v>
      </c>
      <c r="X23" s="881"/>
      <c r="Y23" s="881"/>
      <c r="Z23" s="881"/>
      <c r="AA23" s="881"/>
      <c r="AB23" s="881"/>
    </row>
    <row r="24" spans="3:28" ht="30" customHeight="1" x14ac:dyDescent="0.25">
      <c r="C24" s="890"/>
      <c r="D24" s="898"/>
      <c r="E24" s="899"/>
      <c r="F24" s="46" t="s">
        <v>51</v>
      </c>
      <c r="G24" s="46" t="s">
        <v>45</v>
      </c>
      <c r="H24" s="46" t="s">
        <v>51</v>
      </c>
      <c r="I24" s="46" t="s">
        <v>45</v>
      </c>
      <c r="J24" s="46" t="s">
        <v>51</v>
      </c>
      <c r="K24" s="46" t="s">
        <v>45</v>
      </c>
      <c r="L24" s="46" t="s">
        <v>51</v>
      </c>
      <c r="M24" s="46" t="s">
        <v>45</v>
      </c>
      <c r="N24" s="46" t="s">
        <v>51</v>
      </c>
      <c r="O24" s="46" t="s">
        <v>45</v>
      </c>
      <c r="P24" s="882"/>
      <c r="Q24" s="47" t="s">
        <v>221</v>
      </c>
      <c r="R24" s="47" t="s">
        <v>222</v>
      </c>
      <c r="S24" s="47" t="s">
        <v>220</v>
      </c>
      <c r="T24" s="47" t="s">
        <v>224</v>
      </c>
      <c r="U24" s="47" t="s">
        <v>223</v>
      </c>
      <c r="V24" s="47" t="s">
        <v>220</v>
      </c>
      <c r="W24" s="47" t="s">
        <v>221</v>
      </c>
      <c r="X24" s="47" t="s">
        <v>222</v>
      </c>
      <c r="Y24" s="47" t="s">
        <v>220</v>
      </c>
      <c r="Z24" s="47" t="s">
        <v>224</v>
      </c>
      <c r="AA24" s="47" t="s">
        <v>223</v>
      </c>
      <c r="AB24" s="47" t="s">
        <v>220</v>
      </c>
    </row>
    <row r="25" spans="3:28" ht="39.950000000000003" customHeight="1" x14ac:dyDescent="0.25">
      <c r="C25" s="890"/>
      <c r="D25" s="871" t="s">
        <v>33</v>
      </c>
      <c r="E25" s="26" t="s">
        <v>56</v>
      </c>
      <c r="F25" s="15">
        <f>MasterSheet!AJ8</f>
        <v>7</v>
      </c>
      <c r="G25" s="15">
        <f>MasterSheet!AK8</f>
        <v>7</v>
      </c>
      <c r="H25" s="15">
        <f>MasterSheet!AL8</f>
        <v>0</v>
      </c>
      <c r="I25" s="15">
        <f>MasterSheet!AM8</f>
        <v>1</v>
      </c>
      <c r="J25" s="15">
        <f>MasterSheet!AN8</f>
        <v>13</v>
      </c>
      <c r="K25" s="15">
        <f>MasterSheet!AO8</f>
        <v>12</v>
      </c>
      <c r="L25" s="15">
        <f>MasterSheet!AP8</f>
        <v>23</v>
      </c>
      <c r="M25" s="15">
        <f>MasterSheet!AQ8</f>
        <v>23</v>
      </c>
      <c r="N25" s="15">
        <f>MasterSheet!AR8</f>
        <v>60</v>
      </c>
      <c r="O25" s="15">
        <f>MasterSheet!AS8</f>
        <v>60</v>
      </c>
      <c r="P25" s="40">
        <f>MasterSheet!AT8</f>
        <v>1</v>
      </c>
      <c r="Q25" s="15">
        <f>MasterSheet!AU8</f>
        <v>24</v>
      </c>
      <c r="R25" s="15">
        <f>MasterSheet!AV8</f>
        <v>24</v>
      </c>
      <c r="S25" s="51">
        <f>MasterSheet!AW8</f>
        <v>1</v>
      </c>
      <c r="T25" s="870" t="e">
        <f>AVERAGE(Q25:Q73)</f>
        <v>#REF!</v>
      </c>
      <c r="U25" s="870" t="e">
        <f>AVERAGE(R25:R73)</f>
        <v>#REF!</v>
      </c>
      <c r="V25" s="893" t="e">
        <f>U25/T25</f>
        <v>#REF!</v>
      </c>
      <c r="W25" s="15">
        <f>MasterSheet!BG8</f>
        <v>24</v>
      </c>
      <c r="X25" s="15">
        <f>MasterSheet!BH8</f>
        <v>25</v>
      </c>
      <c r="Y25" s="50">
        <f>MasterSheet!BI8</f>
        <v>1.0416666666666667</v>
      </c>
      <c r="Z25" s="870" t="e">
        <f>AVERAGE(W25:W73)</f>
        <v>#REF!</v>
      </c>
      <c r="AA25" s="870" t="e">
        <f>AVERAGE(X25:X73)</f>
        <v>#REF!</v>
      </c>
      <c r="AB25" s="893" t="e">
        <f>AA25/Z25</f>
        <v>#REF!</v>
      </c>
    </row>
    <row r="26" spans="3:28" ht="39.950000000000003" customHeight="1" x14ac:dyDescent="0.25">
      <c r="C26" s="890"/>
      <c r="D26" s="871"/>
      <c r="E26" s="26" t="s">
        <v>57</v>
      </c>
      <c r="F26" s="15">
        <f>MasterSheet!AJ9</f>
        <v>7</v>
      </c>
      <c r="G26" s="15">
        <f>MasterSheet!AK9</f>
        <v>5</v>
      </c>
      <c r="H26" s="15">
        <f>MasterSheet!AL9</f>
        <v>0</v>
      </c>
      <c r="I26" s="15">
        <f>MasterSheet!AM9</f>
        <v>2</v>
      </c>
      <c r="J26" s="15">
        <f>MasterSheet!AN9</f>
        <v>11</v>
      </c>
      <c r="K26" s="15">
        <f>MasterSheet!AO9</f>
        <v>9.5</v>
      </c>
      <c r="L26" s="15">
        <f>MasterSheet!AP9</f>
        <v>14</v>
      </c>
      <c r="M26" s="15">
        <f>MasterSheet!AQ9</f>
        <v>8.5</v>
      </c>
      <c r="N26" s="15">
        <f>MasterSheet!AR9</f>
        <v>50</v>
      </c>
      <c r="O26" s="15">
        <f>MasterSheet!AS9</f>
        <v>43</v>
      </c>
      <c r="P26" s="40">
        <f>MasterSheet!AT9</f>
        <v>0.86</v>
      </c>
      <c r="Q26" s="15">
        <f>MasterSheet!AU9</f>
        <v>25</v>
      </c>
      <c r="R26" s="15">
        <f>MasterSheet!AV9</f>
        <v>23</v>
      </c>
      <c r="S26" s="51">
        <f>MasterSheet!AW9</f>
        <v>0.92</v>
      </c>
      <c r="T26" s="870"/>
      <c r="U26" s="870"/>
      <c r="V26" s="893"/>
      <c r="W26" s="15">
        <f>MasterSheet!BG9</f>
        <v>25</v>
      </c>
      <c r="X26" s="15">
        <f>MasterSheet!BH9</f>
        <v>25</v>
      </c>
      <c r="Y26" s="50">
        <f>MasterSheet!BI9</f>
        <v>1</v>
      </c>
      <c r="Z26" s="870"/>
      <c r="AA26" s="870"/>
      <c r="AB26" s="893"/>
    </row>
    <row r="27" spans="3:28" ht="39.950000000000003" customHeight="1" x14ac:dyDescent="0.25">
      <c r="C27" s="890"/>
      <c r="D27" s="871"/>
      <c r="E27" s="26" t="s">
        <v>58</v>
      </c>
      <c r="F27" s="15">
        <f>MasterSheet!AJ10</f>
        <v>7</v>
      </c>
      <c r="G27" s="15">
        <f>MasterSheet!AK10</f>
        <v>5</v>
      </c>
      <c r="H27" s="15">
        <f>MasterSheet!AL10</f>
        <v>2</v>
      </c>
      <c r="I27" s="15">
        <f>MasterSheet!AM10</f>
        <v>4</v>
      </c>
      <c r="J27" s="15">
        <f>MasterSheet!AN10</f>
        <v>10</v>
      </c>
      <c r="K27" s="15">
        <f>MasterSheet!AO10</f>
        <v>10</v>
      </c>
      <c r="L27" s="15">
        <f>MasterSheet!AP10</f>
        <v>11</v>
      </c>
      <c r="M27" s="15">
        <f>MasterSheet!AQ10</f>
        <v>11</v>
      </c>
      <c r="N27" s="15">
        <f>MasterSheet!AR10</f>
        <v>30</v>
      </c>
      <c r="O27" s="15">
        <f>MasterSheet!AS10</f>
        <v>30</v>
      </c>
      <c r="P27" s="40">
        <f>MasterSheet!AT10</f>
        <v>1</v>
      </c>
      <c r="Q27" s="15">
        <f>MasterSheet!AU10</f>
        <v>7</v>
      </c>
      <c r="R27" s="15">
        <f>MasterSheet!AV10</f>
        <v>5</v>
      </c>
      <c r="S27" s="51">
        <f>MasterSheet!AW10</f>
        <v>0.7142857142857143</v>
      </c>
      <c r="T27" s="870"/>
      <c r="U27" s="870"/>
      <c r="V27" s="893"/>
      <c r="W27" s="15">
        <f>MasterSheet!BG10</f>
        <v>9</v>
      </c>
      <c r="X27" s="15">
        <f>MasterSheet!BH10</f>
        <v>9</v>
      </c>
      <c r="Y27" s="50">
        <f>MasterSheet!BI10</f>
        <v>1</v>
      </c>
      <c r="Z27" s="870"/>
      <c r="AA27" s="870"/>
      <c r="AB27" s="893"/>
    </row>
    <row r="28" spans="3:28" ht="39.950000000000003" customHeight="1" x14ac:dyDescent="0.25">
      <c r="C28" s="890"/>
      <c r="D28" s="871"/>
      <c r="E28" s="26" t="s">
        <v>60</v>
      </c>
      <c r="F28" s="15">
        <f>MasterSheet!AJ11</f>
        <v>6</v>
      </c>
      <c r="G28" s="15">
        <f>MasterSheet!AK11</f>
        <v>4</v>
      </c>
      <c r="H28" s="15">
        <f>MasterSheet!AL11</f>
        <v>0</v>
      </c>
      <c r="I28" s="15">
        <f>MasterSheet!AM11</f>
        <v>1.5</v>
      </c>
      <c r="J28" s="15">
        <f>MasterSheet!AN11</f>
        <v>12</v>
      </c>
      <c r="K28" s="15">
        <f>MasterSheet!AO11</f>
        <v>11</v>
      </c>
      <c r="L28" s="15">
        <f>MasterSheet!AP11</f>
        <v>12</v>
      </c>
      <c r="M28" s="15">
        <f>MasterSheet!AQ11</f>
        <v>13.5</v>
      </c>
      <c r="N28" s="15">
        <f>MasterSheet!AR11</f>
        <v>30</v>
      </c>
      <c r="O28" s="15">
        <f>MasterSheet!AS11</f>
        <v>30</v>
      </c>
      <c r="P28" s="40">
        <f>MasterSheet!AT11</f>
        <v>1</v>
      </c>
      <c r="Q28" s="15">
        <f>MasterSheet!AU11</f>
        <v>6</v>
      </c>
      <c r="R28" s="15">
        <f>MasterSheet!AV11</f>
        <v>4</v>
      </c>
      <c r="S28" s="51">
        <f>MasterSheet!AW11</f>
        <v>0.66666666666666663</v>
      </c>
      <c r="T28" s="870"/>
      <c r="U28" s="870"/>
      <c r="V28" s="893"/>
      <c r="W28" s="15">
        <f>MasterSheet!BG11</f>
        <v>6</v>
      </c>
      <c r="X28" s="15">
        <f>MasterSheet!BH11</f>
        <v>5.5</v>
      </c>
      <c r="Y28" s="50">
        <f>MasterSheet!BI11</f>
        <v>0.91666666666666663</v>
      </c>
      <c r="Z28" s="870"/>
      <c r="AA28" s="870"/>
      <c r="AB28" s="893"/>
    </row>
    <row r="29" spans="3:28" ht="39.950000000000003" customHeight="1" x14ac:dyDescent="0.25">
      <c r="C29" s="890"/>
      <c r="D29" s="871"/>
      <c r="E29" s="26" t="s">
        <v>62</v>
      </c>
      <c r="F29" s="15">
        <f>MasterSheet!AJ12</f>
        <v>7</v>
      </c>
      <c r="G29" s="15">
        <f>MasterSheet!AK12</f>
        <v>6</v>
      </c>
      <c r="H29" s="15">
        <f>MasterSheet!AL12</f>
        <v>0</v>
      </c>
      <c r="I29" s="15">
        <f>MasterSheet!AM12</f>
        <v>0</v>
      </c>
      <c r="J29" s="15">
        <f>MasterSheet!AN12</f>
        <v>11</v>
      </c>
      <c r="K29" s="15">
        <f>MasterSheet!AO12</f>
        <v>5</v>
      </c>
      <c r="L29" s="15">
        <f>MasterSheet!AP12</f>
        <v>12</v>
      </c>
      <c r="M29" s="15">
        <f>MasterSheet!AQ12</f>
        <v>19</v>
      </c>
      <c r="N29" s="15">
        <f>MasterSheet!AR12</f>
        <v>30</v>
      </c>
      <c r="O29" s="15">
        <f>MasterSheet!AS12</f>
        <v>30</v>
      </c>
      <c r="P29" s="40">
        <f>MasterSheet!AT12</f>
        <v>1</v>
      </c>
      <c r="Q29" s="15">
        <f>MasterSheet!AU12</f>
        <v>7</v>
      </c>
      <c r="R29" s="15">
        <f>MasterSheet!AV12</f>
        <v>6</v>
      </c>
      <c r="S29" s="51">
        <f>MasterSheet!AW12</f>
        <v>0.8571428571428571</v>
      </c>
      <c r="T29" s="870"/>
      <c r="U29" s="870"/>
      <c r="V29" s="893"/>
      <c r="W29" s="15">
        <f>MasterSheet!BG12</f>
        <v>7</v>
      </c>
      <c r="X29" s="15">
        <f>MasterSheet!BH12</f>
        <v>6</v>
      </c>
      <c r="Y29" s="51">
        <f>MasterSheet!BI12</f>
        <v>0.8571428571428571</v>
      </c>
      <c r="Z29" s="870"/>
      <c r="AA29" s="870"/>
      <c r="AB29" s="893"/>
    </row>
    <row r="30" spans="3:28" ht="39.950000000000003" customHeight="1" x14ac:dyDescent="0.25">
      <c r="C30" s="890"/>
      <c r="D30" s="871"/>
      <c r="E30" s="26" t="s">
        <v>253</v>
      </c>
      <c r="F30" s="15">
        <f>MasterSheet!AJ13</f>
        <v>0</v>
      </c>
      <c r="G30" s="15">
        <f>MasterSheet!AK13</f>
        <v>0</v>
      </c>
      <c r="H30" s="15">
        <f>MasterSheet!AL13</f>
        <v>0</v>
      </c>
      <c r="I30" s="15">
        <f>MasterSheet!AM13</f>
        <v>0</v>
      </c>
      <c r="J30" s="15">
        <f>MasterSheet!AN13</f>
        <v>20</v>
      </c>
      <c r="K30" s="15">
        <f>MasterSheet!AO13</f>
        <v>20</v>
      </c>
      <c r="L30" s="15">
        <f>MasterSheet!AP13</f>
        <v>20</v>
      </c>
      <c r="M30" s="15">
        <f>MasterSheet!AQ13</f>
        <v>15</v>
      </c>
      <c r="N30" s="15">
        <f>MasterSheet!AR13</f>
        <v>40</v>
      </c>
      <c r="O30" s="15">
        <f>MasterSheet!AS13</f>
        <v>35</v>
      </c>
      <c r="P30" s="40">
        <f>MasterSheet!AT13</f>
        <v>0.875</v>
      </c>
      <c r="Q30" s="15">
        <f>MasterSheet!AU13</f>
        <v>0</v>
      </c>
      <c r="R30" s="15">
        <f>MasterSheet!AV13</f>
        <v>0</v>
      </c>
      <c r="S30" s="49"/>
      <c r="T30" s="870"/>
      <c r="U30" s="870"/>
      <c r="V30" s="893"/>
      <c r="W30" s="15">
        <f>MasterSheet!BG13</f>
        <v>0</v>
      </c>
      <c r="X30" s="15">
        <f>MasterSheet!BH13</f>
        <v>0</v>
      </c>
      <c r="Y30" s="49"/>
      <c r="Z30" s="870"/>
      <c r="AA30" s="870"/>
      <c r="AB30" s="893"/>
    </row>
    <row r="31" spans="3:28" ht="39.950000000000003" customHeight="1" x14ac:dyDescent="0.25">
      <c r="C31" s="890"/>
      <c r="D31" s="871" t="s">
        <v>255</v>
      </c>
      <c r="E31" s="26" t="s">
        <v>63</v>
      </c>
      <c r="F31" s="15" t="str">
        <f>MasterSheet!AJ14</f>
        <v>0</v>
      </c>
      <c r="G31" s="15">
        <f>MasterSheet!AK14</f>
        <v>0</v>
      </c>
      <c r="H31" s="15" t="str">
        <f>MasterSheet!AL14</f>
        <v>0</v>
      </c>
      <c r="I31" s="15">
        <f>MasterSheet!AM14</f>
        <v>0</v>
      </c>
      <c r="J31" s="15" t="str">
        <f>MasterSheet!AN14</f>
        <v>0</v>
      </c>
      <c r="K31" s="15">
        <f>MasterSheet!AO14</f>
        <v>0</v>
      </c>
      <c r="L31" s="15" t="str">
        <f>MasterSheet!AP14</f>
        <v>0</v>
      </c>
      <c r="M31" s="15">
        <f>MasterSheet!AQ14</f>
        <v>0</v>
      </c>
      <c r="N31" s="15">
        <f>MasterSheet!AR14</f>
        <v>100</v>
      </c>
      <c r="O31" s="15">
        <f>MasterSheet!AS14</f>
        <v>100</v>
      </c>
      <c r="P31" s="40">
        <f>MasterSheet!AT14</f>
        <v>1</v>
      </c>
      <c r="Q31" s="15">
        <f>MasterSheet!AU14</f>
        <v>100</v>
      </c>
      <c r="R31" s="15">
        <f>MasterSheet!AV14</f>
        <v>100</v>
      </c>
      <c r="S31" s="50">
        <f>MasterSheet!AW14</f>
        <v>1</v>
      </c>
      <c r="T31" s="870"/>
      <c r="U31" s="870"/>
      <c r="V31" s="893"/>
      <c r="W31" s="15">
        <f>MasterSheet!BG14</f>
        <v>100</v>
      </c>
      <c r="X31" s="15">
        <f>MasterSheet!BH14</f>
        <v>100</v>
      </c>
      <c r="Y31" s="50">
        <f>MasterSheet!BI14</f>
        <v>1</v>
      </c>
      <c r="Z31" s="870"/>
      <c r="AA31" s="870"/>
      <c r="AB31" s="893"/>
    </row>
    <row r="32" spans="3:28" ht="39.950000000000003" customHeight="1" x14ac:dyDescent="0.25">
      <c r="C32" s="890"/>
      <c r="D32" s="871"/>
      <c r="E32" s="26" t="s">
        <v>64</v>
      </c>
      <c r="F32" s="15">
        <f>MasterSheet!AJ15</f>
        <v>7</v>
      </c>
      <c r="G32" s="15">
        <f>MasterSheet!AK15</f>
        <v>15</v>
      </c>
      <c r="H32" s="15">
        <f>MasterSheet!AL15</f>
        <v>0</v>
      </c>
      <c r="I32" s="15">
        <f>MasterSheet!AM15</f>
        <v>8</v>
      </c>
      <c r="J32" s="15">
        <f>MasterSheet!AN15</f>
        <v>13</v>
      </c>
      <c r="K32" s="15">
        <f>MasterSheet!AO15</f>
        <v>11</v>
      </c>
      <c r="L32" s="15">
        <f>MasterSheet!AP15</f>
        <v>30</v>
      </c>
      <c r="M32" s="15">
        <f>MasterSheet!AQ15</f>
        <v>13</v>
      </c>
      <c r="N32" s="15">
        <f>MasterSheet!AR15</f>
        <v>70</v>
      </c>
      <c r="O32" s="15">
        <f>MasterSheet!AS15</f>
        <v>67</v>
      </c>
      <c r="P32" s="40">
        <f>MasterSheet!AT15</f>
        <v>0.95714285714285718</v>
      </c>
      <c r="Q32" s="15">
        <f>MasterSheet!AU15</f>
        <v>27</v>
      </c>
      <c r="R32" s="15">
        <f>MasterSheet!AV15</f>
        <v>35</v>
      </c>
      <c r="S32" s="51">
        <f>MasterSheet!AW15</f>
        <v>1.2962962962962963</v>
      </c>
      <c r="T32" s="870"/>
      <c r="U32" s="870"/>
      <c r="V32" s="893"/>
      <c r="W32" s="15">
        <f>MasterSheet!BG15</f>
        <v>27</v>
      </c>
      <c r="X32" s="15">
        <f>MasterSheet!BH15</f>
        <v>43</v>
      </c>
      <c r="Y32" s="50">
        <f>MasterSheet!BI15</f>
        <v>1.5925925925925926</v>
      </c>
      <c r="Z32" s="870"/>
      <c r="AA32" s="870"/>
      <c r="AB32" s="893"/>
    </row>
    <row r="33" spans="3:28" ht="39.950000000000003" customHeight="1" x14ac:dyDescent="0.25">
      <c r="C33" s="890"/>
      <c r="D33" s="871"/>
      <c r="E33" s="26" t="s">
        <v>65</v>
      </c>
      <c r="F33" s="15">
        <f>MasterSheet!AJ16</f>
        <v>10</v>
      </c>
      <c r="G33" s="15">
        <f>MasterSheet!AK16</f>
        <v>5</v>
      </c>
      <c r="H33" s="15">
        <f>MasterSheet!AL16</f>
        <v>0</v>
      </c>
      <c r="I33" s="15">
        <f>MasterSheet!AM16</f>
        <v>3</v>
      </c>
      <c r="J33" s="15">
        <f>MasterSheet!AN16</f>
        <v>5</v>
      </c>
      <c r="K33" s="15">
        <f>MasterSheet!AO16</f>
        <v>3</v>
      </c>
      <c r="L33" s="15">
        <f>MasterSheet!AP16</f>
        <v>30</v>
      </c>
      <c r="M33" s="15">
        <f>MasterSheet!AQ16</f>
        <v>34</v>
      </c>
      <c r="N33" s="15">
        <f>MasterSheet!AR16</f>
        <v>70</v>
      </c>
      <c r="O33" s="15">
        <f>MasterSheet!AS16</f>
        <v>70</v>
      </c>
      <c r="P33" s="40">
        <f>MasterSheet!AT16</f>
        <v>1</v>
      </c>
      <c r="Q33" s="15">
        <f>MasterSheet!AU16</f>
        <v>35</v>
      </c>
      <c r="R33" s="15">
        <f>MasterSheet!AV16</f>
        <v>30</v>
      </c>
      <c r="S33" s="51">
        <f>MasterSheet!AW16</f>
        <v>0.8571428571428571</v>
      </c>
      <c r="T33" s="870"/>
      <c r="U33" s="870"/>
      <c r="V33" s="893"/>
      <c r="W33" s="15">
        <f>MasterSheet!BG16</f>
        <v>35</v>
      </c>
      <c r="X33" s="15">
        <f>MasterSheet!BH16</f>
        <v>33</v>
      </c>
      <c r="Y33" s="51">
        <f>MasterSheet!BI16</f>
        <v>0.94285714285714284</v>
      </c>
      <c r="Z33" s="870"/>
      <c r="AA33" s="870"/>
      <c r="AB33" s="893"/>
    </row>
    <row r="34" spans="3:28" ht="39.950000000000003" customHeight="1" x14ac:dyDescent="0.25">
      <c r="C34" s="890"/>
      <c r="D34" s="41"/>
      <c r="E34" s="26" t="s">
        <v>66</v>
      </c>
      <c r="F34" s="15">
        <f>MasterSheet!AJ17</f>
        <v>5</v>
      </c>
      <c r="G34" s="15">
        <f>MasterSheet!AK17</f>
        <v>2</v>
      </c>
      <c r="H34" s="15">
        <f>MasterSheet!AL17</f>
        <v>5</v>
      </c>
      <c r="I34" s="15">
        <f>MasterSheet!AM17</f>
        <v>10</v>
      </c>
      <c r="J34" s="15">
        <f>MasterSheet!AN17</f>
        <v>5</v>
      </c>
      <c r="K34" s="15">
        <f>MasterSheet!AO17</f>
        <v>5</v>
      </c>
      <c r="L34" s="15">
        <f>MasterSheet!AP17</f>
        <v>5</v>
      </c>
      <c r="M34" s="15">
        <f>MasterSheet!AQ17</f>
        <v>1</v>
      </c>
      <c r="N34" s="15">
        <f>MasterSheet!AR17</f>
        <v>40</v>
      </c>
      <c r="O34" s="15">
        <f>MasterSheet!AS17</f>
        <v>36</v>
      </c>
      <c r="P34" s="40">
        <f>MasterSheet!AT17</f>
        <v>0.9</v>
      </c>
      <c r="Q34" s="15">
        <f>MasterSheet!AU17</f>
        <v>25</v>
      </c>
      <c r="R34" s="15">
        <f>MasterSheet!AV17</f>
        <v>20</v>
      </c>
      <c r="S34" s="51">
        <f>MasterSheet!AW17</f>
        <v>0.8</v>
      </c>
      <c r="T34" s="870"/>
      <c r="U34" s="870"/>
      <c r="V34" s="893"/>
      <c r="W34" s="15">
        <f>MasterSheet!BG17</f>
        <v>30</v>
      </c>
      <c r="X34" s="15">
        <f>MasterSheet!BH17</f>
        <v>30</v>
      </c>
      <c r="Y34" s="50">
        <f>MasterSheet!BI17</f>
        <v>1</v>
      </c>
      <c r="Z34" s="870"/>
      <c r="AA34" s="870"/>
      <c r="AB34" s="893"/>
    </row>
    <row r="35" spans="3:28" ht="39.950000000000003" customHeight="1" x14ac:dyDescent="0.25">
      <c r="C35" s="890"/>
      <c r="D35" s="871" t="s">
        <v>256</v>
      </c>
      <c r="E35" s="26" t="s">
        <v>68</v>
      </c>
      <c r="F35" s="15">
        <f>MasterSheet!AJ18</f>
        <v>2</v>
      </c>
      <c r="G35" s="15">
        <f>MasterSheet!AK18</f>
        <v>2</v>
      </c>
      <c r="H35" s="15">
        <f>MasterSheet!AL18</f>
        <v>0</v>
      </c>
      <c r="I35" s="15">
        <f>MasterSheet!AM18</f>
        <v>0</v>
      </c>
      <c r="J35" s="15">
        <f>MasterSheet!AN18</f>
        <v>0</v>
      </c>
      <c r="K35" s="15">
        <f>MasterSheet!AO18</f>
        <v>0</v>
      </c>
      <c r="L35" s="15">
        <f>MasterSheet!AP18</f>
        <v>8</v>
      </c>
      <c r="M35" s="15">
        <f>MasterSheet!AQ18</f>
        <v>8</v>
      </c>
      <c r="N35" s="15">
        <f>MasterSheet!AR18</f>
        <v>10</v>
      </c>
      <c r="O35" s="15">
        <f>MasterSheet!AS18</f>
        <v>10</v>
      </c>
      <c r="P35" s="40">
        <f>MasterSheet!AT18</f>
        <v>1</v>
      </c>
      <c r="Q35" s="15">
        <f>MasterSheet!AU18</f>
        <v>2</v>
      </c>
      <c r="R35" s="15">
        <f>MasterSheet!AV18</f>
        <v>2</v>
      </c>
      <c r="S35" s="50">
        <f>MasterSheet!AW18</f>
        <v>1</v>
      </c>
      <c r="T35" s="870"/>
      <c r="U35" s="870"/>
      <c r="V35" s="893"/>
      <c r="W35" s="15">
        <f>MasterSheet!BG18</f>
        <v>2</v>
      </c>
      <c r="X35" s="15">
        <f>MasterSheet!BH18</f>
        <v>2</v>
      </c>
      <c r="Y35" s="50">
        <f>MasterSheet!BI18</f>
        <v>1</v>
      </c>
      <c r="Z35" s="870"/>
      <c r="AA35" s="870"/>
      <c r="AB35" s="893"/>
    </row>
    <row r="36" spans="3:28" ht="39.950000000000003" customHeight="1" x14ac:dyDescent="0.25">
      <c r="C36" s="890"/>
      <c r="D36" s="871"/>
      <c r="E36" s="26" t="s">
        <v>69</v>
      </c>
      <c r="F36" s="15">
        <f>MasterSheet!AJ19</f>
        <v>12</v>
      </c>
      <c r="G36" s="15">
        <f>MasterSheet!AK19</f>
        <v>10</v>
      </c>
      <c r="H36" s="15">
        <f>MasterSheet!AL19</f>
        <v>10</v>
      </c>
      <c r="I36" s="15">
        <f>MasterSheet!AM19</f>
        <v>17</v>
      </c>
      <c r="J36" s="15">
        <f>MasterSheet!AN19</f>
        <v>13</v>
      </c>
      <c r="K36" s="15">
        <f>MasterSheet!AO19</f>
        <v>17</v>
      </c>
      <c r="L36" s="15">
        <f>MasterSheet!AP19</f>
        <v>25</v>
      </c>
      <c r="M36" s="15">
        <f>MasterSheet!AQ19</f>
        <v>16</v>
      </c>
      <c r="N36" s="15">
        <f>MasterSheet!AR19</f>
        <v>80</v>
      </c>
      <c r="O36" s="15">
        <f>MasterSheet!AS19</f>
        <v>80</v>
      </c>
      <c r="P36" s="40">
        <f>MasterSheet!AT19</f>
        <v>1</v>
      </c>
      <c r="Q36" s="15">
        <f>MasterSheet!AU19</f>
        <v>32</v>
      </c>
      <c r="R36" s="15">
        <f>MasterSheet!AV19</f>
        <v>30</v>
      </c>
      <c r="S36" s="51">
        <f>MasterSheet!AW19</f>
        <v>0.9375</v>
      </c>
      <c r="T36" s="870"/>
      <c r="U36" s="870"/>
      <c r="V36" s="893"/>
      <c r="W36" s="15">
        <f>MasterSheet!BG19</f>
        <v>42</v>
      </c>
      <c r="X36" s="15">
        <f>MasterSheet!BH19</f>
        <v>47</v>
      </c>
      <c r="Y36" s="50">
        <f>MasterSheet!BI19</f>
        <v>1.1190476190476191</v>
      </c>
      <c r="Z36" s="870"/>
      <c r="AA36" s="870"/>
      <c r="AB36" s="893"/>
    </row>
    <row r="37" spans="3:28" ht="39.950000000000003" customHeight="1" x14ac:dyDescent="0.25">
      <c r="C37" s="890"/>
      <c r="D37" s="871"/>
      <c r="E37" s="26" t="s">
        <v>70</v>
      </c>
      <c r="F37" s="15">
        <f>MasterSheet!AJ20</f>
        <v>10</v>
      </c>
      <c r="G37" s="15">
        <f>MasterSheet!AK20</f>
        <v>5</v>
      </c>
      <c r="H37" s="15">
        <f>MasterSheet!AL20</f>
        <v>0</v>
      </c>
      <c r="I37" s="15">
        <f>MasterSheet!AM20</f>
        <v>5</v>
      </c>
      <c r="J37" s="15">
        <f>MasterSheet!AN20</f>
        <v>5</v>
      </c>
      <c r="K37" s="15">
        <f>MasterSheet!AO20</f>
        <v>3</v>
      </c>
      <c r="L37" s="15">
        <f>MasterSheet!AP20</f>
        <v>10</v>
      </c>
      <c r="M37" s="15">
        <f>MasterSheet!AQ20</f>
        <v>12</v>
      </c>
      <c r="N37" s="15">
        <f>MasterSheet!AR20</f>
        <v>40</v>
      </c>
      <c r="O37" s="15">
        <f>MasterSheet!AS20</f>
        <v>40</v>
      </c>
      <c r="P37" s="40">
        <f>MasterSheet!AT20</f>
        <v>1</v>
      </c>
      <c r="Q37" s="15">
        <f>MasterSheet!AU20</f>
        <v>25</v>
      </c>
      <c r="R37" s="15">
        <f>MasterSheet!AV20</f>
        <v>20</v>
      </c>
      <c r="S37" s="51">
        <f>MasterSheet!AW20</f>
        <v>0.8</v>
      </c>
      <c r="T37" s="870"/>
      <c r="U37" s="870"/>
      <c r="V37" s="893"/>
      <c r="W37" s="15">
        <f>MasterSheet!BG20</f>
        <v>25</v>
      </c>
      <c r="X37" s="15">
        <f>MasterSheet!BH20</f>
        <v>25</v>
      </c>
      <c r="Y37" s="51">
        <f>MasterSheet!BI20</f>
        <v>1</v>
      </c>
      <c r="Z37" s="870"/>
      <c r="AA37" s="870"/>
      <c r="AB37" s="893"/>
    </row>
    <row r="38" spans="3:28" ht="39.950000000000003" customHeight="1" x14ac:dyDescent="0.25">
      <c r="C38" s="890"/>
      <c r="D38" s="871"/>
      <c r="E38" s="26" t="s">
        <v>71</v>
      </c>
      <c r="F38" s="15">
        <f>MasterSheet!AJ21</f>
        <v>5</v>
      </c>
      <c r="G38" s="15">
        <f>MasterSheet!AK21</f>
        <v>4</v>
      </c>
      <c r="H38" s="15">
        <f>MasterSheet!AL21</f>
        <v>0</v>
      </c>
      <c r="I38" s="15">
        <f>MasterSheet!AM21</f>
        <v>1</v>
      </c>
      <c r="J38" s="15">
        <f>MasterSheet!AN21</f>
        <v>5</v>
      </c>
      <c r="K38" s="15">
        <f>MasterSheet!AO21</f>
        <v>4.5</v>
      </c>
      <c r="L38" s="15">
        <f>MasterSheet!AP21</f>
        <v>10</v>
      </c>
      <c r="M38" s="15">
        <f>MasterSheet!AQ21</f>
        <v>8.5</v>
      </c>
      <c r="N38" s="15">
        <f>MasterSheet!AR21</f>
        <v>20</v>
      </c>
      <c r="O38" s="15">
        <f>MasterSheet!AS21</f>
        <v>18</v>
      </c>
      <c r="P38" s="40">
        <f>MasterSheet!AT21</f>
        <v>0.9</v>
      </c>
      <c r="Q38" s="15">
        <f>MasterSheet!AU21</f>
        <v>5</v>
      </c>
      <c r="R38" s="15">
        <f>MasterSheet!AV21</f>
        <v>4</v>
      </c>
      <c r="S38" s="51">
        <f>MasterSheet!AW21</f>
        <v>0.8</v>
      </c>
      <c r="T38" s="870"/>
      <c r="U38" s="870"/>
      <c r="V38" s="893"/>
      <c r="W38" s="15">
        <f>MasterSheet!BG21</f>
        <v>5</v>
      </c>
      <c r="X38" s="15">
        <f>MasterSheet!BH21</f>
        <v>5</v>
      </c>
      <c r="Y38" s="50">
        <f>MasterSheet!BI21</f>
        <v>1</v>
      </c>
      <c r="Z38" s="870"/>
      <c r="AA38" s="870"/>
      <c r="AB38" s="893"/>
    </row>
    <row r="39" spans="3:28" ht="39.950000000000003" customHeight="1" x14ac:dyDescent="0.25">
      <c r="C39" s="890"/>
      <c r="D39" s="871"/>
      <c r="E39" s="26" t="s">
        <v>73</v>
      </c>
      <c r="F39" s="15">
        <f>MasterSheet!AJ22</f>
        <v>30</v>
      </c>
      <c r="G39" s="15">
        <f>MasterSheet!AK22</f>
        <v>30</v>
      </c>
      <c r="H39" s="15">
        <f>MasterSheet!AL22</f>
        <v>0</v>
      </c>
      <c r="I39" s="15">
        <f>MasterSheet!AM22</f>
        <v>0</v>
      </c>
      <c r="J39" s="15">
        <f>MasterSheet!AN22</f>
        <v>1</v>
      </c>
      <c r="K39" s="15">
        <f>MasterSheet!AO22</f>
        <v>1</v>
      </c>
      <c r="L39" s="15">
        <f>MasterSheet!AP22</f>
        <v>9</v>
      </c>
      <c r="M39" s="15">
        <f>MasterSheet!AQ22</f>
        <v>9</v>
      </c>
      <c r="N39" s="15">
        <f>MasterSheet!AR22</f>
        <v>40</v>
      </c>
      <c r="O39" s="15">
        <f>MasterSheet!AS22</f>
        <v>40</v>
      </c>
      <c r="P39" s="40">
        <f>MasterSheet!AT22</f>
        <v>1</v>
      </c>
      <c r="Q39" s="15">
        <f>MasterSheet!AU22</f>
        <v>30</v>
      </c>
      <c r="R39" s="15">
        <f>MasterSheet!AV22</f>
        <v>30</v>
      </c>
      <c r="S39" s="50">
        <f>MasterSheet!AW22</f>
        <v>1</v>
      </c>
      <c r="T39" s="870"/>
      <c r="U39" s="870"/>
      <c r="V39" s="893"/>
      <c r="W39" s="15">
        <f>MasterSheet!BG22</f>
        <v>30</v>
      </c>
      <c r="X39" s="15">
        <f>MasterSheet!BH22</f>
        <v>30</v>
      </c>
      <c r="Y39" s="50">
        <f>MasterSheet!BI22</f>
        <v>1</v>
      </c>
      <c r="Z39" s="870"/>
      <c r="AA39" s="870"/>
      <c r="AB39" s="893"/>
    </row>
    <row r="40" spans="3:28" ht="39.950000000000003" customHeight="1" x14ac:dyDescent="0.25">
      <c r="C40" s="890"/>
      <c r="D40" s="871"/>
      <c r="E40" s="26" t="s">
        <v>75</v>
      </c>
      <c r="F40" s="15">
        <f>MasterSheet!AJ23</f>
        <v>0</v>
      </c>
      <c r="G40" s="15">
        <f>MasterSheet!AK23</f>
        <v>0</v>
      </c>
      <c r="H40" s="15">
        <f>MasterSheet!AL23</f>
        <v>25</v>
      </c>
      <c r="I40" s="15">
        <f>MasterSheet!AM23</f>
        <v>25</v>
      </c>
      <c r="J40" s="15">
        <f>MasterSheet!AN23</f>
        <v>2</v>
      </c>
      <c r="K40" s="15">
        <f>MasterSheet!AO23</f>
        <v>2</v>
      </c>
      <c r="L40" s="15">
        <f>MasterSheet!AP23</f>
        <v>3</v>
      </c>
      <c r="M40" s="15">
        <f>MasterSheet!AQ23</f>
        <v>3</v>
      </c>
      <c r="N40" s="15">
        <f>MasterSheet!AR23</f>
        <v>30</v>
      </c>
      <c r="O40" s="15">
        <f>MasterSheet!AS23</f>
        <v>30</v>
      </c>
      <c r="P40" s="40">
        <f>MasterSheet!AT23</f>
        <v>1</v>
      </c>
      <c r="Q40" s="15">
        <f>MasterSheet!AU23</f>
        <v>0</v>
      </c>
      <c r="R40" s="15">
        <f>MasterSheet!AV23</f>
        <v>0</v>
      </c>
      <c r="S40" s="49"/>
      <c r="T40" s="870"/>
      <c r="U40" s="870"/>
      <c r="V40" s="893"/>
      <c r="W40" s="15">
        <f>MasterSheet!BG23</f>
        <v>25</v>
      </c>
      <c r="X40" s="15">
        <f>MasterSheet!BH23</f>
        <v>25</v>
      </c>
      <c r="Y40" s="50">
        <f>MasterSheet!BI23</f>
        <v>1</v>
      </c>
      <c r="Z40" s="870"/>
      <c r="AA40" s="870"/>
      <c r="AB40" s="893"/>
    </row>
    <row r="41" spans="3:28" ht="39.950000000000003" customHeight="1" x14ac:dyDescent="0.25">
      <c r="C41" s="890"/>
      <c r="D41" s="871"/>
      <c r="E41" s="26" t="s">
        <v>77</v>
      </c>
      <c r="F41" s="15">
        <f>MasterSheet!AJ24</f>
        <v>3</v>
      </c>
      <c r="G41" s="15">
        <f>MasterSheet!AK24</f>
        <v>2</v>
      </c>
      <c r="H41" s="15">
        <f>MasterSheet!AL24</f>
        <v>2</v>
      </c>
      <c r="I41" s="15">
        <f>MasterSheet!AM24</f>
        <v>2.5</v>
      </c>
      <c r="J41" s="15">
        <f>MasterSheet!AN24</f>
        <v>7</v>
      </c>
      <c r="K41" s="15">
        <f>MasterSheet!AO24</f>
        <v>6.5</v>
      </c>
      <c r="L41" s="15">
        <f>MasterSheet!AP24</f>
        <v>3</v>
      </c>
      <c r="M41" s="15">
        <f>MasterSheet!AQ24</f>
        <v>4</v>
      </c>
      <c r="N41" s="15">
        <f>MasterSheet!AR24</f>
        <v>15</v>
      </c>
      <c r="O41" s="15">
        <f>MasterSheet!AS24</f>
        <v>15</v>
      </c>
      <c r="P41" s="40">
        <f>MasterSheet!AT24</f>
        <v>1</v>
      </c>
      <c r="Q41" s="15">
        <f>MasterSheet!AU24</f>
        <v>3</v>
      </c>
      <c r="R41" s="15">
        <f>MasterSheet!AV24</f>
        <v>2</v>
      </c>
      <c r="S41" s="51">
        <f>MasterSheet!AW24</f>
        <v>0.66666666666666663</v>
      </c>
      <c r="T41" s="870"/>
      <c r="U41" s="870"/>
      <c r="V41" s="893"/>
      <c r="W41" s="15">
        <f>MasterSheet!BG24</f>
        <v>5</v>
      </c>
      <c r="X41" s="15">
        <f>MasterSheet!BH24</f>
        <v>4.5</v>
      </c>
      <c r="Y41" s="50">
        <f>MasterSheet!BI24</f>
        <v>0.9</v>
      </c>
      <c r="Z41" s="870"/>
      <c r="AA41" s="870"/>
      <c r="AB41" s="893"/>
    </row>
    <row r="42" spans="3:28" ht="39.950000000000003" customHeight="1" x14ac:dyDescent="0.25">
      <c r="C42" s="890"/>
      <c r="D42" s="892" t="s">
        <v>36</v>
      </c>
      <c r="E42" s="27" t="s">
        <v>94</v>
      </c>
      <c r="F42" s="15">
        <f>MasterSheet!AJ40</f>
        <v>10</v>
      </c>
      <c r="G42" s="15">
        <f>MasterSheet!AK40</f>
        <v>0</v>
      </c>
      <c r="H42" s="15">
        <f>MasterSheet!AL40</f>
        <v>15</v>
      </c>
      <c r="I42" s="15">
        <f>MasterSheet!AM40</f>
        <v>25</v>
      </c>
      <c r="J42" s="15">
        <f>MasterSheet!AN40</f>
        <v>0</v>
      </c>
      <c r="K42" s="15">
        <f>MasterSheet!AO40</f>
        <v>0</v>
      </c>
      <c r="L42" s="15">
        <f>MasterSheet!AP40</f>
        <v>0</v>
      </c>
      <c r="M42" s="15">
        <f>MasterSheet!AQ40</f>
        <v>0</v>
      </c>
      <c r="N42" s="15">
        <f>MasterSheet!AR40</f>
        <v>100</v>
      </c>
      <c r="O42" s="15">
        <f>MasterSheet!AS40</f>
        <v>100</v>
      </c>
      <c r="P42" s="40">
        <f>MasterSheet!AT40</f>
        <v>1</v>
      </c>
      <c r="Q42" s="15">
        <f>MasterSheet!AU40</f>
        <v>85</v>
      </c>
      <c r="R42" s="15">
        <f>MasterSheet!AV40</f>
        <v>75</v>
      </c>
      <c r="S42" s="51">
        <f>MasterSheet!AW40</f>
        <v>0.88235294117647056</v>
      </c>
      <c r="T42" s="870"/>
      <c r="U42" s="870"/>
      <c r="V42" s="893"/>
      <c r="W42" s="15">
        <f>MasterSheet!BG40</f>
        <v>100</v>
      </c>
      <c r="X42" s="15">
        <f>MasterSheet!BH40</f>
        <v>100</v>
      </c>
      <c r="Y42" s="50">
        <f>MasterSheet!BI40</f>
        <v>1</v>
      </c>
      <c r="Z42" s="870"/>
      <c r="AA42" s="870"/>
      <c r="AB42" s="893"/>
    </row>
    <row r="43" spans="3:28" ht="39.950000000000003" customHeight="1" x14ac:dyDescent="0.25">
      <c r="C43" s="890"/>
      <c r="D43" s="892"/>
      <c r="E43" s="27" t="s">
        <v>95</v>
      </c>
      <c r="F43" s="15">
        <f>MasterSheet!AJ41</f>
        <v>50</v>
      </c>
      <c r="G43" s="15">
        <f>MasterSheet!AK41</f>
        <v>85</v>
      </c>
      <c r="H43" s="15">
        <f>MasterSheet!AL41</f>
        <v>50</v>
      </c>
      <c r="I43" s="15">
        <f>MasterSheet!AM41</f>
        <v>15</v>
      </c>
      <c r="J43" s="15">
        <f>MasterSheet!AN41</f>
        <v>0</v>
      </c>
      <c r="K43" s="15">
        <f>MasterSheet!AO41</f>
        <v>0</v>
      </c>
      <c r="L43" s="15">
        <f>MasterSheet!AP41</f>
        <v>0</v>
      </c>
      <c r="M43" s="15">
        <f>MasterSheet!AQ41</f>
        <v>0</v>
      </c>
      <c r="N43" s="15">
        <f>MasterSheet!AR41</f>
        <v>100</v>
      </c>
      <c r="O43" s="15">
        <f>MasterSheet!AS41</f>
        <v>100</v>
      </c>
      <c r="P43" s="40">
        <f>MasterSheet!AT41</f>
        <v>1</v>
      </c>
      <c r="Q43" s="15">
        <f>MasterSheet!AU41</f>
        <v>50</v>
      </c>
      <c r="R43" s="15">
        <f>MasterSheet!AV41</f>
        <v>85</v>
      </c>
      <c r="S43" s="50">
        <f>MasterSheet!AW41</f>
        <v>1.7</v>
      </c>
      <c r="T43" s="870"/>
      <c r="U43" s="870"/>
      <c r="V43" s="893"/>
      <c r="W43" s="15">
        <f>MasterSheet!BG41</f>
        <v>100</v>
      </c>
      <c r="X43" s="15">
        <f>MasterSheet!BH41</f>
        <v>100</v>
      </c>
      <c r="Y43" s="50">
        <f>MasterSheet!BI41</f>
        <v>1</v>
      </c>
      <c r="Z43" s="870"/>
      <c r="AA43" s="870"/>
      <c r="AB43" s="893"/>
    </row>
    <row r="44" spans="3:28" ht="39.950000000000003" customHeight="1" x14ac:dyDescent="0.25">
      <c r="C44" s="890"/>
      <c r="D44" s="892"/>
      <c r="E44" s="27" t="s">
        <v>96</v>
      </c>
      <c r="F44" s="15">
        <f>MasterSheet!AJ42</f>
        <v>0</v>
      </c>
      <c r="G44" s="15">
        <f>MasterSheet!AK42</f>
        <v>0</v>
      </c>
      <c r="H44" s="15">
        <f>MasterSheet!AL42</f>
        <v>3</v>
      </c>
      <c r="I44" s="15">
        <f>MasterSheet!AM42</f>
        <v>5</v>
      </c>
      <c r="J44" s="15">
        <f>MasterSheet!AN42</f>
        <v>7</v>
      </c>
      <c r="K44" s="15">
        <f>MasterSheet!AO42</f>
        <v>7</v>
      </c>
      <c r="L44" s="15">
        <f>MasterSheet!AP42</f>
        <v>2</v>
      </c>
      <c r="M44" s="15">
        <f>MasterSheet!AQ42</f>
        <v>0</v>
      </c>
      <c r="N44" s="15">
        <f>MasterSheet!AR42</f>
        <v>40</v>
      </c>
      <c r="O44" s="15">
        <f>MasterSheet!AS42</f>
        <v>40</v>
      </c>
      <c r="P44" s="40">
        <f>MasterSheet!AT42</f>
        <v>1</v>
      </c>
      <c r="Q44" s="15">
        <f>MasterSheet!AU42</f>
        <v>28</v>
      </c>
      <c r="R44" s="15">
        <f>MasterSheet!AV42</f>
        <v>28</v>
      </c>
      <c r="S44" s="50">
        <f>MasterSheet!AW42</f>
        <v>1</v>
      </c>
      <c r="T44" s="870"/>
      <c r="U44" s="870"/>
      <c r="V44" s="893"/>
      <c r="W44" s="15">
        <f>MasterSheet!BG42</f>
        <v>31</v>
      </c>
      <c r="X44" s="15">
        <f>MasterSheet!BH42</f>
        <v>33</v>
      </c>
      <c r="Y44" s="50">
        <f>MasterSheet!BI42</f>
        <v>1.064516129032258</v>
      </c>
      <c r="Z44" s="870"/>
      <c r="AA44" s="870"/>
      <c r="AB44" s="893"/>
    </row>
    <row r="45" spans="3:28" ht="39.950000000000003" customHeight="1" x14ac:dyDescent="0.25">
      <c r="C45" s="890"/>
      <c r="D45" s="892"/>
      <c r="E45" s="27" t="s">
        <v>97</v>
      </c>
      <c r="F45" s="15">
        <f>MasterSheet!AJ43</f>
        <v>0</v>
      </c>
      <c r="G45" s="15">
        <f>MasterSheet!AK43</f>
        <v>0</v>
      </c>
      <c r="H45" s="15">
        <f>MasterSheet!AL43</f>
        <v>0</v>
      </c>
      <c r="I45" s="15">
        <f>MasterSheet!AM43</f>
        <v>0</v>
      </c>
      <c r="J45" s="15">
        <f>MasterSheet!AN43</f>
        <v>10</v>
      </c>
      <c r="K45" s="15">
        <f>MasterSheet!AO43</f>
        <v>10</v>
      </c>
      <c r="L45" s="15">
        <f>MasterSheet!AP43</f>
        <v>10</v>
      </c>
      <c r="M45" s="15">
        <f>MasterSheet!AQ43</f>
        <v>10</v>
      </c>
      <c r="N45" s="15">
        <f>MasterSheet!AR43</f>
        <v>20</v>
      </c>
      <c r="O45" s="15">
        <f>MasterSheet!AS43</f>
        <v>20</v>
      </c>
      <c r="P45" s="40">
        <f>MasterSheet!AT43</f>
        <v>1</v>
      </c>
      <c r="Q45" s="15">
        <f>MasterSheet!AU43</f>
        <v>0</v>
      </c>
      <c r="R45" s="15">
        <f>MasterSheet!AV43</f>
        <v>0</v>
      </c>
      <c r="S45" s="49"/>
      <c r="T45" s="870"/>
      <c r="U45" s="870"/>
      <c r="V45" s="893"/>
      <c r="W45" s="15">
        <f>MasterSheet!BG43</f>
        <v>0</v>
      </c>
      <c r="X45" s="15">
        <f>MasterSheet!BH43</f>
        <v>0</v>
      </c>
      <c r="Y45" s="49"/>
      <c r="Z45" s="870"/>
      <c r="AA45" s="870"/>
      <c r="AB45" s="893"/>
    </row>
    <row r="46" spans="3:28" ht="39.950000000000003" customHeight="1" x14ac:dyDescent="0.25">
      <c r="C46" s="890"/>
      <c r="D46" s="892"/>
      <c r="E46" s="27" t="s">
        <v>99</v>
      </c>
      <c r="F46" s="15">
        <f>MasterSheet!AJ44</f>
        <v>0</v>
      </c>
      <c r="G46" s="15">
        <f>MasterSheet!AK44</f>
        <v>0</v>
      </c>
      <c r="H46" s="15">
        <f>MasterSheet!AL44</f>
        <v>0</v>
      </c>
      <c r="I46" s="15">
        <f>MasterSheet!AM44</f>
        <v>0</v>
      </c>
      <c r="J46" s="15">
        <f>MasterSheet!AN44</f>
        <v>0</v>
      </c>
      <c r="K46" s="15">
        <f>MasterSheet!AO44</f>
        <v>0</v>
      </c>
      <c r="L46" s="15">
        <f>MasterSheet!AP44</f>
        <v>0</v>
      </c>
      <c r="M46" s="15">
        <f>MasterSheet!AQ44</f>
        <v>0</v>
      </c>
      <c r="N46" s="15">
        <f>MasterSheet!AR44</f>
        <v>0</v>
      </c>
      <c r="O46" s="15">
        <f>MasterSheet!AS44</f>
        <v>0</v>
      </c>
      <c r="P46" s="40">
        <f>MasterSheet!AT44</f>
        <v>0</v>
      </c>
      <c r="Q46" s="15">
        <f>MasterSheet!AU44</f>
        <v>0</v>
      </c>
      <c r="R46" s="15">
        <f>MasterSheet!AV44</f>
        <v>0</v>
      </c>
      <c r="S46" s="49"/>
      <c r="T46" s="870"/>
      <c r="U46" s="870"/>
      <c r="V46" s="893"/>
      <c r="W46" s="15">
        <f>MasterSheet!BG44</f>
        <v>0</v>
      </c>
      <c r="X46" s="15">
        <f>MasterSheet!BH44</f>
        <v>0</v>
      </c>
      <c r="Y46" s="49"/>
      <c r="Z46" s="870"/>
      <c r="AA46" s="870"/>
      <c r="AB46" s="893"/>
    </row>
    <row r="47" spans="3:28" ht="39.950000000000003" customHeight="1" x14ac:dyDescent="0.25">
      <c r="C47" s="890"/>
      <c r="D47" s="891" t="s">
        <v>37</v>
      </c>
      <c r="E47" s="25" t="s">
        <v>101</v>
      </c>
      <c r="F47" s="15">
        <f>MasterSheet!AJ45</f>
        <v>5</v>
      </c>
      <c r="G47" s="15">
        <f>MasterSheet!AK45</f>
        <v>20</v>
      </c>
      <c r="H47" s="15">
        <f>MasterSheet!AL45</f>
        <v>20</v>
      </c>
      <c r="I47" s="15">
        <f>MasterSheet!AM45</f>
        <v>5</v>
      </c>
      <c r="J47" s="15">
        <f>MasterSheet!AN45</f>
        <v>10</v>
      </c>
      <c r="K47" s="15">
        <f>MasterSheet!AO45</f>
        <v>10</v>
      </c>
      <c r="L47" s="15">
        <f>MasterSheet!AP45</f>
        <v>0</v>
      </c>
      <c r="M47" s="15">
        <f>MasterSheet!AQ45</f>
        <v>0</v>
      </c>
      <c r="N47" s="15">
        <f>MasterSheet!AR45</f>
        <v>60</v>
      </c>
      <c r="O47" s="15">
        <f>MasterSheet!AS45</f>
        <v>60</v>
      </c>
      <c r="P47" s="40">
        <f>MasterSheet!AT45</f>
        <v>1</v>
      </c>
      <c r="Q47" s="15">
        <f>MasterSheet!AU45</f>
        <v>30</v>
      </c>
      <c r="R47" s="15">
        <f>MasterSheet!AV45</f>
        <v>45</v>
      </c>
      <c r="S47" s="50">
        <f>MasterSheet!AW45</f>
        <v>1.5</v>
      </c>
      <c r="T47" s="870"/>
      <c r="U47" s="870"/>
      <c r="V47" s="893"/>
      <c r="W47" s="15">
        <f>MasterSheet!BG45</f>
        <v>50</v>
      </c>
      <c r="X47" s="15">
        <f>MasterSheet!BH45</f>
        <v>50</v>
      </c>
      <c r="Y47" s="50">
        <f>MasterSheet!BI45</f>
        <v>1</v>
      </c>
      <c r="Z47" s="870"/>
      <c r="AA47" s="870"/>
      <c r="AB47" s="893"/>
    </row>
    <row r="48" spans="3:28" ht="39.950000000000003" customHeight="1" x14ac:dyDescent="0.25">
      <c r="C48" s="890"/>
      <c r="D48" s="891"/>
      <c r="E48" s="25" t="s">
        <v>102</v>
      </c>
      <c r="F48" s="15" t="e">
        <f>MasterSheet!#REF!</f>
        <v>#REF!</v>
      </c>
      <c r="G48" s="15" t="e">
        <f>MasterSheet!#REF!</f>
        <v>#REF!</v>
      </c>
      <c r="H48" s="15" t="e">
        <f>MasterSheet!#REF!</f>
        <v>#REF!</v>
      </c>
      <c r="I48" s="15" t="e">
        <f>MasterSheet!#REF!</f>
        <v>#REF!</v>
      </c>
      <c r="J48" s="15" t="e">
        <f>MasterSheet!#REF!</f>
        <v>#REF!</v>
      </c>
      <c r="K48" s="15" t="e">
        <f>MasterSheet!#REF!</f>
        <v>#REF!</v>
      </c>
      <c r="L48" s="15" t="e">
        <f>MasterSheet!#REF!</f>
        <v>#REF!</v>
      </c>
      <c r="M48" s="15" t="e">
        <f>MasterSheet!#REF!</f>
        <v>#REF!</v>
      </c>
      <c r="N48" s="15" t="e">
        <f>MasterSheet!#REF!</f>
        <v>#REF!</v>
      </c>
      <c r="O48" s="15" t="e">
        <f>MasterSheet!#REF!</f>
        <v>#REF!</v>
      </c>
      <c r="P48" s="40" t="e">
        <f>MasterSheet!#REF!</f>
        <v>#REF!</v>
      </c>
      <c r="Q48" s="15" t="e">
        <f>MasterSheet!#REF!</f>
        <v>#REF!</v>
      </c>
      <c r="R48" s="15" t="e">
        <f>MasterSheet!#REF!</f>
        <v>#REF!</v>
      </c>
      <c r="S48" s="50" t="e">
        <f>MasterSheet!#REF!</f>
        <v>#REF!</v>
      </c>
      <c r="T48" s="870"/>
      <c r="U48" s="870"/>
      <c r="V48" s="893"/>
      <c r="W48" s="15" t="e">
        <f>MasterSheet!#REF!</f>
        <v>#REF!</v>
      </c>
      <c r="X48" s="15" t="e">
        <f>MasterSheet!#REF!</f>
        <v>#REF!</v>
      </c>
      <c r="Y48" s="50" t="e">
        <f>MasterSheet!#REF!</f>
        <v>#REF!</v>
      </c>
      <c r="Z48" s="870"/>
      <c r="AA48" s="870"/>
      <c r="AB48" s="893"/>
    </row>
    <row r="49" spans="3:28" ht="39.950000000000003" customHeight="1" x14ac:dyDescent="0.25">
      <c r="C49" s="890"/>
      <c r="D49" s="891"/>
      <c r="E49" s="25" t="s">
        <v>103</v>
      </c>
      <c r="F49" s="15">
        <f>MasterSheet!AJ46</f>
        <v>0</v>
      </c>
      <c r="G49" s="15">
        <f>MasterSheet!AK46</f>
        <v>0</v>
      </c>
      <c r="H49" s="15">
        <f>MasterSheet!AL46</f>
        <v>0</v>
      </c>
      <c r="I49" s="15">
        <f>MasterSheet!AM46</f>
        <v>0</v>
      </c>
      <c r="J49" s="15">
        <f>MasterSheet!AN46</f>
        <v>0</v>
      </c>
      <c r="K49" s="15">
        <f>MasterSheet!AO46</f>
        <v>0</v>
      </c>
      <c r="L49" s="15">
        <f>MasterSheet!AP46</f>
        <v>0</v>
      </c>
      <c r="M49" s="15">
        <f>MasterSheet!AQ46</f>
        <v>0</v>
      </c>
      <c r="N49" s="15">
        <f>MasterSheet!AR46</f>
        <v>0</v>
      </c>
      <c r="O49" s="15">
        <f>MasterSheet!AS46</f>
        <v>0</v>
      </c>
      <c r="P49" s="40">
        <f>MasterSheet!AT46</f>
        <v>0</v>
      </c>
      <c r="Q49" s="15">
        <f>MasterSheet!AU46</f>
        <v>0</v>
      </c>
      <c r="R49" s="15">
        <f>MasterSheet!AV46</f>
        <v>0</v>
      </c>
      <c r="S49" s="49"/>
      <c r="T49" s="870"/>
      <c r="U49" s="870"/>
      <c r="V49" s="893"/>
      <c r="W49" s="15">
        <f>MasterSheet!BG46</f>
        <v>0</v>
      </c>
      <c r="X49" s="15">
        <f>MasterSheet!BH46</f>
        <v>0</v>
      </c>
      <c r="Y49" s="49"/>
      <c r="Z49" s="870"/>
      <c r="AA49" s="870"/>
      <c r="AB49" s="893"/>
    </row>
    <row r="50" spans="3:28" ht="39.950000000000003" customHeight="1" x14ac:dyDescent="0.25">
      <c r="C50" s="890"/>
      <c r="D50" s="891"/>
      <c r="E50" s="25" t="s">
        <v>104</v>
      </c>
      <c r="F50" s="15">
        <f>MasterSheet!AJ47</f>
        <v>2.5</v>
      </c>
      <c r="G50" s="15">
        <f>MasterSheet!AK47</f>
        <v>10</v>
      </c>
      <c r="H50" s="15">
        <f>MasterSheet!AL47</f>
        <v>10.5</v>
      </c>
      <c r="I50" s="15">
        <f>MasterSheet!AM47</f>
        <v>3</v>
      </c>
      <c r="J50" s="15">
        <f>MasterSheet!AN47</f>
        <v>0</v>
      </c>
      <c r="K50" s="15">
        <f>MasterSheet!AO47</f>
        <v>0</v>
      </c>
      <c r="L50" s="15">
        <f>MasterSheet!AP47</f>
        <v>5</v>
      </c>
      <c r="M50" s="15">
        <f>MasterSheet!AQ47</f>
        <v>1</v>
      </c>
      <c r="N50" s="15">
        <f>MasterSheet!AR47</f>
        <v>30</v>
      </c>
      <c r="O50" s="15">
        <f>MasterSheet!AS47</f>
        <v>26</v>
      </c>
      <c r="P50" s="40">
        <f>MasterSheet!AT47</f>
        <v>0.8666666666666667</v>
      </c>
      <c r="Q50" s="15">
        <f>MasterSheet!AU47</f>
        <v>14.5</v>
      </c>
      <c r="R50" s="15">
        <f>MasterSheet!AV47</f>
        <v>22</v>
      </c>
      <c r="S50" s="50">
        <f>MasterSheet!AW47</f>
        <v>1.5172413793103448</v>
      </c>
      <c r="T50" s="870"/>
      <c r="U50" s="870"/>
      <c r="V50" s="893"/>
      <c r="W50" s="15">
        <f>MasterSheet!BG47</f>
        <v>25</v>
      </c>
      <c r="X50" s="15">
        <f>MasterSheet!BH47</f>
        <v>25</v>
      </c>
      <c r="Y50" s="50">
        <f>MasterSheet!BI47</f>
        <v>1</v>
      </c>
      <c r="Z50" s="870"/>
      <c r="AA50" s="870"/>
      <c r="AB50" s="893"/>
    </row>
    <row r="51" spans="3:28" ht="39.950000000000003" customHeight="1" x14ac:dyDescent="0.25">
      <c r="C51" s="890"/>
      <c r="D51" s="891"/>
      <c r="E51" s="25" t="s">
        <v>105</v>
      </c>
      <c r="F51" s="15">
        <f>MasterSheet!AJ48</f>
        <v>12.5</v>
      </c>
      <c r="G51" s="15">
        <f>MasterSheet!AK48</f>
        <v>12.5</v>
      </c>
      <c r="H51" s="15">
        <f>MasterSheet!AL48</f>
        <v>6.25</v>
      </c>
      <c r="I51" s="15">
        <f>MasterSheet!AM48</f>
        <v>6.25</v>
      </c>
      <c r="J51" s="15">
        <f>MasterSheet!AN48</f>
        <v>6.25</v>
      </c>
      <c r="K51" s="15">
        <f>MasterSheet!AO48</f>
        <v>6.25</v>
      </c>
      <c r="L51" s="15">
        <f>MasterSheet!AP48</f>
        <v>0</v>
      </c>
      <c r="M51" s="15">
        <f>MasterSheet!AQ48</f>
        <v>0</v>
      </c>
      <c r="N51" s="15">
        <f>MasterSheet!AR48</f>
        <v>25</v>
      </c>
      <c r="O51" s="15">
        <f>MasterSheet!AS48</f>
        <v>25</v>
      </c>
      <c r="P51" s="40">
        <f>MasterSheet!AT48</f>
        <v>1</v>
      </c>
      <c r="Q51" s="15">
        <f>MasterSheet!AU48</f>
        <v>12.5</v>
      </c>
      <c r="R51" s="15">
        <f>MasterSheet!AV48</f>
        <v>12.5</v>
      </c>
      <c r="S51" s="50">
        <f>MasterSheet!AW48</f>
        <v>1</v>
      </c>
      <c r="T51" s="870"/>
      <c r="U51" s="870"/>
      <c r="V51" s="893"/>
      <c r="W51" s="15">
        <f>MasterSheet!BG48</f>
        <v>18.75</v>
      </c>
      <c r="X51" s="15">
        <f>MasterSheet!BH48</f>
        <v>18.75</v>
      </c>
      <c r="Y51" s="50">
        <f>MasterSheet!BI48</f>
        <v>1</v>
      </c>
      <c r="Z51" s="870"/>
      <c r="AA51" s="870"/>
      <c r="AB51" s="893"/>
    </row>
    <row r="52" spans="3:28" ht="39.950000000000003" customHeight="1" x14ac:dyDescent="0.25">
      <c r="C52" s="890"/>
      <c r="D52" s="891"/>
      <c r="E52" s="25" t="s">
        <v>107</v>
      </c>
      <c r="F52" s="15">
        <f>MasterSheet!AJ49</f>
        <v>0</v>
      </c>
      <c r="G52" s="15">
        <f>MasterSheet!AK49</f>
        <v>0</v>
      </c>
      <c r="H52" s="15">
        <f>MasterSheet!AL49</f>
        <v>0</v>
      </c>
      <c r="I52" s="15">
        <f>MasterSheet!AM49</f>
        <v>0</v>
      </c>
      <c r="J52" s="15">
        <f>MasterSheet!AN49</f>
        <v>0</v>
      </c>
      <c r="K52" s="15">
        <f>MasterSheet!AO49</f>
        <v>0</v>
      </c>
      <c r="L52" s="15">
        <f>MasterSheet!AP49</f>
        <v>20</v>
      </c>
      <c r="M52" s="15">
        <f>MasterSheet!AQ49</f>
        <v>20</v>
      </c>
      <c r="N52" s="15">
        <f>MasterSheet!AR49</f>
        <v>20</v>
      </c>
      <c r="O52" s="15">
        <f>MasterSheet!AS49</f>
        <v>20</v>
      </c>
      <c r="P52" s="40">
        <f>MasterSheet!AT49</f>
        <v>1</v>
      </c>
      <c r="Q52" s="15">
        <f>MasterSheet!AU49</f>
        <v>0</v>
      </c>
      <c r="R52" s="15">
        <f>MasterSheet!AV49</f>
        <v>0</v>
      </c>
      <c r="S52" s="49"/>
      <c r="T52" s="870"/>
      <c r="U52" s="870"/>
      <c r="V52" s="893"/>
      <c r="W52" s="15">
        <f>MasterSheet!BG49</f>
        <v>0</v>
      </c>
      <c r="X52" s="15">
        <f>MasterSheet!BH49</f>
        <v>0</v>
      </c>
      <c r="Y52" s="49"/>
      <c r="Z52" s="870"/>
      <c r="AA52" s="870"/>
      <c r="AB52" s="893"/>
    </row>
    <row r="53" spans="3:28" ht="39.950000000000003" customHeight="1" x14ac:dyDescent="0.25">
      <c r="C53" s="890"/>
      <c r="D53" s="891" t="s">
        <v>38</v>
      </c>
      <c r="E53" s="25" t="s">
        <v>109</v>
      </c>
      <c r="F53" s="15">
        <f>MasterSheet!AJ50</f>
        <v>0</v>
      </c>
      <c r="G53" s="15">
        <f>MasterSheet!AK50</f>
        <v>0</v>
      </c>
      <c r="H53" s="15">
        <f>MasterSheet!AL50</f>
        <v>5</v>
      </c>
      <c r="I53" s="15">
        <f>MasterSheet!AM50</f>
        <v>1</v>
      </c>
      <c r="J53" s="15">
        <f>MasterSheet!AN50</f>
        <v>5</v>
      </c>
      <c r="K53" s="15">
        <f>MasterSheet!AO50</f>
        <v>9</v>
      </c>
      <c r="L53" s="15">
        <f>MasterSheet!AP50</f>
        <v>12</v>
      </c>
      <c r="M53" s="15">
        <f>MasterSheet!AQ50</f>
        <v>12</v>
      </c>
      <c r="N53" s="15">
        <f>MasterSheet!AR50</f>
        <v>40</v>
      </c>
      <c r="O53" s="15">
        <f>MasterSheet!AS50</f>
        <v>40</v>
      </c>
      <c r="P53" s="40">
        <f>MasterSheet!AT50</f>
        <v>1</v>
      </c>
      <c r="Q53" s="15">
        <f>MasterSheet!AU50</f>
        <v>18</v>
      </c>
      <c r="R53" s="15">
        <f>MasterSheet!AV50</f>
        <v>18</v>
      </c>
      <c r="S53" s="50">
        <f>MasterSheet!AW50</f>
        <v>1</v>
      </c>
      <c r="T53" s="870"/>
      <c r="U53" s="870"/>
      <c r="V53" s="893"/>
      <c r="W53" s="15">
        <f>MasterSheet!BG50</f>
        <v>23</v>
      </c>
      <c r="X53" s="15">
        <f>MasterSheet!BH50</f>
        <v>19</v>
      </c>
      <c r="Y53" s="51">
        <f>MasterSheet!BI50</f>
        <v>0.82608695652173914</v>
      </c>
      <c r="Z53" s="870"/>
      <c r="AA53" s="870"/>
      <c r="AB53" s="893"/>
    </row>
    <row r="54" spans="3:28" ht="39.950000000000003" customHeight="1" x14ac:dyDescent="0.25">
      <c r="C54" s="890"/>
      <c r="D54" s="891"/>
      <c r="E54" s="25" t="s">
        <v>111</v>
      </c>
      <c r="F54" s="15" t="e">
        <f>MasterSheet!#REF!</f>
        <v>#REF!</v>
      </c>
      <c r="G54" s="15" t="e">
        <f>MasterSheet!#REF!</f>
        <v>#REF!</v>
      </c>
      <c r="H54" s="15" t="e">
        <f>MasterSheet!#REF!</f>
        <v>#REF!</v>
      </c>
      <c r="I54" s="15" t="e">
        <f>MasterSheet!#REF!</f>
        <v>#REF!</v>
      </c>
      <c r="J54" s="15" t="e">
        <f>MasterSheet!#REF!</f>
        <v>#REF!</v>
      </c>
      <c r="K54" s="15" t="e">
        <f>MasterSheet!#REF!</f>
        <v>#REF!</v>
      </c>
      <c r="L54" s="15" t="e">
        <f>MasterSheet!#REF!</f>
        <v>#REF!</v>
      </c>
      <c r="M54" s="15" t="e">
        <f>MasterSheet!#REF!</f>
        <v>#REF!</v>
      </c>
      <c r="N54" s="15" t="e">
        <f>MasterSheet!#REF!</f>
        <v>#REF!</v>
      </c>
      <c r="O54" s="15" t="e">
        <f>MasterSheet!#REF!</f>
        <v>#REF!</v>
      </c>
      <c r="P54" s="40" t="e">
        <f>MasterSheet!#REF!</f>
        <v>#REF!</v>
      </c>
      <c r="Q54" s="15" t="e">
        <f>MasterSheet!#REF!</f>
        <v>#REF!</v>
      </c>
      <c r="R54" s="15" t="e">
        <f>MasterSheet!#REF!</f>
        <v>#REF!</v>
      </c>
      <c r="S54" s="50" t="e">
        <f>MasterSheet!#REF!</f>
        <v>#REF!</v>
      </c>
      <c r="T54" s="870"/>
      <c r="U54" s="870"/>
      <c r="V54" s="893"/>
      <c r="W54" s="15" t="e">
        <f>MasterSheet!#REF!</f>
        <v>#REF!</v>
      </c>
      <c r="X54" s="15" t="e">
        <f>MasterSheet!#REF!</f>
        <v>#REF!</v>
      </c>
      <c r="Y54" s="51" t="e">
        <f>MasterSheet!#REF!</f>
        <v>#REF!</v>
      </c>
      <c r="Z54" s="870"/>
      <c r="AA54" s="870"/>
      <c r="AB54" s="893"/>
    </row>
    <row r="55" spans="3:28" ht="39.950000000000003" customHeight="1" x14ac:dyDescent="0.25">
      <c r="C55" s="890"/>
      <c r="D55" s="24" t="s">
        <v>39</v>
      </c>
      <c r="E55" s="25" t="s">
        <v>112</v>
      </c>
      <c r="F55" s="15">
        <f>MasterSheet!AJ52</f>
        <v>3</v>
      </c>
      <c r="G55" s="15">
        <f>MasterSheet!AK52</f>
        <v>2</v>
      </c>
      <c r="H55" s="15">
        <f>MasterSheet!AL52</f>
        <v>5</v>
      </c>
      <c r="I55" s="15">
        <f>MasterSheet!AM52</f>
        <v>1</v>
      </c>
      <c r="J55" s="15">
        <f>MasterSheet!AN52</f>
        <v>6</v>
      </c>
      <c r="K55" s="15">
        <f>MasterSheet!AO52</f>
        <v>11</v>
      </c>
      <c r="L55" s="15">
        <f>MasterSheet!AP52</f>
        <v>8</v>
      </c>
      <c r="M55" s="15">
        <f>MasterSheet!AQ52</f>
        <v>6</v>
      </c>
      <c r="N55" s="15">
        <f>MasterSheet!AR52</f>
        <v>40</v>
      </c>
      <c r="O55" s="15">
        <f>MasterSheet!AS52</f>
        <v>38</v>
      </c>
      <c r="P55" s="40">
        <f>MasterSheet!AT52</f>
        <v>0.95</v>
      </c>
      <c r="Q55" s="15">
        <f>MasterSheet!AU52</f>
        <v>21</v>
      </c>
      <c r="R55" s="15">
        <f>MasterSheet!AV52</f>
        <v>20</v>
      </c>
      <c r="S55" s="51">
        <f>MasterSheet!AW52</f>
        <v>0.95238095238095233</v>
      </c>
      <c r="T55" s="870"/>
      <c r="U55" s="870"/>
      <c r="V55" s="893"/>
      <c r="W55" s="15">
        <f>MasterSheet!BG52</f>
        <v>26</v>
      </c>
      <c r="X55" s="15">
        <f>MasterSheet!BH52</f>
        <v>21</v>
      </c>
      <c r="Y55" s="51">
        <f>MasterSheet!BI52</f>
        <v>0.80769230769230771</v>
      </c>
      <c r="Z55" s="870"/>
      <c r="AA55" s="870"/>
      <c r="AB55" s="893"/>
    </row>
    <row r="56" spans="3:28" ht="39.950000000000003" customHeight="1" x14ac:dyDescent="0.25">
      <c r="C56" s="890"/>
      <c r="D56" s="891" t="s">
        <v>40</v>
      </c>
      <c r="E56" s="25" t="s">
        <v>113</v>
      </c>
      <c r="F56" s="15" t="e">
        <f>MasterSheet!#REF!</f>
        <v>#REF!</v>
      </c>
      <c r="G56" s="15" t="e">
        <f>MasterSheet!#REF!</f>
        <v>#REF!</v>
      </c>
      <c r="H56" s="15" t="e">
        <f>MasterSheet!#REF!</f>
        <v>#REF!</v>
      </c>
      <c r="I56" s="15" t="e">
        <f>MasterSheet!#REF!</f>
        <v>#REF!</v>
      </c>
      <c r="J56" s="15" t="e">
        <f>MasterSheet!#REF!</f>
        <v>#REF!</v>
      </c>
      <c r="K56" s="15" t="e">
        <f>MasterSheet!#REF!</f>
        <v>#REF!</v>
      </c>
      <c r="L56" s="15" t="e">
        <f>MasterSheet!#REF!</f>
        <v>#REF!</v>
      </c>
      <c r="M56" s="15" t="e">
        <f>MasterSheet!#REF!</f>
        <v>#REF!</v>
      </c>
      <c r="N56" s="15" t="e">
        <f>MasterSheet!#REF!</f>
        <v>#REF!</v>
      </c>
      <c r="O56" s="15" t="e">
        <f>MasterSheet!#REF!</f>
        <v>#REF!</v>
      </c>
      <c r="P56" s="40" t="e">
        <f>MasterSheet!#REF!</f>
        <v>#REF!</v>
      </c>
      <c r="Q56" s="15" t="e">
        <f>MasterSheet!#REF!</f>
        <v>#REF!</v>
      </c>
      <c r="R56" s="15" t="e">
        <f>MasterSheet!#REF!</f>
        <v>#REF!</v>
      </c>
      <c r="S56" s="51" t="e">
        <f>MasterSheet!#REF!</f>
        <v>#REF!</v>
      </c>
      <c r="T56" s="870"/>
      <c r="U56" s="870"/>
      <c r="V56" s="893"/>
      <c r="W56" s="15" t="e">
        <f>MasterSheet!#REF!</f>
        <v>#REF!</v>
      </c>
      <c r="X56" s="15" t="e">
        <f>MasterSheet!#REF!</f>
        <v>#REF!</v>
      </c>
      <c r="Y56" s="50" t="e">
        <f>MasterSheet!#REF!</f>
        <v>#REF!</v>
      </c>
      <c r="Z56" s="870"/>
      <c r="AA56" s="870"/>
      <c r="AB56" s="893"/>
    </row>
    <row r="57" spans="3:28" ht="39.950000000000003" customHeight="1" x14ac:dyDescent="0.25">
      <c r="C57" s="890"/>
      <c r="D57" s="891"/>
      <c r="E57" s="25" t="s">
        <v>114</v>
      </c>
      <c r="F57" s="15" t="e">
        <f>MasterSheet!#REF!</f>
        <v>#REF!</v>
      </c>
      <c r="G57" s="15" t="e">
        <f>MasterSheet!#REF!</f>
        <v>#REF!</v>
      </c>
      <c r="H57" s="15" t="e">
        <f>MasterSheet!#REF!</f>
        <v>#REF!</v>
      </c>
      <c r="I57" s="15" t="e">
        <f>MasterSheet!#REF!</f>
        <v>#REF!</v>
      </c>
      <c r="J57" s="15" t="e">
        <f>MasterSheet!#REF!</f>
        <v>#REF!</v>
      </c>
      <c r="K57" s="15" t="e">
        <f>MasterSheet!#REF!</f>
        <v>#REF!</v>
      </c>
      <c r="L57" s="15" t="e">
        <f>MasterSheet!#REF!</f>
        <v>#REF!</v>
      </c>
      <c r="M57" s="15" t="e">
        <f>MasterSheet!#REF!</f>
        <v>#REF!</v>
      </c>
      <c r="N57" s="15" t="e">
        <f>MasterSheet!#REF!</f>
        <v>#REF!</v>
      </c>
      <c r="O57" s="15" t="e">
        <f>MasterSheet!#REF!</f>
        <v>#REF!</v>
      </c>
      <c r="P57" s="40" t="e">
        <f>MasterSheet!#REF!</f>
        <v>#REF!</v>
      </c>
      <c r="Q57" s="15" t="e">
        <f>MasterSheet!#REF!</f>
        <v>#REF!</v>
      </c>
      <c r="R57" s="15" t="e">
        <f>MasterSheet!#REF!</f>
        <v>#REF!</v>
      </c>
      <c r="S57" s="50" t="e">
        <f>MasterSheet!#REF!</f>
        <v>#REF!</v>
      </c>
      <c r="T57" s="870"/>
      <c r="U57" s="870"/>
      <c r="V57" s="893"/>
      <c r="W57" s="15" t="e">
        <f>MasterSheet!#REF!</f>
        <v>#REF!</v>
      </c>
      <c r="X57" s="15" t="e">
        <f>MasterSheet!#REF!</f>
        <v>#REF!</v>
      </c>
      <c r="Y57" s="50" t="e">
        <f>MasterSheet!#REF!</f>
        <v>#REF!</v>
      </c>
      <c r="Z57" s="870"/>
      <c r="AA57" s="870"/>
      <c r="AB57" s="893"/>
    </row>
    <row r="58" spans="3:28" ht="39.950000000000003" customHeight="1" x14ac:dyDescent="0.25">
      <c r="C58" s="890"/>
      <c r="D58" s="876" t="s">
        <v>233</v>
      </c>
      <c r="E58" s="28" t="s">
        <v>129</v>
      </c>
      <c r="F58" s="15">
        <f>MasterSheet!AJ67</f>
        <v>5</v>
      </c>
      <c r="G58" s="15">
        <f>MasterSheet!AK67</f>
        <v>10</v>
      </c>
      <c r="H58" s="15">
        <f>MasterSheet!AL67</f>
        <v>0</v>
      </c>
      <c r="I58" s="15">
        <f>MasterSheet!AM67</f>
        <v>7</v>
      </c>
      <c r="J58" s="15">
        <f>MasterSheet!AN67</f>
        <v>7.5</v>
      </c>
      <c r="K58" s="15">
        <f>MasterSheet!AO67</f>
        <v>7.5</v>
      </c>
      <c r="L58" s="15">
        <f>MasterSheet!AP67</f>
        <v>22.5</v>
      </c>
      <c r="M58" s="15">
        <f>MasterSheet!AQ67</f>
        <v>5.5</v>
      </c>
      <c r="N58" s="15">
        <f>MasterSheet!AR67</f>
        <v>50</v>
      </c>
      <c r="O58" s="15">
        <f>MasterSheet!AS67</f>
        <v>45</v>
      </c>
      <c r="P58" s="40">
        <f>MasterSheet!AT67</f>
        <v>0.9</v>
      </c>
      <c r="Q58" s="15">
        <f>MasterSheet!AU67</f>
        <v>20</v>
      </c>
      <c r="R58" s="15">
        <f>MasterSheet!AV67</f>
        <v>25</v>
      </c>
      <c r="S58" s="51">
        <f>MasterSheet!AW67</f>
        <v>1.25</v>
      </c>
      <c r="T58" s="870"/>
      <c r="U58" s="870"/>
      <c r="V58" s="893"/>
      <c r="W58" s="15">
        <f>MasterSheet!BG67</f>
        <v>20</v>
      </c>
      <c r="X58" s="15">
        <f>MasterSheet!BH67</f>
        <v>32</v>
      </c>
      <c r="Y58" s="50">
        <f>MasterSheet!BI67</f>
        <v>1.6</v>
      </c>
      <c r="Z58" s="870"/>
      <c r="AA58" s="870"/>
      <c r="AB58" s="893"/>
    </row>
    <row r="59" spans="3:28" ht="39.950000000000003" customHeight="1" x14ac:dyDescent="0.25">
      <c r="C59" s="890"/>
      <c r="D59" s="876"/>
      <c r="E59" s="28" t="s">
        <v>130</v>
      </c>
      <c r="F59" s="15">
        <f>MasterSheet!AJ68</f>
        <v>10</v>
      </c>
      <c r="G59" s="15">
        <f>MasterSheet!AK68</f>
        <v>7</v>
      </c>
      <c r="H59" s="15">
        <f>MasterSheet!AL68</f>
        <v>10</v>
      </c>
      <c r="I59" s="15">
        <f>MasterSheet!AM68</f>
        <v>9</v>
      </c>
      <c r="J59" s="15">
        <f>MasterSheet!AN68</f>
        <v>10</v>
      </c>
      <c r="K59" s="15">
        <f>MasterSheet!AO68</f>
        <v>10</v>
      </c>
      <c r="L59" s="15">
        <f>MasterSheet!AP68</f>
        <v>12</v>
      </c>
      <c r="M59" s="15">
        <f>MasterSheet!AQ68</f>
        <v>16</v>
      </c>
      <c r="N59" s="15">
        <f>MasterSheet!AR68</f>
        <v>80</v>
      </c>
      <c r="O59" s="15">
        <f>MasterSheet!AS68</f>
        <v>80</v>
      </c>
      <c r="P59" s="40">
        <f>MasterSheet!AT68</f>
        <v>1</v>
      </c>
      <c r="Q59" s="15">
        <f>MasterSheet!AU68</f>
        <v>48</v>
      </c>
      <c r="R59" s="15">
        <f>MasterSheet!AV68</f>
        <v>45</v>
      </c>
      <c r="S59" s="50">
        <f>MasterSheet!AW68</f>
        <v>0.9375</v>
      </c>
      <c r="T59" s="870"/>
      <c r="U59" s="870"/>
      <c r="V59" s="893"/>
      <c r="W59" s="15">
        <f>MasterSheet!BG68</f>
        <v>58</v>
      </c>
      <c r="X59" s="15">
        <f>MasterSheet!BH68</f>
        <v>54</v>
      </c>
      <c r="Y59" s="50">
        <f>MasterSheet!BI68</f>
        <v>0.93103448275862066</v>
      </c>
      <c r="Z59" s="870"/>
      <c r="AA59" s="870"/>
      <c r="AB59" s="893"/>
    </row>
    <row r="60" spans="3:28" ht="39.950000000000003" customHeight="1" x14ac:dyDescent="0.25">
      <c r="C60" s="890"/>
      <c r="D60" s="876"/>
      <c r="E60" s="28" t="s">
        <v>131</v>
      </c>
      <c r="F60" s="15">
        <f>MasterSheet!AJ69</f>
        <v>7.5</v>
      </c>
      <c r="G60" s="15">
        <f>MasterSheet!AK69</f>
        <v>8</v>
      </c>
      <c r="H60" s="15">
        <f>MasterSheet!AL69</f>
        <v>7.5</v>
      </c>
      <c r="I60" s="15">
        <f>MasterSheet!AM69</f>
        <v>7.5</v>
      </c>
      <c r="J60" s="15">
        <f>MasterSheet!AN69</f>
        <v>7.5</v>
      </c>
      <c r="K60" s="15">
        <f>MasterSheet!AO69</f>
        <v>7.5</v>
      </c>
      <c r="L60" s="15">
        <f>MasterSheet!AP69</f>
        <v>7.5</v>
      </c>
      <c r="M60" s="15">
        <f>MasterSheet!AQ69</f>
        <v>9</v>
      </c>
      <c r="N60" s="15">
        <f>MasterSheet!AR69</f>
        <v>100</v>
      </c>
      <c r="O60" s="15">
        <f>MasterSheet!AS69</f>
        <v>100</v>
      </c>
      <c r="P60" s="40">
        <f>MasterSheet!AT69</f>
        <v>1</v>
      </c>
      <c r="Q60" s="15">
        <f>MasterSheet!AU69</f>
        <v>77.5</v>
      </c>
      <c r="R60" s="15">
        <f>MasterSheet!AV69</f>
        <v>76</v>
      </c>
      <c r="S60" s="50">
        <f>MasterSheet!AW69</f>
        <v>0.98064516129032253</v>
      </c>
      <c r="T60" s="870"/>
      <c r="U60" s="870"/>
      <c r="V60" s="893"/>
      <c r="W60" s="15">
        <f>MasterSheet!BG69</f>
        <v>85</v>
      </c>
      <c r="X60" s="15">
        <f>MasterSheet!BH69</f>
        <v>83.5</v>
      </c>
      <c r="Y60" s="50">
        <f>MasterSheet!BI69</f>
        <v>0.98235294117647054</v>
      </c>
      <c r="Z60" s="870"/>
      <c r="AA60" s="870"/>
      <c r="AB60" s="893"/>
    </row>
    <row r="61" spans="3:28" ht="39.950000000000003" customHeight="1" x14ac:dyDescent="0.25">
      <c r="C61" s="890"/>
      <c r="D61" s="876"/>
      <c r="E61" s="28" t="s">
        <v>132</v>
      </c>
      <c r="F61" s="15">
        <f>MasterSheet!AJ70</f>
        <v>10</v>
      </c>
      <c r="G61" s="15">
        <f>MasterSheet!AK70</f>
        <v>8</v>
      </c>
      <c r="H61" s="15">
        <f>MasterSheet!AL70</f>
        <v>0</v>
      </c>
      <c r="I61" s="15">
        <f>MasterSheet!AM70</f>
        <v>5</v>
      </c>
      <c r="J61" s="15">
        <f>MasterSheet!AN70</f>
        <v>5</v>
      </c>
      <c r="K61" s="15">
        <f>MasterSheet!AO70</f>
        <v>5</v>
      </c>
      <c r="L61" s="15">
        <f>MasterSheet!AP70</f>
        <v>30</v>
      </c>
      <c r="M61" s="15">
        <f>MasterSheet!AQ70</f>
        <v>27</v>
      </c>
      <c r="N61" s="15">
        <f>MasterSheet!AR70</f>
        <v>50</v>
      </c>
      <c r="O61" s="15">
        <f>MasterSheet!AS70</f>
        <v>50</v>
      </c>
      <c r="P61" s="40">
        <f>MasterSheet!AT70</f>
        <v>1</v>
      </c>
      <c r="Q61" s="15">
        <f>MasterSheet!AU70</f>
        <v>15</v>
      </c>
      <c r="R61" s="15">
        <f>MasterSheet!AV70</f>
        <v>13</v>
      </c>
      <c r="S61" s="51">
        <f>MasterSheet!AW70</f>
        <v>0.8666666666666667</v>
      </c>
      <c r="T61" s="870"/>
      <c r="U61" s="870"/>
      <c r="V61" s="893"/>
      <c r="W61" s="15">
        <f>MasterSheet!BG70</f>
        <v>15</v>
      </c>
      <c r="X61" s="15">
        <f>MasterSheet!BH70</f>
        <v>18</v>
      </c>
      <c r="Y61" s="50">
        <f>MasterSheet!BI70</f>
        <v>1.2</v>
      </c>
      <c r="Z61" s="870"/>
      <c r="AA61" s="870"/>
      <c r="AB61" s="893"/>
    </row>
    <row r="62" spans="3:28" ht="39.950000000000003" customHeight="1" x14ac:dyDescent="0.25">
      <c r="C62" s="890"/>
      <c r="D62" s="876" t="s">
        <v>234</v>
      </c>
      <c r="E62" s="28" t="s">
        <v>133</v>
      </c>
      <c r="F62" s="15">
        <f>MasterSheet!AJ71</f>
        <v>7.5</v>
      </c>
      <c r="G62" s="15">
        <f>MasterSheet!AK71</f>
        <v>9.5</v>
      </c>
      <c r="H62" s="15">
        <f>MasterSheet!AL71</f>
        <v>7.5</v>
      </c>
      <c r="I62" s="15">
        <f>MasterSheet!AM71</f>
        <v>7.5</v>
      </c>
      <c r="J62" s="15">
        <f>MasterSheet!AN71</f>
        <v>7.5</v>
      </c>
      <c r="K62" s="15">
        <f>MasterSheet!AO71</f>
        <v>7.5</v>
      </c>
      <c r="L62" s="15">
        <f>MasterSheet!AP71</f>
        <v>9.5</v>
      </c>
      <c r="M62" s="15">
        <f>MasterSheet!AQ71</f>
        <v>0</v>
      </c>
      <c r="N62" s="15">
        <f>MasterSheet!AR71</f>
        <v>60</v>
      </c>
      <c r="O62" s="15">
        <f>MasterSheet!AS71</f>
        <v>52.5</v>
      </c>
      <c r="P62" s="40">
        <f>MasterSheet!AT71</f>
        <v>0.875</v>
      </c>
      <c r="Q62" s="15">
        <f>MasterSheet!AU71</f>
        <v>35.5</v>
      </c>
      <c r="R62" s="15">
        <f>MasterSheet!AV71</f>
        <v>37.5</v>
      </c>
      <c r="S62" s="50">
        <f>MasterSheet!AW71</f>
        <v>1.056338028169014</v>
      </c>
      <c r="T62" s="870"/>
      <c r="U62" s="870"/>
      <c r="V62" s="893"/>
      <c r="W62" s="15">
        <f>MasterSheet!BG71</f>
        <v>43</v>
      </c>
      <c r="X62" s="15">
        <f>MasterSheet!BH71</f>
        <v>45</v>
      </c>
      <c r="Y62" s="50">
        <f>MasterSheet!BI71</f>
        <v>1.0465116279069768</v>
      </c>
      <c r="Z62" s="870"/>
      <c r="AA62" s="870"/>
      <c r="AB62" s="893"/>
    </row>
    <row r="63" spans="3:28" ht="39.950000000000003" customHeight="1" x14ac:dyDescent="0.25">
      <c r="C63" s="890"/>
      <c r="D63" s="876"/>
      <c r="E63" s="28" t="s">
        <v>134</v>
      </c>
      <c r="F63" s="15">
        <f>MasterSheet!AJ72</f>
        <v>7.5</v>
      </c>
      <c r="G63" s="15">
        <f>MasterSheet!AK72</f>
        <v>9.5</v>
      </c>
      <c r="H63" s="15">
        <f>MasterSheet!AL72</f>
        <v>7.5</v>
      </c>
      <c r="I63" s="15">
        <f>MasterSheet!AM72</f>
        <v>7.5</v>
      </c>
      <c r="J63" s="15">
        <f>MasterSheet!AN72</f>
        <v>7.5</v>
      </c>
      <c r="K63" s="15">
        <f>MasterSheet!AO72</f>
        <v>7.5</v>
      </c>
      <c r="L63" s="15">
        <f>MasterSheet!AP72</f>
        <v>9.5</v>
      </c>
      <c r="M63" s="15">
        <f>MasterSheet!AQ72</f>
        <v>0</v>
      </c>
      <c r="N63" s="15">
        <f>MasterSheet!AR72</f>
        <v>60</v>
      </c>
      <c r="O63" s="15">
        <f>MasterSheet!AS72</f>
        <v>52.5</v>
      </c>
      <c r="P63" s="40">
        <f>MasterSheet!AT72</f>
        <v>0.875</v>
      </c>
      <c r="Q63" s="15">
        <f>MasterSheet!AU72</f>
        <v>35.5</v>
      </c>
      <c r="R63" s="15">
        <f>MasterSheet!AV72</f>
        <v>37.5</v>
      </c>
      <c r="S63" s="50">
        <f>MasterSheet!AW72</f>
        <v>1.056338028169014</v>
      </c>
      <c r="T63" s="870"/>
      <c r="U63" s="870"/>
      <c r="V63" s="893"/>
      <c r="W63" s="15">
        <f>MasterSheet!BG72</f>
        <v>43</v>
      </c>
      <c r="X63" s="15">
        <f>MasterSheet!BH72</f>
        <v>45</v>
      </c>
      <c r="Y63" s="50">
        <f>MasterSheet!BI72</f>
        <v>1.0465116279069768</v>
      </c>
      <c r="Z63" s="870"/>
      <c r="AA63" s="870"/>
      <c r="AB63" s="893"/>
    </row>
    <row r="64" spans="3:28" ht="39.950000000000003" customHeight="1" x14ac:dyDescent="0.25">
      <c r="C64" s="890"/>
      <c r="D64" s="876" t="s">
        <v>235</v>
      </c>
      <c r="E64" s="28" t="s">
        <v>135</v>
      </c>
      <c r="F64" s="15">
        <f>MasterSheet!AJ73</f>
        <v>5</v>
      </c>
      <c r="G64" s="15">
        <f>MasterSheet!AK73</f>
        <v>6</v>
      </c>
      <c r="H64" s="15">
        <f>MasterSheet!AL73</f>
        <v>5</v>
      </c>
      <c r="I64" s="15">
        <f>MasterSheet!AM73</f>
        <v>5</v>
      </c>
      <c r="J64" s="15">
        <f>MasterSheet!AN73</f>
        <v>5</v>
      </c>
      <c r="K64" s="15">
        <f>MasterSheet!AO73</f>
        <v>5</v>
      </c>
      <c r="L64" s="15">
        <f>MasterSheet!AP73</f>
        <v>7</v>
      </c>
      <c r="M64" s="15">
        <f>MasterSheet!AQ73</f>
        <v>6</v>
      </c>
      <c r="N64" s="15">
        <f>MasterSheet!AR73</f>
        <v>40</v>
      </c>
      <c r="O64" s="15">
        <f>MasterSheet!AS73</f>
        <v>40</v>
      </c>
      <c r="P64" s="40">
        <f>MasterSheet!AT73</f>
        <v>1</v>
      </c>
      <c r="Q64" s="15">
        <f>MasterSheet!AU73</f>
        <v>23</v>
      </c>
      <c r="R64" s="15">
        <f>MasterSheet!AV73</f>
        <v>24</v>
      </c>
      <c r="S64" s="50">
        <f>MasterSheet!AW73</f>
        <v>1.0434782608695652</v>
      </c>
      <c r="T64" s="870"/>
      <c r="U64" s="870"/>
      <c r="V64" s="893"/>
      <c r="W64" s="15">
        <f>MasterSheet!BG73</f>
        <v>28</v>
      </c>
      <c r="X64" s="15">
        <f>MasterSheet!BH73</f>
        <v>29</v>
      </c>
      <c r="Y64" s="50">
        <f>MasterSheet!BI73</f>
        <v>1.0357142857142858</v>
      </c>
      <c r="Z64" s="870"/>
      <c r="AA64" s="870"/>
      <c r="AB64" s="893"/>
    </row>
    <row r="65" spans="3:28" ht="39.950000000000003" customHeight="1" x14ac:dyDescent="0.25">
      <c r="C65" s="890"/>
      <c r="D65" s="876"/>
      <c r="E65" s="28" t="s">
        <v>136</v>
      </c>
      <c r="F65" s="15">
        <f>MasterSheet!AJ74</f>
        <v>7.5</v>
      </c>
      <c r="G65" s="15">
        <f>MasterSheet!AK74</f>
        <v>6</v>
      </c>
      <c r="H65" s="15">
        <f>MasterSheet!AL74</f>
        <v>7.5</v>
      </c>
      <c r="I65" s="15">
        <f>MasterSheet!AM74</f>
        <v>7.5</v>
      </c>
      <c r="J65" s="15">
        <f>MasterSheet!AN74</f>
        <v>7.5</v>
      </c>
      <c r="K65" s="15">
        <f>MasterSheet!AO74</f>
        <v>7.5</v>
      </c>
      <c r="L65" s="15">
        <f>MasterSheet!AP74</f>
        <v>7.5</v>
      </c>
      <c r="M65" s="15">
        <f>MasterSheet!AQ74</f>
        <v>9</v>
      </c>
      <c r="N65" s="15">
        <f>MasterSheet!AR74</f>
        <v>35</v>
      </c>
      <c r="O65" s="15">
        <f>MasterSheet!AS74</f>
        <v>35</v>
      </c>
      <c r="P65" s="40">
        <f>MasterSheet!AT74</f>
        <v>1</v>
      </c>
      <c r="Q65" s="15">
        <f>MasterSheet!AU74</f>
        <v>12.5</v>
      </c>
      <c r="R65" s="15">
        <f>MasterSheet!AV74</f>
        <v>11</v>
      </c>
      <c r="S65" s="51">
        <f>MasterSheet!AW74</f>
        <v>0.88</v>
      </c>
      <c r="T65" s="870"/>
      <c r="U65" s="870"/>
      <c r="V65" s="893"/>
      <c r="W65" s="15">
        <f>MasterSheet!BG74</f>
        <v>20</v>
      </c>
      <c r="X65" s="15">
        <f>MasterSheet!BH74</f>
        <v>18.5</v>
      </c>
      <c r="Y65" s="50">
        <f>MasterSheet!BI74</f>
        <v>0.92500000000000004</v>
      </c>
      <c r="Z65" s="870"/>
      <c r="AA65" s="870"/>
      <c r="AB65" s="893"/>
    </row>
    <row r="66" spans="3:28" ht="39.950000000000003" customHeight="1" x14ac:dyDescent="0.25">
      <c r="C66" s="890"/>
      <c r="D66" s="876"/>
      <c r="E66" s="28" t="s">
        <v>137</v>
      </c>
      <c r="F66" s="15">
        <f>MasterSheet!AJ75</f>
        <v>7.5</v>
      </c>
      <c r="G66" s="15">
        <f>MasterSheet!AK75</f>
        <v>7</v>
      </c>
      <c r="H66" s="15">
        <f>MasterSheet!AL75</f>
        <v>7.5</v>
      </c>
      <c r="I66" s="15">
        <f>MasterSheet!AM75</f>
        <v>0</v>
      </c>
      <c r="J66" s="15">
        <f>MasterSheet!AN75</f>
        <v>7.5</v>
      </c>
      <c r="K66" s="15">
        <f>MasterSheet!AO75</f>
        <v>15</v>
      </c>
      <c r="L66" s="15">
        <f>MasterSheet!AP75</f>
        <v>9.5</v>
      </c>
      <c r="M66" s="15">
        <f>MasterSheet!AQ75</f>
        <v>10</v>
      </c>
      <c r="N66" s="15">
        <f>MasterSheet!AR75</f>
        <v>70</v>
      </c>
      <c r="O66" s="15">
        <f>MasterSheet!AS75</f>
        <v>70</v>
      </c>
      <c r="P66" s="40">
        <f>MasterSheet!AT75</f>
        <v>1</v>
      </c>
      <c r="Q66" s="15">
        <f>MasterSheet!AU75</f>
        <v>45.5</v>
      </c>
      <c r="R66" s="15">
        <f>MasterSheet!AV75</f>
        <v>45</v>
      </c>
      <c r="S66" s="50">
        <f>MasterSheet!AW75</f>
        <v>0.98901098901098905</v>
      </c>
      <c r="T66" s="870"/>
      <c r="U66" s="870"/>
      <c r="V66" s="893"/>
      <c r="W66" s="15">
        <f>MasterSheet!BG75</f>
        <v>53</v>
      </c>
      <c r="X66" s="15">
        <f>MasterSheet!BH75</f>
        <v>45</v>
      </c>
      <c r="Y66" s="51">
        <f>MasterSheet!BI75</f>
        <v>0.84905660377358494</v>
      </c>
      <c r="Z66" s="870"/>
      <c r="AA66" s="870"/>
      <c r="AB66" s="893"/>
    </row>
    <row r="67" spans="3:28" ht="39.950000000000003" customHeight="1" x14ac:dyDescent="0.25">
      <c r="C67" s="890"/>
      <c r="D67" s="876" t="s">
        <v>236</v>
      </c>
      <c r="E67" s="28" t="s">
        <v>138</v>
      </c>
      <c r="F67" s="15">
        <f>MasterSheet!AJ76</f>
        <v>5</v>
      </c>
      <c r="G67" s="15">
        <f>MasterSheet!AK76</f>
        <v>4</v>
      </c>
      <c r="H67" s="15">
        <f>MasterSheet!AL76</f>
        <v>2</v>
      </c>
      <c r="I67" s="15">
        <f>MasterSheet!AM76</f>
        <v>2</v>
      </c>
      <c r="J67" s="15">
        <f>MasterSheet!AN76</f>
        <v>6</v>
      </c>
      <c r="K67" s="15">
        <f>MasterSheet!AO76</f>
        <v>6</v>
      </c>
      <c r="L67" s="15">
        <f>MasterSheet!AP76</f>
        <v>7</v>
      </c>
      <c r="M67" s="15">
        <f>MasterSheet!AQ76</f>
        <v>8</v>
      </c>
      <c r="N67" s="15">
        <f>MasterSheet!AR76</f>
        <v>40</v>
      </c>
      <c r="O67" s="15">
        <f>MasterSheet!AS76</f>
        <v>40</v>
      </c>
      <c r="P67" s="40">
        <f>MasterSheet!AT76</f>
        <v>1</v>
      </c>
      <c r="Q67" s="15">
        <f>MasterSheet!AU76</f>
        <v>25</v>
      </c>
      <c r="R67" s="15">
        <f>MasterSheet!AV76</f>
        <v>24</v>
      </c>
      <c r="S67" s="50">
        <f>MasterSheet!AW76</f>
        <v>0.96</v>
      </c>
      <c r="T67" s="870"/>
      <c r="U67" s="870"/>
      <c r="V67" s="893"/>
      <c r="W67" s="15">
        <f>MasterSheet!BG76</f>
        <v>27</v>
      </c>
      <c r="X67" s="15">
        <f>MasterSheet!BH76</f>
        <v>26</v>
      </c>
      <c r="Y67" s="50">
        <f>MasterSheet!BI76</f>
        <v>0.96296296296296291</v>
      </c>
      <c r="Z67" s="870"/>
      <c r="AA67" s="870"/>
      <c r="AB67" s="893"/>
    </row>
    <row r="68" spans="3:28" ht="39.950000000000003" customHeight="1" x14ac:dyDescent="0.25">
      <c r="C68" s="890"/>
      <c r="D68" s="876"/>
      <c r="E68" s="28" t="s">
        <v>140</v>
      </c>
      <c r="F68" s="15">
        <f>MasterSheet!AJ77</f>
        <v>30</v>
      </c>
      <c r="G68" s="15">
        <f>MasterSheet!AK77</f>
        <v>30</v>
      </c>
      <c r="H68" s="15">
        <f>MasterSheet!AL77</f>
        <v>0</v>
      </c>
      <c r="I68" s="15">
        <f>MasterSheet!AM77</f>
        <v>0</v>
      </c>
      <c r="J68" s="15">
        <f>MasterSheet!AN77</f>
        <v>0</v>
      </c>
      <c r="K68" s="15">
        <f>MasterSheet!AO77</f>
        <v>0</v>
      </c>
      <c r="L68" s="15">
        <f>MasterSheet!AP77</f>
        <v>2</v>
      </c>
      <c r="M68" s="15">
        <f>MasterSheet!AQ77</f>
        <v>2</v>
      </c>
      <c r="N68" s="15">
        <f>MasterSheet!AR77</f>
        <v>50</v>
      </c>
      <c r="O68" s="15">
        <f>MasterSheet!AS77</f>
        <v>50</v>
      </c>
      <c r="P68" s="40">
        <f>MasterSheet!AT77</f>
        <v>1</v>
      </c>
      <c r="Q68" s="15">
        <f>MasterSheet!AU77</f>
        <v>48</v>
      </c>
      <c r="R68" s="15">
        <f>MasterSheet!AV77</f>
        <v>48</v>
      </c>
      <c r="S68" s="50">
        <f>MasterSheet!AW77</f>
        <v>1</v>
      </c>
      <c r="T68" s="870"/>
      <c r="U68" s="870"/>
      <c r="V68" s="893"/>
      <c r="W68" s="15">
        <f>MasterSheet!BG77</f>
        <v>48</v>
      </c>
      <c r="X68" s="15">
        <f>MasterSheet!BH77</f>
        <v>48</v>
      </c>
      <c r="Y68" s="50">
        <f>MasterSheet!BI77</f>
        <v>1</v>
      </c>
      <c r="Z68" s="870"/>
      <c r="AA68" s="870"/>
      <c r="AB68" s="893"/>
    </row>
    <row r="69" spans="3:28" ht="39.950000000000003" customHeight="1" x14ac:dyDescent="0.25">
      <c r="C69" s="890"/>
      <c r="D69" s="876" t="s">
        <v>237</v>
      </c>
      <c r="E69" s="28" t="s">
        <v>141</v>
      </c>
      <c r="F69" s="15">
        <f>MasterSheet!AJ78</f>
        <v>7.5</v>
      </c>
      <c r="G69" s="15">
        <f>MasterSheet!AK78</f>
        <v>13.5</v>
      </c>
      <c r="H69" s="15">
        <f>MasterSheet!AL78</f>
        <v>5.5</v>
      </c>
      <c r="I69" s="15">
        <f>MasterSheet!AM78</f>
        <v>5.5</v>
      </c>
      <c r="J69" s="15">
        <f>MasterSheet!AN78</f>
        <v>8</v>
      </c>
      <c r="K69" s="15">
        <f>MasterSheet!AO78</f>
        <v>8</v>
      </c>
      <c r="L69" s="15">
        <f>MasterSheet!AP78</f>
        <v>15</v>
      </c>
      <c r="M69" s="15">
        <f>MasterSheet!AQ78</f>
        <v>9</v>
      </c>
      <c r="N69" s="15">
        <f>MasterSheet!AR78</f>
        <v>60</v>
      </c>
      <c r="O69" s="15">
        <f>MasterSheet!AS78</f>
        <v>60</v>
      </c>
      <c r="P69" s="40">
        <f>MasterSheet!AT78</f>
        <v>1</v>
      </c>
      <c r="Q69" s="15">
        <f>MasterSheet!AU78</f>
        <v>31.5</v>
      </c>
      <c r="R69" s="15">
        <f>MasterSheet!AV78</f>
        <v>37.5</v>
      </c>
      <c r="S69" s="50">
        <f>MasterSheet!AW78</f>
        <v>1.1904761904761905</v>
      </c>
      <c r="T69" s="870"/>
      <c r="U69" s="870"/>
      <c r="V69" s="893"/>
      <c r="W69" s="15">
        <f>MasterSheet!BG78</f>
        <v>37</v>
      </c>
      <c r="X69" s="15">
        <f>MasterSheet!BH78</f>
        <v>43</v>
      </c>
      <c r="Y69" s="50">
        <f>MasterSheet!BI78</f>
        <v>1.1621621621621621</v>
      </c>
      <c r="Z69" s="870"/>
      <c r="AA69" s="870"/>
      <c r="AB69" s="893"/>
    </row>
    <row r="70" spans="3:28" ht="39.950000000000003" customHeight="1" x14ac:dyDescent="0.25">
      <c r="C70" s="890"/>
      <c r="D70" s="876"/>
      <c r="E70" s="28" t="s">
        <v>142</v>
      </c>
      <c r="F70" s="15">
        <f>MasterSheet!AJ79</f>
        <v>5</v>
      </c>
      <c r="G70" s="15">
        <f>MasterSheet!AK79</f>
        <v>7</v>
      </c>
      <c r="H70" s="15">
        <f>MasterSheet!AL79</f>
        <v>2</v>
      </c>
      <c r="I70" s="15">
        <f>MasterSheet!AM79</f>
        <v>2</v>
      </c>
      <c r="J70" s="15">
        <f>MasterSheet!AN79</f>
        <v>5</v>
      </c>
      <c r="K70" s="15">
        <f>MasterSheet!AO79</f>
        <v>5</v>
      </c>
      <c r="L70" s="15">
        <f>MasterSheet!AP79</f>
        <v>11</v>
      </c>
      <c r="M70" s="15">
        <f>MasterSheet!AQ79</f>
        <v>9</v>
      </c>
      <c r="N70" s="15">
        <f>MasterSheet!AR79</f>
        <v>30</v>
      </c>
      <c r="O70" s="15">
        <f>MasterSheet!AS79</f>
        <v>30</v>
      </c>
      <c r="P70" s="40">
        <f>MasterSheet!AT79</f>
        <v>1</v>
      </c>
      <c r="Q70" s="15">
        <f>MasterSheet!AU79</f>
        <v>12</v>
      </c>
      <c r="R70" s="15">
        <f>MasterSheet!AV79</f>
        <v>14</v>
      </c>
      <c r="S70" s="50">
        <f>MasterSheet!AW79</f>
        <v>1.1666666666666667</v>
      </c>
      <c r="T70" s="870"/>
      <c r="U70" s="870"/>
      <c r="V70" s="893"/>
      <c r="W70" s="15">
        <f>MasterSheet!BG79</f>
        <v>14</v>
      </c>
      <c r="X70" s="15">
        <f>MasterSheet!BH79</f>
        <v>16</v>
      </c>
      <c r="Y70" s="50">
        <f>MasterSheet!BI79</f>
        <v>1.1428571428571428</v>
      </c>
      <c r="Z70" s="870"/>
      <c r="AA70" s="870"/>
      <c r="AB70" s="893"/>
    </row>
    <row r="71" spans="3:28" ht="39.950000000000003" customHeight="1" x14ac:dyDescent="0.25">
      <c r="C71" s="890"/>
      <c r="D71" s="876"/>
      <c r="E71" s="28" t="s">
        <v>143</v>
      </c>
      <c r="F71" s="15">
        <f>MasterSheet!AJ80</f>
        <v>5</v>
      </c>
      <c r="G71" s="15">
        <f>MasterSheet!AK80</f>
        <v>6</v>
      </c>
      <c r="H71" s="15">
        <f>MasterSheet!AL80</f>
        <v>2</v>
      </c>
      <c r="I71" s="15">
        <f>MasterSheet!AM80</f>
        <v>2</v>
      </c>
      <c r="J71" s="15">
        <f>MasterSheet!AN80</f>
        <v>6</v>
      </c>
      <c r="K71" s="15">
        <f>MasterSheet!AO80</f>
        <v>6</v>
      </c>
      <c r="L71" s="15">
        <f>MasterSheet!AP80</f>
        <v>9</v>
      </c>
      <c r="M71" s="15">
        <f>MasterSheet!AQ80</f>
        <v>8</v>
      </c>
      <c r="N71" s="15">
        <f>MasterSheet!AR80</f>
        <v>40</v>
      </c>
      <c r="O71" s="15">
        <f>MasterSheet!AS80</f>
        <v>40</v>
      </c>
      <c r="P71" s="40">
        <f>MasterSheet!AT80</f>
        <v>1</v>
      </c>
      <c r="Q71" s="15">
        <f>MasterSheet!AU80</f>
        <v>23</v>
      </c>
      <c r="R71" s="15">
        <f>MasterSheet!AV80</f>
        <v>24</v>
      </c>
      <c r="S71" s="50">
        <f>MasterSheet!AW80</f>
        <v>1.0434782608695652</v>
      </c>
      <c r="T71" s="870"/>
      <c r="U71" s="870"/>
      <c r="V71" s="893"/>
      <c r="W71" s="15">
        <f>MasterSheet!BG80</f>
        <v>25</v>
      </c>
      <c r="X71" s="15">
        <f>MasterSheet!BH80</f>
        <v>26</v>
      </c>
      <c r="Y71" s="50">
        <f>MasterSheet!BI80</f>
        <v>1.04</v>
      </c>
      <c r="Z71" s="870"/>
      <c r="AA71" s="870"/>
      <c r="AB71" s="893"/>
    </row>
    <row r="72" spans="3:28" ht="39.950000000000003" customHeight="1" x14ac:dyDescent="0.25">
      <c r="C72" s="890"/>
      <c r="D72" s="876"/>
      <c r="E72" s="28" t="s">
        <v>144</v>
      </c>
      <c r="F72" s="15">
        <f>MasterSheet!AJ81</f>
        <v>0</v>
      </c>
      <c r="G72" s="15">
        <f>MasterSheet!AK81</f>
        <v>0</v>
      </c>
      <c r="H72" s="15">
        <f>MasterSheet!AL81</f>
        <v>0</v>
      </c>
      <c r="I72" s="15">
        <f>MasterSheet!AM81</f>
        <v>0</v>
      </c>
      <c r="J72" s="15">
        <f>MasterSheet!AN81</f>
        <v>0</v>
      </c>
      <c r="K72" s="15">
        <f>MasterSheet!AO81</f>
        <v>0</v>
      </c>
      <c r="L72" s="15">
        <f>MasterSheet!AP81</f>
        <v>0</v>
      </c>
      <c r="M72" s="15">
        <f>MasterSheet!AQ81</f>
        <v>0</v>
      </c>
      <c r="N72" s="15">
        <f>MasterSheet!AR81</f>
        <v>100</v>
      </c>
      <c r="O72" s="15">
        <f>MasterSheet!AS81</f>
        <v>100</v>
      </c>
      <c r="P72" s="40">
        <f>MasterSheet!AT81</f>
        <v>1</v>
      </c>
      <c r="Q72" s="15">
        <f>MasterSheet!AU81</f>
        <v>100</v>
      </c>
      <c r="R72" s="15">
        <f>MasterSheet!AV81</f>
        <v>100</v>
      </c>
      <c r="S72" s="50">
        <f>MasterSheet!AW81</f>
        <v>1</v>
      </c>
      <c r="T72" s="870"/>
      <c r="U72" s="870"/>
      <c r="V72" s="893"/>
      <c r="W72" s="15">
        <f>MasterSheet!BG81</f>
        <v>100</v>
      </c>
      <c r="X72" s="15">
        <f>MasterSheet!BH81</f>
        <v>100</v>
      </c>
      <c r="Y72" s="50">
        <f>MasterSheet!BI81</f>
        <v>1</v>
      </c>
      <c r="Z72" s="870"/>
      <c r="AA72" s="870"/>
      <c r="AB72" s="893"/>
    </row>
    <row r="73" spans="3:28" ht="39.950000000000003" customHeight="1" x14ac:dyDescent="0.25">
      <c r="C73" s="890"/>
      <c r="D73" s="876"/>
      <c r="E73" s="28" t="s">
        <v>145</v>
      </c>
      <c r="F73" s="15">
        <f>MasterSheet!AJ82</f>
        <v>5</v>
      </c>
      <c r="G73" s="15">
        <f>MasterSheet!AK82</f>
        <v>5</v>
      </c>
      <c r="H73" s="15">
        <f>MasterSheet!AL82</f>
        <v>5</v>
      </c>
      <c r="I73" s="15">
        <f>MasterSheet!AM82</f>
        <v>5</v>
      </c>
      <c r="J73" s="15">
        <f>MasterSheet!AN82</f>
        <v>5</v>
      </c>
      <c r="K73" s="15">
        <f>MasterSheet!AO82</f>
        <v>5</v>
      </c>
      <c r="L73" s="15">
        <f>MasterSheet!AP82</f>
        <v>5</v>
      </c>
      <c r="M73" s="15">
        <f>MasterSheet!AQ82</f>
        <v>5</v>
      </c>
      <c r="N73" s="15">
        <f>MasterSheet!AR82</f>
        <v>100</v>
      </c>
      <c r="O73" s="15">
        <f>MasterSheet!AS82</f>
        <v>100</v>
      </c>
      <c r="P73" s="40">
        <f>MasterSheet!AT82</f>
        <v>1</v>
      </c>
      <c r="Q73" s="15">
        <f>MasterSheet!AU82</f>
        <v>85</v>
      </c>
      <c r="R73" s="15">
        <f>MasterSheet!AV82</f>
        <v>85</v>
      </c>
      <c r="S73" s="50">
        <f>MasterSheet!AW82</f>
        <v>1</v>
      </c>
      <c r="T73" s="870"/>
      <c r="U73" s="870"/>
      <c r="V73" s="893"/>
      <c r="W73" s="15">
        <f>MasterSheet!BG82</f>
        <v>90</v>
      </c>
      <c r="X73" s="15">
        <f>MasterSheet!BH82</f>
        <v>90</v>
      </c>
      <c r="Y73" s="50">
        <f>MasterSheet!BI82</f>
        <v>1</v>
      </c>
      <c r="Z73" s="870"/>
      <c r="AA73" s="870"/>
      <c r="AB73" s="893"/>
    </row>
    <row r="76" spans="3:28" ht="30" customHeight="1" x14ac:dyDescent="0.25">
      <c r="C76" s="875" t="s">
        <v>272</v>
      </c>
      <c r="D76" s="900"/>
      <c r="E76" s="900"/>
      <c r="F76" s="882">
        <v>2017</v>
      </c>
      <c r="G76" s="882"/>
      <c r="H76" s="882"/>
      <c r="I76" s="882"/>
      <c r="J76" s="882"/>
      <c r="K76" s="882"/>
      <c r="L76" s="882"/>
      <c r="M76" s="882"/>
      <c r="N76" s="882"/>
      <c r="O76" s="882"/>
      <c r="P76" s="882"/>
      <c r="Q76" s="882"/>
      <c r="R76" s="882"/>
      <c r="S76" s="882"/>
      <c r="T76" s="882"/>
      <c r="U76" s="882"/>
      <c r="V76" s="882"/>
      <c r="W76" s="882"/>
      <c r="X76" s="882"/>
      <c r="Y76" s="882"/>
      <c r="Z76" s="882"/>
      <c r="AA76" s="882"/>
      <c r="AB76" s="882"/>
    </row>
    <row r="77" spans="3:28" ht="30" customHeight="1" x14ac:dyDescent="0.25">
      <c r="C77" s="877"/>
      <c r="D77" s="900"/>
      <c r="E77" s="900"/>
      <c r="F77" s="882" t="s">
        <v>33</v>
      </c>
      <c r="G77" s="882"/>
      <c r="H77" s="882" t="s">
        <v>34</v>
      </c>
      <c r="I77" s="882"/>
      <c r="J77" s="882" t="s">
        <v>44</v>
      </c>
      <c r="K77" s="882"/>
      <c r="L77" s="882" t="s">
        <v>35</v>
      </c>
      <c r="M77" s="882"/>
      <c r="N77" s="882" t="s">
        <v>55</v>
      </c>
      <c r="O77" s="882"/>
      <c r="P77" s="882" t="s">
        <v>220</v>
      </c>
      <c r="Q77" s="881" t="s">
        <v>33</v>
      </c>
      <c r="R77" s="881"/>
      <c r="S77" s="881"/>
      <c r="T77" s="881"/>
      <c r="U77" s="881"/>
      <c r="V77" s="881"/>
      <c r="W77" s="881" t="s">
        <v>34</v>
      </c>
      <c r="X77" s="881"/>
      <c r="Y77" s="881"/>
      <c r="Z77" s="881"/>
      <c r="AA77" s="881"/>
      <c r="AB77" s="881"/>
    </row>
    <row r="78" spans="3:28" ht="30" customHeight="1" x14ac:dyDescent="0.25">
      <c r="C78" s="877"/>
      <c r="D78" s="900"/>
      <c r="E78" s="900"/>
      <c r="F78" s="46" t="s">
        <v>51</v>
      </c>
      <c r="G78" s="46" t="s">
        <v>45</v>
      </c>
      <c r="H78" s="46" t="s">
        <v>51</v>
      </c>
      <c r="I78" s="46" t="s">
        <v>45</v>
      </c>
      <c r="J78" s="46" t="s">
        <v>51</v>
      </c>
      <c r="K78" s="46" t="s">
        <v>45</v>
      </c>
      <c r="L78" s="46" t="s">
        <v>51</v>
      </c>
      <c r="M78" s="46" t="s">
        <v>45</v>
      </c>
      <c r="N78" s="46" t="s">
        <v>51</v>
      </c>
      <c r="O78" s="46" t="s">
        <v>45</v>
      </c>
      <c r="P78" s="882"/>
      <c r="Q78" s="47" t="s">
        <v>221</v>
      </c>
      <c r="R78" s="47" t="s">
        <v>222</v>
      </c>
      <c r="S78" s="47" t="s">
        <v>220</v>
      </c>
      <c r="T78" s="47" t="s">
        <v>224</v>
      </c>
      <c r="U78" s="47" t="s">
        <v>223</v>
      </c>
      <c r="V78" s="47" t="s">
        <v>220</v>
      </c>
      <c r="W78" s="47" t="s">
        <v>221</v>
      </c>
      <c r="X78" s="47" t="s">
        <v>222</v>
      </c>
      <c r="Y78" s="47" t="s">
        <v>220</v>
      </c>
      <c r="Z78" s="47" t="s">
        <v>224</v>
      </c>
      <c r="AA78" s="47" t="s">
        <v>223</v>
      </c>
      <c r="AB78" s="47" t="s">
        <v>220</v>
      </c>
    </row>
    <row r="79" spans="3:28" ht="39.950000000000003" customHeight="1" x14ac:dyDescent="0.25">
      <c r="C79" s="877"/>
      <c r="D79" s="904" t="s">
        <v>41</v>
      </c>
      <c r="E79" s="28" t="s">
        <v>115</v>
      </c>
      <c r="F79" s="15">
        <f>MasterSheet!AJ55</f>
        <v>10</v>
      </c>
      <c r="G79" s="15">
        <f>MasterSheet!AK55</f>
        <v>15</v>
      </c>
      <c r="H79" s="15">
        <f>MasterSheet!AL55</f>
        <v>10</v>
      </c>
      <c r="I79" s="15">
        <f>MasterSheet!AM55</f>
        <v>10</v>
      </c>
      <c r="J79" s="15">
        <f>MasterSheet!AN55</f>
        <v>10</v>
      </c>
      <c r="K79" s="15">
        <f>MasterSheet!AO55</f>
        <v>10</v>
      </c>
      <c r="L79" s="15">
        <f>MasterSheet!AP55</f>
        <v>20</v>
      </c>
      <c r="M79" s="15">
        <f>MasterSheet!AQ55</f>
        <v>15</v>
      </c>
      <c r="N79" s="15">
        <f>MasterSheet!AR55</f>
        <v>80</v>
      </c>
      <c r="O79" s="15">
        <f>MasterSheet!AS55</f>
        <v>80</v>
      </c>
      <c r="P79" s="40">
        <f>MasterSheet!AT55</f>
        <v>1</v>
      </c>
      <c r="Q79" s="15">
        <f>MasterSheet!AU55</f>
        <v>40</v>
      </c>
      <c r="R79" s="15">
        <f>MasterSheet!AV55</f>
        <v>45</v>
      </c>
      <c r="S79" s="50">
        <f>MasterSheet!AW55</f>
        <v>1.125</v>
      </c>
      <c r="T79" s="863">
        <f>AVERAGE(Q79:Q100)</f>
        <v>21.863636363636363</v>
      </c>
      <c r="U79" s="863">
        <f>AVERAGE(R79:R100)</f>
        <v>20.568181818181817</v>
      </c>
      <c r="V79" s="901">
        <f>U79/T79</f>
        <v>0.94074844074844066</v>
      </c>
      <c r="W79" s="15">
        <f>MasterSheet!BG55</f>
        <v>50</v>
      </c>
      <c r="X79" s="15">
        <f>MasterSheet!BH55</f>
        <v>55</v>
      </c>
      <c r="Y79" s="50">
        <f>MasterSheet!BI55</f>
        <v>1.1000000000000001</v>
      </c>
      <c r="Z79" s="863">
        <f>AVERAGE(W79:W100)</f>
        <v>26.5</v>
      </c>
      <c r="AA79" s="863">
        <f>AVERAGE(X79:X100)</f>
        <v>26.386363636363637</v>
      </c>
      <c r="AB79" s="901">
        <f>AA79/Z79</f>
        <v>0.99571183533447682</v>
      </c>
    </row>
    <row r="80" spans="3:28" ht="39.950000000000003" customHeight="1" x14ac:dyDescent="0.25">
      <c r="C80" s="877"/>
      <c r="D80" s="905"/>
      <c r="E80" s="28" t="s">
        <v>117</v>
      </c>
      <c r="F80" s="15">
        <f>MasterSheet!AJ56</f>
        <v>7.5</v>
      </c>
      <c r="G80" s="15">
        <f>MasterSheet!AK56</f>
        <v>6</v>
      </c>
      <c r="H80" s="15">
        <f>MasterSheet!AL56</f>
        <v>5</v>
      </c>
      <c r="I80" s="15">
        <f>MasterSheet!AM56</f>
        <v>5</v>
      </c>
      <c r="J80" s="15">
        <f>MasterSheet!AN56</f>
        <v>7.5</v>
      </c>
      <c r="K80" s="15">
        <f>MasterSheet!AO56</f>
        <v>7.5</v>
      </c>
      <c r="L80" s="15">
        <f>MasterSheet!AP56</f>
        <v>11</v>
      </c>
      <c r="M80" s="15">
        <f>MasterSheet!AQ56</f>
        <v>12.5</v>
      </c>
      <c r="N80" s="15">
        <f>MasterSheet!AR56</f>
        <v>60</v>
      </c>
      <c r="O80" s="15">
        <f>MasterSheet!AS56</f>
        <v>60</v>
      </c>
      <c r="P80" s="40">
        <f>MasterSheet!AT56</f>
        <v>1</v>
      </c>
      <c r="Q80" s="15">
        <f>MasterSheet!AU56</f>
        <v>36.5</v>
      </c>
      <c r="R80" s="15">
        <f>MasterSheet!AV56</f>
        <v>35</v>
      </c>
      <c r="S80" s="50">
        <f>MasterSheet!AW56</f>
        <v>0.95890410958904104</v>
      </c>
      <c r="T80" s="864"/>
      <c r="U80" s="864"/>
      <c r="V80" s="902"/>
      <c r="W80" s="15">
        <f>MasterSheet!BG56</f>
        <v>41.5</v>
      </c>
      <c r="X80" s="15">
        <f>MasterSheet!BH56</f>
        <v>40</v>
      </c>
      <c r="Y80" s="50">
        <f>MasterSheet!BI56</f>
        <v>0.96385542168674698</v>
      </c>
      <c r="Z80" s="864"/>
      <c r="AA80" s="864"/>
      <c r="AB80" s="902"/>
    </row>
    <row r="81" spans="3:28" ht="39.950000000000003" customHeight="1" x14ac:dyDescent="0.25">
      <c r="C81" s="877"/>
      <c r="D81" s="905"/>
      <c r="E81" s="28" t="s">
        <v>118</v>
      </c>
      <c r="F81" s="15">
        <f>MasterSheet!AJ57</f>
        <v>5</v>
      </c>
      <c r="G81" s="15">
        <f>MasterSheet!AK57</f>
        <v>2.5</v>
      </c>
      <c r="H81" s="15">
        <f>MasterSheet!AL57</f>
        <v>5</v>
      </c>
      <c r="I81" s="15">
        <f>MasterSheet!AM57</f>
        <v>8</v>
      </c>
      <c r="J81" s="15">
        <f>MasterSheet!AN57</f>
        <v>6</v>
      </c>
      <c r="K81" s="15">
        <f>MasterSheet!AO57</f>
        <v>3.8</v>
      </c>
      <c r="L81" s="15">
        <f>MasterSheet!AP57</f>
        <v>5</v>
      </c>
      <c r="M81" s="15">
        <f>MasterSheet!AQ57</f>
        <v>6.7</v>
      </c>
      <c r="N81" s="15">
        <f>MasterSheet!AR57</f>
        <v>30</v>
      </c>
      <c r="O81" s="15">
        <f>MasterSheet!AS57</f>
        <v>30</v>
      </c>
      <c r="P81" s="40">
        <f>MasterSheet!AT57</f>
        <v>1</v>
      </c>
      <c r="Q81" s="15">
        <f>MasterSheet!AU57</f>
        <v>14</v>
      </c>
      <c r="R81" s="15">
        <f>MasterSheet!AV57</f>
        <v>11.5</v>
      </c>
      <c r="S81" s="51">
        <f>MasterSheet!AW57</f>
        <v>0.8214285714285714</v>
      </c>
      <c r="T81" s="864"/>
      <c r="U81" s="864"/>
      <c r="V81" s="902"/>
      <c r="W81" s="15">
        <f>MasterSheet!BG57</f>
        <v>19</v>
      </c>
      <c r="X81" s="15">
        <f>MasterSheet!BH57</f>
        <v>19.5</v>
      </c>
      <c r="Y81" s="50">
        <f>MasterSheet!BI57</f>
        <v>1.0263157894736843</v>
      </c>
      <c r="Z81" s="864"/>
      <c r="AA81" s="864"/>
      <c r="AB81" s="902"/>
    </row>
    <row r="82" spans="3:28" ht="39.950000000000003" customHeight="1" x14ac:dyDescent="0.25">
      <c r="C82" s="877"/>
      <c r="D82" s="905"/>
      <c r="E82" s="28" t="s">
        <v>119</v>
      </c>
      <c r="F82" s="15">
        <f>MasterSheet!AJ58</f>
        <v>5</v>
      </c>
      <c r="G82" s="15">
        <f>MasterSheet!AK58</f>
        <v>5</v>
      </c>
      <c r="H82" s="15">
        <f>MasterSheet!AL58</f>
        <v>0</v>
      </c>
      <c r="I82" s="15">
        <f>MasterSheet!AM58</f>
        <v>0</v>
      </c>
      <c r="J82" s="15">
        <f>MasterSheet!AN58</f>
        <v>7.5</v>
      </c>
      <c r="K82" s="15">
        <f>MasterSheet!AO58</f>
        <v>7.5</v>
      </c>
      <c r="L82" s="15">
        <f>MasterSheet!AP58</f>
        <v>7.5</v>
      </c>
      <c r="M82" s="15">
        <f>MasterSheet!AQ58</f>
        <v>7.5</v>
      </c>
      <c r="N82" s="15">
        <f>MasterSheet!AR58</f>
        <v>40</v>
      </c>
      <c r="O82" s="15">
        <f>MasterSheet!AS58</f>
        <v>40</v>
      </c>
      <c r="P82" s="40">
        <f>MasterSheet!AT58</f>
        <v>1</v>
      </c>
      <c r="Q82" s="15">
        <f>MasterSheet!AU58</f>
        <v>25</v>
      </c>
      <c r="R82" s="15">
        <f>MasterSheet!AV58</f>
        <v>25</v>
      </c>
      <c r="S82" s="50">
        <f>MasterSheet!AW58</f>
        <v>1</v>
      </c>
      <c r="T82" s="864"/>
      <c r="U82" s="864"/>
      <c r="V82" s="902"/>
      <c r="W82" s="15">
        <f>MasterSheet!BG58</f>
        <v>25</v>
      </c>
      <c r="X82" s="15">
        <f>MasterSheet!BH58</f>
        <v>25</v>
      </c>
      <c r="Y82" s="50">
        <f>MasterSheet!BI58</f>
        <v>1</v>
      </c>
      <c r="Z82" s="864"/>
      <c r="AA82" s="864"/>
      <c r="AB82" s="902"/>
    </row>
    <row r="83" spans="3:28" ht="39.950000000000003" customHeight="1" x14ac:dyDescent="0.25">
      <c r="C83" s="877"/>
      <c r="D83" s="905"/>
      <c r="E83" s="28" t="s">
        <v>120</v>
      </c>
      <c r="F83" s="15">
        <f>MasterSheet!AJ59</f>
        <v>5</v>
      </c>
      <c r="G83" s="15">
        <f>MasterSheet!AK59</f>
        <v>7</v>
      </c>
      <c r="H83" s="15">
        <f>MasterSheet!AL59</f>
        <v>5</v>
      </c>
      <c r="I83" s="15">
        <f>MasterSheet!AM59</f>
        <v>5</v>
      </c>
      <c r="J83" s="15">
        <f>MasterSheet!AN59</f>
        <v>5</v>
      </c>
      <c r="K83" s="15">
        <f>MasterSheet!AO59</f>
        <v>5</v>
      </c>
      <c r="L83" s="15">
        <f>MasterSheet!AP59</f>
        <v>7</v>
      </c>
      <c r="M83" s="15">
        <f>MasterSheet!AQ59</f>
        <v>5</v>
      </c>
      <c r="N83" s="15">
        <f>MasterSheet!AR59</f>
        <v>40</v>
      </c>
      <c r="O83" s="15">
        <f>MasterSheet!AS59</f>
        <v>40</v>
      </c>
      <c r="P83" s="40">
        <f>MasterSheet!AT59</f>
        <v>1</v>
      </c>
      <c r="Q83" s="15">
        <f>MasterSheet!AU59</f>
        <v>23</v>
      </c>
      <c r="R83" s="15">
        <f>MasterSheet!AV59</f>
        <v>25</v>
      </c>
      <c r="S83" s="50">
        <f>MasterSheet!AW59</f>
        <v>1.0869565217391304</v>
      </c>
      <c r="T83" s="864"/>
      <c r="U83" s="864"/>
      <c r="V83" s="902"/>
      <c r="W83" s="15">
        <f>MasterSheet!BG59</f>
        <v>28</v>
      </c>
      <c r="X83" s="15">
        <f>MasterSheet!BH59</f>
        <v>30</v>
      </c>
      <c r="Y83" s="50">
        <f>MasterSheet!BI59</f>
        <v>1.0714285714285714</v>
      </c>
      <c r="Z83" s="864"/>
      <c r="AA83" s="864"/>
      <c r="AB83" s="902"/>
    </row>
    <row r="84" spans="3:28" ht="39.950000000000003" customHeight="1" x14ac:dyDescent="0.25">
      <c r="C84" s="877"/>
      <c r="D84" s="905"/>
      <c r="E84" s="28" t="s">
        <v>121</v>
      </c>
      <c r="F84" s="15">
        <f>MasterSheet!AJ60</f>
        <v>5</v>
      </c>
      <c r="G84" s="15">
        <f>MasterSheet!AK60</f>
        <v>5</v>
      </c>
      <c r="H84" s="15">
        <f>MasterSheet!AL60</f>
        <v>5</v>
      </c>
      <c r="I84" s="15">
        <f>MasterSheet!AM60</f>
        <v>5</v>
      </c>
      <c r="J84" s="15">
        <f>MasterSheet!AN60</f>
        <v>5</v>
      </c>
      <c r="K84" s="15">
        <f>MasterSheet!AO60</f>
        <v>5</v>
      </c>
      <c r="L84" s="15">
        <f>MasterSheet!AP60</f>
        <v>5</v>
      </c>
      <c r="M84" s="15">
        <f>MasterSheet!AQ60</f>
        <v>5</v>
      </c>
      <c r="N84" s="15">
        <f>MasterSheet!AR60</f>
        <v>40</v>
      </c>
      <c r="O84" s="15">
        <f>MasterSheet!AS60</f>
        <v>40</v>
      </c>
      <c r="P84" s="40">
        <f>MasterSheet!AT60</f>
        <v>1</v>
      </c>
      <c r="Q84" s="15">
        <f>MasterSheet!AU60</f>
        <v>25</v>
      </c>
      <c r="R84" s="15">
        <f>MasterSheet!AV60</f>
        <v>25</v>
      </c>
      <c r="S84" s="50">
        <f>MasterSheet!AW60</f>
        <v>1</v>
      </c>
      <c r="T84" s="864"/>
      <c r="U84" s="864"/>
      <c r="V84" s="902"/>
      <c r="W84" s="15">
        <f>MasterSheet!BG60</f>
        <v>30</v>
      </c>
      <c r="X84" s="15">
        <f>MasterSheet!BH60</f>
        <v>30</v>
      </c>
      <c r="Y84" s="50">
        <f>MasterSheet!BI60</f>
        <v>1</v>
      </c>
      <c r="Z84" s="864"/>
      <c r="AA84" s="864"/>
      <c r="AB84" s="902"/>
    </row>
    <row r="85" spans="3:28" ht="39.950000000000003" customHeight="1" x14ac:dyDescent="0.25">
      <c r="C85" s="877"/>
      <c r="D85" s="905"/>
      <c r="E85" s="28" t="s">
        <v>123</v>
      </c>
      <c r="F85" s="15">
        <f>MasterSheet!AJ61</f>
        <v>12.5</v>
      </c>
      <c r="G85" s="15">
        <f>MasterSheet!AK61</f>
        <v>14.5</v>
      </c>
      <c r="H85" s="15">
        <f>MasterSheet!AL61</f>
        <v>12.5</v>
      </c>
      <c r="I85" s="15">
        <f>MasterSheet!AM61</f>
        <v>12.5</v>
      </c>
      <c r="J85" s="15">
        <f>MasterSheet!AN61</f>
        <v>12.5</v>
      </c>
      <c r="K85" s="15">
        <f>MasterSheet!AO61</f>
        <v>12.5</v>
      </c>
      <c r="L85" s="15">
        <f>MasterSheet!AP61</f>
        <v>14.5</v>
      </c>
      <c r="M85" s="15">
        <f>MasterSheet!AQ61</f>
        <v>12.5</v>
      </c>
      <c r="N85" s="15">
        <f>MasterSheet!AR61</f>
        <v>70</v>
      </c>
      <c r="O85" s="15">
        <f>MasterSheet!AS61</f>
        <v>70</v>
      </c>
      <c r="P85" s="40">
        <f>MasterSheet!AT61</f>
        <v>1</v>
      </c>
      <c r="Q85" s="15">
        <f>MasterSheet!AU61</f>
        <v>30.5</v>
      </c>
      <c r="R85" s="15">
        <f>MasterSheet!AV61</f>
        <v>32.5</v>
      </c>
      <c r="S85" s="50">
        <f>MasterSheet!AW61</f>
        <v>1.0655737704918034</v>
      </c>
      <c r="T85" s="864"/>
      <c r="U85" s="864"/>
      <c r="V85" s="902"/>
      <c r="W85" s="15">
        <f>MasterSheet!BG61</f>
        <v>43</v>
      </c>
      <c r="X85" s="15">
        <f>MasterSheet!BH61</f>
        <v>45</v>
      </c>
      <c r="Y85" s="50">
        <f>MasterSheet!BI61</f>
        <v>1.0465116279069768</v>
      </c>
      <c r="Z85" s="864"/>
      <c r="AA85" s="864"/>
      <c r="AB85" s="902"/>
    </row>
    <row r="86" spans="3:28" ht="39.950000000000003" customHeight="1" x14ac:dyDescent="0.25">
      <c r="C86" s="877"/>
      <c r="D86" s="906"/>
      <c r="E86" s="28" t="s">
        <v>274</v>
      </c>
      <c r="F86" s="15">
        <f>MasterSheet!AJ62</f>
        <v>0</v>
      </c>
      <c r="G86" s="15">
        <f>MasterSheet!AK62</f>
        <v>0</v>
      </c>
      <c r="H86" s="15">
        <f>MasterSheet!AL62</f>
        <v>0</v>
      </c>
      <c r="I86" s="15">
        <f>MasterSheet!AM62</f>
        <v>0</v>
      </c>
      <c r="J86" s="15">
        <f>MasterSheet!AN62</f>
        <v>0</v>
      </c>
      <c r="K86" s="15">
        <f>MasterSheet!AO62</f>
        <v>0</v>
      </c>
      <c r="L86" s="15">
        <f>MasterSheet!AP62</f>
        <v>25</v>
      </c>
      <c r="M86" s="15">
        <f>MasterSheet!AQ62</f>
        <v>25</v>
      </c>
      <c r="N86" s="15">
        <f>MasterSheet!AR62</f>
        <v>25</v>
      </c>
      <c r="O86" s="15">
        <f>MasterSheet!AS62</f>
        <v>25</v>
      </c>
      <c r="P86" s="15">
        <f>MasterSheet!AT62</f>
        <v>1</v>
      </c>
      <c r="Q86" s="15">
        <f>MasterSheet!AU62</f>
        <v>0</v>
      </c>
      <c r="R86" s="15">
        <f>MasterSheet!AV62</f>
        <v>0</v>
      </c>
      <c r="S86" s="7"/>
      <c r="T86" s="864"/>
      <c r="U86" s="864"/>
      <c r="V86" s="902"/>
      <c r="W86" s="15">
        <f>MasterSheet!BG62</f>
        <v>0</v>
      </c>
      <c r="X86" s="15">
        <f>MasterSheet!BH62</f>
        <v>0</v>
      </c>
      <c r="Y86" s="7"/>
      <c r="Z86" s="864"/>
      <c r="AA86" s="864"/>
      <c r="AB86" s="902"/>
    </row>
    <row r="87" spans="3:28" ht="39.950000000000003" customHeight="1" x14ac:dyDescent="0.25">
      <c r="C87" s="877"/>
      <c r="D87" s="876" t="s">
        <v>238</v>
      </c>
      <c r="E87" s="28" t="s">
        <v>146</v>
      </c>
      <c r="F87" s="15">
        <f>MasterSheet!AJ83</f>
        <v>16</v>
      </c>
      <c r="G87" s="15">
        <f>MasterSheet!AK83</f>
        <v>2</v>
      </c>
      <c r="H87" s="15">
        <f>MasterSheet!AL83</f>
        <v>10</v>
      </c>
      <c r="I87" s="15">
        <f>MasterSheet!AM83</f>
        <v>26</v>
      </c>
      <c r="J87" s="15">
        <f>MasterSheet!AN83</f>
        <v>19.5</v>
      </c>
      <c r="K87" s="15">
        <f>MasterSheet!AO83</f>
        <v>18.5</v>
      </c>
      <c r="L87" s="15">
        <f>MasterSheet!AP83</f>
        <v>6.5</v>
      </c>
      <c r="M87" s="15">
        <f>MasterSheet!AQ83</f>
        <v>5.5</v>
      </c>
      <c r="N87" s="15">
        <f>MasterSheet!AR83</f>
        <v>85</v>
      </c>
      <c r="O87" s="15">
        <f>MasterSheet!AS83</f>
        <v>85</v>
      </c>
      <c r="P87" s="40">
        <f>MasterSheet!AT83</f>
        <v>1</v>
      </c>
      <c r="Q87" s="15">
        <f>MasterSheet!AU83</f>
        <v>49</v>
      </c>
      <c r="R87" s="15">
        <f>MasterSheet!AV83</f>
        <v>35</v>
      </c>
      <c r="S87" s="51">
        <f>MasterSheet!AW83</f>
        <v>0.7142857142857143</v>
      </c>
      <c r="T87" s="864"/>
      <c r="U87" s="864"/>
      <c r="V87" s="902"/>
      <c r="W87" s="15">
        <f>MasterSheet!BG83</f>
        <v>59</v>
      </c>
      <c r="X87" s="15">
        <f>MasterSheet!BH83</f>
        <v>61</v>
      </c>
      <c r="Y87" s="50">
        <f>MasterSheet!BI83</f>
        <v>1.0338983050847457</v>
      </c>
      <c r="Z87" s="864"/>
      <c r="AA87" s="864"/>
      <c r="AB87" s="902"/>
    </row>
    <row r="88" spans="3:28" ht="39.950000000000003" customHeight="1" x14ac:dyDescent="0.25">
      <c r="C88" s="877"/>
      <c r="D88" s="876"/>
      <c r="E88" s="28" t="s">
        <v>147</v>
      </c>
      <c r="F88" s="15">
        <f>MasterSheet!AJ84</f>
        <v>5</v>
      </c>
      <c r="G88" s="15">
        <f>MasterSheet!AK84</f>
        <v>0</v>
      </c>
      <c r="H88" s="15">
        <f>MasterSheet!AL84</f>
        <v>0</v>
      </c>
      <c r="I88" s="15">
        <f>MasterSheet!AM84</f>
        <v>0</v>
      </c>
      <c r="J88" s="15">
        <f>MasterSheet!AN84</f>
        <v>5</v>
      </c>
      <c r="K88" s="15">
        <f>MasterSheet!AO84</f>
        <v>9</v>
      </c>
      <c r="L88" s="15">
        <f>MasterSheet!AP84</f>
        <v>7</v>
      </c>
      <c r="M88" s="15">
        <f>MasterSheet!AQ84</f>
        <v>8</v>
      </c>
      <c r="N88" s="15">
        <f>MasterSheet!AR84</f>
        <v>35</v>
      </c>
      <c r="O88" s="15">
        <f>MasterSheet!AS84</f>
        <v>35</v>
      </c>
      <c r="P88" s="40">
        <f>MasterSheet!AT84</f>
        <v>1</v>
      </c>
      <c r="Q88" s="15">
        <f>MasterSheet!AU84</f>
        <v>23</v>
      </c>
      <c r="R88" s="15">
        <f>MasterSheet!AV84</f>
        <v>18</v>
      </c>
      <c r="S88" s="51">
        <f>MasterSheet!AW84</f>
        <v>0.78260869565217395</v>
      </c>
      <c r="T88" s="864"/>
      <c r="U88" s="864"/>
      <c r="V88" s="902"/>
      <c r="W88" s="15">
        <f>MasterSheet!BG84</f>
        <v>23</v>
      </c>
      <c r="X88" s="15">
        <f>MasterSheet!BH84</f>
        <v>18</v>
      </c>
      <c r="Y88" s="51">
        <f>MasterSheet!BI84</f>
        <v>0.78260869565217395</v>
      </c>
      <c r="Z88" s="864"/>
      <c r="AA88" s="864"/>
      <c r="AB88" s="902"/>
    </row>
    <row r="89" spans="3:28" ht="39.950000000000003" customHeight="1" x14ac:dyDescent="0.25">
      <c r="C89" s="877"/>
      <c r="D89" s="876" t="s">
        <v>42</v>
      </c>
      <c r="E89" s="28" t="s">
        <v>157</v>
      </c>
      <c r="F89" s="15">
        <f>MasterSheet!AJ94</f>
        <v>5</v>
      </c>
      <c r="G89" s="15">
        <f>MasterSheet!AK94</f>
        <v>4</v>
      </c>
      <c r="H89" s="15">
        <f>MasterSheet!AL94</f>
        <v>5</v>
      </c>
      <c r="I89" s="15">
        <f>MasterSheet!AM94</f>
        <v>5</v>
      </c>
      <c r="J89" s="15">
        <f>MasterSheet!AN94</f>
        <v>5</v>
      </c>
      <c r="K89" s="15">
        <f>MasterSheet!AO94</f>
        <v>5</v>
      </c>
      <c r="L89" s="15">
        <f>MasterSheet!AP94</f>
        <v>5</v>
      </c>
      <c r="M89" s="15">
        <f>MasterSheet!AQ94</f>
        <v>6</v>
      </c>
      <c r="N89" s="15">
        <f>MasterSheet!AR94</f>
        <v>40</v>
      </c>
      <c r="O89" s="15">
        <f>MasterSheet!AS94</f>
        <v>40</v>
      </c>
      <c r="P89" s="40">
        <f>MasterSheet!AT94</f>
        <v>1</v>
      </c>
      <c r="Q89" s="15">
        <f>MasterSheet!AU94</f>
        <v>25</v>
      </c>
      <c r="R89" s="15">
        <f>MasterSheet!AV94</f>
        <v>24</v>
      </c>
      <c r="S89" s="50">
        <f>MasterSheet!AW94</f>
        <v>0.96</v>
      </c>
      <c r="T89" s="864"/>
      <c r="U89" s="864"/>
      <c r="V89" s="902"/>
      <c r="W89" s="15">
        <f>MasterSheet!BG94</f>
        <v>30</v>
      </c>
      <c r="X89" s="15">
        <f>MasterSheet!BH94</f>
        <v>29</v>
      </c>
      <c r="Y89" s="50">
        <f>MasterSheet!BI94</f>
        <v>0.96666666666666667</v>
      </c>
      <c r="Z89" s="864"/>
      <c r="AA89" s="864"/>
      <c r="AB89" s="902"/>
    </row>
    <row r="90" spans="3:28" ht="39.950000000000003" customHeight="1" x14ac:dyDescent="0.25">
      <c r="C90" s="877"/>
      <c r="D90" s="876"/>
      <c r="E90" s="28" t="s">
        <v>159</v>
      </c>
      <c r="F90" s="15">
        <f>MasterSheet!AJ95</f>
        <v>5.5</v>
      </c>
      <c r="G90" s="15">
        <f>MasterSheet!AK95</f>
        <v>4</v>
      </c>
      <c r="H90" s="15">
        <f>MasterSheet!AL95</f>
        <v>5.5</v>
      </c>
      <c r="I90" s="15">
        <f>MasterSheet!AM95</f>
        <v>5.5</v>
      </c>
      <c r="J90" s="15">
        <f>MasterSheet!AN95</f>
        <v>5.5</v>
      </c>
      <c r="K90" s="15">
        <f>MasterSheet!AO95</f>
        <v>5.5</v>
      </c>
      <c r="L90" s="15">
        <f>MasterSheet!AP95</f>
        <v>5.5</v>
      </c>
      <c r="M90" s="15">
        <f>MasterSheet!AQ95</f>
        <v>7</v>
      </c>
      <c r="N90" s="15">
        <f>MasterSheet!AR95</f>
        <v>34</v>
      </c>
      <c r="O90" s="15">
        <f>MasterSheet!AS95</f>
        <v>34</v>
      </c>
      <c r="P90" s="40">
        <f>MasterSheet!AT95</f>
        <v>1</v>
      </c>
      <c r="Q90" s="15">
        <f>MasterSheet!AU95</f>
        <v>17.5</v>
      </c>
      <c r="R90" s="15">
        <f>MasterSheet!AV95</f>
        <v>16</v>
      </c>
      <c r="S90" s="50">
        <f>MasterSheet!AW95</f>
        <v>0.91428571428571426</v>
      </c>
      <c r="T90" s="864"/>
      <c r="U90" s="864"/>
      <c r="V90" s="902"/>
      <c r="W90" s="15">
        <f>MasterSheet!BG95</f>
        <v>23</v>
      </c>
      <c r="X90" s="15">
        <f>MasterSheet!BH95</f>
        <v>21.5</v>
      </c>
      <c r="Y90" s="50">
        <f>MasterSheet!BI95</f>
        <v>0.93478260869565222</v>
      </c>
      <c r="Z90" s="864"/>
      <c r="AA90" s="864"/>
      <c r="AB90" s="902"/>
    </row>
    <row r="91" spans="3:28" ht="39.950000000000003" customHeight="1" x14ac:dyDescent="0.25">
      <c r="C91" s="877"/>
      <c r="D91" s="876"/>
      <c r="E91" s="28" t="s">
        <v>160</v>
      </c>
      <c r="F91" s="15">
        <f>MasterSheet!AJ96</f>
        <v>5</v>
      </c>
      <c r="G91" s="15">
        <f>MasterSheet!AK96</f>
        <v>3</v>
      </c>
      <c r="H91" s="15">
        <f>MasterSheet!AL96</f>
        <v>5</v>
      </c>
      <c r="I91" s="15">
        <f>MasterSheet!AM96</f>
        <v>5</v>
      </c>
      <c r="J91" s="15">
        <f>MasterSheet!AN96</f>
        <v>5</v>
      </c>
      <c r="K91" s="15">
        <f>MasterSheet!AO96</f>
        <v>5</v>
      </c>
      <c r="L91" s="15">
        <f>MasterSheet!AP96</f>
        <v>5</v>
      </c>
      <c r="M91" s="15">
        <f>MasterSheet!AQ96</f>
        <v>7</v>
      </c>
      <c r="N91" s="15">
        <f>MasterSheet!AR96</f>
        <v>40</v>
      </c>
      <c r="O91" s="15">
        <f>MasterSheet!AS96</f>
        <v>40</v>
      </c>
      <c r="P91" s="40">
        <f>MasterSheet!AT96</f>
        <v>1</v>
      </c>
      <c r="Q91" s="15">
        <f>MasterSheet!AU96</f>
        <v>25</v>
      </c>
      <c r="R91" s="15">
        <f>MasterSheet!AV96</f>
        <v>23</v>
      </c>
      <c r="S91" s="50">
        <f>MasterSheet!AW96</f>
        <v>0.92</v>
      </c>
      <c r="T91" s="864"/>
      <c r="U91" s="864"/>
      <c r="V91" s="902"/>
      <c r="W91" s="15">
        <f>MasterSheet!BG96</f>
        <v>30</v>
      </c>
      <c r="X91" s="15">
        <f>MasterSheet!BH96</f>
        <v>28</v>
      </c>
      <c r="Y91" s="50">
        <f>MasterSheet!BI96</f>
        <v>0.93333333333333335</v>
      </c>
      <c r="Z91" s="864"/>
      <c r="AA91" s="864"/>
      <c r="AB91" s="902"/>
    </row>
    <row r="92" spans="3:28" ht="39.950000000000003" customHeight="1" x14ac:dyDescent="0.25">
      <c r="C92" s="877"/>
      <c r="D92" s="876"/>
      <c r="E92" s="28" t="s">
        <v>162</v>
      </c>
      <c r="F92" s="15">
        <f>MasterSheet!AJ97</f>
        <v>6</v>
      </c>
      <c r="G92" s="15">
        <f>MasterSheet!AK97</f>
        <v>4</v>
      </c>
      <c r="H92" s="15">
        <f>MasterSheet!AL97</f>
        <v>6</v>
      </c>
      <c r="I92" s="15">
        <f>MasterSheet!AM97</f>
        <v>7</v>
      </c>
      <c r="J92" s="15">
        <f>MasterSheet!AN97</f>
        <v>6</v>
      </c>
      <c r="K92" s="15">
        <f>MasterSheet!AO97</f>
        <v>6</v>
      </c>
      <c r="L92" s="15">
        <f>MasterSheet!AP97</f>
        <v>6</v>
      </c>
      <c r="M92" s="15">
        <f>MasterSheet!AQ97</f>
        <v>7</v>
      </c>
      <c r="N92" s="15">
        <f>MasterSheet!AR97</f>
        <v>28</v>
      </c>
      <c r="O92" s="15">
        <f>MasterSheet!AS97</f>
        <v>28</v>
      </c>
      <c r="P92" s="40">
        <f>MasterSheet!AT97</f>
        <v>1</v>
      </c>
      <c r="Q92" s="15">
        <f>MasterSheet!AU97</f>
        <v>10</v>
      </c>
      <c r="R92" s="15">
        <f>MasterSheet!AV97</f>
        <v>8</v>
      </c>
      <c r="S92" s="51">
        <f>MasterSheet!AW97</f>
        <v>0.8</v>
      </c>
      <c r="T92" s="864"/>
      <c r="U92" s="864"/>
      <c r="V92" s="902"/>
      <c r="W92" s="15">
        <f>MasterSheet!BG97</f>
        <v>16</v>
      </c>
      <c r="X92" s="15">
        <f>MasterSheet!BH97</f>
        <v>15</v>
      </c>
      <c r="Y92" s="50">
        <f>MasterSheet!BI97</f>
        <v>0.9375</v>
      </c>
      <c r="Z92" s="864"/>
      <c r="AA92" s="864"/>
      <c r="AB92" s="902"/>
    </row>
    <row r="93" spans="3:28" ht="39.950000000000003" customHeight="1" x14ac:dyDescent="0.25">
      <c r="C93" s="877"/>
      <c r="D93" s="876"/>
      <c r="E93" s="28" t="s">
        <v>163</v>
      </c>
      <c r="F93" s="15">
        <f>MasterSheet!AJ98</f>
        <v>6</v>
      </c>
      <c r="G93" s="15">
        <f>MasterSheet!AK98</f>
        <v>6</v>
      </c>
      <c r="H93" s="15">
        <f>MasterSheet!AL98</f>
        <v>6</v>
      </c>
      <c r="I93" s="15">
        <f>MasterSheet!AM98</f>
        <v>6</v>
      </c>
      <c r="J93" s="15">
        <f>MasterSheet!AN98</f>
        <v>6</v>
      </c>
      <c r="K93" s="15">
        <f>MasterSheet!AO98</f>
        <v>6</v>
      </c>
      <c r="L93" s="15">
        <f>MasterSheet!AP98</f>
        <v>6</v>
      </c>
      <c r="M93" s="15">
        <f>MasterSheet!AQ98</f>
        <v>6</v>
      </c>
      <c r="N93" s="15">
        <f>MasterSheet!AR98</f>
        <v>28</v>
      </c>
      <c r="O93" s="15">
        <f>MasterSheet!AS98</f>
        <v>28</v>
      </c>
      <c r="P93" s="40">
        <f>MasterSheet!AT98</f>
        <v>1</v>
      </c>
      <c r="Q93" s="15">
        <f>MasterSheet!AU98</f>
        <v>10</v>
      </c>
      <c r="R93" s="15">
        <f>MasterSheet!AV98</f>
        <v>10</v>
      </c>
      <c r="S93" s="50">
        <f>MasterSheet!AW98</f>
        <v>1</v>
      </c>
      <c r="T93" s="864"/>
      <c r="U93" s="864"/>
      <c r="V93" s="902"/>
      <c r="W93" s="15">
        <f>MasterSheet!BG98</f>
        <v>16</v>
      </c>
      <c r="X93" s="15">
        <f>MasterSheet!BH98</f>
        <v>16</v>
      </c>
      <c r="Y93" s="50">
        <f>MasterSheet!BI98</f>
        <v>1</v>
      </c>
      <c r="Z93" s="864"/>
      <c r="AA93" s="864"/>
      <c r="AB93" s="902"/>
    </row>
    <row r="94" spans="3:28" ht="39.950000000000003" customHeight="1" x14ac:dyDescent="0.25">
      <c r="C94" s="877"/>
      <c r="D94" s="876"/>
      <c r="E94" s="28" t="s">
        <v>164</v>
      </c>
      <c r="F94" s="15">
        <f>MasterSheet!AJ99</f>
        <v>5</v>
      </c>
      <c r="G94" s="15">
        <f>MasterSheet!AK99</f>
        <v>1.5</v>
      </c>
      <c r="H94" s="15">
        <f>MasterSheet!AL99</f>
        <v>2</v>
      </c>
      <c r="I94" s="15">
        <f>MasterSheet!AM99</f>
        <v>5.5</v>
      </c>
      <c r="J94" s="15">
        <f>MasterSheet!AN99</f>
        <v>5</v>
      </c>
      <c r="K94" s="15">
        <f>MasterSheet!AO99</f>
        <v>5</v>
      </c>
      <c r="L94" s="15">
        <f>MasterSheet!AP99</f>
        <v>10.5</v>
      </c>
      <c r="M94" s="15">
        <f>MasterSheet!AQ99</f>
        <v>10.5</v>
      </c>
      <c r="N94" s="15">
        <f>MasterSheet!AR99</f>
        <v>32.5</v>
      </c>
      <c r="O94" s="15">
        <f>MasterSheet!AS99</f>
        <v>32.5</v>
      </c>
      <c r="P94" s="40">
        <f>MasterSheet!AT99</f>
        <v>1</v>
      </c>
      <c r="Q94" s="15">
        <f>MasterSheet!AU99</f>
        <v>15</v>
      </c>
      <c r="R94" s="15">
        <f>MasterSheet!AV99</f>
        <v>11.5</v>
      </c>
      <c r="S94" s="51">
        <f>MasterSheet!AW99</f>
        <v>0.76666666666666672</v>
      </c>
      <c r="T94" s="864"/>
      <c r="U94" s="864"/>
      <c r="V94" s="902"/>
      <c r="W94" s="15">
        <f>MasterSheet!BG99</f>
        <v>17</v>
      </c>
      <c r="X94" s="15">
        <f>MasterSheet!BH99</f>
        <v>17</v>
      </c>
      <c r="Y94" s="50">
        <f>MasterSheet!BI99</f>
        <v>1</v>
      </c>
      <c r="Z94" s="864"/>
      <c r="AA94" s="864"/>
      <c r="AB94" s="902"/>
    </row>
    <row r="95" spans="3:28" ht="39.950000000000003" customHeight="1" x14ac:dyDescent="0.25">
      <c r="C95" s="877"/>
      <c r="D95" s="876"/>
      <c r="E95" s="28" t="s">
        <v>165</v>
      </c>
      <c r="F95" s="15">
        <f>MasterSheet!AJ100</f>
        <v>5</v>
      </c>
      <c r="G95" s="15">
        <f>MasterSheet!AK100</f>
        <v>5</v>
      </c>
      <c r="H95" s="15">
        <f>MasterSheet!AL100</f>
        <v>0</v>
      </c>
      <c r="I95" s="15">
        <f>MasterSheet!AM100</f>
        <v>4</v>
      </c>
      <c r="J95" s="15">
        <f>MasterSheet!AN100</f>
        <v>15</v>
      </c>
      <c r="K95" s="15">
        <f>MasterSheet!AO100</f>
        <v>15</v>
      </c>
      <c r="L95" s="15">
        <f>MasterSheet!AP100</f>
        <v>50</v>
      </c>
      <c r="M95" s="15">
        <f>MasterSheet!AQ100</f>
        <v>51</v>
      </c>
      <c r="N95" s="15">
        <f>MasterSheet!AR100</f>
        <v>80</v>
      </c>
      <c r="O95" s="15">
        <f>MasterSheet!AS100</f>
        <v>80</v>
      </c>
      <c r="P95" s="40">
        <f>MasterSheet!AT100</f>
        <v>1</v>
      </c>
      <c r="Q95" s="15">
        <f>MasterSheet!AU100</f>
        <v>15</v>
      </c>
      <c r="R95" s="15">
        <f>MasterSheet!AV100</f>
        <v>10</v>
      </c>
      <c r="S95" s="51">
        <f>MasterSheet!AW100</f>
        <v>0.66666666666666663</v>
      </c>
      <c r="T95" s="864"/>
      <c r="U95" s="864"/>
      <c r="V95" s="902"/>
      <c r="W95" s="15">
        <f>MasterSheet!BG100</f>
        <v>15</v>
      </c>
      <c r="X95" s="15">
        <f>MasterSheet!BH100</f>
        <v>14</v>
      </c>
      <c r="Y95" s="50">
        <f>MasterSheet!BI100</f>
        <v>0.93333333333333335</v>
      </c>
      <c r="Z95" s="864"/>
      <c r="AA95" s="864"/>
      <c r="AB95" s="902"/>
    </row>
    <row r="96" spans="3:28" ht="39.950000000000003" customHeight="1" x14ac:dyDescent="0.25">
      <c r="C96" s="877"/>
      <c r="D96" s="876"/>
      <c r="E96" s="28" t="s">
        <v>166</v>
      </c>
      <c r="F96" s="15">
        <f>MasterSheet!AJ101</f>
        <v>2.5</v>
      </c>
      <c r="G96" s="15">
        <f>MasterSheet!AK101</f>
        <v>2.5</v>
      </c>
      <c r="H96" s="15">
        <f>MasterSheet!AL101</f>
        <v>2.5</v>
      </c>
      <c r="I96" s="15">
        <f>MasterSheet!AM101</f>
        <v>2.5</v>
      </c>
      <c r="J96" s="15">
        <f>MasterSheet!AN101</f>
        <v>2.5</v>
      </c>
      <c r="K96" s="15">
        <f>MasterSheet!AO101</f>
        <v>2.5</v>
      </c>
      <c r="L96" s="15">
        <f>MasterSheet!AP101</f>
        <v>2.5</v>
      </c>
      <c r="M96" s="15">
        <f>MasterSheet!AQ101</f>
        <v>0</v>
      </c>
      <c r="N96" s="15">
        <f>MasterSheet!AR101</f>
        <v>100</v>
      </c>
      <c r="O96" s="15">
        <f>MasterSheet!AS101</f>
        <v>97.5</v>
      </c>
      <c r="P96" s="40">
        <f>MasterSheet!AT101</f>
        <v>0.97499999999999998</v>
      </c>
      <c r="Q96" s="15">
        <f>MasterSheet!AU101</f>
        <v>92.5</v>
      </c>
      <c r="R96" s="15">
        <f>MasterSheet!AV101</f>
        <v>92.5</v>
      </c>
      <c r="S96" s="50">
        <f>MasterSheet!AW101</f>
        <v>1</v>
      </c>
      <c r="T96" s="864"/>
      <c r="U96" s="864"/>
      <c r="V96" s="902"/>
      <c r="W96" s="15">
        <f>MasterSheet!BG101</f>
        <v>95</v>
      </c>
      <c r="X96" s="15">
        <f>MasterSheet!BH101</f>
        <v>95</v>
      </c>
      <c r="Y96" s="50">
        <f>MasterSheet!BI101</f>
        <v>1</v>
      </c>
      <c r="Z96" s="864"/>
      <c r="AA96" s="864"/>
      <c r="AB96" s="902"/>
    </row>
    <row r="97" spans="3:28" ht="39.950000000000003" customHeight="1" x14ac:dyDescent="0.25">
      <c r="C97" s="877"/>
      <c r="D97" s="880" t="s">
        <v>210</v>
      </c>
      <c r="E97" s="23">
        <v>126</v>
      </c>
      <c r="F97" s="15">
        <f>MasterSheet!AJ117</f>
        <v>5</v>
      </c>
      <c r="G97" s="15">
        <f>MasterSheet!AK117</f>
        <v>5.5</v>
      </c>
      <c r="H97" s="15">
        <f>MasterSheet!AL117</f>
        <v>5</v>
      </c>
      <c r="I97" s="15">
        <f>MasterSheet!AM117</f>
        <v>4.5</v>
      </c>
      <c r="J97" s="15">
        <f>MasterSheet!AN117</f>
        <v>10</v>
      </c>
      <c r="K97" s="15">
        <f>MasterSheet!AO117</f>
        <v>10</v>
      </c>
      <c r="L97" s="15">
        <f>MasterSheet!AP117</f>
        <v>10</v>
      </c>
      <c r="M97" s="15">
        <f>MasterSheet!AQ117</f>
        <v>10</v>
      </c>
      <c r="N97" s="15">
        <f>MasterSheet!AR117</f>
        <v>30</v>
      </c>
      <c r="O97" s="15">
        <f>MasterSheet!AS117</f>
        <v>30</v>
      </c>
      <c r="P97" s="40">
        <f>MasterSheet!AT117</f>
        <v>1</v>
      </c>
      <c r="Q97" s="15">
        <f>MasterSheet!AU117</f>
        <v>5</v>
      </c>
      <c r="R97" s="15">
        <f>MasterSheet!AV117</f>
        <v>5.5</v>
      </c>
      <c r="S97" s="50">
        <f>MasterSheet!AW117</f>
        <v>1.1000000000000001</v>
      </c>
      <c r="T97" s="864"/>
      <c r="U97" s="864"/>
      <c r="V97" s="902"/>
      <c r="W97" s="15">
        <f>MasterSheet!BG117</f>
        <v>10</v>
      </c>
      <c r="X97" s="15">
        <f>MasterSheet!BH117</f>
        <v>10</v>
      </c>
      <c r="Y97" s="50">
        <f>MasterSheet!BI117</f>
        <v>1</v>
      </c>
      <c r="Z97" s="864"/>
      <c r="AA97" s="864"/>
      <c r="AB97" s="902"/>
    </row>
    <row r="98" spans="3:28" ht="39.950000000000003" customHeight="1" x14ac:dyDescent="0.25">
      <c r="C98" s="877"/>
      <c r="D98" s="880"/>
      <c r="E98" s="23">
        <v>127</v>
      </c>
      <c r="F98" s="15">
        <f>MasterSheet!AJ118</f>
        <v>0</v>
      </c>
      <c r="G98" s="15">
        <f>MasterSheet!AK118</f>
        <v>0</v>
      </c>
      <c r="H98" s="15">
        <f>MasterSheet!AL118</f>
        <v>2.5</v>
      </c>
      <c r="I98" s="15">
        <f>MasterSheet!AM118</f>
        <v>2.5</v>
      </c>
      <c r="J98" s="15">
        <f>MasterSheet!AN118</f>
        <v>2.5</v>
      </c>
      <c r="K98" s="15">
        <f>MasterSheet!AO118</f>
        <v>0</v>
      </c>
      <c r="L98" s="15">
        <f>MasterSheet!AP118</f>
        <v>5</v>
      </c>
      <c r="M98" s="15">
        <f>MasterSheet!AQ118</f>
        <v>7.5</v>
      </c>
      <c r="N98" s="15">
        <f>MasterSheet!AR118</f>
        <v>10</v>
      </c>
      <c r="O98" s="15">
        <f>MasterSheet!AS118</f>
        <v>10</v>
      </c>
      <c r="P98" s="40">
        <f>MasterSheet!AT118</f>
        <v>1</v>
      </c>
      <c r="Q98" s="15">
        <f>MasterSheet!AU118</f>
        <v>0</v>
      </c>
      <c r="R98" s="15">
        <f>MasterSheet!AV118</f>
        <v>0</v>
      </c>
      <c r="S98" s="49"/>
      <c r="T98" s="864"/>
      <c r="U98" s="864"/>
      <c r="V98" s="902"/>
      <c r="W98" s="15">
        <f>MasterSheet!BG118</f>
        <v>2.5</v>
      </c>
      <c r="X98" s="15">
        <f>MasterSheet!BH118</f>
        <v>2.5</v>
      </c>
      <c r="Y98" s="50">
        <f>MasterSheet!BI118</f>
        <v>1</v>
      </c>
      <c r="Z98" s="864"/>
      <c r="AA98" s="864"/>
      <c r="AB98" s="902"/>
    </row>
    <row r="99" spans="3:28" ht="39.950000000000003" customHeight="1" x14ac:dyDescent="0.25">
      <c r="C99" s="877"/>
      <c r="D99" s="880"/>
      <c r="E99" s="23">
        <v>128</v>
      </c>
      <c r="F99" s="15">
        <f>MasterSheet!AJ119</f>
        <v>0</v>
      </c>
      <c r="G99" s="15">
        <f>MasterSheet!AK119</f>
        <v>0</v>
      </c>
      <c r="H99" s="15">
        <f>MasterSheet!AL119</f>
        <v>10</v>
      </c>
      <c r="I99" s="15">
        <f>MasterSheet!AM119</f>
        <v>9</v>
      </c>
      <c r="J99" s="15">
        <f>MasterSheet!AN119</f>
        <v>10</v>
      </c>
      <c r="K99" s="15">
        <f>MasterSheet!AO119</f>
        <v>10</v>
      </c>
      <c r="L99" s="15">
        <f>MasterSheet!AP119</f>
        <v>20</v>
      </c>
      <c r="M99" s="15">
        <f>MasterSheet!AQ119</f>
        <v>21</v>
      </c>
      <c r="N99" s="15">
        <f>MasterSheet!AR119</f>
        <v>40</v>
      </c>
      <c r="O99" s="15">
        <f>MasterSheet!AS119</f>
        <v>40</v>
      </c>
      <c r="P99" s="40">
        <f>MasterSheet!AT119</f>
        <v>1</v>
      </c>
      <c r="Q99" s="15">
        <f>MasterSheet!AU119</f>
        <v>0</v>
      </c>
      <c r="R99" s="15">
        <f>MasterSheet!AV119</f>
        <v>0</v>
      </c>
      <c r="S99" s="49"/>
      <c r="T99" s="864"/>
      <c r="U99" s="864"/>
      <c r="V99" s="902"/>
      <c r="W99" s="15">
        <f>MasterSheet!BG119</f>
        <v>10</v>
      </c>
      <c r="X99" s="15">
        <f>MasterSheet!BH119</f>
        <v>9</v>
      </c>
      <c r="Y99" s="50">
        <f>MasterSheet!BI119</f>
        <v>0.9</v>
      </c>
      <c r="Z99" s="864"/>
      <c r="AA99" s="864"/>
      <c r="AB99" s="902"/>
    </row>
    <row r="100" spans="3:28" ht="39.950000000000003" customHeight="1" x14ac:dyDescent="0.25">
      <c r="C100" s="877"/>
      <c r="D100" s="880"/>
      <c r="E100" s="23">
        <v>129</v>
      </c>
      <c r="F100" s="15">
        <f>MasterSheet!AJ120</f>
        <v>0</v>
      </c>
      <c r="G100" s="15">
        <f>MasterSheet!AK120</f>
        <v>0</v>
      </c>
      <c r="H100" s="15">
        <f>MasterSheet!AL120</f>
        <v>0</v>
      </c>
      <c r="I100" s="15">
        <f>MasterSheet!AM120</f>
        <v>0</v>
      </c>
      <c r="J100" s="15">
        <f>MasterSheet!AN120</f>
        <v>5</v>
      </c>
      <c r="K100" s="15">
        <f>MasterSheet!AO120</f>
        <v>5</v>
      </c>
      <c r="L100" s="15">
        <f>MasterSheet!AP120</f>
        <v>5</v>
      </c>
      <c r="M100" s="15">
        <f>MasterSheet!AQ120</f>
        <v>5</v>
      </c>
      <c r="N100" s="15">
        <f>MasterSheet!AR120</f>
        <v>10</v>
      </c>
      <c r="O100" s="15">
        <f>MasterSheet!AS120</f>
        <v>10</v>
      </c>
      <c r="P100" s="40">
        <f>MasterSheet!AT120</f>
        <v>1</v>
      </c>
      <c r="Q100" s="15">
        <f>MasterSheet!AU120</f>
        <v>0</v>
      </c>
      <c r="R100" s="15">
        <f>MasterSheet!AV120</f>
        <v>0</v>
      </c>
      <c r="S100" s="49"/>
      <c r="T100" s="865"/>
      <c r="U100" s="865"/>
      <c r="V100" s="903"/>
      <c r="W100" s="15">
        <f>MasterSheet!BG120</f>
        <v>0</v>
      </c>
      <c r="X100" s="15">
        <f>MasterSheet!BH120</f>
        <v>0</v>
      </c>
      <c r="Y100" s="49"/>
      <c r="Z100" s="865"/>
      <c r="AA100" s="865"/>
      <c r="AB100" s="903"/>
    </row>
    <row r="103" spans="3:28" ht="30" customHeight="1" x14ac:dyDescent="0.25">
      <c r="C103" s="861" t="s">
        <v>273</v>
      </c>
      <c r="D103" s="900"/>
      <c r="E103" s="900"/>
      <c r="F103" s="882">
        <v>2017</v>
      </c>
      <c r="G103" s="882"/>
      <c r="H103" s="882"/>
      <c r="I103" s="882"/>
      <c r="J103" s="882"/>
      <c r="K103" s="882"/>
      <c r="L103" s="882"/>
      <c r="M103" s="882"/>
      <c r="N103" s="882"/>
      <c r="O103" s="882"/>
      <c r="P103" s="882"/>
      <c r="Q103" s="882"/>
      <c r="R103" s="882"/>
      <c r="S103" s="882"/>
      <c r="T103" s="882"/>
      <c r="U103" s="882"/>
      <c r="V103" s="882"/>
      <c r="W103" s="882"/>
      <c r="X103" s="882"/>
      <c r="Y103" s="882"/>
      <c r="Z103" s="882"/>
      <c r="AA103" s="882"/>
      <c r="AB103" s="882"/>
    </row>
    <row r="104" spans="3:28" ht="30" customHeight="1" x14ac:dyDescent="0.25">
      <c r="C104" s="879"/>
      <c r="D104" s="900"/>
      <c r="E104" s="900"/>
      <c r="F104" s="882" t="s">
        <v>33</v>
      </c>
      <c r="G104" s="882"/>
      <c r="H104" s="882" t="s">
        <v>34</v>
      </c>
      <c r="I104" s="882"/>
      <c r="J104" s="882" t="s">
        <v>44</v>
      </c>
      <c r="K104" s="882"/>
      <c r="L104" s="882" t="s">
        <v>35</v>
      </c>
      <c r="M104" s="882"/>
      <c r="N104" s="882" t="s">
        <v>55</v>
      </c>
      <c r="O104" s="882"/>
      <c r="P104" s="882" t="s">
        <v>220</v>
      </c>
      <c r="Q104" s="881" t="s">
        <v>33</v>
      </c>
      <c r="R104" s="881"/>
      <c r="S104" s="881"/>
      <c r="T104" s="881"/>
      <c r="U104" s="881"/>
      <c r="V104" s="881"/>
      <c r="W104" s="881" t="s">
        <v>34</v>
      </c>
      <c r="X104" s="881"/>
      <c r="Y104" s="881"/>
      <c r="Z104" s="881"/>
      <c r="AA104" s="881"/>
      <c r="AB104" s="881"/>
    </row>
    <row r="105" spans="3:28" ht="30" customHeight="1" x14ac:dyDescent="0.25">
      <c r="C105" s="879"/>
      <c r="D105" s="900"/>
      <c r="E105" s="900"/>
      <c r="F105" s="46" t="s">
        <v>51</v>
      </c>
      <c r="G105" s="46" t="s">
        <v>45</v>
      </c>
      <c r="H105" s="46" t="s">
        <v>51</v>
      </c>
      <c r="I105" s="46" t="s">
        <v>45</v>
      </c>
      <c r="J105" s="46" t="s">
        <v>51</v>
      </c>
      <c r="K105" s="46" t="s">
        <v>45</v>
      </c>
      <c r="L105" s="46" t="s">
        <v>51</v>
      </c>
      <c r="M105" s="46" t="s">
        <v>45</v>
      </c>
      <c r="N105" s="46" t="s">
        <v>51</v>
      </c>
      <c r="O105" s="46" t="s">
        <v>45</v>
      </c>
      <c r="P105" s="882"/>
      <c r="Q105" s="47" t="s">
        <v>221</v>
      </c>
      <c r="R105" s="47" t="s">
        <v>222</v>
      </c>
      <c r="S105" s="47" t="s">
        <v>220</v>
      </c>
      <c r="T105" s="47" t="s">
        <v>224</v>
      </c>
      <c r="U105" s="47" t="s">
        <v>223</v>
      </c>
      <c r="V105" s="47" t="s">
        <v>220</v>
      </c>
      <c r="W105" s="47" t="s">
        <v>221</v>
      </c>
      <c r="X105" s="47" t="s">
        <v>222</v>
      </c>
      <c r="Y105" s="47" t="s">
        <v>220</v>
      </c>
      <c r="Z105" s="47" t="s">
        <v>224</v>
      </c>
      <c r="AA105" s="47" t="s">
        <v>223</v>
      </c>
      <c r="AB105" s="47" t="s">
        <v>220</v>
      </c>
    </row>
    <row r="106" spans="3:28" ht="39.950000000000003" customHeight="1" x14ac:dyDescent="0.25">
      <c r="C106" s="879"/>
      <c r="D106" s="48" t="s">
        <v>47</v>
      </c>
      <c r="E106" s="26" t="s">
        <v>88</v>
      </c>
      <c r="F106" s="15">
        <f>MasterSheet!AJ31</f>
        <v>5</v>
      </c>
      <c r="G106" s="15">
        <f>MasterSheet!AK31</f>
        <v>5</v>
      </c>
      <c r="H106" s="15">
        <f>MasterSheet!AL31</f>
        <v>5</v>
      </c>
      <c r="I106" s="15">
        <f>MasterSheet!AM31</f>
        <v>5</v>
      </c>
      <c r="J106" s="15">
        <f>MasterSheet!AN31</f>
        <v>5</v>
      </c>
      <c r="K106" s="15">
        <f>MasterSheet!AO31</f>
        <v>2</v>
      </c>
      <c r="L106" s="15">
        <f>MasterSheet!AP31</f>
        <v>5</v>
      </c>
      <c r="M106" s="15">
        <f>MasterSheet!AQ31</f>
        <v>8</v>
      </c>
      <c r="N106" s="15">
        <f>MasterSheet!AR31</f>
        <v>40</v>
      </c>
      <c r="O106" s="15">
        <f>MasterSheet!AS31</f>
        <v>40</v>
      </c>
      <c r="P106" s="33">
        <f>MasterSheet!AT31</f>
        <v>1</v>
      </c>
      <c r="Q106" s="15">
        <f>MasterSheet!AU31</f>
        <v>25</v>
      </c>
      <c r="R106" s="15">
        <f>MasterSheet!AV31</f>
        <v>25</v>
      </c>
      <c r="S106" s="50">
        <f>MasterSheet!AW31</f>
        <v>1</v>
      </c>
      <c r="T106" s="870" t="e">
        <f>AVERAGE(Q106:Q138)</f>
        <v>#REF!</v>
      </c>
      <c r="U106" s="870" t="e">
        <f>AVERAGE(R106:R138)</f>
        <v>#REF!</v>
      </c>
      <c r="V106" s="893" t="e">
        <f>U106/T106</f>
        <v>#REF!</v>
      </c>
      <c r="W106" s="15">
        <f>MasterSheet!BG31</f>
        <v>30</v>
      </c>
      <c r="X106" s="15">
        <f>MasterSheet!BH31</f>
        <v>30</v>
      </c>
      <c r="Y106" s="50">
        <f>MasterSheet!BI31</f>
        <v>1</v>
      </c>
      <c r="Z106" s="870" t="e">
        <f>AVERAGE(W106:W138)</f>
        <v>#REF!</v>
      </c>
      <c r="AA106" s="870" t="e">
        <f>AVERAGE(X106:X138)</f>
        <v>#REF!</v>
      </c>
      <c r="AB106" s="893" t="e">
        <f>AA106/Z106</f>
        <v>#REF!</v>
      </c>
    </row>
    <row r="107" spans="3:28" ht="39.950000000000003" customHeight="1" x14ac:dyDescent="0.25">
      <c r="C107" s="879"/>
      <c r="D107" s="871" t="s">
        <v>35</v>
      </c>
      <c r="E107" s="26" t="s">
        <v>89</v>
      </c>
      <c r="F107" s="20">
        <f>MasterSheet!AJ32</f>
        <v>3</v>
      </c>
      <c r="G107" s="20">
        <f>MasterSheet!AK32</f>
        <v>5</v>
      </c>
      <c r="H107" s="20">
        <f>MasterSheet!AL32</f>
        <v>4</v>
      </c>
      <c r="I107" s="20">
        <f>MasterSheet!AM32</f>
        <v>4</v>
      </c>
      <c r="J107" s="20">
        <f>MasterSheet!AN32</f>
        <v>4</v>
      </c>
      <c r="K107" s="20">
        <f>MasterSheet!AO32</f>
        <v>4</v>
      </c>
      <c r="L107" s="20">
        <f>MasterSheet!AP32</f>
        <v>6</v>
      </c>
      <c r="M107" s="20">
        <f>MasterSheet!AQ32</f>
        <v>4</v>
      </c>
      <c r="N107" s="20">
        <f>MasterSheet!AR32</f>
        <v>55</v>
      </c>
      <c r="O107" s="20">
        <f>MasterSheet!AS32</f>
        <v>55</v>
      </c>
      <c r="P107" s="33">
        <f>MasterSheet!AT32</f>
        <v>1</v>
      </c>
      <c r="Q107" s="20">
        <f>MasterSheet!AU32</f>
        <v>41</v>
      </c>
      <c r="R107" s="20">
        <f>MasterSheet!AV32</f>
        <v>43</v>
      </c>
      <c r="S107" s="50">
        <f>MasterSheet!AW32</f>
        <v>1.0487804878048781</v>
      </c>
      <c r="T107" s="870"/>
      <c r="U107" s="870"/>
      <c r="V107" s="893"/>
      <c r="W107" s="15">
        <f>MasterSheet!BG32</f>
        <v>45</v>
      </c>
      <c r="X107" s="15">
        <f>MasterSheet!BH32</f>
        <v>47</v>
      </c>
      <c r="Y107" s="50">
        <f>MasterSheet!BI32</f>
        <v>1.0444444444444445</v>
      </c>
      <c r="Z107" s="870"/>
      <c r="AA107" s="870"/>
      <c r="AB107" s="893"/>
    </row>
    <row r="108" spans="3:28" ht="39.950000000000003" customHeight="1" x14ac:dyDescent="0.25">
      <c r="C108" s="879"/>
      <c r="D108" s="871"/>
      <c r="E108" s="26" t="s">
        <v>90</v>
      </c>
      <c r="F108" s="20">
        <f>MasterSheet!AJ33</f>
        <v>5</v>
      </c>
      <c r="G108" s="20">
        <f>MasterSheet!AK33</f>
        <v>6</v>
      </c>
      <c r="H108" s="20">
        <f>MasterSheet!AL33</f>
        <v>13</v>
      </c>
      <c r="I108" s="20">
        <f>MasterSheet!AM33</f>
        <v>14</v>
      </c>
      <c r="J108" s="20">
        <f>MasterSheet!AN33</f>
        <v>2</v>
      </c>
      <c r="K108" s="20">
        <f>MasterSheet!AO33</f>
        <v>0</v>
      </c>
      <c r="L108" s="20">
        <f>MasterSheet!AP33</f>
        <v>2</v>
      </c>
      <c r="M108" s="20">
        <f>MasterSheet!AQ33</f>
        <v>2</v>
      </c>
      <c r="N108" s="20">
        <f>MasterSheet!AR33</f>
        <v>40</v>
      </c>
      <c r="O108" s="20">
        <f>MasterSheet!AS33</f>
        <v>40</v>
      </c>
      <c r="P108" s="33">
        <f>MasterSheet!AT33</f>
        <v>1</v>
      </c>
      <c r="Q108" s="20">
        <f>MasterSheet!AU33</f>
        <v>23</v>
      </c>
      <c r="R108" s="20">
        <f>MasterSheet!AV33</f>
        <v>24</v>
      </c>
      <c r="S108" s="50">
        <f>MasterSheet!AW33</f>
        <v>1.0434782608695652</v>
      </c>
      <c r="T108" s="870"/>
      <c r="U108" s="870"/>
      <c r="V108" s="893"/>
      <c r="W108" s="15">
        <f>MasterSheet!BG33</f>
        <v>36</v>
      </c>
      <c r="X108" s="15">
        <f>MasterSheet!BH33</f>
        <v>38</v>
      </c>
      <c r="Y108" s="50">
        <f>MasterSheet!BI33</f>
        <v>1.0555555555555556</v>
      </c>
      <c r="Z108" s="870"/>
      <c r="AA108" s="870"/>
      <c r="AB108" s="893"/>
    </row>
    <row r="109" spans="3:28" ht="39.950000000000003" customHeight="1" x14ac:dyDescent="0.25">
      <c r="C109" s="879"/>
      <c r="D109" s="871"/>
      <c r="E109" s="26" t="s">
        <v>91</v>
      </c>
      <c r="F109" s="20">
        <f>MasterSheet!AJ34</f>
        <v>12</v>
      </c>
      <c r="G109" s="20">
        <f>MasterSheet!AK34</f>
        <v>14</v>
      </c>
      <c r="H109" s="20">
        <f>MasterSheet!AL34</f>
        <v>0</v>
      </c>
      <c r="I109" s="20">
        <f>MasterSheet!AM34</f>
        <v>0</v>
      </c>
      <c r="J109" s="20">
        <f>MasterSheet!AN34</f>
        <v>30</v>
      </c>
      <c r="K109" s="20">
        <f>MasterSheet!AO34</f>
        <v>28</v>
      </c>
      <c r="L109" s="20">
        <f>MasterSheet!AP34</f>
        <v>0</v>
      </c>
      <c r="M109" s="20">
        <f>MasterSheet!AQ34</f>
        <v>0</v>
      </c>
      <c r="N109" s="20">
        <f>MasterSheet!AR34</f>
        <v>90</v>
      </c>
      <c r="O109" s="20">
        <f>MasterSheet!AS34</f>
        <v>90</v>
      </c>
      <c r="P109" s="33">
        <f>MasterSheet!AT34</f>
        <v>1</v>
      </c>
      <c r="Q109" s="20">
        <f>MasterSheet!AU34</f>
        <v>60</v>
      </c>
      <c r="R109" s="20">
        <f>MasterSheet!AV34</f>
        <v>62</v>
      </c>
      <c r="S109" s="50">
        <f>MasterSheet!AW34</f>
        <v>1.0333333333333334</v>
      </c>
      <c r="T109" s="870"/>
      <c r="U109" s="870"/>
      <c r="V109" s="893"/>
      <c r="W109" s="15">
        <f>MasterSheet!BG34</f>
        <v>60</v>
      </c>
      <c r="X109" s="15">
        <f>MasterSheet!BH34</f>
        <v>62</v>
      </c>
      <c r="Y109" s="50">
        <f>MasterSheet!BI34</f>
        <v>1.0333333333333334</v>
      </c>
      <c r="Z109" s="870"/>
      <c r="AA109" s="870"/>
      <c r="AB109" s="893"/>
    </row>
    <row r="110" spans="3:28" ht="39.950000000000003" customHeight="1" x14ac:dyDescent="0.25">
      <c r="C110" s="879"/>
      <c r="D110" s="871"/>
      <c r="E110" s="26" t="s">
        <v>92</v>
      </c>
      <c r="F110" s="20">
        <f>MasterSheet!AJ35</f>
        <v>7</v>
      </c>
      <c r="G110" s="20">
        <f>MasterSheet!AK35</f>
        <v>7</v>
      </c>
      <c r="H110" s="20">
        <f>MasterSheet!AL35</f>
        <v>10</v>
      </c>
      <c r="I110" s="20">
        <f>MasterSheet!AM35</f>
        <v>10</v>
      </c>
      <c r="J110" s="20">
        <f>MasterSheet!AN35</f>
        <v>3</v>
      </c>
      <c r="K110" s="20">
        <f>MasterSheet!AO35</f>
        <v>3</v>
      </c>
      <c r="L110" s="20">
        <f>MasterSheet!AP35</f>
        <v>2</v>
      </c>
      <c r="M110" s="20">
        <f>MasterSheet!AQ35</f>
        <v>2</v>
      </c>
      <c r="N110" s="20">
        <f>MasterSheet!AR35</f>
        <v>40</v>
      </c>
      <c r="O110" s="20">
        <f>MasterSheet!AS35</f>
        <v>40</v>
      </c>
      <c r="P110" s="33">
        <f>MasterSheet!AT35</f>
        <v>1</v>
      </c>
      <c r="Q110" s="20">
        <f>MasterSheet!AU35</f>
        <v>25</v>
      </c>
      <c r="R110" s="20">
        <f>MasterSheet!AV35</f>
        <v>25</v>
      </c>
      <c r="S110" s="50">
        <f>MasterSheet!AW35</f>
        <v>1</v>
      </c>
      <c r="T110" s="870"/>
      <c r="U110" s="870"/>
      <c r="V110" s="893"/>
      <c r="W110" s="15">
        <f>MasterSheet!BG35</f>
        <v>35</v>
      </c>
      <c r="X110" s="15">
        <f>MasterSheet!BH35</f>
        <v>35</v>
      </c>
      <c r="Y110" s="50">
        <f>MasterSheet!BI35</f>
        <v>1</v>
      </c>
      <c r="Z110" s="870"/>
      <c r="AA110" s="870"/>
      <c r="AB110" s="893"/>
    </row>
    <row r="111" spans="3:28" ht="39.950000000000003" customHeight="1" x14ac:dyDescent="0.25">
      <c r="C111" s="879"/>
      <c r="D111" s="871"/>
      <c r="E111" s="26" t="s">
        <v>93</v>
      </c>
      <c r="F111" s="20">
        <f>MasterSheet!AJ36</f>
        <v>5</v>
      </c>
      <c r="G111" s="20">
        <f>MasterSheet!AK36</f>
        <v>7</v>
      </c>
      <c r="H111" s="20">
        <f>MasterSheet!AL36</f>
        <v>5</v>
      </c>
      <c r="I111" s="20">
        <f>MasterSheet!AM36</f>
        <v>5</v>
      </c>
      <c r="J111" s="20">
        <f>MasterSheet!AN36</f>
        <v>5</v>
      </c>
      <c r="K111" s="20">
        <f>MasterSheet!AO36</f>
        <v>5</v>
      </c>
      <c r="L111" s="20">
        <f>MasterSheet!AP36</f>
        <v>7</v>
      </c>
      <c r="M111" s="20">
        <f>MasterSheet!AQ36</f>
        <v>5</v>
      </c>
      <c r="N111" s="20">
        <f>MasterSheet!AR36</f>
        <v>40</v>
      </c>
      <c r="O111" s="20">
        <f>MasterSheet!AS36</f>
        <v>40</v>
      </c>
      <c r="P111" s="33">
        <f>MasterSheet!AT36</f>
        <v>1</v>
      </c>
      <c r="Q111" s="20">
        <f>MasterSheet!AU36</f>
        <v>23</v>
      </c>
      <c r="R111" s="20">
        <f>MasterSheet!AV36</f>
        <v>25</v>
      </c>
      <c r="S111" s="50">
        <f>MasterSheet!AW36</f>
        <v>1.0869565217391304</v>
      </c>
      <c r="T111" s="870"/>
      <c r="U111" s="870"/>
      <c r="V111" s="893"/>
      <c r="W111" s="15">
        <f>MasterSheet!BG36</f>
        <v>28</v>
      </c>
      <c r="X111" s="15">
        <f>MasterSheet!BH36</f>
        <v>30</v>
      </c>
      <c r="Y111" s="50">
        <f>MasterSheet!BI36</f>
        <v>1.0714285714285714</v>
      </c>
      <c r="Z111" s="870"/>
      <c r="AA111" s="870"/>
      <c r="AB111" s="893"/>
    </row>
    <row r="112" spans="3:28" ht="39.950000000000003" customHeight="1" x14ac:dyDescent="0.25">
      <c r="C112" s="879"/>
      <c r="D112" s="871" t="s">
        <v>52</v>
      </c>
      <c r="E112" s="26" t="s">
        <v>250</v>
      </c>
      <c r="F112" s="20">
        <f>MasterSheet!AJ37</f>
        <v>0</v>
      </c>
      <c r="G112" s="20">
        <f>MasterSheet!AK37</f>
        <v>0</v>
      </c>
      <c r="H112" s="20">
        <f>MasterSheet!AL37</f>
        <v>0</v>
      </c>
      <c r="I112" s="20">
        <f>MasterSheet!AM37</f>
        <v>0</v>
      </c>
      <c r="J112" s="20">
        <f>MasterSheet!AN37</f>
        <v>5</v>
      </c>
      <c r="K112" s="20">
        <f>MasterSheet!AO37</f>
        <v>5</v>
      </c>
      <c r="L112" s="20">
        <f>MasterSheet!AP37</f>
        <v>5</v>
      </c>
      <c r="M112" s="20">
        <f>MasterSheet!AQ37</f>
        <v>5</v>
      </c>
      <c r="N112" s="20">
        <f>MasterSheet!AR37</f>
        <v>10</v>
      </c>
      <c r="O112" s="20">
        <f>MasterSheet!AS37</f>
        <v>10</v>
      </c>
      <c r="P112" s="33">
        <f>MasterSheet!AT37</f>
        <v>1</v>
      </c>
      <c r="Q112" s="20">
        <f>MasterSheet!AU37</f>
        <v>0</v>
      </c>
      <c r="R112" s="20">
        <f>MasterSheet!AV37</f>
        <v>0</v>
      </c>
      <c r="S112" s="49"/>
      <c r="T112" s="870"/>
      <c r="U112" s="870"/>
      <c r="V112" s="893"/>
      <c r="W112" s="15">
        <f>MasterSheet!BG37</f>
        <v>0</v>
      </c>
      <c r="X112" s="15">
        <f>MasterSheet!BH37</f>
        <v>0</v>
      </c>
      <c r="Y112" s="49"/>
      <c r="Z112" s="870"/>
      <c r="AA112" s="870"/>
      <c r="AB112" s="893"/>
    </row>
    <row r="113" spans="3:28" ht="39.950000000000003" customHeight="1" x14ac:dyDescent="0.25">
      <c r="C113" s="879"/>
      <c r="D113" s="871"/>
      <c r="E113" s="26" t="s">
        <v>251</v>
      </c>
      <c r="F113" s="20">
        <f>MasterSheet!AJ38</f>
        <v>0</v>
      </c>
      <c r="G113" s="20">
        <f>MasterSheet!AK38</f>
        <v>0</v>
      </c>
      <c r="H113" s="20">
        <f>MasterSheet!AL38</f>
        <v>5</v>
      </c>
      <c r="I113" s="20">
        <f>MasterSheet!AM38</f>
        <v>5</v>
      </c>
      <c r="J113" s="20">
        <f>MasterSheet!AN38</f>
        <v>0</v>
      </c>
      <c r="K113" s="20">
        <f>MasterSheet!AO38</f>
        <v>0</v>
      </c>
      <c r="L113" s="20">
        <f>MasterSheet!AP38</f>
        <v>0</v>
      </c>
      <c r="M113" s="20">
        <f>MasterSheet!AQ38</f>
        <v>0</v>
      </c>
      <c r="N113" s="20">
        <f>MasterSheet!AR38</f>
        <v>5</v>
      </c>
      <c r="O113" s="20">
        <f>MasterSheet!AS38</f>
        <v>5</v>
      </c>
      <c r="P113" s="33">
        <f>MasterSheet!AT38</f>
        <v>1</v>
      </c>
      <c r="Q113" s="20">
        <f>MasterSheet!AU38</f>
        <v>0</v>
      </c>
      <c r="R113" s="20">
        <f>MasterSheet!AV38</f>
        <v>0</v>
      </c>
      <c r="S113" s="49"/>
      <c r="T113" s="870"/>
      <c r="U113" s="870"/>
      <c r="V113" s="893"/>
      <c r="W113" s="15">
        <f>MasterSheet!BG38</f>
        <v>5</v>
      </c>
      <c r="X113" s="15">
        <f>MasterSheet!BH38</f>
        <v>5</v>
      </c>
      <c r="Y113" s="50">
        <f>MasterSheet!BI38</f>
        <v>1</v>
      </c>
      <c r="Z113" s="870"/>
      <c r="AA113" s="870"/>
      <c r="AB113" s="893"/>
    </row>
    <row r="114" spans="3:28" ht="39.950000000000003" customHeight="1" x14ac:dyDescent="0.25">
      <c r="C114" s="879"/>
      <c r="D114" s="871"/>
      <c r="E114" s="26" t="s">
        <v>252</v>
      </c>
      <c r="F114" s="20">
        <f>MasterSheet!AJ39</f>
        <v>0</v>
      </c>
      <c r="G114" s="20">
        <f>MasterSheet!AK39</f>
        <v>0</v>
      </c>
      <c r="H114" s="20">
        <f>MasterSheet!AL39</f>
        <v>0</v>
      </c>
      <c r="I114" s="20">
        <f>MasterSheet!AM39</f>
        <v>0</v>
      </c>
      <c r="J114" s="20">
        <f>MasterSheet!AN39</f>
        <v>10</v>
      </c>
      <c r="K114" s="20">
        <f>MasterSheet!AO39</f>
        <v>10</v>
      </c>
      <c r="L114" s="20">
        <f>MasterSheet!AP39</f>
        <v>5</v>
      </c>
      <c r="M114" s="20">
        <f>MasterSheet!AQ39</f>
        <v>5</v>
      </c>
      <c r="N114" s="20">
        <f>MasterSheet!AR39</f>
        <v>15</v>
      </c>
      <c r="O114" s="20">
        <f>MasterSheet!AS39</f>
        <v>15</v>
      </c>
      <c r="P114" s="33">
        <f>MasterSheet!AT39</f>
        <v>1</v>
      </c>
      <c r="Q114" s="20">
        <f>MasterSheet!AU39</f>
        <v>0</v>
      </c>
      <c r="R114" s="20">
        <f>MasterSheet!AV39</f>
        <v>0</v>
      </c>
      <c r="S114" s="49"/>
      <c r="T114" s="870"/>
      <c r="U114" s="870"/>
      <c r="V114" s="893"/>
      <c r="W114" s="15">
        <f>MasterSheet!BG39</f>
        <v>0</v>
      </c>
      <c r="X114" s="15">
        <f>MasterSheet!BH39</f>
        <v>0</v>
      </c>
      <c r="Y114" s="49"/>
      <c r="Z114" s="870"/>
      <c r="AA114" s="870"/>
      <c r="AB114" s="893"/>
    </row>
    <row r="115" spans="3:28" ht="39.950000000000003" customHeight="1" x14ac:dyDescent="0.25">
      <c r="C115" s="879"/>
      <c r="D115" s="876" t="s">
        <v>239</v>
      </c>
      <c r="E115" s="28" t="s">
        <v>148</v>
      </c>
      <c r="F115" s="15">
        <f>MasterSheet!AJ85</f>
        <v>5</v>
      </c>
      <c r="G115" s="15">
        <f>MasterSheet!AK85</f>
        <v>5</v>
      </c>
      <c r="H115" s="15">
        <f>MasterSheet!AL85</f>
        <v>5</v>
      </c>
      <c r="I115" s="15">
        <f>MasterSheet!AM85</f>
        <v>5</v>
      </c>
      <c r="J115" s="15">
        <f>MasterSheet!AN85</f>
        <v>5</v>
      </c>
      <c r="K115" s="15">
        <f>MasterSheet!AO85</f>
        <v>5</v>
      </c>
      <c r="L115" s="15">
        <f>MasterSheet!AP85</f>
        <v>5</v>
      </c>
      <c r="M115" s="15">
        <f>MasterSheet!AQ85</f>
        <v>5</v>
      </c>
      <c r="N115" s="15">
        <f>MasterSheet!AR85</f>
        <v>40</v>
      </c>
      <c r="O115" s="15">
        <f>MasterSheet!AS85</f>
        <v>40</v>
      </c>
      <c r="P115" s="33">
        <f>MasterSheet!AT85</f>
        <v>1</v>
      </c>
      <c r="Q115" s="15">
        <f>MasterSheet!AU85</f>
        <v>25</v>
      </c>
      <c r="R115" s="15">
        <f>MasterSheet!AV85</f>
        <v>25</v>
      </c>
      <c r="S115" s="50">
        <f>MasterSheet!AW85</f>
        <v>1</v>
      </c>
      <c r="T115" s="870"/>
      <c r="U115" s="870"/>
      <c r="V115" s="893"/>
      <c r="W115" s="15">
        <f>MasterSheet!BG85</f>
        <v>30</v>
      </c>
      <c r="X115" s="15">
        <f>MasterSheet!BH85</f>
        <v>30</v>
      </c>
      <c r="Y115" s="50">
        <f>MasterSheet!BI85</f>
        <v>1</v>
      </c>
      <c r="Z115" s="870"/>
      <c r="AA115" s="870"/>
      <c r="AB115" s="893"/>
    </row>
    <row r="116" spans="3:28" ht="39.950000000000003" customHeight="1" x14ac:dyDescent="0.25">
      <c r="C116" s="879"/>
      <c r="D116" s="876"/>
      <c r="E116" s="28" t="s">
        <v>149</v>
      </c>
      <c r="F116" s="15">
        <f>MasterSheet!AJ86</f>
        <v>5</v>
      </c>
      <c r="G116" s="15">
        <f>MasterSheet!AK86</f>
        <v>4</v>
      </c>
      <c r="H116" s="15">
        <f>MasterSheet!AL86</f>
        <v>5</v>
      </c>
      <c r="I116" s="15">
        <f>MasterSheet!AM86</f>
        <v>5</v>
      </c>
      <c r="J116" s="15">
        <f>MasterSheet!AN86</f>
        <v>5</v>
      </c>
      <c r="K116" s="15">
        <f>MasterSheet!AO86</f>
        <v>5</v>
      </c>
      <c r="L116" s="15">
        <f>MasterSheet!AP86</f>
        <v>10</v>
      </c>
      <c r="M116" s="15">
        <f>MasterSheet!AQ86</f>
        <v>11</v>
      </c>
      <c r="N116" s="15">
        <f>MasterSheet!AR86</f>
        <v>60</v>
      </c>
      <c r="O116" s="15">
        <f>MasterSheet!AS86</f>
        <v>60</v>
      </c>
      <c r="P116" s="33">
        <f>MasterSheet!AT86</f>
        <v>1</v>
      </c>
      <c r="Q116" s="15">
        <f>MasterSheet!AU86</f>
        <v>40</v>
      </c>
      <c r="R116" s="15">
        <f>MasterSheet!AV86</f>
        <v>39</v>
      </c>
      <c r="S116" s="50">
        <f>MasterSheet!AW86</f>
        <v>0.97499999999999998</v>
      </c>
      <c r="T116" s="870"/>
      <c r="U116" s="870"/>
      <c r="V116" s="893"/>
      <c r="W116" s="15">
        <f>MasterSheet!BG86</f>
        <v>45</v>
      </c>
      <c r="X116" s="15">
        <f>MasterSheet!BH86</f>
        <v>44</v>
      </c>
      <c r="Y116" s="50">
        <f>MasterSheet!BI86</f>
        <v>0.97777777777777775</v>
      </c>
      <c r="Z116" s="870"/>
      <c r="AA116" s="870"/>
      <c r="AB116" s="893"/>
    </row>
    <row r="117" spans="3:28" ht="39.950000000000003" customHeight="1" x14ac:dyDescent="0.25">
      <c r="C117" s="879"/>
      <c r="D117" s="876"/>
      <c r="E117" s="28" t="s">
        <v>150</v>
      </c>
      <c r="F117" s="15">
        <f>MasterSheet!AJ87</f>
        <v>3</v>
      </c>
      <c r="G117" s="15">
        <f>MasterSheet!AK87</f>
        <v>3</v>
      </c>
      <c r="H117" s="15">
        <f>MasterSheet!AL87</f>
        <v>3</v>
      </c>
      <c r="I117" s="15">
        <f>MasterSheet!AM87</f>
        <v>3</v>
      </c>
      <c r="J117" s="15">
        <f>MasterSheet!AN87</f>
        <v>3</v>
      </c>
      <c r="K117" s="15">
        <f>MasterSheet!AO87</f>
        <v>3</v>
      </c>
      <c r="L117" s="15">
        <f>MasterSheet!AP87</f>
        <v>6</v>
      </c>
      <c r="M117" s="15">
        <f>MasterSheet!AQ87</f>
        <v>6</v>
      </c>
      <c r="N117" s="15">
        <f>MasterSheet!AR87</f>
        <v>40</v>
      </c>
      <c r="O117" s="15">
        <f>MasterSheet!AS87</f>
        <v>40</v>
      </c>
      <c r="P117" s="33">
        <f>MasterSheet!AT87</f>
        <v>1</v>
      </c>
      <c r="Q117" s="15">
        <f>MasterSheet!AU87</f>
        <v>28</v>
      </c>
      <c r="R117" s="15">
        <f>MasterSheet!AV87</f>
        <v>28</v>
      </c>
      <c r="S117" s="50">
        <f>MasterSheet!AW87</f>
        <v>1</v>
      </c>
      <c r="T117" s="870"/>
      <c r="U117" s="870"/>
      <c r="V117" s="893"/>
      <c r="W117" s="15">
        <f>MasterSheet!BG87</f>
        <v>31</v>
      </c>
      <c r="X117" s="15">
        <f>MasterSheet!BH87</f>
        <v>31</v>
      </c>
      <c r="Y117" s="50">
        <f>MasterSheet!BI87</f>
        <v>1</v>
      </c>
      <c r="Z117" s="870"/>
      <c r="AA117" s="870"/>
      <c r="AB117" s="893"/>
    </row>
    <row r="118" spans="3:28" ht="39.950000000000003" customHeight="1" x14ac:dyDescent="0.25">
      <c r="C118" s="879"/>
      <c r="D118" s="876"/>
      <c r="E118" s="28" t="s">
        <v>151</v>
      </c>
      <c r="F118" s="15">
        <f>MasterSheet!AJ88</f>
        <v>5</v>
      </c>
      <c r="G118" s="15">
        <f>MasterSheet!AK88</f>
        <v>10</v>
      </c>
      <c r="H118" s="15">
        <f>MasterSheet!AL88</f>
        <v>5</v>
      </c>
      <c r="I118" s="15">
        <f>MasterSheet!AM88</f>
        <v>5</v>
      </c>
      <c r="J118" s="15">
        <f>MasterSheet!AN88</f>
        <v>5</v>
      </c>
      <c r="K118" s="15">
        <f>MasterSheet!AO88</f>
        <v>5</v>
      </c>
      <c r="L118" s="15">
        <f>MasterSheet!AP88</f>
        <v>10</v>
      </c>
      <c r="M118" s="15">
        <f>MasterSheet!AQ88</f>
        <v>5</v>
      </c>
      <c r="N118" s="15">
        <f>MasterSheet!AR88</f>
        <v>40</v>
      </c>
      <c r="O118" s="15">
        <f>MasterSheet!AS88</f>
        <v>40</v>
      </c>
      <c r="P118" s="33">
        <f>MasterSheet!AT88</f>
        <v>1</v>
      </c>
      <c r="Q118" s="15">
        <f>MasterSheet!AU88</f>
        <v>20</v>
      </c>
      <c r="R118" s="15">
        <f>MasterSheet!AV88</f>
        <v>25</v>
      </c>
      <c r="S118" s="50">
        <f>MasterSheet!AW88</f>
        <v>1.25</v>
      </c>
      <c r="T118" s="870"/>
      <c r="U118" s="870"/>
      <c r="V118" s="893"/>
      <c r="W118" s="15">
        <f>MasterSheet!BG88</f>
        <v>25</v>
      </c>
      <c r="X118" s="15">
        <f>MasterSheet!BH88</f>
        <v>30</v>
      </c>
      <c r="Y118" s="50">
        <f>MasterSheet!BI88</f>
        <v>1.2</v>
      </c>
      <c r="Z118" s="870"/>
      <c r="AA118" s="870"/>
      <c r="AB118" s="893"/>
    </row>
    <row r="119" spans="3:28" ht="39.950000000000003" customHeight="1" x14ac:dyDescent="0.25">
      <c r="C119" s="879"/>
      <c r="D119" s="876"/>
      <c r="E119" s="28" t="s">
        <v>152</v>
      </c>
      <c r="F119" s="15">
        <f>MasterSheet!AJ89</f>
        <v>5</v>
      </c>
      <c r="G119" s="15">
        <f>MasterSheet!AK89</f>
        <v>3</v>
      </c>
      <c r="H119" s="15">
        <f>MasterSheet!AL89</f>
        <v>5</v>
      </c>
      <c r="I119" s="15">
        <f>MasterSheet!AM89</f>
        <v>5</v>
      </c>
      <c r="J119" s="15">
        <f>MasterSheet!AN89</f>
        <v>5</v>
      </c>
      <c r="K119" s="15">
        <f>MasterSheet!AO89</f>
        <v>7</v>
      </c>
      <c r="L119" s="15">
        <f>MasterSheet!AP89</f>
        <v>5</v>
      </c>
      <c r="M119" s="15">
        <f>MasterSheet!AQ89</f>
        <v>5</v>
      </c>
      <c r="N119" s="15">
        <f>MasterSheet!AR89</f>
        <v>20</v>
      </c>
      <c r="O119" s="15">
        <f>MasterSheet!AS89</f>
        <v>20</v>
      </c>
      <c r="P119" s="33">
        <f>MasterSheet!AT89</f>
        <v>1</v>
      </c>
      <c r="Q119" s="15">
        <f>MasterSheet!AU89</f>
        <v>5</v>
      </c>
      <c r="R119" s="15">
        <f>MasterSheet!AV89</f>
        <v>3</v>
      </c>
      <c r="S119" s="51">
        <f>MasterSheet!AW89</f>
        <v>0.6</v>
      </c>
      <c r="T119" s="870"/>
      <c r="U119" s="870"/>
      <c r="V119" s="893"/>
      <c r="W119" s="15">
        <f>MasterSheet!BG89</f>
        <v>10</v>
      </c>
      <c r="X119" s="15">
        <f>MasterSheet!BH89</f>
        <v>8</v>
      </c>
      <c r="Y119" s="56">
        <f>MasterSheet!BI89</f>
        <v>0.8</v>
      </c>
      <c r="Z119" s="870"/>
      <c r="AA119" s="870"/>
      <c r="AB119" s="893"/>
    </row>
    <row r="120" spans="3:28" ht="39.950000000000003" customHeight="1" x14ac:dyDescent="0.25">
      <c r="C120" s="879"/>
      <c r="D120" s="876" t="s">
        <v>241</v>
      </c>
      <c r="E120" s="28" t="s">
        <v>153</v>
      </c>
      <c r="F120" s="15">
        <f>MasterSheet!AJ90</f>
        <v>5</v>
      </c>
      <c r="G120" s="15">
        <f>MasterSheet!AK90</f>
        <v>7</v>
      </c>
      <c r="H120" s="15">
        <f>MasterSheet!AL90</f>
        <v>0</v>
      </c>
      <c r="I120" s="15">
        <f>MasterSheet!AM90</f>
        <v>0</v>
      </c>
      <c r="J120" s="15">
        <f>MasterSheet!AN90</f>
        <v>5</v>
      </c>
      <c r="K120" s="15">
        <f>MasterSheet!AO90</f>
        <v>5</v>
      </c>
      <c r="L120" s="15">
        <f>MasterSheet!AP90</f>
        <v>0</v>
      </c>
      <c r="M120" s="15">
        <f>MasterSheet!AQ90</f>
        <v>0</v>
      </c>
      <c r="N120" s="15">
        <f>MasterSheet!AR90</f>
        <v>70</v>
      </c>
      <c r="O120" s="15">
        <f>MasterSheet!AS90</f>
        <v>70</v>
      </c>
      <c r="P120" s="33">
        <f>MasterSheet!AT90</f>
        <v>1</v>
      </c>
      <c r="Q120" s="15">
        <f>MasterSheet!AU90</f>
        <v>65</v>
      </c>
      <c r="R120" s="15">
        <f>MasterSheet!AV90</f>
        <v>65</v>
      </c>
      <c r="S120" s="50">
        <f>MasterSheet!AW90</f>
        <v>1</v>
      </c>
      <c r="T120" s="870"/>
      <c r="U120" s="870"/>
      <c r="V120" s="893"/>
      <c r="W120" s="15">
        <f>MasterSheet!BG90</f>
        <v>65</v>
      </c>
      <c r="X120" s="15">
        <f>MasterSheet!BH90</f>
        <v>65</v>
      </c>
      <c r="Y120" s="50">
        <f>MasterSheet!BI90</f>
        <v>1</v>
      </c>
      <c r="Z120" s="870"/>
      <c r="AA120" s="870"/>
      <c r="AB120" s="893"/>
    </row>
    <row r="121" spans="3:28" ht="39.950000000000003" customHeight="1" x14ac:dyDescent="0.25">
      <c r="C121" s="879"/>
      <c r="D121" s="876"/>
      <c r="E121" s="28" t="s">
        <v>154</v>
      </c>
      <c r="F121" s="15">
        <f>MasterSheet!AJ91</f>
        <v>7.5</v>
      </c>
      <c r="G121" s="15">
        <f>MasterSheet!AK91</f>
        <v>7.5</v>
      </c>
      <c r="H121" s="15">
        <f>MasterSheet!AL91</f>
        <v>5.5</v>
      </c>
      <c r="I121" s="15">
        <f>MasterSheet!AM91</f>
        <v>5.5</v>
      </c>
      <c r="J121" s="15">
        <f>MasterSheet!AN91</f>
        <v>8</v>
      </c>
      <c r="K121" s="15">
        <f>MasterSheet!AO91</f>
        <v>8</v>
      </c>
      <c r="L121" s="15">
        <f>MasterSheet!AP91</f>
        <v>4</v>
      </c>
      <c r="M121" s="15">
        <f>MasterSheet!AQ91</f>
        <v>4</v>
      </c>
      <c r="N121" s="15">
        <f>MasterSheet!AR91</f>
        <v>65</v>
      </c>
      <c r="O121" s="15">
        <f>MasterSheet!AS91</f>
        <v>65</v>
      </c>
      <c r="P121" s="33">
        <f>MasterSheet!AT91</f>
        <v>1</v>
      </c>
      <c r="Q121" s="15">
        <f>MasterSheet!AU91</f>
        <v>47.5</v>
      </c>
      <c r="R121" s="15">
        <f>MasterSheet!AV91</f>
        <v>47.5</v>
      </c>
      <c r="S121" s="50">
        <f>MasterSheet!AW91</f>
        <v>1</v>
      </c>
      <c r="T121" s="870"/>
      <c r="U121" s="870"/>
      <c r="V121" s="893"/>
      <c r="W121" s="15">
        <f>MasterSheet!BG91</f>
        <v>53</v>
      </c>
      <c r="X121" s="15">
        <f>MasterSheet!BH91</f>
        <v>53</v>
      </c>
      <c r="Y121" s="50">
        <f>MasterSheet!BI91</f>
        <v>1</v>
      </c>
      <c r="Z121" s="870"/>
      <c r="AA121" s="870"/>
      <c r="AB121" s="893"/>
    </row>
    <row r="122" spans="3:28" ht="39.950000000000003" customHeight="1" x14ac:dyDescent="0.25">
      <c r="C122" s="879"/>
      <c r="D122" s="876" t="s">
        <v>240</v>
      </c>
      <c r="E122" s="28" t="s">
        <v>155</v>
      </c>
      <c r="F122" s="15">
        <f>MasterSheet!AJ92</f>
        <v>10</v>
      </c>
      <c r="G122" s="15">
        <f>MasterSheet!AK92</f>
        <v>5</v>
      </c>
      <c r="H122" s="15">
        <f>MasterSheet!AL92</f>
        <v>5</v>
      </c>
      <c r="I122" s="15">
        <f>MasterSheet!AM92</f>
        <v>7</v>
      </c>
      <c r="J122" s="15">
        <f>MasterSheet!AN92</f>
        <v>10</v>
      </c>
      <c r="K122" s="15">
        <f>MasterSheet!AO92</f>
        <v>5</v>
      </c>
      <c r="L122" s="15">
        <f>MasterSheet!AP92</f>
        <v>5</v>
      </c>
      <c r="M122" s="15">
        <f>MasterSheet!AQ92</f>
        <v>13</v>
      </c>
      <c r="N122" s="15">
        <f>MasterSheet!AR92</f>
        <v>50</v>
      </c>
      <c r="O122" s="15">
        <f>MasterSheet!AS92</f>
        <v>50</v>
      </c>
      <c r="P122" s="33">
        <f>MasterSheet!AT92</f>
        <v>1</v>
      </c>
      <c r="Q122" s="15">
        <f>MasterSheet!AU92</f>
        <v>30</v>
      </c>
      <c r="R122" s="15">
        <f>MasterSheet!AV92</f>
        <v>25</v>
      </c>
      <c r="S122" s="51">
        <f>MasterSheet!AW92</f>
        <v>0.83333333333333337</v>
      </c>
      <c r="T122" s="870"/>
      <c r="U122" s="870"/>
      <c r="V122" s="893"/>
      <c r="W122" s="15">
        <f>MasterSheet!BG92</f>
        <v>35</v>
      </c>
      <c r="X122" s="15">
        <f>MasterSheet!BH92</f>
        <v>32</v>
      </c>
      <c r="Y122" s="50">
        <f>MasterSheet!BI92</f>
        <v>0.91428571428571426</v>
      </c>
      <c r="Z122" s="870"/>
      <c r="AA122" s="870"/>
      <c r="AB122" s="893"/>
    </row>
    <row r="123" spans="3:28" ht="39.950000000000003" customHeight="1" x14ac:dyDescent="0.25">
      <c r="C123" s="879"/>
      <c r="D123" s="876"/>
      <c r="E123" s="28" t="s">
        <v>156</v>
      </c>
      <c r="F123" s="15">
        <f>MasterSheet!AJ93</f>
        <v>5</v>
      </c>
      <c r="G123" s="15">
        <f>MasterSheet!AK93</f>
        <v>5</v>
      </c>
      <c r="H123" s="15">
        <f>MasterSheet!AL93</f>
        <v>2</v>
      </c>
      <c r="I123" s="15">
        <f>MasterSheet!AM93</f>
        <v>2</v>
      </c>
      <c r="J123" s="15">
        <f>MasterSheet!AN93</f>
        <v>10</v>
      </c>
      <c r="K123" s="15">
        <f>MasterSheet!AO93</f>
        <v>10</v>
      </c>
      <c r="L123" s="15">
        <f>MasterSheet!AP93</f>
        <v>3</v>
      </c>
      <c r="M123" s="15">
        <f>MasterSheet!AQ93</f>
        <v>3</v>
      </c>
      <c r="N123" s="15">
        <f>MasterSheet!AR93</f>
        <v>40</v>
      </c>
      <c r="O123" s="15">
        <f>MasterSheet!AS93</f>
        <v>40</v>
      </c>
      <c r="P123" s="33">
        <f>MasterSheet!AT93</f>
        <v>1</v>
      </c>
      <c r="Q123" s="15">
        <f>MasterSheet!AU93</f>
        <v>25</v>
      </c>
      <c r="R123" s="15">
        <f>MasterSheet!AV93</f>
        <v>25</v>
      </c>
      <c r="S123" s="50">
        <f>MasterSheet!AW93</f>
        <v>1</v>
      </c>
      <c r="T123" s="870"/>
      <c r="U123" s="870"/>
      <c r="V123" s="893"/>
      <c r="W123" s="15">
        <f>MasterSheet!BG93</f>
        <v>27</v>
      </c>
      <c r="X123" s="15">
        <f>MasterSheet!BH93</f>
        <v>27</v>
      </c>
      <c r="Y123" s="50">
        <f>MasterSheet!BI93</f>
        <v>1</v>
      </c>
      <c r="Z123" s="870"/>
      <c r="AA123" s="870"/>
      <c r="AB123" s="893"/>
    </row>
    <row r="124" spans="3:28" ht="39.950000000000003" customHeight="1" x14ac:dyDescent="0.25">
      <c r="C124" s="879"/>
      <c r="D124" s="880" t="s">
        <v>242</v>
      </c>
      <c r="E124" s="22" t="s">
        <v>167</v>
      </c>
      <c r="F124" s="15">
        <f>MasterSheet!AJ102</f>
        <v>6</v>
      </c>
      <c r="G124" s="15">
        <f>MasterSheet!AK102</f>
        <v>0</v>
      </c>
      <c r="H124" s="15">
        <f>MasterSheet!AL102</f>
        <v>6</v>
      </c>
      <c r="I124" s="15">
        <f>MasterSheet!AM102</f>
        <v>12</v>
      </c>
      <c r="J124" s="15">
        <f>MasterSheet!AN102</f>
        <v>3</v>
      </c>
      <c r="K124" s="15">
        <f>MasterSheet!AO102</f>
        <v>3</v>
      </c>
      <c r="L124" s="15">
        <f>MasterSheet!AP102</f>
        <v>15</v>
      </c>
      <c r="M124" s="15">
        <f>MasterSheet!AQ102</f>
        <v>10</v>
      </c>
      <c r="N124" s="15">
        <f>MasterSheet!AR102</f>
        <v>38</v>
      </c>
      <c r="O124" s="15">
        <f>MasterSheet!AS102</f>
        <v>33</v>
      </c>
      <c r="P124" s="33">
        <f>MasterSheet!AT102</f>
        <v>0.86842105263157898</v>
      </c>
      <c r="Q124" s="15">
        <f>MasterSheet!AU102</f>
        <v>14</v>
      </c>
      <c r="R124" s="15">
        <f>MasterSheet!AV102</f>
        <v>8</v>
      </c>
      <c r="S124" s="52">
        <f>MasterSheet!AW102</f>
        <v>0.5714285714285714</v>
      </c>
      <c r="T124" s="870"/>
      <c r="U124" s="870"/>
      <c r="V124" s="893"/>
      <c r="W124" s="15">
        <f>MasterSheet!BG102</f>
        <v>20</v>
      </c>
      <c r="X124" s="15">
        <f>MasterSheet!BH102</f>
        <v>20</v>
      </c>
      <c r="Y124" s="50">
        <f>MasterSheet!BI102</f>
        <v>1</v>
      </c>
      <c r="Z124" s="870"/>
      <c r="AA124" s="870"/>
      <c r="AB124" s="893"/>
    </row>
    <row r="125" spans="3:28" ht="39.950000000000003" customHeight="1" x14ac:dyDescent="0.25">
      <c r="C125" s="879"/>
      <c r="D125" s="880"/>
      <c r="E125" s="22" t="s">
        <v>168</v>
      </c>
      <c r="F125" s="15">
        <f>MasterSheet!AJ103</f>
        <v>0</v>
      </c>
      <c r="G125" s="15">
        <f>MasterSheet!AK103</f>
        <v>0</v>
      </c>
      <c r="H125" s="15">
        <f>MasterSheet!AL103</f>
        <v>0</v>
      </c>
      <c r="I125" s="15">
        <f>MasterSheet!AM103</f>
        <v>0</v>
      </c>
      <c r="J125" s="15">
        <f>MasterSheet!AN103</f>
        <v>0</v>
      </c>
      <c r="K125" s="15">
        <f>MasterSheet!AO103</f>
        <v>0</v>
      </c>
      <c r="L125" s="15">
        <f>MasterSheet!AP103</f>
        <v>0</v>
      </c>
      <c r="M125" s="15">
        <f>MasterSheet!AQ103</f>
        <v>0</v>
      </c>
      <c r="N125" s="15">
        <f>MasterSheet!AR103</f>
        <v>0</v>
      </c>
      <c r="O125" s="15">
        <f>MasterSheet!AS103</f>
        <v>0</v>
      </c>
      <c r="P125" s="33">
        <f>MasterSheet!AT103</f>
        <v>0</v>
      </c>
      <c r="Q125" s="15">
        <f>MasterSheet!AU103</f>
        <v>0</v>
      </c>
      <c r="R125" s="15">
        <f>MasterSheet!AV103</f>
        <v>0</v>
      </c>
      <c r="S125" s="49"/>
      <c r="T125" s="870"/>
      <c r="U125" s="870"/>
      <c r="V125" s="893"/>
      <c r="W125" s="15">
        <f>MasterSheet!BG103</f>
        <v>0</v>
      </c>
      <c r="X125" s="15">
        <f>MasterSheet!BH103</f>
        <v>0</v>
      </c>
      <c r="Y125" s="49"/>
      <c r="Z125" s="870"/>
      <c r="AA125" s="870"/>
      <c r="AB125" s="893"/>
    </row>
    <row r="126" spans="3:28" ht="39.950000000000003" customHeight="1" x14ac:dyDescent="0.25">
      <c r="C126" s="879"/>
      <c r="D126" s="880"/>
      <c r="E126" s="22" t="s">
        <v>169</v>
      </c>
      <c r="F126" s="15">
        <f>MasterSheet!AJ104</f>
        <v>0</v>
      </c>
      <c r="G126" s="15">
        <f>MasterSheet!AK104</f>
        <v>0</v>
      </c>
      <c r="H126" s="15">
        <f>MasterSheet!AL104</f>
        <v>0</v>
      </c>
      <c r="I126" s="15">
        <f>MasterSheet!AM104</f>
        <v>0</v>
      </c>
      <c r="J126" s="15">
        <f>MasterSheet!AN104</f>
        <v>0</v>
      </c>
      <c r="K126" s="15">
        <f>MasterSheet!AO104</f>
        <v>0</v>
      </c>
      <c r="L126" s="15">
        <f>MasterSheet!AP104</f>
        <v>0</v>
      </c>
      <c r="M126" s="15">
        <f>MasterSheet!AQ104</f>
        <v>0</v>
      </c>
      <c r="N126" s="15">
        <f>MasterSheet!AR104</f>
        <v>0</v>
      </c>
      <c r="O126" s="15">
        <f>MasterSheet!AS104</f>
        <v>0</v>
      </c>
      <c r="P126" s="33">
        <f>MasterSheet!AT104</f>
        <v>0</v>
      </c>
      <c r="Q126" s="15">
        <f>MasterSheet!AU104</f>
        <v>0</v>
      </c>
      <c r="R126" s="15">
        <f>MasterSheet!AV104</f>
        <v>0</v>
      </c>
      <c r="S126" s="49"/>
      <c r="T126" s="870"/>
      <c r="U126" s="870"/>
      <c r="V126" s="893"/>
      <c r="W126" s="15">
        <f>MasterSheet!BG104</f>
        <v>0</v>
      </c>
      <c r="X126" s="15">
        <f>MasterSheet!BH104</f>
        <v>0</v>
      </c>
      <c r="Y126" s="49"/>
      <c r="Z126" s="870"/>
      <c r="AA126" s="870"/>
      <c r="AB126" s="893"/>
    </row>
    <row r="127" spans="3:28" ht="39.950000000000003" customHeight="1" x14ac:dyDescent="0.25">
      <c r="C127" s="879"/>
      <c r="D127" s="880" t="s">
        <v>243</v>
      </c>
      <c r="E127" s="22" t="s">
        <v>170</v>
      </c>
      <c r="F127" s="15">
        <f>MasterSheet!AJ105</f>
        <v>8</v>
      </c>
      <c r="G127" s="15">
        <f>MasterSheet!AK105</f>
        <v>5</v>
      </c>
      <c r="H127" s="15">
        <f>MasterSheet!AL105</f>
        <v>7</v>
      </c>
      <c r="I127" s="15">
        <f>MasterSheet!AM105</f>
        <v>12</v>
      </c>
      <c r="J127" s="15">
        <f>MasterSheet!AN105</f>
        <v>10</v>
      </c>
      <c r="K127" s="15">
        <f>MasterSheet!AO105</f>
        <v>10</v>
      </c>
      <c r="L127" s="15">
        <f>MasterSheet!AP105</f>
        <v>7</v>
      </c>
      <c r="M127" s="15">
        <f>MasterSheet!AQ105</f>
        <v>5</v>
      </c>
      <c r="N127" s="15">
        <f>MasterSheet!AR105</f>
        <v>60</v>
      </c>
      <c r="O127" s="15">
        <f>MasterSheet!AS105</f>
        <v>60</v>
      </c>
      <c r="P127" s="33">
        <f>MasterSheet!AT105</f>
        <v>1</v>
      </c>
      <c r="Q127" s="15">
        <f>MasterSheet!AU105</f>
        <v>36</v>
      </c>
      <c r="R127" s="15">
        <f>MasterSheet!AV105</f>
        <v>33</v>
      </c>
      <c r="S127" s="50">
        <f>MasterSheet!AW105</f>
        <v>0.91666666666666663</v>
      </c>
      <c r="T127" s="870"/>
      <c r="U127" s="870"/>
      <c r="V127" s="893"/>
      <c r="W127" s="15">
        <f>MasterSheet!BG105</f>
        <v>43</v>
      </c>
      <c r="X127" s="15">
        <f>MasterSheet!BH105</f>
        <v>45</v>
      </c>
      <c r="Y127" s="50">
        <f>MasterSheet!BI105</f>
        <v>1.0465116279069768</v>
      </c>
      <c r="Z127" s="870"/>
      <c r="AA127" s="870"/>
      <c r="AB127" s="893"/>
    </row>
    <row r="128" spans="3:28" ht="39.950000000000003" customHeight="1" x14ac:dyDescent="0.25">
      <c r="C128" s="879"/>
      <c r="D128" s="880"/>
      <c r="E128" s="22" t="s">
        <v>172</v>
      </c>
      <c r="F128" s="15">
        <f>MasterSheet!AJ106</f>
        <v>0</v>
      </c>
      <c r="G128" s="15">
        <f>MasterSheet!AK106</f>
        <v>0</v>
      </c>
      <c r="H128" s="15">
        <f>MasterSheet!AL106</f>
        <v>0</v>
      </c>
      <c r="I128" s="15">
        <f>MasterSheet!AM106</f>
        <v>0</v>
      </c>
      <c r="J128" s="15">
        <f>MasterSheet!AN106</f>
        <v>0</v>
      </c>
      <c r="K128" s="15">
        <f>MasterSheet!AO106</f>
        <v>0</v>
      </c>
      <c r="L128" s="15">
        <f>MasterSheet!AP106</f>
        <v>0</v>
      </c>
      <c r="M128" s="15">
        <f>MasterSheet!AQ106</f>
        <v>0</v>
      </c>
      <c r="N128" s="15">
        <f>MasterSheet!AR106</f>
        <v>0</v>
      </c>
      <c r="O128" s="15">
        <f>MasterSheet!AS106</f>
        <v>0</v>
      </c>
      <c r="P128" s="33">
        <f>MasterSheet!AT106</f>
        <v>0</v>
      </c>
      <c r="Q128" s="15">
        <f>MasterSheet!AU106</f>
        <v>0</v>
      </c>
      <c r="R128" s="15">
        <f>MasterSheet!AV106</f>
        <v>0</v>
      </c>
      <c r="S128" s="49"/>
      <c r="T128" s="870"/>
      <c r="U128" s="870"/>
      <c r="V128" s="893"/>
      <c r="W128" s="15">
        <f>MasterSheet!BG106</f>
        <v>0</v>
      </c>
      <c r="X128" s="15">
        <f>MasterSheet!BH106</f>
        <v>0</v>
      </c>
      <c r="Y128" s="49"/>
      <c r="Z128" s="870"/>
      <c r="AA128" s="870"/>
      <c r="AB128" s="893"/>
    </row>
    <row r="129" spans="3:28" ht="39.950000000000003" customHeight="1" x14ac:dyDescent="0.25">
      <c r="C129" s="879"/>
      <c r="D129" s="880"/>
      <c r="E129" s="22" t="s">
        <v>173</v>
      </c>
      <c r="F129" s="15">
        <f>MasterSheet!AJ107</f>
        <v>0</v>
      </c>
      <c r="G129" s="15">
        <f>MasterSheet!AK107</f>
        <v>0</v>
      </c>
      <c r="H129" s="15">
        <f>MasterSheet!AL107</f>
        <v>0</v>
      </c>
      <c r="I129" s="15">
        <f>MasterSheet!AM107</f>
        <v>0</v>
      </c>
      <c r="J129" s="15">
        <f>MasterSheet!AN107</f>
        <v>0</v>
      </c>
      <c r="K129" s="15">
        <f>MasterSheet!AO107</f>
        <v>0</v>
      </c>
      <c r="L129" s="15">
        <f>MasterSheet!AP107</f>
        <v>0</v>
      </c>
      <c r="M129" s="15">
        <f>MasterSheet!AQ107</f>
        <v>0</v>
      </c>
      <c r="N129" s="15">
        <f>MasterSheet!AR107</f>
        <v>0</v>
      </c>
      <c r="O129" s="15">
        <f>MasterSheet!AS107</f>
        <v>0</v>
      </c>
      <c r="P129" s="33">
        <f>MasterSheet!AT107</f>
        <v>0</v>
      </c>
      <c r="Q129" s="15">
        <f>MasterSheet!AU107</f>
        <v>0</v>
      </c>
      <c r="R129" s="15">
        <f>MasterSheet!AV107</f>
        <v>0</v>
      </c>
      <c r="S129" s="49"/>
      <c r="T129" s="870"/>
      <c r="U129" s="870"/>
      <c r="V129" s="893"/>
      <c r="W129" s="15">
        <f>MasterSheet!BG107</f>
        <v>0</v>
      </c>
      <c r="X129" s="15">
        <f>MasterSheet!BH107</f>
        <v>0</v>
      </c>
      <c r="Y129" s="49"/>
      <c r="Z129" s="870"/>
      <c r="AA129" s="870"/>
      <c r="AB129" s="893"/>
    </row>
    <row r="130" spans="3:28" ht="39.950000000000003" customHeight="1" x14ac:dyDescent="0.25">
      <c r="C130" s="879"/>
      <c r="D130" s="880" t="s">
        <v>43</v>
      </c>
      <c r="E130" s="23">
        <v>106</v>
      </c>
      <c r="F130" s="15">
        <f>MasterSheet!AJ111</f>
        <v>8.25</v>
      </c>
      <c r="G130" s="15">
        <f>MasterSheet!AK111</f>
        <v>8.25</v>
      </c>
      <c r="H130" s="15">
        <f>MasterSheet!AL111</f>
        <v>6.25</v>
      </c>
      <c r="I130" s="15">
        <f>MasterSheet!AM111</f>
        <v>6.25</v>
      </c>
      <c r="J130" s="15">
        <f>MasterSheet!AN111</f>
        <v>6.25</v>
      </c>
      <c r="K130" s="15">
        <f>MasterSheet!AO111</f>
        <v>2.5</v>
      </c>
      <c r="L130" s="15">
        <f>MasterSheet!AP111</f>
        <v>6.25</v>
      </c>
      <c r="M130" s="15">
        <f>MasterSheet!AQ111</f>
        <v>5</v>
      </c>
      <c r="N130" s="15">
        <f>MasterSheet!AR111</f>
        <v>55</v>
      </c>
      <c r="O130" s="15">
        <f>MasterSheet!AS111</f>
        <v>50</v>
      </c>
      <c r="P130" s="33">
        <f>MasterSheet!AT111</f>
        <v>0.90909090909090906</v>
      </c>
      <c r="Q130" s="15">
        <f>MasterSheet!AU111</f>
        <v>36.25</v>
      </c>
      <c r="R130" s="15">
        <f>MasterSheet!AV111</f>
        <v>36.25</v>
      </c>
      <c r="S130" s="50">
        <f>MasterSheet!AW111</f>
        <v>1</v>
      </c>
      <c r="T130" s="870"/>
      <c r="U130" s="870"/>
      <c r="V130" s="893"/>
      <c r="W130" s="15">
        <f>MasterSheet!BG111</f>
        <v>42.5</v>
      </c>
      <c r="X130" s="15">
        <f>MasterSheet!BH111</f>
        <v>42.5</v>
      </c>
      <c r="Y130" s="50">
        <f>MasterSheet!BI111</f>
        <v>1</v>
      </c>
      <c r="Z130" s="870"/>
      <c r="AA130" s="870"/>
      <c r="AB130" s="893"/>
    </row>
    <row r="131" spans="3:28" ht="39.950000000000003" customHeight="1" x14ac:dyDescent="0.25">
      <c r="C131" s="879"/>
      <c r="D131" s="880"/>
      <c r="E131" s="23">
        <v>107</v>
      </c>
      <c r="F131" s="15">
        <f>MasterSheet!AJ112</f>
        <v>6.25</v>
      </c>
      <c r="G131" s="15">
        <f>MasterSheet!AK112</f>
        <v>6.25</v>
      </c>
      <c r="H131" s="15">
        <f>MasterSheet!AL112</f>
        <v>6.25</v>
      </c>
      <c r="I131" s="15">
        <f>MasterSheet!AM112</f>
        <v>6.25</v>
      </c>
      <c r="J131" s="15">
        <f>MasterSheet!AN112</f>
        <v>6.25</v>
      </c>
      <c r="K131" s="15">
        <f>MasterSheet!AO112</f>
        <v>12.5</v>
      </c>
      <c r="L131" s="15">
        <f>MasterSheet!AP112</f>
        <v>6.25</v>
      </c>
      <c r="M131" s="15">
        <f>MasterSheet!AQ112</f>
        <v>0</v>
      </c>
      <c r="N131" s="15">
        <f>MasterSheet!AR112</f>
        <v>25</v>
      </c>
      <c r="O131" s="15">
        <f>MasterSheet!AS112</f>
        <v>25</v>
      </c>
      <c r="P131" s="33">
        <f>MasterSheet!AT112</f>
        <v>1</v>
      </c>
      <c r="Q131" s="15">
        <f>MasterSheet!AU112</f>
        <v>6.25</v>
      </c>
      <c r="R131" s="15">
        <f>MasterSheet!AV112</f>
        <v>6.25</v>
      </c>
      <c r="S131" s="50">
        <f>MasterSheet!AW112</f>
        <v>1</v>
      </c>
      <c r="T131" s="870"/>
      <c r="U131" s="870"/>
      <c r="V131" s="893"/>
      <c r="W131" s="15">
        <f>MasterSheet!BG112</f>
        <v>12.5</v>
      </c>
      <c r="X131" s="15">
        <f>MasterSheet!BH112</f>
        <v>12.5</v>
      </c>
      <c r="Y131" s="50">
        <f>MasterSheet!BI112</f>
        <v>1</v>
      </c>
      <c r="Z131" s="870"/>
      <c r="AA131" s="870"/>
      <c r="AB131" s="893"/>
    </row>
    <row r="132" spans="3:28" ht="39.950000000000003" customHeight="1" x14ac:dyDescent="0.25">
      <c r="C132" s="879"/>
      <c r="D132" s="880"/>
      <c r="E132" s="23">
        <v>122</v>
      </c>
      <c r="F132" s="15">
        <f>MasterSheet!AJ113</f>
        <v>0</v>
      </c>
      <c r="G132" s="15">
        <f>MasterSheet!AK113</f>
        <v>0</v>
      </c>
      <c r="H132" s="15">
        <f>MasterSheet!AL113</f>
        <v>0</v>
      </c>
      <c r="I132" s="15">
        <f>MasterSheet!AM113</f>
        <v>0</v>
      </c>
      <c r="J132" s="15">
        <f>MasterSheet!AN113</f>
        <v>0</v>
      </c>
      <c r="K132" s="15">
        <f>MasterSheet!AO113</f>
        <v>0</v>
      </c>
      <c r="L132" s="15">
        <f>MasterSheet!AP113</f>
        <v>0</v>
      </c>
      <c r="M132" s="15">
        <f>MasterSheet!AQ113</f>
        <v>0</v>
      </c>
      <c r="N132" s="15">
        <f>MasterSheet!AR113</f>
        <v>0</v>
      </c>
      <c r="O132" s="15">
        <f>MasterSheet!AS113</f>
        <v>0</v>
      </c>
      <c r="P132" s="33">
        <f>MasterSheet!AT113</f>
        <v>0</v>
      </c>
      <c r="Q132" s="15">
        <f>MasterSheet!AU113</f>
        <v>0</v>
      </c>
      <c r="R132" s="15">
        <f>MasterSheet!AV113</f>
        <v>0</v>
      </c>
      <c r="S132" s="49"/>
      <c r="T132" s="870"/>
      <c r="U132" s="870"/>
      <c r="V132" s="893"/>
      <c r="W132" s="15">
        <f>MasterSheet!BG113</f>
        <v>0</v>
      </c>
      <c r="X132" s="15">
        <f>MasterSheet!BH113</f>
        <v>0</v>
      </c>
      <c r="Y132" s="49"/>
      <c r="Z132" s="870"/>
      <c r="AA132" s="870"/>
      <c r="AB132" s="893"/>
    </row>
    <row r="133" spans="3:28" ht="39.950000000000003" customHeight="1" x14ac:dyDescent="0.25">
      <c r="C133" s="879"/>
      <c r="D133" s="880" t="s">
        <v>246</v>
      </c>
      <c r="E133" s="23">
        <v>108</v>
      </c>
      <c r="F133" s="15" t="e">
        <f>MasterSheet!#REF!</f>
        <v>#REF!</v>
      </c>
      <c r="G133" s="15" t="e">
        <f>MasterSheet!#REF!</f>
        <v>#REF!</v>
      </c>
      <c r="H133" s="15" t="e">
        <f>MasterSheet!#REF!</f>
        <v>#REF!</v>
      </c>
      <c r="I133" s="15" t="e">
        <f>MasterSheet!#REF!</f>
        <v>#REF!</v>
      </c>
      <c r="J133" s="15" t="e">
        <f>MasterSheet!#REF!</f>
        <v>#REF!</v>
      </c>
      <c r="K133" s="15" t="e">
        <f>MasterSheet!#REF!</f>
        <v>#REF!</v>
      </c>
      <c r="L133" s="15" t="e">
        <f>MasterSheet!#REF!</f>
        <v>#REF!</v>
      </c>
      <c r="M133" s="15" t="e">
        <f>MasterSheet!#REF!</f>
        <v>#REF!</v>
      </c>
      <c r="N133" s="15" t="e">
        <f>MasterSheet!#REF!</f>
        <v>#REF!</v>
      </c>
      <c r="O133" s="15" t="e">
        <f>MasterSheet!#REF!</f>
        <v>#REF!</v>
      </c>
      <c r="P133" s="33" t="e">
        <f>MasterSheet!#REF!</f>
        <v>#REF!</v>
      </c>
      <c r="Q133" s="15" t="e">
        <f>MasterSheet!#REF!</f>
        <v>#REF!</v>
      </c>
      <c r="R133" s="15" t="e">
        <f>MasterSheet!#REF!</f>
        <v>#REF!</v>
      </c>
      <c r="S133" s="50" t="e">
        <f>MasterSheet!#REF!</f>
        <v>#REF!</v>
      </c>
      <c r="T133" s="870"/>
      <c r="U133" s="870"/>
      <c r="V133" s="893"/>
      <c r="W133" s="15" t="e">
        <f>MasterSheet!#REF!</f>
        <v>#REF!</v>
      </c>
      <c r="X133" s="15" t="e">
        <f>MasterSheet!#REF!</f>
        <v>#REF!</v>
      </c>
      <c r="Y133" s="50" t="e">
        <f>MasterSheet!#REF!</f>
        <v>#REF!</v>
      </c>
      <c r="Z133" s="870"/>
      <c r="AA133" s="870"/>
      <c r="AB133" s="893"/>
    </row>
    <row r="134" spans="3:28" ht="39.950000000000003" customHeight="1" x14ac:dyDescent="0.25">
      <c r="C134" s="879"/>
      <c r="D134" s="880"/>
      <c r="E134" s="23">
        <v>109</v>
      </c>
      <c r="F134" s="15" t="e">
        <f>MasterSheet!#REF!</f>
        <v>#REF!</v>
      </c>
      <c r="G134" s="15" t="e">
        <f>MasterSheet!#REF!</f>
        <v>#REF!</v>
      </c>
      <c r="H134" s="15" t="e">
        <f>MasterSheet!#REF!</f>
        <v>#REF!</v>
      </c>
      <c r="I134" s="15" t="e">
        <f>MasterSheet!#REF!</f>
        <v>#REF!</v>
      </c>
      <c r="J134" s="15" t="e">
        <f>MasterSheet!#REF!</f>
        <v>#REF!</v>
      </c>
      <c r="K134" s="15" t="e">
        <f>MasterSheet!#REF!</f>
        <v>#REF!</v>
      </c>
      <c r="L134" s="15" t="e">
        <f>MasterSheet!#REF!</f>
        <v>#REF!</v>
      </c>
      <c r="M134" s="15" t="e">
        <f>MasterSheet!#REF!</f>
        <v>#REF!</v>
      </c>
      <c r="N134" s="15" t="e">
        <f>MasterSheet!#REF!</f>
        <v>#REF!</v>
      </c>
      <c r="O134" s="15" t="e">
        <f>MasterSheet!#REF!</f>
        <v>#REF!</v>
      </c>
      <c r="P134" s="33" t="e">
        <f>MasterSheet!#REF!</f>
        <v>#REF!</v>
      </c>
      <c r="Q134" s="15" t="e">
        <f>MasterSheet!#REF!</f>
        <v>#REF!</v>
      </c>
      <c r="R134" s="15" t="e">
        <f>MasterSheet!#REF!</f>
        <v>#REF!</v>
      </c>
      <c r="S134" s="50" t="e">
        <f>MasterSheet!#REF!</f>
        <v>#REF!</v>
      </c>
      <c r="T134" s="870"/>
      <c r="U134" s="870"/>
      <c r="V134" s="893"/>
      <c r="W134" s="15" t="e">
        <f>MasterSheet!#REF!</f>
        <v>#REF!</v>
      </c>
      <c r="X134" s="15" t="e">
        <f>MasterSheet!#REF!</f>
        <v>#REF!</v>
      </c>
      <c r="Y134" s="50" t="e">
        <f>MasterSheet!#REF!</f>
        <v>#REF!</v>
      </c>
      <c r="Z134" s="870"/>
      <c r="AA134" s="870"/>
      <c r="AB134" s="893"/>
    </row>
    <row r="135" spans="3:28" ht="39.950000000000003" customHeight="1" x14ac:dyDescent="0.25">
      <c r="C135" s="879"/>
      <c r="D135" s="880"/>
      <c r="E135" s="23">
        <v>123</v>
      </c>
      <c r="F135" s="15">
        <f>MasterSheet!AJ114</f>
        <v>0</v>
      </c>
      <c r="G135" s="15">
        <f>MasterSheet!AK114</f>
        <v>0</v>
      </c>
      <c r="H135" s="15">
        <f>MasterSheet!AL114</f>
        <v>0</v>
      </c>
      <c r="I135" s="15">
        <f>MasterSheet!AM114</f>
        <v>0</v>
      </c>
      <c r="J135" s="15">
        <f>MasterSheet!AN114</f>
        <v>0</v>
      </c>
      <c r="K135" s="15">
        <f>MasterSheet!AO114</f>
        <v>0</v>
      </c>
      <c r="L135" s="15">
        <f>MasterSheet!AP114</f>
        <v>0</v>
      </c>
      <c r="M135" s="15">
        <f>MasterSheet!AQ114</f>
        <v>0</v>
      </c>
      <c r="N135" s="15">
        <f>MasterSheet!AR114</f>
        <v>0</v>
      </c>
      <c r="O135" s="15">
        <f>MasterSheet!AS114</f>
        <v>0</v>
      </c>
      <c r="P135" s="33">
        <f>MasterSheet!AT114</f>
        <v>0</v>
      </c>
      <c r="Q135" s="15">
        <f>MasterSheet!AU114</f>
        <v>0</v>
      </c>
      <c r="R135" s="15">
        <f>MasterSheet!AV114</f>
        <v>0</v>
      </c>
      <c r="S135" s="49"/>
      <c r="T135" s="870"/>
      <c r="U135" s="870"/>
      <c r="V135" s="893"/>
      <c r="W135" s="15">
        <f>MasterSheet!BG114</f>
        <v>0</v>
      </c>
      <c r="X135" s="15">
        <f>MasterSheet!BH114</f>
        <v>0</v>
      </c>
      <c r="Y135" s="49"/>
      <c r="Z135" s="870"/>
      <c r="AA135" s="870"/>
      <c r="AB135" s="893"/>
    </row>
    <row r="136" spans="3:28" ht="39.950000000000003" customHeight="1" x14ac:dyDescent="0.25">
      <c r="C136" s="879"/>
      <c r="D136" s="880" t="s">
        <v>245</v>
      </c>
      <c r="E136" s="23">
        <v>110</v>
      </c>
      <c r="F136" s="15">
        <f>MasterSheet!AJ115</f>
        <v>3.25</v>
      </c>
      <c r="G136" s="15">
        <f>MasterSheet!AK115</f>
        <v>3</v>
      </c>
      <c r="H136" s="15">
        <f>MasterSheet!AL115</f>
        <v>3.25</v>
      </c>
      <c r="I136" s="15">
        <f>MasterSheet!AM115</f>
        <v>4</v>
      </c>
      <c r="J136" s="15">
        <f>MasterSheet!AN115</f>
        <v>3.25</v>
      </c>
      <c r="K136" s="15">
        <f>MasterSheet!AO115</f>
        <v>6</v>
      </c>
      <c r="L136" s="15">
        <f>MasterSheet!AP115</f>
        <v>3.75</v>
      </c>
      <c r="M136" s="15">
        <f>MasterSheet!AQ115</f>
        <v>0.5</v>
      </c>
      <c r="N136" s="15">
        <f>MasterSheet!AR115</f>
        <v>25</v>
      </c>
      <c r="O136" s="15">
        <f>MasterSheet!AS115</f>
        <v>25</v>
      </c>
      <c r="P136" s="33">
        <f>MasterSheet!AT115</f>
        <v>1</v>
      </c>
      <c r="Q136" s="15">
        <f>MasterSheet!AU115</f>
        <v>14.75</v>
      </c>
      <c r="R136" s="15">
        <f>MasterSheet!AV115</f>
        <v>14.5</v>
      </c>
      <c r="S136" s="50">
        <f>MasterSheet!AW115</f>
        <v>0.98305084745762716</v>
      </c>
      <c r="T136" s="870"/>
      <c r="U136" s="870"/>
      <c r="V136" s="893"/>
      <c r="W136" s="15">
        <f>MasterSheet!BG115</f>
        <v>18</v>
      </c>
      <c r="X136" s="15">
        <f>MasterSheet!BH115</f>
        <v>18.5</v>
      </c>
      <c r="Y136" s="50">
        <f>MasterSheet!BI115</f>
        <v>1.0277777777777777</v>
      </c>
      <c r="Z136" s="870"/>
      <c r="AA136" s="870"/>
      <c r="AB136" s="893"/>
    </row>
    <row r="137" spans="3:28" ht="39.950000000000003" customHeight="1" x14ac:dyDescent="0.25">
      <c r="C137" s="879"/>
      <c r="D137" s="880"/>
      <c r="E137" s="23">
        <v>124</v>
      </c>
      <c r="F137" s="15" t="e">
        <f>MasterSheet!#REF!</f>
        <v>#REF!</v>
      </c>
      <c r="G137" s="15" t="e">
        <f>MasterSheet!#REF!</f>
        <v>#REF!</v>
      </c>
      <c r="H137" s="15" t="e">
        <f>MasterSheet!#REF!</f>
        <v>#REF!</v>
      </c>
      <c r="I137" s="15" t="e">
        <f>MasterSheet!#REF!</f>
        <v>#REF!</v>
      </c>
      <c r="J137" s="15" t="e">
        <f>MasterSheet!#REF!</f>
        <v>#REF!</v>
      </c>
      <c r="K137" s="15" t="e">
        <f>MasterSheet!#REF!</f>
        <v>#REF!</v>
      </c>
      <c r="L137" s="15" t="e">
        <f>MasterSheet!#REF!</f>
        <v>#REF!</v>
      </c>
      <c r="M137" s="15" t="e">
        <f>MasterSheet!#REF!</f>
        <v>#REF!</v>
      </c>
      <c r="N137" s="15" t="e">
        <f>MasterSheet!#REF!</f>
        <v>#REF!</v>
      </c>
      <c r="O137" s="15" t="e">
        <f>MasterSheet!#REF!</f>
        <v>#REF!</v>
      </c>
      <c r="P137" s="33" t="e">
        <f>MasterSheet!#REF!</f>
        <v>#REF!</v>
      </c>
      <c r="Q137" s="15" t="e">
        <f>MasterSheet!#REF!</f>
        <v>#REF!</v>
      </c>
      <c r="R137" s="15" t="e">
        <f>MasterSheet!#REF!</f>
        <v>#REF!</v>
      </c>
      <c r="S137" s="49"/>
      <c r="T137" s="870"/>
      <c r="U137" s="870"/>
      <c r="V137" s="893"/>
      <c r="W137" s="15" t="e">
        <f>MasterSheet!#REF!</f>
        <v>#REF!</v>
      </c>
      <c r="X137" s="15" t="e">
        <f>MasterSheet!#REF!</f>
        <v>#REF!</v>
      </c>
      <c r="Y137" s="49"/>
      <c r="Z137" s="870"/>
      <c r="AA137" s="870"/>
      <c r="AB137" s="893"/>
    </row>
    <row r="138" spans="3:28" ht="39.950000000000003" customHeight="1" x14ac:dyDescent="0.25">
      <c r="C138" s="879"/>
      <c r="D138" s="880"/>
      <c r="E138" s="23">
        <v>125</v>
      </c>
      <c r="F138" s="15">
        <f>MasterSheet!AJ116</f>
        <v>0</v>
      </c>
      <c r="G138" s="15">
        <f>MasterSheet!AK116</f>
        <v>0</v>
      </c>
      <c r="H138" s="15">
        <f>MasterSheet!AL116</f>
        <v>0</v>
      </c>
      <c r="I138" s="15">
        <f>MasterSheet!AM116</f>
        <v>0</v>
      </c>
      <c r="J138" s="15">
        <f>MasterSheet!AN116</f>
        <v>0</v>
      </c>
      <c r="K138" s="15">
        <f>MasterSheet!AO116</f>
        <v>0</v>
      </c>
      <c r="L138" s="15">
        <f>MasterSheet!AP116</f>
        <v>0</v>
      </c>
      <c r="M138" s="15">
        <f>MasterSheet!AQ116</f>
        <v>0</v>
      </c>
      <c r="N138" s="15">
        <f>MasterSheet!AR116</f>
        <v>0</v>
      </c>
      <c r="O138" s="15">
        <f>MasterSheet!AS116</f>
        <v>0</v>
      </c>
      <c r="P138" s="33">
        <f>MasterSheet!AT116</f>
        <v>0</v>
      </c>
      <c r="Q138" s="15">
        <f>MasterSheet!AU116</f>
        <v>0</v>
      </c>
      <c r="R138" s="15">
        <f>MasterSheet!AV116</f>
        <v>0</v>
      </c>
      <c r="S138" s="49"/>
      <c r="T138" s="870"/>
      <c r="U138" s="870"/>
      <c r="V138" s="893"/>
      <c r="W138" s="15">
        <f>MasterSheet!BG116</f>
        <v>0</v>
      </c>
      <c r="X138" s="15">
        <f>MasterSheet!BH116</f>
        <v>0</v>
      </c>
      <c r="Y138" s="49"/>
      <c r="Z138" s="870"/>
      <c r="AA138" s="870"/>
      <c r="AB138" s="893"/>
    </row>
  </sheetData>
  <mergeCells count="99">
    <mergeCell ref="C4:C19"/>
    <mergeCell ref="V7:V19"/>
    <mergeCell ref="Z7:Z19"/>
    <mergeCell ref="AA7:AA19"/>
    <mergeCell ref="AB7:AB19"/>
    <mergeCell ref="D10:D12"/>
    <mergeCell ref="D13:D14"/>
    <mergeCell ref="D15:D16"/>
    <mergeCell ref="D17:D19"/>
    <mergeCell ref="F4:AB4"/>
    <mergeCell ref="W5:AB5"/>
    <mergeCell ref="T7:T19"/>
    <mergeCell ref="U7:U19"/>
    <mergeCell ref="L5:M5"/>
    <mergeCell ref="N5:O5"/>
    <mergeCell ref="P5:P6"/>
    <mergeCell ref="Z106:Z138"/>
    <mergeCell ref="AA106:AA138"/>
    <mergeCell ref="AB106:AB138"/>
    <mergeCell ref="C103:C138"/>
    <mergeCell ref="D79:D86"/>
    <mergeCell ref="T106:T138"/>
    <mergeCell ref="U106:U138"/>
    <mergeCell ref="V106:V138"/>
    <mergeCell ref="D124:D126"/>
    <mergeCell ref="D127:D129"/>
    <mergeCell ref="D130:D132"/>
    <mergeCell ref="D133:D135"/>
    <mergeCell ref="D136:D138"/>
    <mergeCell ref="D107:D111"/>
    <mergeCell ref="D112:D114"/>
    <mergeCell ref="D115:D119"/>
    <mergeCell ref="D120:D121"/>
    <mergeCell ref="D122:D123"/>
    <mergeCell ref="AB79:AB100"/>
    <mergeCell ref="D103:E105"/>
    <mergeCell ref="F103:AB103"/>
    <mergeCell ref="F104:G104"/>
    <mergeCell ref="H104:I104"/>
    <mergeCell ref="J104:K104"/>
    <mergeCell ref="L104:M104"/>
    <mergeCell ref="N104:O104"/>
    <mergeCell ref="P104:P105"/>
    <mergeCell ref="Q104:V104"/>
    <mergeCell ref="W104:AB104"/>
    <mergeCell ref="T79:T100"/>
    <mergeCell ref="U79:U100"/>
    <mergeCell ref="V79:V100"/>
    <mergeCell ref="C76:C100"/>
    <mergeCell ref="D76:E78"/>
    <mergeCell ref="F76:AB76"/>
    <mergeCell ref="F77:G77"/>
    <mergeCell ref="H77:I77"/>
    <mergeCell ref="J77:K77"/>
    <mergeCell ref="L77:M77"/>
    <mergeCell ref="N77:O77"/>
    <mergeCell ref="P77:P78"/>
    <mergeCell ref="Q77:V77"/>
    <mergeCell ref="W77:AB77"/>
    <mergeCell ref="Z79:Z100"/>
    <mergeCell ref="AA79:AA100"/>
    <mergeCell ref="D87:D88"/>
    <mergeCell ref="D89:D96"/>
    <mergeCell ref="D97:D100"/>
    <mergeCell ref="V25:V73"/>
    <mergeCell ref="Z25:Z73"/>
    <mergeCell ref="AA25:AA73"/>
    <mergeCell ref="AB25:AB73"/>
    <mergeCell ref="D22:E24"/>
    <mergeCell ref="D67:D68"/>
    <mergeCell ref="D69:D73"/>
    <mergeCell ref="J23:K23"/>
    <mergeCell ref="L23:M23"/>
    <mergeCell ref="N23:O23"/>
    <mergeCell ref="P23:P24"/>
    <mergeCell ref="Q23:V23"/>
    <mergeCell ref="W23:AB23"/>
    <mergeCell ref="C22:C73"/>
    <mergeCell ref="T25:T73"/>
    <mergeCell ref="U25:U73"/>
    <mergeCell ref="D53:D54"/>
    <mergeCell ref="D56:D57"/>
    <mergeCell ref="D58:D61"/>
    <mergeCell ref="D62:D63"/>
    <mergeCell ref="D64:D66"/>
    <mergeCell ref="D25:D30"/>
    <mergeCell ref="D31:D33"/>
    <mergeCell ref="D35:D41"/>
    <mergeCell ref="D42:D46"/>
    <mergeCell ref="D47:D52"/>
    <mergeCell ref="F22:AB22"/>
    <mergeCell ref="F23:G23"/>
    <mergeCell ref="H23:I23"/>
    <mergeCell ref="Q5:V5"/>
    <mergeCell ref="F5:G5"/>
    <mergeCell ref="H5:I5"/>
    <mergeCell ref="J5:K5"/>
    <mergeCell ref="D7:D9"/>
    <mergeCell ref="D4:E6"/>
  </mergeCells>
  <printOptions horizontalCentered="1"/>
  <pageMargins left="0.39370078740157483" right="0.39370078740157483" top="0.59055118110236227" bottom="0.19685039370078741" header="0.31496062992125984" footer="0.31496062992125984"/>
  <pageSetup paperSize="9" scale="38" orientation="landscape" r:id="rId1"/>
  <rowBreaks count="4" manualBreakCount="4">
    <brk id="20" min="2" max="27" man="1"/>
    <brk id="57" min="2" max="27" man="1"/>
    <brk id="74" min="2" max="27" man="1"/>
    <brk id="101" min="2" max="27"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F34"/>
  <sheetViews>
    <sheetView zoomScaleNormal="100" workbookViewId="0">
      <selection activeCell="J18" sqref="J18"/>
    </sheetView>
  </sheetViews>
  <sheetFormatPr defaultRowHeight="15" x14ac:dyDescent="0.25"/>
  <cols>
    <col min="4" max="4" width="10.5703125" customWidth="1"/>
    <col min="5" max="6" width="17.7109375" customWidth="1"/>
  </cols>
  <sheetData>
    <row r="5" spans="3:6" ht="15.75" x14ac:dyDescent="0.25">
      <c r="C5" s="455" t="s">
        <v>32</v>
      </c>
      <c r="D5" s="455" t="s">
        <v>305</v>
      </c>
      <c r="E5" s="455" t="s">
        <v>306</v>
      </c>
      <c r="F5" s="455" t="s">
        <v>307</v>
      </c>
    </row>
    <row r="6" spans="3:6" ht="15.75" x14ac:dyDescent="0.25">
      <c r="C6" s="456" t="s">
        <v>33</v>
      </c>
      <c r="D6" s="454" t="s">
        <v>311</v>
      </c>
      <c r="E6" s="458" t="s">
        <v>324</v>
      </c>
      <c r="F6" s="458" t="s">
        <v>324</v>
      </c>
    </row>
    <row r="7" spans="3:6" ht="15.75" x14ac:dyDescent="0.25">
      <c r="C7" s="456" t="s">
        <v>34</v>
      </c>
      <c r="D7" s="454" t="s">
        <v>311</v>
      </c>
      <c r="E7" s="458" t="s">
        <v>324</v>
      </c>
      <c r="F7" s="458" t="s">
        <v>324</v>
      </c>
    </row>
    <row r="8" spans="3:6" ht="15.75" x14ac:dyDescent="0.25">
      <c r="C8" s="456" t="s">
        <v>46</v>
      </c>
      <c r="D8" s="454" t="s">
        <v>312</v>
      </c>
      <c r="E8" s="458" t="s">
        <v>324</v>
      </c>
      <c r="F8" s="458" t="s">
        <v>324</v>
      </c>
    </row>
    <row r="9" spans="3:6" ht="15.75" x14ac:dyDescent="0.25">
      <c r="C9" s="456" t="s">
        <v>282</v>
      </c>
      <c r="D9" s="454" t="s">
        <v>313</v>
      </c>
      <c r="E9" s="458" t="s">
        <v>324</v>
      </c>
      <c r="F9" s="458" t="s">
        <v>324</v>
      </c>
    </row>
    <row r="10" spans="3:6" ht="15.75" x14ac:dyDescent="0.25">
      <c r="C10" s="456" t="s">
        <v>283</v>
      </c>
      <c r="D10" s="454" t="s">
        <v>313</v>
      </c>
      <c r="E10" s="458" t="s">
        <v>324</v>
      </c>
      <c r="F10" s="458" t="s">
        <v>324</v>
      </c>
    </row>
    <row r="11" spans="3:6" ht="15.75" x14ac:dyDescent="0.25">
      <c r="C11" s="456" t="s">
        <v>47</v>
      </c>
      <c r="D11" s="454" t="s">
        <v>314</v>
      </c>
      <c r="E11" s="458" t="s">
        <v>324</v>
      </c>
      <c r="F11" s="458" t="s">
        <v>324</v>
      </c>
    </row>
    <row r="12" spans="3:6" ht="15.75" x14ac:dyDescent="0.25">
      <c r="C12" s="456" t="s">
        <v>35</v>
      </c>
      <c r="D12" s="454" t="s">
        <v>315</v>
      </c>
      <c r="E12" s="458" t="s">
        <v>324</v>
      </c>
      <c r="F12" s="458" t="s">
        <v>324</v>
      </c>
    </row>
    <row r="13" spans="3:6" ht="15.75" x14ac:dyDescent="0.25">
      <c r="C13" s="456" t="s">
        <v>52</v>
      </c>
      <c r="D13" s="454" t="s">
        <v>316</v>
      </c>
      <c r="E13" s="458" t="s">
        <v>324</v>
      </c>
      <c r="F13" s="458" t="s">
        <v>324</v>
      </c>
    </row>
    <row r="14" spans="3:6" ht="15.75" x14ac:dyDescent="0.25">
      <c r="C14" s="456" t="s">
        <v>36</v>
      </c>
      <c r="D14" s="454" t="s">
        <v>317</v>
      </c>
      <c r="E14" s="458" t="s">
        <v>324</v>
      </c>
      <c r="F14" s="458" t="s">
        <v>324</v>
      </c>
    </row>
    <row r="15" spans="3:6" ht="15.75" x14ac:dyDescent="0.25">
      <c r="C15" s="456" t="s">
        <v>37</v>
      </c>
      <c r="D15" s="454" t="s">
        <v>317</v>
      </c>
      <c r="E15" s="458" t="s">
        <v>324</v>
      </c>
      <c r="F15" s="458" t="s">
        <v>324</v>
      </c>
    </row>
    <row r="16" spans="3:6" ht="15.75" x14ac:dyDescent="0.25">
      <c r="C16" s="456" t="s">
        <v>38</v>
      </c>
      <c r="D16" s="454" t="s">
        <v>317</v>
      </c>
      <c r="E16" s="458" t="s">
        <v>324</v>
      </c>
      <c r="F16" s="458" t="s">
        <v>324</v>
      </c>
    </row>
    <row r="17" spans="3:6" ht="15.75" x14ac:dyDescent="0.25">
      <c r="C17" s="456" t="s">
        <v>39</v>
      </c>
      <c r="D17" s="454" t="s">
        <v>317</v>
      </c>
      <c r="E17" s="458" t="s">
        <v>324</v>
      </c>
      <c r="F17" s="458" t="s">
        <v>324</v>
      </c>
    </row>
    <row r="18" spans="3:6" ht="15.75" x14ac:dyDescent="0.25">
      <c r="C18" s="456" t="s">
        <v>40</v>
      </c>
      <c r="D18" s="454" t="s">
        <v>317</v>
      </c>
      <c r="E18" s="458" t="s">
        <v>324</v>
      </c>
      <c r="F18" s="458" t="s">
        <v>324</v>
      </c>
    </row>
    <row r="19" spans="3:6" ht="15.75" x14ac:dyDescent="0.25">
      <c r="C19" s="456" t="s">
        <v>41</v>
      </c>
      <c r="D19" s="454" t="s">
        <v>318</v>
      </c>
      <c r="E19" s="459" t="s">
        <v>325</v>
      </c>
      <c r="F19" s="459" t="s">
        <v>325</v>
      </c>
    </row>
    <row r="20" spans="3:6" ht="15.75" x14ac:dyDescent="0.25">
      <c r="C20" s="456" t="s">
        <v>308</v>
      </c>
      <c r="D20" s="454" t="s">
        <v>319</v>
      </c>
      <c r="E20" s="458" t="s">
        <v>324</v>
      </c>
      <c r="F20" s="458" t="s">
        <v>324</v>
      </c>
    </row>
    <row r="21" spans="3:6" ht="15.75" x14ac:dyDescent="0.25">
      <c r="C21" s="456" t="s">
        <v>309</v>
      </c>
      <c r="D21" s="454" t="s">
        <v>320</v>
      </c>
      <c r="E21" s="458" t="s">
        <v>324</v>
      </c>
      <c r="F21" s="458" t="s">
        <v>324</v>
      </c>
    </row>
    <row r="22" spans="3:6" ht="15.75" x14ac:dyDescent="0.25">
      <c r="C22" s="456" t="s">
        <v>236</v>
      </c>
      <c r="D22" s="454" t="s">
        <v>320</v>
      </c>
      <c r="E22" s="458" t="s">
        <v>324</v>
      </c>
      <c r="F22" s="458" t="s">
        <v>324</v>
      </c>
    </row>
    <row r="23" spans="3:6" ht="15.75" x14ac:dyDescent="0.25">
      <c r="C23" s="456" t="s">
        <v>237</v>
      </c>
      <c r="D23" s="454" t="s">
        <v>320</v>
      </c>
      <c r="E23" s="458" t="s">
        <v>324</v>
      </c>
      <c r="F23" s="458" t="s">
        <v>324</v>
      </c>
    </row>
    <row r="24" spans="3:6" ht="15.75" x14ac:dyDescent="0.25">
      <c r="C24" s="456" t="s">
        <v>238</v>
      </c>
      <c r="D24" s="454" t="s">
        <v>321</v>
      </c>
      <c r="E24" s="458" t="s">
        <v>324</v>
      </c>
      <c r="F24" s="458" t="s">
        <v>324</v>
      </c>
    </row>
    <row r="25" spans="3:6" ht="15.75" x14ac:dyDescent="0.25">
      <c r="C25" s="456" t="s">
        <v>239</v>
      </c>
      <c r="D25" s="454" t="s">
        <v>314</v>
      </c>
      <c r="E25" s="458" t="s">
        <v>324</v>
      </c>
      <c r="F25" s="458" t="s">
        <v>324</v>
      </c>
    </row>
    <row r="26" spans="3:6" ht="15.75" x14ac:dyDescent="0.25">
      <c r="C26" s="456" t="s">
        <v>241</v>
      </c>
      <c r="D26" s="454" t="s">
        <v>314</v>
      </c>
      <c r="E26" s="458" t="s">
        <v>324</v>
      </c>
      <c r="F26" s="458" t="s">
        <v>324</v>
      </c>
    </row>
    <row r="27" spans="3:6" ht="15.75" x14ac:dyDescent="0.25">
      <c r="C27" s="456" t="s">
        <v>240</v>
      </c>
      <c r="D27" s="454" t="s">
        <v>314</v>
      </c>
      <c r="E27" s="458" t="s">
        <v>324</v>
      </c>
      <c r="F27" s="458" t="s">
        <v>324</v>
      </c>
    </row>
    <row r="28" spans="3:6" ht="15.75" x14ac:dyDescent="0.25">
      <c r="C28" s="456" t="s">
        <v>42</v>
      </c>
      <c r="D28" s="454" t="s">
        <v>322</v>
      </c>
      <c r="E28" s="458" t="s">
        <v>324</v>
      </c>
      <c r="F28" s="458" t="s">
        <v>324</v>
      </c>
    </row>
    <row r="29" spans="3:6" ht="15.75" x14ac:dyDescent="0.25">
      <c r="C29" s="456" t="s">
        <v>242</v>
      </c>
      <c r="D29" s="454" t="s">
        <v>314</v>
      </c>
      <c r="E29" s="458" t="s">
        <v>324</v>
      </c>
      <c r="F29" s="458" t="s">
        <v>324</v>
      </c>
    </row>
    <row r="30" spans="3:6" ht="15.75" x14ac:dyDescent="0.25">
      <c r="C30" s="456" t="s">
        <v>244</v>
      </c>
      <c r="D30" s="454" t="s">
        <v>323</v>
      </c>
      <c r="E30" s="459" t="s">
        <v>325</v>
      </c>
      <c r="F30" s="459" t="s">
        <v>325</v>
      </c>
    </row>
    <row r="31" spans="3:6" ht="15.75" x14ac:dyDescent="0.25">
      <c r="C31" s="456" t="s">
        <v>243</v>
      </c>
      <c r="D31" s="454" t="s">
        <v>314</v>
      </c>
      <c r="E31" s="458" t="s">
        <v>324</v>
      </c>
      <c r="F31" s="458" t="s">
        <v>324</v>
      </c>
    </row>
    <row r="32" spans="3:6" ht="15.75" x14ac:dyDescent="0.25">
      <c r="C32" s="456" t="s">
        <v>43</v>
      </c>
      <c r="D32" s="454" t="s">
        <v>314</v>
      </c>
      <c r="E32" s="458" t="s">
        <v>324</v>
      </c>
      <c r="F32" s="458" t="s">
        <v>324</v>
      </c>
    </row>
    <row r="33" spans="3:6" ht="15.75" x14ac:dyDescent="0.25">
      <c r="C33" s="456" t="s">
        <v>310</v>
      </c>
      <c r="D33" s="454" t="s">
        <v>314</v>
      </c>
      <c r="E33" s="458" t="s">
        <v>324</v>
      </c>
      <c r="F33" s="458" t="s">
        <v>324</v>
      </c>
    </row>
    <row r="34" spans="3:6" ht="15.75" x14ac:dyDescent="0.25">
      <c r="C34" s="457" t="s">
        <v>210</v>
      </c>
      <c r="D34" s="453" t="s">
        <v>322</v>
      </c>
      <c r="E34" s="458" t="s">
        <v>324</v>
      </c>
      <c r="F34" s="458" t="s">
        <v>324</v>
      </c>
    </row>
  </sheetData>
  <printOptions horizontalCentered="1"/>
  <pageMargins left="0.70866141732283472" right="0.70866141732283472" top="0.74803149606299213" bottom="0.74803149606299213" header="0.31496062992125984" footer="0.31496062992125984"/>
  <pageSetup paperSize="9" scale="8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MasterSheet</vt:lpstr>
      <vt:lpstr>By IWGs</vt:lpstr>
      <vt:lpstr>By Owners</vt:lpstr>
      <vt:lpstr>By Sponsors</vt:lpstr>
      <vt:lpstr>Tracking eCITP</vt:lpstr>
      <vt:lpstr>'By Sponsors'!Print_Area</vt:lpstr>
      <vt:lpstr>MasterSheet!Print_Area</vt:lpstr>
      <vt:lpstr>MasterSheet!Print_Titles</vt:lpstr>
    </vt:vector>
  </TitlesOfParts>
  <Company>cidb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cidb_2</dc:creator>
  <cp:lastModifiedBy>Syed Nazir</cp:lastModifiedBy>
  <cp:lastPrinted>2018-04-18T08:47:01Z</cp:lastPrinted>
  <dcterms:created xsi:type="dcterms:W3CDTF">2015-01-27T02:56:35Z</dcterms:created>
  <dcterms:modified xsi:type="dcterms:W3CDTF">2018-04-18T08:50:47Z</dcterms:modified>
</cp:coreProperties>
</file>