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285" windowHeight="4575" firstSheet="4" activeTab="4"/>
  </bookViews>
  <sheets>
    <sheet name="MUKA DEPAN" sheetId="17" state="hidden" r:id="rId1"/>
    <sheet name="NEGERI" sheetId="9" state="hidden" r:id="rId2"/>
    <sheet name="HQ" sheetId="10" state="hidden" r:id="rId3"/>
    <sheet name="TATATERTIB" sheetId="4" state="hidden" r:id="rId4"/>
    <sheet name="TAPAK" sheetId="18" r:id="rId5"/>
    <sheet name="BAHAN" sheetId="19" r:id="rId6"/>
    <sheet name="OPB" sheetId="14" r:id="rId7"/>
    <sheet name="NOTIS" sheetId="16" r:id="rId8"/>
  </sheets>
  <externalReferences>
    <externalReference r:id="rId9"/>
  </externalReferences>
  <definedNames>
    <definedName name="_xlnm.Print_Area" localSheetId="2">HQ!$A$1:$R$10</definedName>
    <definedName name="_xlnm.Print_Area" localSheetId="1">NEGERI!$A$1:$T$26</definedName>
    <definedName name="_xlnm.Print_Area" localSheetId="7">NOTIS!$A$1:$Q$56</definedName>
  </definedNames>
  <calcPr calcId="162913"/>
</workbook>
</file>

<file path=xl/calcChain.xml><?xml version="1.0" encoding="utf-8"?>
<calcChain xmlns="http://schemas.openxmlformats.org/spreadsheetml/2006/main">
  <c r="D6" i="14"/>
  <c r="D7"/>
  <c r="D8"/>
  <c r="D9"/>
  <c r="D10"/>
  <c r="D11"/>
  <c r="D12"/>
  <c r="D13"/>
  <c r="D14"/>
  <c r="D15"/>
  <c r="D16"/>
  <c r="D17"/>
  <c r="D18"/>
  <c r="D5"/>
  <c r="D6" i="19"/>
  <c r="D7"/>
  <c r="D8"/>
  <c r="D9"/>
  <c r="D10"/>
  <c r="D11"/>
  <c r="D12"/>
  <c r="D13"/>
  <c r="D14"/>
  <c r="D15"/>
  <c r="D16"/>
  <c r="D17"/>
  <c r="D18"/>
  <c r="D5"/>
  <c r="D6" i="18"/>
  <c r="D7"/>
  <c r="D8"/>
  <c r="D9"/>
  <c r="D10"/>
  <c r="D11"/>
  <c r="D12"/>
  <c r="D13"/>
  <c r="D14"/>
  <c r="D15"/>
  <c r="D16"/>
  <c r="D17"/>
  <c r="D18"/>
  <c r="D5"/>
  <c r="O49" i="16" l="1"/>
  <c r="D49" l="1"/>
  <c r="E49"/>
  <c r="C49" l="1"/>
  <c r="N39" l="1"/>
  <c r="N31"/>
  <c r="N29"/>
  <c r="N25"/>
  <c r="N49" l="1"/>
  <c r="L49" l="1"/>
  <c r="E20" i="14" l="1"/>
  <c r="C20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E20" i="19"/>
  <c r="C20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E20" i="18"/>
  <c r="C20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20" i="14" l="1"/>
  <c r="D20"/>
  <c r="F20" s="1"/>
  <c r="G20" i="19"/>
  <c r="D20"/>
  <c r="F20" s="1"/>
  <c r="G20" i="18"/>
  <c r="D20"/>
  <c r="F20" s="1"/>
  <c r="P49" i="16" l="1"/>
  <c r="G49" l="1"/>
  <c r="M49"/>
  <c r="K49" l="1"/>
  <c r="J49"/>
  <c r="I49"/>
  <c r="H49"/>
  <c r="Q47"/>
  <c r="Q45"/>
  <c r="Q43" l="1"/>
  <c r="Q41"/>
  <c r="Q39"/>
  <c r="Q37"/>
  <c r="Q35"/>
  <c r="Q33"/>
  <c r="Q31"/>
  <c r="Q29"/>
  <c r="Q27"/>
  <c r="Q25"/>
  <c r="Q23"/>
  <c r="Q21"/>
  <c r="Q19"/>
  <c r="Q17"/>
  <c r="Q15"/>
  <c r="Q13"/>
  <c r="Q11"/>
  <c r="Q9"/>
  <c r="Q7"/>
  <c r="E22" i="4"/>
  <c r="E21"/>
  <c r="E20"/>
  <c r="E19"/>
  <c r="E18"/>
  <c r="E17"/>
  <c r="E16"/>
  <c r="E15"/>
  <c r="E14"/>
  <c r="E13"/>
  <c r="E12"/>
  <c r="E11"/>
  <c r="E10"/>
  <c r="E9"/>
  <c r="E8"/>
  <c r="E7"/>
  <c r="S24" i="9" l="1"/>
  <c r="T24" s="1"/>
  <c r="S23"/>
  <c r="T23" s="1"/>
  <c r="T18"/>
  <c r="S18"/>
  <c r="S16"/>
  <c r="T16" s="1"/>
  <c r="S15"/>
  <c r="T15" s="1"/>
  <c r="S14"/>
  <c r="T14" s="1"/>
  <c r="S13"/>
  <c r="T13" s="1"/>
  <c r="S12"/>
  <c r="T12" s="1"/>
  <c r="T11"/>
  <c r="S11"/>
  <c r="S10"/>
  <c r="T10" s="1"/>
  <c r="S9"/>
  <c r="S8"/>
  <c r="T8" s="1"/>
  <c r="T19" s="1"/>
  <c r="T25" l="1"/>
  <c r="S17"/>
  <c r="G15" i="4" l="1"/>
  <c r="G11"/>
  <c r="E23"/>
  <c r="D23"/>
  <c r="C23"/>
  <c r="G20"/>
  <c r="G19"/>
  <c r="G18"/>
  <c r="G17"/>
  <c r="G16"/>
  <c r="G14"/>
  <c r="G13"/>
  <c r="G12"/>
  <c r="G10"/>
  <c r="G9"/>
  <c r="G8"/>
  <c r="G7"/>
  <c r="F23"/>
  <c r="A2"/>
  <c r="G23" l="1"/>
  <c r="Q8" i="10" l="1"/>
  <c r="R8" s="1"/>
  <c r="Q7"/>
  <c r="R7" s="1"/>
  <c r="R9" s="1"/>
  <c r="Q5" i="16" l="1"/>
  <c r="F49"/>
  <c r="Q49" s="1"/>
</calcChain>
</file>

<file path=xl/sharedStrings.xml><?xml version="1.0" encoding="utf-8"?>
<sst xmlns="http://schemas.openxmlformats.org/spreadsheetml/2006/main" count="298" uniqueCount="173">
  <si>
    <t>JANUARI</t>
  </si>
  <si>
    <t>Tahun</t>
  </si>
  <si>
    <t>STATUS</t>
  </si>
  <si>
    <t>Nota:</t>
  </si>
  <si>
    <t>BIL</t>
  </si>
  <si>
    <t>BULAN</t>
  </si>
  <si>
    <t xml:space="preserve">PENYEDIAAN KERTAS SIASATAN </t>
  </si>
  <si>
    <t>KPI</t>
  </si>
  <si>
    <t>PEMERIKSAAN TAPAK/PREMIS</t>
  </si>
  <si>
    <t>OPERASI PENGUATKUASAAN BERSEPADU (OPB)</t>
  </si>
  <si>
    <t>LAPORAN TATATERTIB</t>
  </si>
  <si>
    <t>PROGRAM BERSAMA TPR NEGERI</t>
  </si>
  <si>
    <t>PENILAIAN KENDIRI KONTRAKTOR</t>
  </si>
  <si>
    <t>PROGRAM INDEK PRESTASI</t>
  </si>
  <si>
    <t>PROGRAM INDEK PRESTASI UTAMA</t>
  </si>
  <si>
    <t>Sila masukkan jumlah/bilangan sasaran KPI 2017 yang ditetapkan mengikut negeri</t>
  </si>
  <si>
    <t>WPKL</t>
  </si>
  <si>
    <t>TGN</t>
  </si>
  <si>
    <t>KTN</t>
  </si>
  <si>
    <t>PHG</t>
  </si>
  <si>
    <t>JHR</t>
  </si>
  <si>
    <t>MLK</t>
  </si>
  <si>
    <t>N9</t>
  </si>
  <si>
    <t>SLGR</t>
  </si>
  <si>
    <t>PRK</t>
  </si>
  <si>
    <t>PLS</t>
  </si>
  <si>
    <t>KDH</t>
  </si>
  <si>
    <t>PNG</t>
  </si>
  <si>
    <t>SRWK</t>
  </si>
  <si>
    <t>SBH</t>
  </si>
  <si>
    <t>UJIAN DAN FORENSIK</t>
  </si>
  <si>
    <t>OPERASI KHAS</t>
  </si>
  <si>
    <t xml:space="preserve">LAPORAN PRESTASI SEMASA PROGRAM PENGUATKUASAAN </t>
  </si>
  <si>
    <t>PI</t>
  </si>
  <si>
    <t>PEJABAT NEGERI</t>
  </si>
  <si>
    <t>1.1 Sasaran Tahunan</t>
  </si>
  <si>
    <t>1.3 Peruntukan HA (RM)</t>
  </si>
  <si>
    <t>1.4 Hasil Kompaun (RM)</t>
  </si>
  <si>
    <t>4.1 Sasaran Tahunan</t>
  </si>
  <si>
    <t>4.3 Peruntukan HA (RM)</t>
  </si>
  <si>
    <t>3.1 Sasaran Tahunan</t>
  </si>
  <si>
    <t>3.2 Peruntukan HB (RM)</t>
  </si>
  <si>
    <t>2.1 Sasaran Tapak -Tahunan</t>
  </si>
  <si>
    <t>2.2 Sasaran Bahan- Tahunan</t>
  </si>
  <si>
    <t>Hingga</t>
  </si>
  <si>
    <t>Kemaskini</t>
  </si>
  <si>
    <t>1.1 Peruntukan HA (RM)</t>
  </si>
  <si>
    <t>2.1 Sasaran Tahunan</t>
  </si>
  <si>
    <t>3.1 Peruntukan HA (RM)</t>
  </si>
  <si>
    <t>4.1 Peruntukan HB (RM)</t>
  </si>
  <si>
    <t>JAN</t>
  </si>
  <si>
    <t>FEB</t>
  </si>
  <si>
    <t>MAC</t>
  </si>
  <si>
    <t>APRIL</t>
  </si>
  <si>
    <t>MEI</t>
  </si>
  <si>
    <t>JUN</t>
  </si>
  <si>
    <t>OGOS</t>
  </si>
  <si>
    <t>SEPT</t>
  </si>
  <si>
    <t>BIL.</t>
  </si>
  <si>
    <t>IBU PEJABAT</t>
  </si>
  <si>
    <t>STATUS SEMASA INDEK PRESTASI (PI) TAHUNAN (%)</t>
  </si>
  <si>
    <t>NOV</t>
  </si>
  <si>
    <t>OKT</t>
  </si>
  <si>
    <t>DIS</t>
  </si>
  <si>
    <t>JUL</t>
  </si>
  <si>
    <t>1.2 Sasaran Semasa (%)</t>
  </si>
  <si>
    <t>4.2 Sasaran Semasa (%)</t>
  </si>
  <si>
    <t>%</t>
  </si>
  <si>
    <t>STATUS KESELURUHAN TAHUNAN %</t>
  </si>
  <si>
    <t>JUMLAH KESELURUHAN</t>
  </si>
  <si>
    <t>LAPORAN PRESTASI SEMASA PROGRAM PENGUATKUASAAN 2017</t>
  </si>
  <si>
    <t>NEGERI</t>
  </si>
  <si>
    <t xml:space="preserve">SASARAN </t>
  </si>
  <si>
    <t xml:space="preserve">SASARAN  </t>
  </si>
  <si>
    <t xml:space="preserve">PENCAPAIAN </t>
  </si>
  <si>
    <t xml:space="preserve"> PENCAPAIAN</t>
  </si>
  <si>
    <t>(Bil)</t>
  </si>
  <si>
    <t>( Juta)</t>
  </si>
  <si>
    <t>(%)</t>
  </si>
  <si>
    <t>KEDAH</t>
  </si>
  <si>
    <t>PERLIS</t>
  </si>
  <si>
    <t>PENANG</t>
  </si>
  <si>
    <t>PERAK</t>
  </si>
  <si>
    <t>SELANGOR</t>
  </si>
  <si>
    <t>WP</t>
  </si>
  <si>
    <t xml:space="preserve">MELAKA </t>
  </si>
  <si>
    <t>N.SEMBILAN</t>
  </si>
  <si>
    <t>JOHOR</t>
  </si>
  <si>
    <t>PAHANG</t>
  </si>
  <si>
    <t>KELANTAN</t>
  </si>
  <si>
    <t>TERENGGANU</t>
  </si>
  <si>
    <t>SARAWAK</t>
  </si>
  <si>
    <t xml:space="preserve">SABAH </t>
  </si>
  <si>
    <t>HQ</t>
  </si>
  <si>
    <t>JUMLAH</t>
  </si>
  <si>
    <t>111% ke atas</t>
  </si>
  <si>
    <t>100% - 110%</t>
  </si>
  <si>
    <t>76% - 99%</t>
  </si>
  <si>
    <t>0% - 75%</t>
  </si>
  <si>
    <t>PENCAPAIAN SEMASA (BIL)</t>
  </si>
  <si>
    <t>PENCAPAIAN SEMASA (%)</t>
  </si>
  <si>
    <t>PENCAPAIAN TAHUNAN (%)</t>
  </si>
  <si>
    <t>MELAKA</t>
  </si>
  <si>
    <t>NEGERI SEMBILAN</t>
  </si>
  <si>
    <t>SABAH</t>
  </si>
  <si>
    <t xml:space="preserve"> Prestasi mencapai sasaran 111% ke atas</t>
  </si>
  <si>
    <t xml:space="preserve"> Prestasi mencapai sasaran 100% ke atas</t>
  </si>
  <si>
    <t xml:space="preserve"> Prestasi mencapai sasaran diantara 75% - 99% ke atas</t>
  </si>
  <si>
    <t xml:space="preserve"> Prestasi di bawah sasaran 75% </t>
  </si>
  <si>
    <t>Tarikh dikemaskini:</t>
  </si>
  <si>
    <t xml:space="preserve"> Prestasi mencapai sasaran melebihi 111% ke atas</t>
  </si>
  <si>
    <t>BAHAGIAN PENGUATKUASAAN</t>
  </si>
  <si>
    <t>Tarikh</t>
  </si>
  <si>
    <t>LAPORAN PRESTASI SEHINGGA APRIL 2017</t>
  </si>
  <si>
    <t>30/4/2017</t>
  </si>
  <si>
    <t>STATUS PEMERIKSAAN TAPAK</t>
  </si>
  <si>
    <t>STATUS PEMERIKSAAN BAHAN</t>
  </si>
  <si>
    <t>NOTIS</t>
  </si>
  <si>
    <t>NOTIS N1/2015</t>
  </si>
  <si>
    <t>NOTIS N2/2015</t>
  </si>
  <si>
    <t>NOTIS N2A/2015</t>
  </si>
  <si>
    <t>STATUS PENGELUARAN NOTIS PENGUATKUASAAN</t>
  </si>
  <si>
    <t>NOTIS N3A/2015</t>
  </si>
  <si>
    <t>NOTIS N3B/2015</t>
  </si>
  <si>
    <t>NOTIS N3C/2015</t>
  </si>
  <si>
    <t>NOTIS N3D/2015</t>
  </si>
  <si>
    <t>NOTIS N4/2015</t>
  </si>
  <si>
    <t>NOTIS N5/2015</t>
  </si>
  <si>
    <t>NOTIS N6/2015</t>
  </si>
  <si>
    <t>NOTIS N6B/2015</t>
  </si>
  <si>
    <t>NOTIS N6A/2015</t>
  </si>
  <si>
    <t>NOTIS N7/2015</t>
  </si>
  <si>
    <t>NOTIS N8/2015</t>
  </si>
  <si>
    <t>NOTIS N9/2015</t>
  </si>
  <si>
    <t>NOTIS N10/2015</t>
  </si>
  <si>
    <t>NOTIS N11/2015</t>
  </si>
  <si>
    <t>NOTIS N12/2015</t>
  </si>
  <si>
    <t>NOTIS N13/2015</t>
  </si>
  <si>
    <t>NOTIS N14/2015</t>
  </si>
  <si>
    <t>NOTIS BUTIR-BUTIR MENGENAI INDUSTRI PEMBINAAN [SEKSYEN27]</t>
  </si>
  <si>
    <t>NOTIS MENGEMUKAKAN MAKLUMAT MENGENAI INDUSTRI PEMBINAAN (KONTRAKTOR) [SEKSYEN 27] (LAMPIRAN : NOTIS N2.1/2015 - UNTUK DIISI OLEH OKN)</t>
  </si>
  <si>
    <t>NOTIS PENGEMUKAAN MAKLUMAT MENGENAI INDUSTRI PEMBINAAN (INSIDEN DI TAPAK BINA) [SEKSYEN 27] (LAMPIRAN BORANG CICPAC)</t>
  </si>
  <si>
    <t>NOTIS PEMBERHENTIAN KERJA PEMBINAAN (LARANGAN MEMULAKAN DAN MENERUSKAN KERJA-KERJA PEMBINAAN) - TIADA PERAKUAN PENDAFTARAN KONTRAKTOR [SEKSYEN 30(1)]</t>
  </si>
  <si>
    <t>NOTIS MEMBERHENTIKAN KERJA PEMBINAAN (PELANGGARAN KEWAJIPAN OLEH KONTRAKTOR) [SEKSYEN 34C(2)]</t>
  </si>
  <si>
    <t>NOTIS ARAHAN KEWAJIPAN KONTRAKTOR [SUBSEKSYEN 34B &amp; 34C]</t>
  </si>
  <si>
    <t>NOTIS LARANGAN BERURUSAN DENGAN BAHAN BINAAN YANG TIDAK DIPERAKUKAN [SUBSEKSYEN 33D(1)]</t>
  </si>
  <si>
    <t>NOTIS TINDAKAN PENGGELEDAHAN LAK &amp; PENYITAAN [SUBSEKSYEN 35C &amp; SEKSYEN 35D]</t>
  </si>
  <si>
    <t>NOTIS PEMAKLUMAN PENJUALAN &amp; PELUPUSAN BARANG SITA [SEKSYEN 35P]</t>
  </si>
  <si>
    <t>NOTIS PENGENDALIKAN PENYIASATAN [SUBSEKSYEN 35 (C) (2) (D) &amp; SUBSEKSYEN 35C (5)]</t>
  </si>
  <si>
    <t>NOTIS LUCUTHAK BARANG DISITA [SEKSYEN 35Q]</t>
  </si>
  <si>
    <t>NOTIS PEMAKLUMAN HALANGAN [SEKSYEN 35U]</t>
  </si>
  <si>
    <t>NOTIS ARAHAN HADIR [SEKSYEN 35M]</t>
  </si>
  <si>
    <t>NOTIS KESALAHAN PENDAFTARAN, AKREDITASI &amp; LATIHAN PERSONEL BINAAN (SEKSYEN 33 &amp; SEKSYEN 33A) [SEKSYEN33(1)]</t>
  </si>
  <si>
    <t>NOTIS KESALAHAN SUBSEKSYEN 34 [PENGENAAN LEVI] (TIDAK ISYTIHAR PROJEK DAN MENZAHIRKAN SEPENUHNYA LIABILITI DAN KEGAGALAN MENJELASKAN BAYARAN LEVI DALAM TEMPOH YANG DITETAPKAN) [SUBSEKSYEN 34(1) DAN 34(3)]</t>
  </si>
  <si>
    <t>NOTIS KESALAHAN DIBAWAH SUBSEKSYEN 33D(1) [BAHAN BINAAN] [SUBSEKSYEN 34(1) DAN 34(3)]</t>
  </si>
  <si>
    <t>NOTIS TARIK BALIK ARAHAN BERHENTI KERJA PEMBINAAN</t>
  </si>
  <si>
    <t>NOTIS KESALAHAN PERAKUAN PENDAFTARAN KONTRAKTOR [SEKSYEN 25(1)]</t>
  </si>
  <si>
    <t>STATUS OPB</t>
  </si>
  <si>
    <t>NOTIS N15/2015</t>
  </si>
  <si>
    <t>NOTIS KESALAHAN SEKSYEN 28</t>
  </si>
  <si>
    <t>NOTIS LEBIH GRED</t>
  </si>
  <si>
    <t>NOTIS PEMBERITAHUAN - PERATURAN 8</t>
  </si>
  <si>
    <t>NOTIS PEMBERHENTIAN KERJA (LARANGAN MEMULAKAN DAN MENERUSKAN KERJA-KERJA PEMBINAAN) [SUBSEKSYEN 30 (1A)]</t>
  </si>
  <si>
    <t>NOTIS UNTUK BERHENTI MENGGUNAKAN BAHAN BINAAN YANG TIDAK DIPERAKUKAN [SUBSEKSYEN 33E (1)]</t>
  </si>
  <si>
    <t>SASARAN 2018</t>
  </si>
  <si>
    <t>Maklumat belum diterima</t>
  </si>
  <si>
    <t>LAPORAN STATUS NOTIS SEHINGGA DISEMBER 2018</t>
  </si>
  <si>
    <t>Tarikh dikemaskini : 31-12-2018</t>
  </si>
  <si>
    <t>PEMERIKSAAN TAPAK SEHINGGA 25 DISEMBER 2018</t>
  </si>
  <si>
    <t>SASARAN SEHINGGA DISEMBER 2018 (BIL)</t>
  </si>
  <si>
    <t>30.12.2018</t>
  </si>
  <si>
    <t>PEMERIKSAAN BAHAN SEHINGGA 25 DISEMBER 2018</t>
  </si>
  <si>
    <t>BILANGAN LAPORAN OPERASI BERSEPADU SEHINGGA 25 DISEMBER 2018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</si>
</sst>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[$-409]d\-mmm\-yy;@"/>
  </numFmts>
  <fonts count="32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b/>
      <sz val="20"/>
      <color indexed="8"/>
      <name val="Arial"/>
      <family val="2"/>
    </font>
    <font>
      <b/>
      <sz val="12"/>
      <color indexed="8"/>
      <name val="Arial"/>
      <family val="2"/>
    </font>
    <font>
      <sz val="12"/>
      <color theme="0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b/>
      <sz val="24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59999389629810485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0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2" fillId="0" borderId="5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4" fillId="0" borderId="4" xfId="0" applyFont="1" applyBorder="1"/>
    <xf numFmtId="0" fontId="1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3" fontId="7" fillId="6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3" fontId="1" fillId="6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3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4" fontId="1" fillId="0" borderId="22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8" fillId="0" borderId="12" xfId="0" applyNumberFormat="1" applyFont="1" applyFill="1" applyBorder="1" applyAlignment="1">
      <alignment horizontal="center" vertical="center"/>
    </xf>
    <xf numFmtId="3" fontId="2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5" fontId="2" fillId="0" borderId="18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 wrapText="1"/>
    </xf>
    <xf numFmtId="4" fontId="1" fillId="0" borderId="16" xfId="0" applyNumberFormat="1" applyFont="1" applyFill="1" applyBorder="1" applyAlignment="1">
      <alignment horizontal="center" vertical="center" wrapText="1"/>
    </xf>
    <xf numFmtId="4" fontId="7" fillId="0" borderId="16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 wrapText="1"/>
    </xf>
    <xf numFmtId="3" fontId="7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7" fillId="0" borderId="17" xfId="0" applyNumberFormat="1" applyFont="1" applyFill="1" applyBorder="1" applyAlignment="1">
      <alignment horizontal="center" vertical="center"/>
    </xf>
    <xf numFmtId="9" fontId="2" fillId="9" borderId="17" xfId="0" applyNumberFormat="1" applyFont="1" applyFill="1" applyBorder="1" applyAlignment="1">
      <alignment horizontal="center" vertical="center"/>
    </xf>
    <xf numFmtId="3" fontId="8" fillId="2" borderId="13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10" fontId="8" fillId="0" borderId="27" xfId="0" applyNumberFormat="1" applyFont="1" applyFill="1" applyBorder="1" applyAlignment="1">
      <alignment horizontal="center" vertical="center"/>
    </xf>
    <xf numFmtId="10" fontId="2" fillId="0" borderId="27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3" fontId="7" fillId="3" borderId="12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vertical="center"/>
    </xf>
    <xf numFmtId="0" fontId="2" fillId="10" borderId="0" xfId="0" applyFont="1" applyFill="1" applyAlignment="1">
      <alignment horizontal="center" vertical="center"/>
    </xf>
    <xf numFmtId="10" fontId="6" fillId="3" borderId="16" xfId="0" applyNumberFormat="1" applyFont="1" applyFill="1" applyBorder="1" applyAlignment="1">
      <alignment horizontal="center" vertical="center" wrapText="1"/>
    </xf>
    <xf numFmtId="10" fontId="6" fillId="0" borderId="1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0" fontId="2" fillId="2" borderId="30" xfId="0" applyNumberFormat="1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10" fontId="6" fillId="11" borderId="16" xfId="0" applyNumberFormat="1" applyFont="1" applyFill="1" applyBorder="1" applyAlignment="1">
      <alignment vertical="center" wrapText="1"/>
    </xf>
    <xf numFmtId="10" fontId="6" fillId="0" borderId="17" xfId="0" applyNumberFormat="1" applyFont="1" applyFill="1" applyBorder="1" applyAlignment="1">
      <alignment horizontal="center" vertical="center" wrapText="1"/>
    </xf>
    <xf numFmtId="2" fontId="1" fillId="3" borderId="22" xfId="0" applyNumberFormat="1" applyFont="1" applyFill="1" applyBorder="1" applyAlignment="1">
      <alignment horizontal="center" vertical="center"/>
    </xf>
    <xf numFmtId="2" fontId="1" fillId="0" borderId="22" xfId="0" applyNumberFormat="1" applyFont="1" applyFill="1" applyBorder="1" applyAlignment="1">
      <alignment horizontal="center" vertical="center"/>
    </xf>
    <xf numFmtId="2" fontId="2" fillId="0" borderId="22" xfId="0" applyNumberFormat="1" applyFont="1" applyFill="1" applyBorder="1" applyAlignment="1">
      <alignment horizontal="center" vertical="center"/>
    </xf>
    <xf numFmtId="9" fontId="2" fillId="0" borderId="23" xfId="0" applyNumberFormat="1" applyFont="1" applyFill="1" applyBorder="1" applyAlignment="1">
      <alignment horizontal="center" vertical="center"/>
    </xf>
    <xf numFmtId="165" fontId="6" fillId="8" borderId="0" xfId="0" applyNumberFormat="1" applyFont="1" applyFill="1" applyBorder="1" applyAlignment="1">
      <alignment horizontal="center" vertical="center" wrapText="1"/>
    </xf>
    <xf numFmtId="9" fontId="6" fillId="8" borderId="0" xfId="0" applyNumberFormat="1" applyFont="1" applyFill="1" applyBorder="1" applyAlignment="1">
      <alignment horizontal="center" vertical="center" wrapText="1"/>
    </xf>
    <xf numFmtId="10" fontId="6" fillId="3" borderId="22" xfId="0" applyNumberFormat="1" applyFont="1" applyFill="1" applyBorder="1" applyAlignment="1">
      <alignment horizontal="center" vertical="center" wrapText="1"/>
    </xf>
    <xf numFmtId="10" fontId="6" fillId="0" borderId="22" xfId="0" applyNumberFormat="1" applyFont="1" applyFill="1" applyBorder="1" applyAlignment="1">
      <alignment horizontal="center" vertical="center" wrapText="1"/>
    </xf>
    <xf numFmtId="10" fontId="6" fillId="11" borderId="22" xfId="0" applyNumberFormat="1" applyFont="1" applyFill="1" applyBorder="1" applyAlignment="1">
      <alignment vertical="center" wrapText="1"/>
    </xf>
    <xf numFmtId="10" fontId="6" fillId="0" borderId="23" xfId="0" applyNumberFormat="1" applyFont="1" applyFill="1" applyBorder="1" applyAlignment="1">
      <alignment horizontal="center" vertical="center" wrapText="1"/>
    </xf>
    <xf numFmtId="165" fontId="2" fillId="0" borderId="6" xfId="0" applyNumberFormat="1" applyFont="1" applyFill="1" applyBorder="1" applyAlignment="1">
      <alignment horizontal="center" vertical="center"/>
    </xf>
    <xf numFmtId="4" fontId="1" fillId="0" borderId="12" xfId="0" applyNumberFormat="1" applyFont="1" applyFill="1" applyBorder="1" applyAlignment="1">
      <alignment horizontal="center" vertical="center" wrapText="1"/>
    </xf>
    <xf numFmtId="4" fontId="7" fillId="0" borderId="12" xfId="0" applyNumberFormat="1" applyFont="1" applyFill="1" applyBorder="1" applyAlignment="1">
      <alignment horizontal="center" vertical="center"/>
    </xf>
    <xf numFmtId="4" fontId="8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17" fontId="13" fillId="0" borderId="19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7" fontId="4" fillId="0" borderId="14" xfId="2" applyNumberFormat="1" applyFont="1" applyBorder="1" applyAlignment="1">
      <alignment horizontal="center" vertical="center"/>
    </xf>
    <xf numFmtId="10" fontId="4" fillId="0" borderId="14" xfId="2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9" fontId="4" fillId="13" borderId="33" xfId="0" applyNumberFormat="1" applyFont="1" applyFill="1" applyBorder="1" applyAlignment="1">
      <alignment horizontal="center" vertical="center"/>
    </xf>
    <xf numFmtId="37" fontId="14" fillId="0" borderId="14" xfId="0" applyNumberFormat="1" applyFont="1" applyBorder="1" applyAlignment="1">
      <alignment horizontal="center" vertical="center"/>
    </xf>
    <xf numFmtId="9" fontId="14" fillId="13" borderId="33" xfId="0" applyNumberFormat="1" applyFont="1" applyFill="1" applyBorder="1" applyAlignment="1">
      <alignment horizontal="center" vertical="center"/>
    </xf>
    <xf numFmtId="9" fontId="4" fillId="0" borderId="33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37" fontId="14" fillId="0" borderId="31" xfId="0" applyNumberFormat="1" applyFont="1" applyBorder="1" applyAlignment="1">
      <alignment horizontal="center" vertical="center"/>
    </xf>
    <xf numFmtId="10" fontId="4" fillId="8" borderId="31" xfId="0" applyNumberFormat="1" applyFont="1" applyFill="1" applyBorder="1" applyAlignment="1">
      <alignment horizontal="center"/>
    </xf>
    <xf numFmtId="9" fontId="4" fillId="0" borderId="3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37" fontId="15" fillId="0" borderId="14" xfId="2" applyNumberFormat="1" applyFont="1" applyBorder="1" applyAlignment="1">
      <alignment horizontal="center" vertical="center"/>
    </xf>
    <xf numFmtId="10" fontId="15" fillId="0" borderId="14" xfId="2" applyNumberFormat="1" applyFont="1" applyBorder="1" applyAlignment="1">
      <alignment horizontal="center" vertical="center"/>
    </xf>
    <xf numFmtId="2" fontId="15" fillId="0" borderId="14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9" fontId="15" fillId="13" borderId="3" xfId="0" applyNumberFormat="1" applyFont="1" applyFill="1" applyBorder="1" applyAlignment="1">
      <alignment horizontal="center" vertical="center"/>
    </xf>
    <xf numFmtId="43" fontId="4" fillId="0" borderId="0" xfId="0" applyNumberFormat="1" applyFont="1" applyAlignment="1">
      <alignment horizontal="center"/>
    </xf>
    <xf numFmtId="0" fontId="4" fillId="13" borderId="14" xfId="0" applyFont="1" applyFill="1" applyBorder="1" applyAlignment="1">
      <alignment horizontal="center" vertical="center"/>
    </xf>
    <xf numFmtId="0" fontId="11" fillId="0" borderId="0" xfId="0" applyFont="1"/>
    <xf numFmtId="0" fontId="0" fillId="10" borderId="14" xfId="0" applyFill="1" applyBorder="1"/>
    <xf numFmtId="0" fontId="11" fillId="0" borderId="0" xfId="0" applyFont="1" applyAlignment="1">
      <alignment vertical="center"/>
    </xf>
    <xf numFmtId="0" fontId="0" fillId="7" borderId="14" xfId="0" applyFill="1" applyBorder="1"/>
    <xf numFmtId="0" fontId="0" fillId="14" borderId="14" xfId="0" applyFill="1" applyBorder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7" fillId="0" borderId="37" xfId="0" applyFont="1" applyBorder="1" applyAlignment="1">
      <alignment horizontal="center" vertical="center"/>
    </xf>
    <xf numFmtId="1" fontId="17" fillId="0" borderId="38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0" fontId="17" fillId="0" borderId="42" xfId="0" applyFont="1" applyBorder="1" applyAlignment="1">
      <alignment horizontal="center" vertical="center"/>
    </xf>
    <xf numFmtId="1" fontId="17" fillId="0" borderId="4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7" xfId="0" applyFont="1" applyBorder="1" applyAlignment="1">
      <alignment vertical="center"/>
    </xf>
    <xf numFmtId="3" fontId="21" fillId="0" borderId="35" xfId="0" applyNumberFormat="1" applyFont="1" applyBorder="1" applyAlignment="1">
      <alignment horizontal="center" vertical="center"/>
    </xf>
    <xf numFmtId="1" fontId="21" fillId="0" borderId="3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7" fillId="13" borderId="14" xfId="0" applyFont="1" applyFill="1" applyBorder="1"/>
    <xf numFmtId="0" fontId="17" fillId="0" borderId="0" xfId="0" applyFont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17" fillId="15" borderId="14" xfId="0" applyFont="1" applyFill="1" applyBorder="1"/>
    <xf numFmtId="0" fontId="17" fillId="0" borderId="0" xfId="0" applyFont="1" applyFill="1" applyAlignment="1">
      <alignment horizontal="center" vertical="center"/>
    </xf>
    <xf numFmtId="0" fontId="17" fillId="16" borderId="14" xfId="0" applyFont="1" applyFill="1" applyBorder="1"/>
    <xf numFmtId="0" fontId="17" fillId="17" borderId="14" xfId="0" applyFont="1" applyFill="1" applyBorder="1"/>
    <xf numFmtId="0" fontId="17" fillId="0" borderId="14" xfId="0" applyFont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4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7" xfId="0" applyFont="1" applyBorder="1" applyAlignment="1">
      <alignment vertical="center"/>
    </xf>
    <xf numFmtId="3" fontId="22" fillId="0" borderId="46" xfId="0" applyNumberFormat="1" applyFont="1" applyBorder="1" applyAlignment="1">
      <alignment horizontal="center" vertical="center"/>
    </xf>
    <xf numFmtId="3" fontId="22" fillId="0" borderId="18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" fillId="13" borderId="14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14" xfId="0" applyFont="1" applyFill="1" applyBorder="1"/>
    <xf numFmtId="0" fontId="1" fillId="0" borderId="0" xfId="0" applyFont="1" applyAlignment="1">
      <alignment horizontal="left"/>
    </xf>
    <xf numFmtId="0" fontId="1" fillId="7" borderId="14" xfId="0" applyFont="1" applyFill="1" applyBorder="1"/>
    <xf numFmtId="0" fontId="1" fillId="14" borderId="14" xfId="0" applyFont="1" applyFill="1" applyBorder="1"/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1" fontId="20" fillId="0" borderId="42" xfId="0" applyNumberFormat="1" applyFont="1" applyFill="1" applyBorder="1" applyAlignment="1">
      <alignment horizontal="center" vertical="center"/>
    </xf>
    <xf numFmtId="9" fontId="4" fillId="0" borderId="33" xfId="0" applyNumberFormat="1" applyFont="1" applyFill="1" applyBorder="1" applyAlignment="1">
      <alignment horizontal="center" vertical="center"/>
    </xf>
    <xf numFmtId="9" fontId="14" fillId="0" borderId="3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0" borderId="53" xfId="0" applyFont="1" applyFill="1" applyBorder="1" applyAlignment="1">
      <alignment vertical="center" wrapText="1"/>
    </xf>
    <xf numFmtId="0" fontId="1" fillId="0" borderId="53" xfId="0" applyFont="1" applyFill="1" applyBorder="1" applyAlignment="1">
      <alignment horizontal="center" vertical="center" wrapText="1"/>
    </xf>
    <xf numFmtId="10" fontId="7" fillId="3" borderId="53" xfId="0" applyNumberFormat="1" applyFont="1" applyFill="1" applyBorder="1" applyAlignment="1">
      <alignment horizontal="center" vertical="center"/>
    </xf>
    <xf numFmtId="10" fontId="7" fillId="0" borderId="53" xfId="0" applyNumberFormat="1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vertical="center" wrapText="1"/>
    </xf>
    <xf numFmtId="4" fontId="1" fillId="0" borderId="50" xfId="0" applyNumberFormat="1" applyFont="1" applyFill="1" applyBorder="1" applyAlignment="1">
      <alignment horizontal="center" vertical="center" wrapText="1"/>
    </xf>
    <xf numFmtId="4" fontId="7" fillId="3" borderId="50" xfId="0" applyNumberFormat="1" applyFont="1" applyFill="1" applyBorder="1" applyAlignment="1">
      <alignment horizontal="center" vertical="center"/>
    </xf>
    <xf numFmtId="4" fontId="7" fillId="0" borderId="50" xfId="0" applyNumberFormat="1" applyFont="1" applyFill="1" applyBorder="1" applyAlignment="1">
      <alignment horizontal="center" vertical="center"/>
    </xf>
    <xf numFmtId="4" fontId="8" fillId="0" borderId="50" xfId="0" applyNumberFormat="1" applyFont="1" applyFill="1" applyBorder="1" applyAlignment="1">
      <alignment horizontal="center" vertical="center"/>
    </xf>
    <xf numFmtId="10" fontId="8" fillId="0" borderId="48" xfId="0" applyNumberFormat="1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vertical="center" wrapText="1"/>
    </xf>
    <xf numFmtId="4" fontId="1" fillId="0" borderId="56" xfId="0" applyNumberFormat="1" applyFont="1" applyFill="1" applyBorder="1" applyAlignment="1">
      <alignment horizontal="center" vertical="center" wrapText="1"/>
    </xf>
    <xf numFmtId="4" fontId="7" fillId="3" borderId="56" xfId="0" applyNumberFormat="1" applyFont="1" applyFill="1" applyBorder="1" applyAlignment="1">
      <alignment horizontal="center" vertical="center"/>
    </xf>
    <xf numFmtId="4" fontId="7" fillId="0" borderId="56" xfId="0" applyNumberFormat="1" applyFont="1" applyFill="1" applyBorder="1" applyAlignment="1">
      <alignment horizontal="center" vertical="center"/>
    </xf>
    <xf numFmtId="4" fontId="8" fillId="0" borderId="56" xfId="0" applyNumberFormat="1" applyFont="1" applyFill="1" applyBorder="1" applyAlignment="1">
      <alignment horizontal="center" vertical="center"/>
    </xf>
    <xf numFmtId="10" fontId="8" fillId="0" borderId="57" xfId="0" applyNumberFormat="1" applyFont="1" applyFill="1" applyBorder="1" applyAlignment="1">
      <alignment horizontal="center" vertical="center"/>
    </xf>
    <xf numFmtId="0" fontId="6" fillId="0" borderId="56" xfId="0" applyFont="1" applyBorder="1" applyAlignment="1">
      <alignment vertical="center" wrapText="1"/>
    </xf>
    <xf numFmtId="0" fontId="5" fillId="0" borderId="56" xfId="0" applyFont="1" applyBorder="1" applyAlignment="1">
      <alignment horizontal="center" vertical="center" wrapText="1"/>
    </xf>
    <xf numFmtId="3" fontId="7" fillId="3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3" fontId="8" fillId="0" borderId="56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2" fillId="0" borderId="53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2" borderId="56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165" fontId="2" fillId="0" borderId="55" xfId="0" applyNumberFormat="1" applyFont="1" applyFill="1" applyBorder="1" applyAlignment="1">
      <alignment horizontal="center" vertical="center"/>
    </xf>
    <xf numFmtId="3" fontId="1" fillId="0" borderId="56" xfId="0" applyNumberFormat="1" applyFont="1" applyFill="1" applyBorder="1" applyAlignment="1">
      <alignment horizontal="center" vertical="center" wrapText="1"/>
    </xf>
    <xf numFmtId="17" fontId="13" fillId="0" borderId="24" xfId="0" applyNumberFormat="1" applyFont="1" applyBorder="1" applyAlignment="1">
      <alignment horizontal="center" vertical="center"/>
    </xf>
    <xf numFmtId="1" fontId="17" fillId="0" borderId="52" xfId="0" applyNumberFormat="1" applyFont="1" applyFill="1" applyBorder="1" applyAlignment="1">
      <alignment horizontal="center" vertical="center"/>
    </xf>
    <xf numFmtId="1" fontId="17" fillId="8" borderId="52" xfId="0" applyNumberFormat="1" applyFont="1" applyFill="1" applyBorder="1" applyAlignment="1">
      <alignment horizontal="center" vertical="center"/>
    </xf>
    <xf numFmtId="1" fontId="7" fillId="0" borderId="52" xfId="0" applyNumberFormat="1" applyFont="1" applyFill="1" applyBorder="1" applyAlignment="1">
      <alignment horizontal="center" vertical="center"/>
    </xf>
    <xf numFmtId="1" fontId="4" fillId="0" borderId="52" xfId="0" applyNumberFormat="1" applyFont="1" applyBorder="1" applyAlignment="1">
      <alignment horizontal="center" vertical="center"/>
    </xf>
    <xf numFmtId="0" fontId="3" fillId="0" borderId="0" xfId="1"/>
    <xf numFmtId="0" fontId="0" fillId="0" borderId="0" xfId="0" applyAlignment="1">
      <alignment horizontal="center" vertical="center" wrapText="1"/>
    </xf>
    <xf numFmtId="0" fontId="1" fillId="0" borderId="52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1" fillId="0" borderId="61" xfId="0" applyFont="1" applyBorder="1" applyAlignment="1">
      <alignment vertical="center"/>
    </xf>
    <xf numFmtId="0" fontId="11" fillId="0" borderId="67" xfId="0" applyFont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9" fontId="8" fillId="13" borderId="35" xfId="0" applyNumberFormat="1" applyFont="1" applyFill="1" applyBorder="1" applyAlignment="1">
      <alignment horizontal="center" vertical="center"/>
    </xf>
    <xf numFmtId="1" fontId="17" fillId="8" borderId="70" xfId="0" applyNumberFormat="1" applyFont="1" applyFill="1" applyBorder="1" applyAlignment="1">
      <alignment horizontal="center" vertical="center"/>
    </xf>
    <xf numFmtId="1" fontId="17" fillId="0" borderId="70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9" fontId="1" fillId="13" borderId="58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9" fontId="1" fillId="0" borderId="42" xfId="0" applyNumberFormat="1" applyFont="1" applyFill="1" applyBorder="1" applyAlignment="1">
      <alignment horizontal="center" vertical="center"/>
    </xf>
    <xf numFmtId="9" fontId="1" fillId="0" borderId="4" xfId="0" applyNumberFormat="1" applyFont="1" applyFill="1" applyBorder="1" applyAlignment="1">
      <alignment horizontal="center" vertical="center"/>
    </xf>
    <xf numFmtId="3" fontId="22" fillId="0" borderId="35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1" fontId="17" fillId="8" borderId="58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" fontId="7" fillId="8" borderId="58" xfId="0" applyNumberFormat="1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/>
    </xf>
    <xf numFmtId="1" fontId="17" fillId="8" borderId="42" xfId="0" applyNumberFormat="1" applyFont="1" applyFill="1" applyBorder="1" applyAlignment="1">
      <alignment horizontal="center" vertical="center"/>
    </xf>
    <xf numFmtId="9" fontId="1" fillId="8" borderId="41" xfId="0" applyNumberFormat="1" applyFont="1" applyFill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9" fontId="1" fillId="14" borderId="70" xfId="0" applyNumberFormat="1" applyFont="1" applyFill="1" applyBorder="1" applyAlignment="1">
      <alignment horizontal="center" vertical="center"/>
    </xf>
    <xf numFmtId="9" fontId="1" fillId="14" borderId="58" xfId="0" applyNumberFormat="1" applyFont="1" applyFill="1" applyBorder="1" applyAlignment="1">
      <alignment horizontal="center" vertical="center"/>
    </xf>
    <xf numFmtId="9" fontId="1" fillId="13" borderId="38" xfId="0" applyNumberFormat="1" applyFont="1" applyFill="1" applyBorder="1" applyAlignment="1">
      <alignment horizontal="center" vertical="center"/>
    </xf>
    <xf numFmtId="9" fontId="1" fillId="14" borderId="59" xfId="0" applyNumberFormat="1" applyFont="1" applyFill="1" applyBorder="1" applyAlignment="1">
      <alignment horizontal="center" vertical="center"/>
    </xf>
    <xf numFmtId="9" fontId="1" fillId="0" borderId="41" xfId="0" applyNumberFormat="1" applyFont="1" applyFill="1" applyBorder="1" applyAlignment="1">
      <alignment horizontal="center" vertical="center"/>
    </xf>
    <xf numFmtId="0" fontId="11" fillId="0" borderId="66" xfId="0" applyFont="1" applyBorder="1" applyAlignment="1">
      <alignment vertical="center"/>
    </xf>
    <xf numFmtId="9" fontId="1" fillId="7" borderId="38" xfId="0" applyNumberFormat="1" applyFont="1" applyFill="1" applyBorder="1" applyAlignment="1">
      <alignment horizontal="center" vertical="center"/>
    </xf>
    <xf numFmtId="9" fontId="1" fillId="15" borderId="58" xfId="0" applyNumberFormat="1" applyFont="1" applyFill="1" applyBorder="1" applyAlignment="1">
      <alignment horizontal="center" vertical="center"/>
    </xf>
    <xf numFmtId="9" fontId="1" fillId="13" borderId="48" xfId="0" applyNumberFormat="1" applyFont="1" applyFill="1" applyBorder="1" applyAlignment="1">
      <alignment horizontal="center" vertical="center"/>
    </xf>
    <xf numFmtId="9" fontId="1" fillId="15" borderId="59" xfId="0" applyNumberFormat="1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1" fontId="17" fillId="0" borderId="75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9" fontId="1" fillId="13" borderId="37" xfId="0" applyNumberFormat="1" applyFont="1" applyFill="1" applyBorder="1" applyAlignment="1">
      <alignment horizontal="center" vertical="center"/>
    </xf>
    <xf numFmtId="9" fontId="1" fillId="13" borderId="59" xfId="0" applyNumberFormat="1" applyFont="1" applyFill="1" applyBorder="1" applyAlignment="1">
      <alignment horizontal="center" vertical="center"/>
    </xf>
    <xf numFmtId="9" fontId="7" fillId="15" borderId="58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0" fillId="0" borderId="67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0" fontId="0" fillId="0" borderId="65" xfId="0" applyFont="1" applyBorder="1" applyAlignment="1">
      <alignment horizontal="center" vertical="center" wrapText="1"/>
    </xf>
    <xf numFmtId="0" fontId="31" fillId="0" borderId="0" xfId="0" applyFont="1"/>
    <xf numFmtId="0" fontId="0" fillId="0" borderId="61" xfId="0" applyFont="1" applyBorder="1" applyAlignment="1">
      <alignment horizontal="center" vertical="center" wrapText="1"/>
    </xf>
    <xf numFmtId="0" fontId="0" fillId="0" borderId="66" xfId="0" applyFont="1" applyBorder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0" fillId="8" borderId="50" xfId="0" applyFont="1" applyFill="1" applyBorder="1" applyAlignment="1">
      <alignment horizontal="center" vertical="center" wrapText="1"/>
    </xf>
    <xf numFmtId="0" fontId="0" fillId="8" borderId="52" xfId="0" applyFont="1" applyFill="1" applyBorder="1" applyAlignment="1">
      <alignment horizontal="center" vertical="center" wrapText="1"/>
    </xf>
    <xf numFmtId="0" fontId="0" fillId="8" borderId="64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50" xfId="0" applyFont="1" applyFill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center" vertical="center" wrapText="1"/>
    </xf>
    <xf numFmtId="0" fontId="0" fillId="0" borderId="64" xfId="0" applyFont="1" applyFill="1" applyBorder="1" applyAlignment="1">
      <alignment horizontal="center" vertical="center" wrapText="1"/>
    </xf>
    <xf numFmtId="0" fontId="0" fillId="8" borderId="44" xfId="0" applyFont="1" applyFill="1" applyBorder="1" applyAlignment="1">
      <alignment horizontal="center" vertical="center" wrapText="1"/>
    </xf>
    <xf numFmtId="0" fontId="0" fillId="8" borderId="60" xfId="0" applyFont="1" applyFill="1" applyBorder="1" applyAlignment="1">
      <alignment horizontal="center" vertical="center" wrapText="1"/>
    </xf>
    <xf numFmtId="0" fontId="0" fillId="8" borderId="63" xfId="0" applyFont="1" applyFill="1" applyBorder="1" applyAlignment="1">
      <alignment horizontal="center" vertical="center" wrapText="1"/>
    </xf>
    <xf numFmtId="0" fontId="0" fillId="8" borderId="49" xfId="0" applyFont="1" applyFill="1" applyBorder="1" applyAlignment="1">
      <alignment horizontal="center" vertical="center" wrapText="1"/>
    </xf>
    <xf numFmtId="0" fontId="0" fillId="8" borderId="65" xfId="0" applyFont="1" applyFill="1" applyBorder="1" applyAlignment="1">
      <alignment horizontal="center" vertical="center" wrapText="1"/>
    </xf>
    <xf numFmtId="0" fontId="0" fillId="8" borderId="66" xfId="0" applyFont="1" applyFill="1" applyBorder="1" applyAlignment="1">
      <alignment horizontal="center" vertical="center" wrapText="1"/>
    </xf>
    <xf numFmtId="0" fontId="0" fillId="8" borderId="71" xfId="0" applyFont="1" applyFill="1" applyBorder="1" applyAlignment="1">
      <alignment horizontal="center" vertical="center" wrapText="1"/>
    </xf>
    <xf numFmtId="0" fontId="0" fillId="8" borderId="72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9" fontId="1" fillId="15" borderId="69" xfId="0" applyNumberFormat="1" applyFont="1" applyFill="1" applyBorder="1" applyAlignment="1">
      <alignment horizontal="center" vertical="center"/>
    </xf>
    <xf numFmtId="9" fontId="1" fillId="13" borderId="70" xfId="0" applyNumberFormat="1" applyFont="1" applyFill="1" applyBorder="1" applyAlignment="1">
      <alignment horizontal="center" vertical="center"/>
    </xf>
    <xf numFmtId="9" fontId="8" fillId="13" borderId="17" xfId="0" applyNumberFormat="1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9" fontId="1" fillId="13" borderId="75" xfId="0" applyNumberFormat="1" applyFont="1" applyFill="1" applyBorder="1" applyAlignment="1">
      <alignment horizontal="center" vertical="center"/>
    </xf>
    <xf numFmtId="9" fontId="1" fillId="13" borderId="69" xfId="0" applyNumberFormat="1" applyFont="1" applyFill="1" applyBorder="1" applyAlignment="1">
      <alignment horizontal="center" vertical="center"/>
    </xf>
    <xf numFmtId="9" fontId="1" fillId="15" borderId="38" xfId="0" applyNumberFormat="1" applyFont="1" applyFill="1" applyBorder="1" applyAlignment="1">
      <alignment horizontal="center" vertical="center"/>
    </xf>
    <xf numFmtId="9" fontId="1" fillId="15" borderId="70" xfId="0" applyNumberFormat="1" applyFont="1" applyFill="1" applyBorder="1" applyAlignment="1">
      <alignment horizontal="center" vertical="center"/>
    </xf>
    <xf numFmtId="9" fontId="8" fillId="15" borderId="35" xfId="0" applyNumberFormat="1" applyFont="1" applyFill="1" applyBorder="1" applyAlignment="1">
      <alignment horizontal="center" vertical="center"/>
    </xf>
    <xf numFmtId="9" fontId="8" fillId="15" borderId="3" xfId="0" applyNumberFormat="1" applyFont="1" applyFill="1" applyBorder="1" applyAlignment="1">
      <alignment horizontal="center" vertical="center"/>
    </xf>
    <xf numFmtId="9" fontId="1" fillId="7" borderId="69" xfId="0" applyNumberFormat="1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horizontal="center" vertical="center"/>
    </xf>
    <xf numFmtId="0" fontId="1" fillId="8" borderId="39" xfId="0" applyFont="1" applyFill="1" applyBorder="1" applyAlignment="1">
      <alignment vertical="center"/>
    </xf>
    <xf numFmtId="0" fontId="17" fillId="8" borderId="58" xfId="0" applyFont="1" applyFill="1" applyBorder="1" applyAlignment="1">
      <alignment horizontal="center" vertical="center"/>
    </xf>
    <xf numFmtId="0" fontId="17" fillId="8" borderId="37" xfId="0" applyFont="1" applyFill="1" applyBorder="1" applyAlignment="1">
      <alignment horizontal="center" vertical="center"/>
    </xf>
    <xf numFmtId="9" fontId="8" fillId="15" borderId="38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1" fontId="17" fillId="0" borderId="58" xfId="0" applyNumberFormat="1" applyFont="1" applyFill="1" applyBorder="1" applyAlignment="1">
      <alignment horizontal="center" vertical="center"/>
    </xf>
    <xf numFmtId="0" fontId="1" fillId="0" borderId="7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2" fillId="0" borderId="52" xfId="0" applyFont="1" applyFill="1" applyBorder="1" applyAlignment="1">
      <alignment horizontal="left" vertical="center" wrapText="1"/>
    </xf>
    <xf numFmtId="0" fontId="2" fillId="0" borderId="5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165" fontId="6" fillId="9" borderId="21" xfId="0" applyNumberFormat="1" applyFont="1" applyFill="1" applyBorder="1" applyAlignment="1">
      <alignment horizontal="center" vertical="center" wrapText="1"/>
    </xf>
    <xf numFmtId="165" fontId="6" fillId="9" borderId="22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/>
    </xf>
    <xf numFmtId="165" fontId="2" fillId="0" borderId="55" xfId="0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9" fontId="8" fillId="0" borderId="53" xfId="0" applyNumberFormat="1" applyFont="1" applyFill="1" applyBorder="1" applyAlignment="1">
      <alignment horizontal="center" vertical="center"/>
    </xf>
    <xf numFmtId="9" fontId="8" fillId="0" borderId="54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165" fontId="2" fillId="0" borderId="51" xfId="0" applyNumberFormat="1" applyFont="1" applyFill="1" applyBorder="1" applyAlignment="1">
      <alignment horizontal="center" vertical="center"/>
    </xf>
    <xf numFmtId="10" fontId="2" fillId="0" borderId="53" xfId="0" applyNumberFormat="1" applyFont="1" applyFill="1" applyBorder="1" applyAlignment="1">
      <alignment horizontal="center" vertical="center"/>
    </xf>
    <xf numFmtId="10" fontId="2" fillId="0" borderId="54" xfId="0" applyNumberFormat="1" applyFont="1" applyFill="1" applyBorder="1" applyAlignment="1">
      <alignment horizontal="center" vertical="center"/>
    </xf>
    <xf numFmtId="165" fontId="6" fillId="9" borderId="18" xfId="0" applyNumberFormat="1" applyFont="1" applyFill="1" applyBorder="1" applyAlignment="1">
      <alignment horizontal="center" vertical="center" wrapText="1"/>
    </xf>
    <xf numFmtId="165" fontId="6" fillId="9" borderId="1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2" borderId="26" xfId="0" applyNumberFormat="1" applyFont="1" applyFill="1" applyBorder="1" applyAlignment="1">
      <alignment horizontal="center" vertical="center"/>
    </xf>
    <xf numFmtId="165" fontId="2" fillId="2" borderId="2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3" fontId="2" fillId="2" borderId="25" xfId="0" applyNumberFormat="1" applyFont="1" applyFill="1" applyBorder="1" applyAlignment="1">
      <alignment horizontal="center" vertical="center" wrapText="1"/>
    </xf>
    <xf numFmtId="3" fontId="2" fillId="2" borderId="22" xfId="0" applyNumberFormat="1" applyFont="1" applyFill="1" applyBorder="1" applyAlignment="1">
      <alignment horizontal="center" vertical="center" wrapText="1"/>
    </xf>
    <xf numFmtId="3" fontId="8" fillId="2" borderId="12" xfId="0" applyNumberFormat="1" applyFont="1" applyFill="1" applyBorder="1" applyAlignment="1">
      <alignment horizontal="center" vertical="center"/>
    </xf>
    <xf numFmtId="3" fontId="8" fillId="2" borderId="15" xfId="0" applyNumberFormat="1" applyFont="1" applyFill="1" applyBorder="1" applyAlignment="1">
      <alignment horizontal="center" vertical="center"/>
    </xf>
    <xf numFmtId="3" fontId="8" fillId="2" borderId="9" xfId="0" applyNumberFormat="1" applyFont="1" applyFill="1" applyBorder="1" applyAlignment="1">
      <alignment horizontal="center" vertical="center"/>
    </xf>
    <xf numFmtId="3" fontId="8" fillId="2" borderId="11" xfId="0" applyNumberFormat="1" applyFont="1" applyFill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12" borderId="1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3" fillId="0" borderId="31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3" fillId="18" borderId="1" xfId="0" applyFont="1" applyFill="1" applyBorder="1" applyAlignment="1">
      <alignment horizontal="center"/>
    </xf>
    <xf numFmtId="0" fontId="23" fillId="18" borderId="2" xfId="0" applyFont="1" applyFill="1" applyBorder="1" applyAlignment="1">
      <alignment horizontal="center"/>
    </xf>
    <xf numFmtId="0" fontId="23" fillId="18" borderId="3" xfId="0" applyFont="1" applyFill="1" applyBorder="1" applyAlignment="1">
      <alignment horizontal="center"/>
    </xf>
    <xf numFmtId="0" fontId="24" fillId="2" borderId="43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6" fillId="18" borderId="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8" fillId="18" borderId="1" xfId="0" applyFont="1" applyFill="1" applyBorder="1" applyAlignment="1">
      <alignment horizontal="center" vertical="center" wrapText="1"/>
    </xf>
    <xf numFmtId="0" fontId="28" fillId="18" borderId="2" xfId="0" applyFont="1" applyFill="1" applyBorder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</cellXfs>
  <cellStyles count="6">
    <cellStyle name="Comma" xfId="2" builtinId="3"/>
    <cellStyle name="Comma 14" xfId="3"/>
    <cellStyle name="Comma 14 2" xfId="5"/>
    <cellStyle name="Comma 2" xfId="4"/>
    <cellStyle name="Normal" xfId="0" builtinId="0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idb/AppData/Local/Temp/Laporan%20Prestasi%20Mac%202016%20(r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ingkasan.dasar"/>
      <sheetName val="Overall 2016"/>
      <sheetName val="OVERALL.dasar"/>
      <sheetName val="KPI UTAMA TATATERTIB"/>
      <sheetName val="PKTFiz.dasar"/>
      <sheetName val="PKTKew.semuaunit"/>
      <sheetName val="Sheet3"/>
      <sheetName val="Sheet4"/>
      <sheetName val="Sheet5"/>
      <sheetName val="KS.rg"/>
      <sheetName val="KS Tindakan.Rg"/>
      <sheetName val="TT."/>
      <sheetName val="Tindakan TT"/>
      <sheetName val="StatsTT"/>
      <sheetName val="Notis.STATS "/>
      <sheetName val="3.0 Notis"/>
      <sheetName val="1.0 tapak"/>
      <sheetName val="1.1 kontraktor"/>
      <sheetName val="1.2 personel"/>
      <sheetName val="1.3 penyelia tapak"/>
      <sheetName val="1.4 pekerja mahir "/>
      <sheetName val="KPI&amp;PI"/>
      <sheetName val="SenaraiTT"/>
      <sheetName val="Kompaun"/>
      <sheetName val="PKendiri"/>
      <sheetName val="Sheet2"/>
      <sheetName val="Sheet1"/>
    </sheetNames>
    <sheetDataSet>
      <sheetData sheetId="0" refreshError="1"/>
      <sheetData sheetId="1" refreshError="1">
        <row r="43">
          <cell r="B43" t="str">
            <v>Penyediaan Laporan Tatatertib Kontraktor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3:J17"/>
  <sheetViews>
    <sheetView workbookViewId="0">
      <selection activeCell="D18" sqref="D18"/>
    </sheetView>
  </sheetViews>
  <sheetFormatPr defaultRowHeight="15"/>
  <cols>
    <col min="1" max="1" width="5.140625" customWidth="1"/>
    <col min="5" max="5" width="12" bestFit="1" customWidth="1"/>
  </cols>
  <sheetData>
    <row r="13" spans="1:10" ht="28.5">
      <c r="A13" s="316" t="s">
        <v>113</v>
      </c>
      <c r="B13" s="316"/>
      <c r="C13" s="316"/>
      <c r="D13" s="316"/>
      <c r="E13" s="316"/>
      <c r="F13" s="316"/>
      <c r="G13" s="316"/>
      <c r="H13" s="316"/>
      <c r="I13" s="316"/>
      <c r="J13" s="316"/>
    </row>
    <row r="14" spans="1:10" ht="21">
      <c r="A14" s="317" t="s">
        <v>111</v>
      </c>
      <c r="B14" s="317"/>
      <c r="C14" s="317"/>
      <c r="D14" s="317"/>
      <c r="E14" s="317"/>
      <c r="F14" s="317"/>
      <c r="G14" s="317"/>
      <c r="H14" s="317"/>
      <c r="I14" s="317"/>
      <c r="J14" s="317"/>
    </row>
    <row r="16" spans="1:10">
      <c r="D16" s="318" t="s">
        <v>112</v>
      </c>
      <c r="E16" s="318"/>
      <c r="F16" s="318"/>
    </row>
    <row r="17" spans="4:6">
      <c r="D17" s="319" t="s">
        <v>114</v>
      </c>
      <c r="E17" s="319"/>
      <c r="F17" s="319"/>
    </row>
  </sheetData>
  <mergeCells count="4">
    <mergeCell ref="A13:J13"/>
    <mergeCell ref="A14:J14"/>
    <mergeCell ref="D16:F16"/>
    <mergeCell ref="D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2"/>
  <sheetViews>
    <sheetView view="pageBreakPreview" topLeftCell="E1" zoomScale="50" zoomScaleNormal="60" zoomScaleSheetLayoutView="50" workbookViewId="0">
      <selection activeCell="L15" sqref="L15"/>
    </sheetView>
  </sheetViews>
  <sheetFormatPr defaultRowHeight="15.75"/>
  <cols>
    <col min="1" max="1" width="10.7109375" style="25" customWidth="1"/>
    <col min="2" max="2" width="49.42578125" style="27" customWidth="1"/>
    <col min="3" max="3" width="40.7109375" style="27" customWidth="1"/>
    <col min="4" max="4" width="21.28515625" style="28" bestFit="1" customWidth="1"/>
    <col min="5" max="18" width="15.7109375" style="27" customWidth="1"/>
    <col min="19" max="19" width="20.7109375" style="29" customWidth="1"/>
    <col min="20" max="20" width="20.7109375" style="5" customWidth="1"/>
    <col min="21" max="16384" width="9.140625" style="5"/>
  </cols>
  <sheetData>
    <row r="1" spans="1:23" ht="52.5" customHeight="1" thickBot="1">
      <c r="A1" s="326" t="s">
        <v>70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8"/>
    </row>
    <row r="2" spans="1:23" ht="7.5" customHeight="1" thickBot="1">
      <c r="A2" s="6"/>
      <c r="B2" s="7"/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9"/>
      <c r="T2" s="10"/>
    </row>
    <row r="3" spans="1:23" ht="41.25" customHeight="1" thickBot="1">
      <c r="A3" s="44"/>
      <c r="B3" s="45"/>
      <c r="C3" s="44"/>
      <c r="D3" s="335" t="s">
        <v>5</v>
      </c>
      <c r="E3" s="336"/>
      <c r="F3" s="337" t="s">
        <v>0</v>
      </c>
      <c r="G3" s="338"/>
      <c r="H3" s="335" t="s">
        <v>44</v>
      </c>
      <c r="I3" s="335"/>
      <c r="J3" s="337" t="s">
        <v>53</v>
      </c>
      <c r="K3" s="338"/>
      <c r="L3" s="335" t="s">
        <v>1</v>
      </c>
      <c r="M3" s="335"/>
      <c r="N3" s="337">
        <v>2017</v>
      </c>
      <c r="O3" s="338"/>
      <c r="P3" s="46"/>
      <c r="Q3" s="46"/>
      <c r="R3" s="55" t="s">
        <v>45</v>
      </c>
      <c r="S3" s="329">
        <v>42850</v>
      </c>
      <c r="T3" s="330"/>
    </row>
    <row r="4" spans="1:23" ht="7.5" customHeight="1" thickBot="1">
      <c r="A4" s="3"/>
      <c r="B4" s="4"/>
      <c r="C4" s="4"/>
      <c r="D4" s="40"/>
      <c r="E4" s="41"/>
      <c r="F4" s="41"/>
      <c r="G4" s="41"/>
      <c r="H4" s="4"/>
      <c r="I4" s="4"/>
      <c r="J4" s="4"/>
      <c r="K4" s="4"/>
      <c r="L4" s="4"/>
      <c r="M4" s="4"/>
      <c r="N4" s="7"/>
      <c r="O4" s="7"/>
      <c r="P4" s="7"/>
      <c r="Q4" s="7"/>
      <c r="R4" s="7"/>
      <c r="S4" s="9"/>
      <c r="T4" s="10"/>
    </row>
    <row r="5" spans="1:23" s="1" customFormat="1" ht="30" customHeight="1">
      <c r="A5" s="323" t="s">
        <v>4</v>
      </c>
      <c r="B5" s="332" t="s">
        <v>14</v>
      </c>
      <c r="C5" s="332"/>
      <c r="D5" s="325" t="s">
        <v>7</v>
      </c>
      <c r="E5" s="325" t="s">
        <v>34</v>
      </c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39" t="s">
        <v>69</v>
      </c>
      <c r="T5" s="340"/>
    </row>
    <row r="6" spans="1:23" s="2" customFormat="1" ht="30" customHeight="1" thickBot="1">
      <c r="A6" s="331"/>
      <c r="B6" s="333"/>
      <c r="C6" s="333"/>
      <c r="D6" s="334"/>
      <c r="E6" s="67" t="s">
        <v>25</v>
      </c>
      <c r="F6" s="64" t="s">
        <v>26</v>
      </c>
      <c r="G6" s="67" t="s">
        <v>27</v>
      </c>
      <c r="H6" s="64" t="s">
        <v>24</v>
      </c>
      <c r="I6" s="67" t="s">
        <v>23</v>
      </c>
      <c r="J6" s="64" t="s">
        <v>16</v>
      </c>
      <c r="K6" s="67" t="s">
        <v>22</v>
      </c>
      <c r="L6" s="64" t="s">
        <v>21</v>
      </c>
      <c r="M6" s="67" t="s">
        <v>20</v>
      </c>
      <c r="N6" s="64" t="s">
        <v>19</v>
      </c>
      <c r="O6" s="67" t="s">
        <v>17</v>
      </c>
      <c r="P6" s="64" t="s">
        <v>18</v>
      </c>
      <c r="Q6" s="67" t="s">
        <v>28</v>
      </c>
      <c r="R6" s="64" t="s">
        <v>29</v>
      </c>
      <c r="S6" s="75" t="s">
        <v>58</v>
      </c>
      <c r="T6" s="76" t="s">
        <v>67</v>
      </c>
    </row>
    <row r="7" spans="1:23" s="1" customFormat="1" ht="39.950000000000003" hidden="1" customHeight="1" thickBot="1">
      <c r="A7" s="77"/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  <c r="R7" s="346"/>
      <c r="S7" s="346"/>
      <c r="T7" s="346"/>
    </row>
    <row r="8" spans="1:23" s="1" customFormat="1" ht="50.1" customHeight="1">
      <c r="A8" s="344">
        <v>1</v>
      </c>
      <c r="B8" s="320" t="s">
        <v>6</v>
      </c>
      <c r="C8" s="52" t="s">
        <v>35</v>
      </c>
      <c r="D8" s="38">
        <v>200</v>
      </c>
      <c r="E8" s="65">
        <v>5</v>
      </c>
      <c r="F8" s="53">
        <v>2</v>
      </c>
      <c r="G8" s="65">
        <v>5</v>
      </c>
      <c r="H8" s="53">
        <v>8</v>
      </c>
      <c r="I8" s="65">
        <v>8</v>
      </c>
      <c r="J8" s="53">
        <v>14</v>
      </c>
      <c r="K8" s="65">
        <v>6</v>
      </c>
      <c r="L8" s="53">
        <v>2</v>
      </c>
      <c r="M8" s="65">
        <v>25</v>
      </c>
      <c r="N8" s="53">
        <v>7</v>
      </c>
      <c r="O8" s="65">
        <v>5</v>
      </c>
      <c r="P8" s="53">
        <v>9</v>
      </c>
      <c r="Q8" s="65">
        <v>10</v>
      </c>
      <c r="R8" s="53">
        <v>20</v>
      </c>
      <c r="S8" s="42">
        <f>SUM(E8:R8)</f>
        <v>126</v>
      </c>
      <c r="T8" s="60">
        <f>S8/D8</f>
        <v>0.63</v>
      </c>
      <c r="U8" s="11"/>
      <c r="V8" s="12"/>
    </row>
    <row r="9" spans="1:23" s="1" customFormat="1" ht="50.1" customHeight="1" thickBot="1">
      <c r="A9" s="350"/>
      <c r="B9" s="321"/>
      <c r="C9" s="182" t="s">
        <v>65</v>
      </c>
      <c r="D9" s="183">
        <v>80</v>
      </c>
      <c r="E9" s="184">
        <v>2.08</v>
      </c>
      <c r="F9" s="185">
        <v>0.41670000000000001</v>
      </c>
      <c r="G9" s="184">
        <v>0.78129999999999999</v>
      </c>
      <c r="H9" s="185">
        <v>1.25</v>
      </c>
      <c r="I9" s="184">
        <v>1</v>
      </c>
      <c r="J9" s="185">
        <v>1.75</v>
      </c>
      <c r="K9" s="184">
        <v>1.25</v>
      </c>
      <c r="L9" s="185">
        <v>0.41670000000000001</v>
      </c>
      <c r="M9" s="184">
        <v>3.125</v>
      </c>
      <c r="N9" s="185">
        <v>1.0900000000000001</v>
      </c>
      <c r="O9" s="184">
        <v>1.04</v>
      </c>
      <c r="P9" s="185">
        <v>3.75</v>
      </c>
      <c r="Q9" s="184">
        <v>0.3125</v>
      </c>
      <c r="R9" s="185">
        <v>3.13</v>
      </c>
      <c r="S9" s="347">
        <f>S8/D9</f>
        <v>1.575</v>
      </c>
      <c r="T9" s="348"/>
      <c r="U9" s="11"/>
      <c r="V9" s="12"/>
    </row>
    <row r="10" spans="1:23" s="1" customFormat="1" ht="50.1" customHeight="1" thickTop="1">
      <c r="A10" s="350"/>
      <c r="B10" s="321"/>
      <c r="C10" s="186" t="s">
        <v>36</v>
      </c>
      <c r="D10" s="187">
        <v>70000</v>
      </c>
      <c r="E10" s="188">
        <v>442.6</v>
      </c>
      <c r="F10" s="189">
        <v>0</v>
      </c>
      <c r="G10" s="188">
        <v>0</v>
      </c>
      <c r="H10" s="189">
        <v>0</v>
      </c>
      <c r="I10" s="188">
        <v>0</v>
      </c>
      <c r="J10" s="189">
        <v>0</v>
      </c>
      <c r="K10" s="188">
        <v>0</v>
      </c>
      <c r="L10" s="189">
        <v>0</v>
      </c>
      <c r="M10" s="188">
        <v>0</v>
      </c>
      <c r="N10" s="189">
        <v>0</v>
      </c>
      <c r="O10" s="188">
        <v>0</v>
      </c>
      <c r="P10" s="189">
        <v>0</v>
      </c>
      <c r="Q10" s="188">
        <v>0</v>
      </c>
      <c r="R10" s="189">
        <v>0</v>
      </c>
      <c r="S10" s="190">
        <f t="shared" ref="S10:S16" si="0">SUM(E10:R10)</f>
        <v>442.6</v>
      </c>
      <c r="T10" s="191">
        <f t="shared" ref="T10:T16" si="1">S10/D10</f>
        <v>6.3228571428571431E-3</v>
      </c>
      <c r="U10" s="11"/>
      <c r="V10" s="12"/>
    </row>
    <row r="11" spans="1:23" s="1" customFormat="1" ht="50.1" customHeight="1" thickBot="1">
      <c r="A11" s="345"/>
      <c r="B11" s="322"/>
      <c r="C11" s="192" t="s">
        <v>37</v>
      </c>
      <c r="D11" s="193">
        <v>2500000</v>
      </c>
      <c r="E11" s="194">
        <v>16000</v>
      </c>
      <c r="F11" s="195">
        <v>81000</v>
      </c>
      <c r="G11" s="194">
        <v>131000</v>
      </c>
      <c r="H11" s="195">
        <v>250</v>
      </c>
      <c r="I11" s="194">
        <v>126500</v>
      </c>
      <c r="J11" s="195">
        <v>156950</v>
      </c>
      <c r="K11" s="194">
        <v>95000</v>
      </c>
      <c r="L11" s="195">
        <v>10000</v>
      </c>
      <c r="M11" s="194">
        <v>145000</v>
      </c>
      <c r="N11" s="195">
        <v>150000</v>
      </c>
      <c r="O11" s="194">
        <v>120000</v>
      </c>
      <c r="P11" s="195">
        <v>71000</v>
      </c>
      <c r="Q11" s="194">
        <v>40500</v>
      </c>
      <c r="R11" s="195">
        <v>105000</v>
      </c>
      <c r="S11" s="196">
        <f t="shared" si="0"/>
        <v>1248200</v>
      </c>
      <c r="T11" s="197">
        <f t="shared" si="1"/>
        <v>0.49928</v>
      </c>
      <c r="U11" s="11"/>
      <c r="V11" s="12"/>
    </row>
    <row r="12" spans="1:23" s="1" customFormat="1" ht="50.1" customHeight="1">
      <c r="A12" s="344">
        <v>2</v>
      </c>
      <c r="B12" s="320" t="s">
        <v>8</v>
      </c>
      <c r="C12" s="52" t="s">
        <v>42</v>
      </c>
      <c r="D12" s="38">
        <v>3000</v>
      </c>
      <c r="E12" s="65">
        <v>57</v>
      </c>
      <c r="F12" s="53">
        <v>43</v>
      </c>
      <c r="G12" s="65">
        <v>90</v>
      </c>
      <c r="H12" s="53">
        <v>88</v>
      </c>
      <c r="I12" s="65">
        <v>111</v>
      </c>
      <c r="J12" s="53">
        <v>111</v>
      </c>
      <c r="K12" s="65">
        <v>69</v>
      </c>
      <c r="L12" s="53">
        <v>77</v>
      </c>
      <c r="M12" s="65">
        <v>96</v>
      </c>
      <c r="N12" s="53">
        <v>77</v>
      </c>
      <c r="O12" s="65">
        <v>85</v>
      </c>
      <c r="P12" s="53">
        <v>47</v>
      </c>
      <c r="Q12" s="65">
        <v>107</v>
      </c>
      <c r="R12" s="53">
        <v>117</v>
      </c>
      <c r="S12" s="42">
        <f t="shared" si="0"/>
        <v>1175</v>
      </c>
      <c r="T12" s="60">
        <f t="shared" si="1"/>
        <v>0.39166666666666666</v>
      </c>
      <c r="U12" s="13"/>
      <c r="V12" s="343"/>
    </row>
    <row r="13" spans="1:23" s="1" customFormat="1" ht="50.1" customHeight="1" thickBot="1">
      <c r="A13" s="345"/>
      <c r="B13" s="322"/>
      <c r="C13" s="198" t="s">
        <v>43</v>
      </c>
      <c r="D13" s="199">
        <v>500</v>
      </c>
      <c r="E13" s="200">
        <v>0</v>
      </c>
      <c r="F13" s="201">
        <v>1</v>
      </c>
      <c r="G13" s="200">
        <v>41</v>
      </c>
      <c r="H13" s="201">
        <v>2</v>
      </c>
      <c r="I13" s="200">
        <v>17</v>
      </c>
      <c r="J13" s="201">
        <v>6</v>
      </c>
      <c r="K13" s="200">
        <v>16</v>
      </c>
      <c r="L13" s="201">
        <v>1</v>
      </c>
      <c r="M13" s="200">
        <v>44</v>
      </c>
      <c r="N13" s="201">
        <v>18</v>
      </c>
      <c r="O13" s="200">
        <v>8</v>
      </c>
      <c r="P13" s="201">
        <v>0</v>
      </c>
      <c r="Q13" s="200">
        <v>20</v>
      </c>
      <c r="R13" s="201">
        <v>2</v>
      </c>
      <c r="S13" s="202">
        <f t="shared" si="0"/>
        <v>176</v>
      </c>
      <c r="T13" s="197">
        <f t="shared" si="1"/>
        <v>0.35199999999999998</v>
      </c>
      <c r="U13" s="13"/>
      <c r="V13" s="343"/>
      <c r="W13" s="47"/>
    </row>
    <row r="14" spans="1:23" s="1" customFormat="1" ht="50.1" customHeight="1">
      <c r="A14" s="344">
        <v>3</v>
      </c>
      <c r="B14" s="320" t="s">
        <v>9</v>
      </c>
      <c r="C14" s="203" t="s">
        <v>40</v>
      </c>
      <c r="D14" s="38">
        <v>30</v>
      </c>
      <c r="E14" s="66">
        <v>1</v>
      </c>
      <c r="F14" s="54">
        <v>0</v>
      </c>
      <c r="G14" s="66">
        <v>0</v>
      </c>
      <c r="H14" s="54">
        <v>0</v>
      </c>
      <c r="I14" s="66">
        <v>0</v>
      </c>
      <c r="J14" s="54">
        <v>0</v>
      </c>
      <c r="K14" s="66">
        <v>0</v>
      </c>
      <c r="L14" s="54">
        <v>0</v>
      </c>
      <c r="M14" s="66">
        <v>3</v>
      </c>
      <c r="N14" s="54">
        <v>0</v>
      </c>
      <c r="O14" s="66">
        <v>0</v>
      </c>
      <c r="P14" s="54">
        <v>0</v>
      </c>
      <c r="Q14" s="66">
        <v>0</v>
      </c>
      <c r="R14" s="54">
        <v>0</v>
      </c>
      <c r="S14" s="43">
        <f t="shared" si="0"/>
        <v>4</v>
      </c>
      <c r="T14" s="61">
        <f t="shared" si="1"/>
        <v>0.13333333333333333</v>
      </c>
      <c r="U14" s="13"/>
      <c r="V14" s="181"/>
    </row>
    <row r="15" spans="1:23" s="1" customFormat="1" ht="50.1" customHeight="1" thickBot="1">
      <c r="A15" s="345"/>
      <c r="B15" s="322"/>
      <c r="C15" s="192" t="s">
        <v>41</v>
      </c>
      <c r="D15" s="193">
        <v>300000</v>
      </c>
      <c r="E15" s="194">
        <v>9603.7000000000007</v>
      </c>
      <c r="F15" s="195">
        <v>0</v>
      </c>
      <c r="G15" s="194">
        <v>0</v>
      </c>
      <c r="H15" s="195">
        <v>0</v>
      </c>
      <c r="I15" s="194">
        <v>0</v>
      </c>
      <c r="J15" s="195">
        <v>0</v>
      </c>
      <c r="K15" s="194">
        <v>0</v>
      </c>
      <c r="L15" s="195">
        <v>0</v>
      </c>
      <c r="M15" s="194">
        <v>0</v>
      </c>
      <c r="N15" s="195">
        <v>0</v>
      </c>
      <c r="O15" s="194">
        <v>0</v>
      </c>
      <c r="P15" s="195">
        <v>0</v>
      </c>
      <c r="Q15" s="194">
        <v>0</v>
      </c>
      <c r="R15" s="195">
        <v>0</v>
      </c>
      <c r="S15" s="196">
        <f t="shared" si="0"/>
        <v>9603.7000000000007</v>
      </c>
      <c r="T15" s="197">
        <f t="shared" si="1"/>
        <v>3.2012333333333337E-2</v>
      </c>
      <c r="U15" s="11"/>
      <c r="V15" s="12"/>
    </row>
    <row r="16" spans="1:23" s="1" customFormat="1" ht="50.1" customHeight="1">
      <c r="A16" s="344">
        <v>4</v>
      </c>
      <c r="B16" s="320" t="s">
        <v>10</v>
      </c>
      <c r="C16" s="203" t="s">
        <v>38</v>
      </c>
      <c r="D16" s="38">
        <v>200</v>
      </c>
      <c r="E16" s="66">
        <v>1</v>
      </c>
      <c r="F16" s="54">
        <v>0</v>
      </c>
      <c r="G16" s="66">
        <v>14</v>
      </c>
      <c r="H16" s="54">
        <v>0</v>
      </c>
      <c r="I16" s="66">
        <v>2</v>
      </c>
      <c r="J16" s="54">
        <v>3</v>
      </c>
      <c r="K16" s="66">
        <v>4</v>
      </c>
      <c r="L16" s="54">
        <v>0</v>
      </c>
      <c r="M16" s="66">
        <v>17</v>
      </c>
      <c r="N16" s="54">
        <v>4</v>
      </c>
      <c r="O16" s="66">
        <v>1</v>
      </c>
      <c r="P16" s="54">
        <v>1</v>
      </c>
      <c r="Q16" s="66">
        <v>4</v>
      </c>
      <c r="R16" s="54">
        <v>6</v>
      </c>
      <c r="S16" s="43">
        <f t="shared" si="0"/>
        <v>57</v>
      </c>
      <c r="T16" s="61">
        <f t="shared" si="1"/>
        <v>0.28499999999999998</v>
      </c>
      <c r="U16" s="13"/>
      <c r="V16" s="181"/>
    </row>
    <row r="17" spans="1:22" s="1" customFormat="1" ht="50.1" customHeight="1" thickBot="1">
      <c r="A17" s="350"/>
      <c r="B17" s="321"/>
      <c r="C17" s="204" t="s">
        <v>66</v>
      </c>
      <c r="D17" s="183">
        <v>80</v>
      </c>
      <c r="E17" s="184">
        <v>0.5</v>
      </c>
      <c r="F17" s="185">
        <v>0</v>
      </c>
      <c r="G17" s="184">
        <v>2.1875</v>
      </c>
      <c r="H17" s="185">
        <v>0</v>
      </c>
      <c r="I17" s="184">
        <v>0.2273</v>
      </c>
      <c r="J17" s="185">
        <v>0.34</v>
      </c>
      <c r="K17" s="184">
        <v>0.90910000000000002</v>
      </c>
      <c r="L17" s="185">
        <v>0</v>
      </c>
      <c r="M17" s="184">
        <v>1.9318</v>
      </c>
      <c r="N17" s="185">
        <v>0.63</v>
      </c>
      <c r="O17" s="184">
        <v>0.23</v>
      </c>
      <c r="P17" s="185">
        <v>0.5</v>
      </c>
      <c r="Q17" s="184">
        <v>6.25E-2</v>
      </c>
      <c r="R17" s="185">
        <v>0.94</v>
      </c>
      <c r="S17" s="351">
        <f>S16/D17</f>
        <v>0.71250000000000002</v>
      </c>
      <c r="T17" s="352"/>
      <c r="U17" s="13"/>
      <c r="V17" s="181"/>
    </row>
    <row r="18" spans="1:22" s="1" customFormat="1" ht="50.1" customHeight="1" thickTop="1" thickBot="1">
      <c r="A18" s="345"/>
      <c r="B18" s="322"/>
      <c r="C18" s="205" t="s">
        <v>39</v>
      </c>
      <c r="D18" s="37">
        <v>10000</v>
      </c>
      <c r="E18" s="80">
        <v>0</v>
      </c>
      <c r="F18" s="81">
        <v>0</v>
      </c>
      <c r="G18" s="80">
        <v>0</v>
      </c>
      <c r="H18" s="81">
        <v>0</v>
      </c>
      <c r="I18" s="80">
        <v>0</v>
      </c>
      <c r="J18" s="81">
        <v>0</v>
      </c>
      <c r="K18" s="80">
        <v>0</v>
      </c>
      <c r="L18" s="81">
        <v>0</v>
      </c>
      <c r="M18" s="80">
        <v>0</v>
      </c>
      <c r="N18" s="81">
        <v>0</v>
      </c>
      <c r="O18" s="80">
        <v>0</v>
      </c>
      <c r="P18" s="81">
        <v>0</v>
      </c>
      <c r="Q18" s="80">
        <v>0</v>
      </c>
      <c r="R18" s="81">
        <v>0</v>
      </c>
      <c r="S18" s="82">
        <f>SUM(E18:R18)</f>
        <v>0</v>
      </c>
      <c r="T18" s="83">
        <f>S18/D18</f>
        <v>0</v>
      </c>
      <c r="U18" s="13"/>
      <c r="V18" s="181"/>
    </row>
    <row r="19" spans="1:22" s="1" customFormat="1" ht="45" customHeight="1" thickBot="1">
      <c r="A19" s="353" t="s">
        <v>68</v>
      </c>
      <c r="B19" s="354"/>
      <c r="C19" s="354"/>
      <c r="D19" s="354"/>
      <c r="E19" s="73">
        <v>0.45</v>
      </c>
      <c r="F19" s="74">
        <v>0.10879999999999999</v>
      </c>
      <c r="G19" s="73">
        <v>0.36030000000000001</v>
      </c>
      <c r="H19" s="74">
        <v>0.10199999999999999</v>
      </c>
      <c r="I19" s="73">
        <v>0.18970000000000001</v>
      </c>
      <c r="J19" s="74">
        <v>0.21709999999999999</v>
      </c>
      <c r="K19" s="73">
        <v>0.26819999999999999</v>
      </c>
      <c r="L19" s="74">
        <v>7.1999999999999995E-2</v>
      </c>
      <c r="M19" s="73">
        <v>0.53359999999999996</v>
      </c>
      <c r="N19" s="74">
        <v>0.25</v>
      </c>
      <c r="O19" s="73">
        <v>0.19</v>
      </c>
      <c r="P19" s="74">
        <v>0.35210000000000002</v>
      </c>
      <c r="Q19" s="73">
        <v>0.2248</v>
      </c>
      <c r="R19" s="74">
        <v>0.3</v>
      </c>
      <c r="S19" s="78"/>
      <c r="T19" s="79">
        <f>(T8+T10+T11+T12+T13+T14+T15+T16+T18)/9</f>
        <v>0.25884613227513226</v>
      </c>
      <c r="U19" s="13"/>
      <c r="V19" s="181"/>
    </row>
    <row r="20" spans="1:22" s="1" customFormat="1" ht="45" customHeight="1" thickBot="1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  <c r="U20" s="13"/>
      <c r="V20" s="181"/>
    </row>
    <row r="21" spans="1:22" s="36" customFormat="1" ht="45" customHeight="1">
      <c r="A21" s="323" t="s">
        <v>4</v>
      </c>
      <c r="B21" s="325" t="s">
        <v>13</v>
      </c>
      <c r="C21" s="325"/>
      <c r="D21" s="325" t="s">
        <v>33</v>
      </c>
      <c r="E21" s="325" t="s">
        <v>34</v>
      </c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39" t="s">
        <v>69</v>
      </c>
      <c r="T21" s="340"/>
      <c r="U21" s="34"/>
      <c r="V21" s="35"/>
    </row>
    <row r="22" spans="1:22" s="1" customFormat="1" ht="30" customHeight="1" thickBot="1">
      <c r="A22" s="324"/>
      <c r="B22" s="349"/>
      <c r="C22" s="349"/>
      <c r="D22" s="349"/>
      <c r="E22" s="206" t="s">
        <v>25</v>
      </c>
      <c r="F22" s="206" t="s">
        <v>26</v>
      </c>
      <c r="G22" s="206" t="s">
        <v>27</v>
      </c>
      <c r="H22" s="206" t="s">
        <v>24</v>
      </c>
      <c r="I22" s="206" t="s">
        <v>23</v>
      </c>
      <c r="J22" s="206" t="s">
        <v>16</v>
      </c>
      <c r="K22" s="206" t="s">
        <v>22</v>
      </c>
      <c r="L22" s="206" t="s">
        <v>21</v>
      </c>
      <c r="M22" s="206" t="s">
        <v>20</v>
      </c>
      <c r="N22" s="206" t="s">
        <v>19</v>
      </c>
      <c r="O22" s="206" t="s">
        <v>17</v>
      </c>
      <c r="P22" s="206" t="s">
        <v>18</v>
      </c>
      <c r="Q22" s="206" t="s">
        <v>28</v>
      </c>
      <c r="R22" s="206" t="s">
        <v>29</v>
      </c>
      <c r="S22" s="207" t="s">
        <v>58</v>
      </c>
      <c r="T22" s="208" t="s">
        <v>67</v>
      </c>
    </row>
    <row r="23" spans="1:22" s="16" customFormat="1" ht="50.1" customHeight="1">
      <c r="A23" s="90">
        <v>1</v>
      </c>
      <c r="B23" s="52" t="s">
        <v>11</v>
      </c>
      <c r="C23" s="52" t="s">
        <v>46</v>
      </c>
      <c r="D23" s="91">
        <v>28000</v>
      </c>
      <c r="E23" s="92">
        <v>624.20000000000005</v>
      </c>
      <c r="F23" s="92">
        <v>0</v>
      </c>
      <c r="G23" s="92">
        <v>1740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3">
        <f>SUM(E23:R23)</f>
        <v>2364.1999999999998</v>
      </c>
      <c r="T23" s="60">
        <f>S23/D23</f>
        <v>8.4435714285714281E-2</v>
      </c>
      <c r="U23" s="14"/>
      <c r="V23" s="15"/>
    </row>
    <row r="24" spans="1:22" s="16" customFormat="1" ht="50.1" customHeight="1" thickBot="1">
      <c r="A24" s="209">
        <v>2</v>
      </c>
      <c r="B24" s="192" t="s">
        <v>12</v>
      </c>
      <c r="C24" s="192" t="s">
        <v>47</v>
      </c>
      <c r="D24" s="210">
        <v>1000</v>
      </c>
      <c r="E24" s="201">
        <v>11</v>
      </c>
      <c r="F24" s="201">
        <v>0</v>
      </c>
      <c r="G24" s="201">
        <v>3</v>
      </c>
      <c r="H24" s="201">
        <v>32</v>
      </c>
      <c r="I24" s="201">
        <v>75</v>
      </c>
      <c r="J24" s="201">
        <v>22</v>
      </c>
      <c r="K24" s="201">
        <v>0</v>
      </c>
      <c r="L24" s="201">
        <v>0</v>
      </c>
      <c r="M24" s="201">
        <v>55</v>
      </c>
      <c r="N24" s="201">
        <v>29</v>
      </c>
      <c r="O24" s="201">
        <v>25</v>
      </c>
      <c r="P24" s="201">
        <v>34</v>
      </c>
      <c r="Q24" s="201">
        <v>57</v>
      </c>
      <c r="R24" s="201">
        <v>17</v>
      </c>
      <c r="S24" s="202">
        <f>SUM(E24:R24)</f>
        <v>360</v>
      </c>
      <c r="T24" s="197">
        <f>S24/D24</f>
        <v>0.36</v>
      </c>
      <c r="U24" s="14"/>
      <c r="V24" s="15"/>
    </row>
    <row r="25" spans="1:22" s="1" customFormat="1" ht="45" customHeight="1" thickBot="1">
      <c r="A25" s="341" t="s">
        <v>68</v>
      </c>
      <c r="B25" s="342"/>
      <c r="C25" s="342"/>
      <c r="D25" s="342"/>
      <c r="E25" s="86">
        <v>0.28000000000000003</v>
      </c>
      <c r="F25" s="87">
        <v>0</v>
      </c>
      <c r="G25" s="86">
        <v>0.45379999999999998</v>
      </c>
      <c r="H25" s="87">
        <v>0.2</v>
      </c>
      <c r="I25" s="86">
        <v>0.42</v>
      </c>
      <c r="J25" s="87">
        <v>0.28999999999999998</v>
      </c>
      <c r="K25" s="86">
        <v>0</v>
      </c>
      <c r="L25" s="87">
        <v>0</v>
      </c>
      <c r="M25" s="86">
        <v>0.30559999999999998</v>
      </c>
      <c r="N25" s="87">
        <v>0.18</v>
      </c>
      <c r="O25" s="86">
        <v>0.21</v>
      </c>
      <c r="P25" s="87">
        <v>0.37780000000000002</v>
      </c>
      <c r="Q25" s="86">
        <v>0.35630000000000001</v>
      </c>
      <c r="R25" s="87">
        <v>0.11</v>
      </c>
      <c r="S25" s="88"/>
      <c r="T25" s="89">
        <f>(T23+T24)/2</f>
        <v>0.22221785714285713</v>
      </c>
      <c r="U25" s="13"/>
      <c r="V25" s="181"/>
    </row>
    <row r="26" spans="1:22" s="16" customFormat="1" ht="50.1" customHeight="1">
      <c r="A26" s="70" t="s">
        <v>3</v>
      </c>
      <c r="B26" s="71" t="s">
        <v>15</v>
      </c>
      <c r="C26" s="71"/>
      <c r="D26" s="72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9"/>
      <c r="U26" s="14"/>
      <c r="V26" s="15"/>
    </row>
    <row r="27" spans="1:22" s="16" customFormat="1" ht="50.1" customHeight="1">
      <c r="A27" s="25"/>
      <c r="B27" s="27"/>
      <c r="C27" s="27"/>
      <c r="D27" s="28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9"/>
      <c r="T27" s="5"/>
      <c r="U27" s="14"/>
      <c r="V27" s="15"/>
    </row>
    <row r="28" spans="1:22" s="16" customFormat="1" ht="50.1" customHeight="1">
      <c r="A28" s="25"/>
      <c r="B28" s="27"/>
      <c r="C28" s="27"/>
      <c r="D28" s="28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9"/>
      <c r="T28" s="5"/>
      <c r="U28" s="14"/>
      <c r="V28" s="15"/>
    </row>
    <row r="29" spans="1:22" s="16" customFormat="1" ht="50.1" customHeight="1">
      <c r="A29" s="25"/>
      <c r="B29" s="27"/>
      <c r="C29" s="27"/>
      <c r="D29" s="28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59"/>
      <c r="S29" s="29"/>
      <c r="T29" s="5"/>
      <c r="U29" s="14"/>
      <c r="V29" s="15"/>
    </row>
    <row r="30" spans="1:22" s="16" customFormat="1" ht="50.1" customHeight="1">
      <c r="A30" s="25"/>
      <c r="B30" s="27"/>
      <c r="C30" s="27"/>
      <c r="D30" s="28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9"/>
      <c r="T30" s="5"/>
      <c r="U30" s="14"/>
      <c r="V30" s="15"/>
    </row>
    <row r="31" spans="1:22" s="16" customFormat="1" ht="50.1" customHeight="1">
      <c r="A31" s="25"/>
      <c r="B31" s="27"/>
      <c r="C31" s="27"/>
      <c r="D31" s="28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9"/>
      <c r="T31" s="5"/>
      <c r="U31" s="14"/>
      <c r="V31" s="15"/>
    </row>
    <row r="32" spans="1:22" s="16" customFormat="1" ht="50.1" customHeight="1">
      <c r="A32" s="25"/>
      <c r="B32" s="27"/>
      <c r="C32" s="27"/>
      <c r="D32" s="28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9"/>
      <c r="T32" s="5"/>
      <c r="U32" s="14"/>
      <c r="V32" s="15"/>
    </row>
    <row r="33" spans="1:22" s="16" customFormat="1" ht="50.1" customHeight="1">
      <c r="A33" s="25"/>
      <c r="B33" s="27"/>
      <c r="C33" s="27"/>
      <c r="D33" s="28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9"/>
      <c r="T33" s="5"/>
      <c r="U33" s="14"/>
      <c r="V33" s="15"/>
    </row>
    <row r="34" spans="1:22" s="16" customFormat="1" ht="50.1" customHeight="1">
      <c r="A34" s="25"/>
      <c r="B34" s="27"/>
      <c r="C34" s="27"/>
      <c r="D34" s="28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9"/>
      <c r="T34" s="5"/>
      <c r="U34" s="14"/>
      <c r="V34" s="15"/>
    </row>
    <row r="35" spans="1:22" s="16" customFormat="1" ht="50.1" customHeight="1">
      <c r="A35" s="25"/>
      <c r="B35" s="27"/>
      <c r="C35" s="27"/>
      <c r="D35" s="28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9"/>
      <c r="T35" s="5"/>
      <c r="U35" s="14"/>
      <c r="V35" s="15"/>
    </row>
    <row r="36" spans="1:22" s="16" customFormat="1" ht="50.1" customHeight="1">
      <c r="A36" s="25"/>
      <c r="B36" s="27"/>
      <c r="C36" s="27"/>
      <c r="D36" s="28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9"/>
      <c r="T36" s="5"/>
      <c r="U36" s="14"/>
      <c r="V36" s="15"/>
    </row>
    <row r="37" spans="1:22" s="16" customFormat="1" ht="50.1" customHeight="1">
      <c r="A37" s="25"/>
      <c r="B37" s="27"/>
      <c r="C37" s="27"/>
      <c r="D37" s="28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9"/>
      <c r="T37" s="5"/>
      <c r="U37" s="14"/>
      <c r="V37" s="15"/>
    </row>
    <row r="38" spans="1:22" s="16" customFormat="1" ht="50.1" customHeight="1">
      <c r="A38" s="25"/>
      <c r="B38" s="27"/>
      <c r="C38" s="27"/>
      <c r="D38" s="28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9"/>
      <c r="T38" s="5"/>
      <c r="U38" s="14"/>
      <c r="V38" s="15"/>
    </row>
    <row r="39" spans="1:22" s="16" customFormat="1" ht="50.1" customHeight="1">
      <c r="A39" s="25"/>
      <c r="B39" s="27"/>
      <c r="C39" s="27"/>
      <c r="D39" s="28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9"/>
      <c r="T39" s="5"/>
      <c r="U39" s="14"/>
      <c r="V39" s="15"/>
    </row>
    <row r="40" spans="1:22" s="16" customFormat="1" ht="50.1" customHeight="1">
      <c r="A40" s="25"/>
      <c r="B40" s="27"/>
      <c r="C40" s="27"/>
      <c r="D40" s="28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9"/>
      <c r="T40" s="5"/>
      <c r="U40" s="14"/>
      <c r="V40" s="15"/>
    </row>
    <row r="41" spans="1:22" s="16" customFormat="1" ht="50.1" customHeight="1">
      <c r="A41" s="25"/>
      <c r="B41" s="27"/>
      <c r="C41" s="27"/>
      <c r="D41" s="28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9"/>
      <c r="T41" s="5"/>
      <c r="U41" s="14"/>
      <c r="V41" s="15"/>
    </row>
    <row r="42" spans="1:22" s="16" customFormat="1" ht="50.1" customHeight="1">
      <c r="A42" s="25"/>
      <c r="B42" s="27"/>
      <c r="C42" s="27"/>
      <c r="D42" s="28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9"/>
      <c r="T42" s="5"/>
      <c r="U42" s="14"/>
      <c r="V42" s="15"/>
    </row>
    <row r="43" spans="1:22" s="16" customFormat="1" ht="50.1" customHeight="1">
      <c r="A43" s="25"/>
      <c r="B43" s="27"/>
      <c r="C43" s="27"/>
      <c r="D43" s="28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9"/>
      <c r="T43" s="5"/>
      <c r="U43" s="14"/>
      <c r="V43" s="15"/>
    </row>
    <row r="44" spans="1:22" s="16" customFormat="1" ht="50.1" customHeight="1">
      <c r="A44" s="25"/>
      <c r="B44" s="27"/>
      <c r="C44" s="27"/>
      <c r="D44" s="28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9"/>
      <c r="T44" s="5"/>
      <c r="U44" s="14"/>
      <c r="V44" s="15"/>
    </row>
    <row r="45" spans="1:22" s="16" customFormat="1" ht="50.1" customHeight="1">
      <c r="A45" s="25"/>
      <c r="B45" s="27"/>
      <c r="C45" s="27"/>
      <c r="D45" s="28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9"/>
      <c r="T45" s="5"/>
      <c r="U45" s="14"/>
      <c r="V45" s="15"/>
    </row>
    <row r="46" spans="1:22" s="1" customFormat="1" ht="50.1" customHeight="1">
      <c r="A46" s="25"/>
      <c r="B46" s="27"/>
      <c r="C46" s="27"/>
      <c r="D46" s="28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9"/>
      <c r="T46" s="5"/>
      <c r="U46" s="13"/>
      <c r="V46" s="39"/>
    </row>
    <row r="47" spans="1:22" s="1" customFormat="1" ht="9" customHeight="1">
      <c r="A47" s="25"/>
      <c r="B47" s="27"/>
      <c r="C47" s="27"/>
      <c r="D47" s="28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9"/>
      <c r="T47" s="5"/>
      <c r="U47" s="13"/>
      <c r="V47" s="39"/>
    </row>
    <row r="48" spans="1:22" s="1" customFormat="1" ht="50.1" customHeight="1">
      <c r="A48" s="25"/>
      <c r="B48" s="27"/>
      <c r="C48" s="27"/>
      <c r="D48" s="28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9"/>
      <c r="T48" s="5"/>
      <c r="U48" s="13"/>
      <c r="V48" s="39"/>
    </row>
    <row r="49" spans="1:24" s="1" customFormat="1" ht="50.1" customHeight="1">
      <c r="A49" s="25"/>
      <c r="B49" s="27"/>
      <c r="C49" s="27"/>
      <c r="D49" s="28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9"/>
      <c r="T49" s="5"/>
      <c r="U49" s="13"/>
      <c r="V49" s="39"/>
    </row>
    <row r="50" spans="1:24" s="1" customFormat="1" ht="50.1" customHeight="1">
      <c r="A50" s="25"/>
      <c r="B50" s="27"/>
      <c r="C50" s="27"/>
      <c r="D50" s="28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9"/>
      <c r="T50" s="5"/>
      <c r="U50" s="17"/>
      <c r="V50" s="17"/>
    </row>
    <row r="51" spans="1:24" s="1" customFormat="1" ht="50.1" customHeight="1">
      <c r="A51" s="25"/>
      <c r="B51" s="27"/>
      <c r="C51" s="27"/>
      <c r="D51" s="28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9"/>
      <c r="T51" s="5"/>
      <c r="U51" s="18"/>
      <c r="V51" s="19"/>
    </row>
    <row r="52" spans="1:24" s="1" customFormat="1" ht="50.1" customHeight="1">
      <c r="A52" s="25"/>
      <c r="B52" s="27"/>
      <c r="C52" s="27"/>
      <c r="D52" s="28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9"/>
      <c r="T52" s="5"/>
      <c r="U52" s="18"/>
      <c r="V52" s="19"/>
    </row>
    <row r="53" spans="1:24" s="1" customFormat="1" ht="7.5" customHeight="1">
      <c r="A53" s="25"/>
      <c r="B53" s="27"/>
      <c r="C53" s="27"/>
      <c r="D53" s="28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9"/>
      <c r="T53" s="5"/>
      <c r="U53" s="18"/>
      <c r="V53" s="19"/>
    </row>
    <row r="54" spans="1:24" s="1" customFormat="1" ht="50.1" customHeight="1">
      <c r="A54" s="25"/>
      <c r="B54" s="27"/>
      <c r="C54" s="27"/>
      <c r="D54" s="28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9"/>
      <c r="T54" s="5"/>
      <c r="U54" s="18"/>
      <c r="V54" s="19"/>
    </row>
    <row r="55" spans="1:24" s="1" customFormat="1" ht="50.1" customHeight="1">
      <c r="A55" s="25"/>
      <c r="B55" s="27"/>
      <c r="C55" s="27"/>
      <c r="D55" s="28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9"/>
      <c r="T55" s="5"/>
      <c r="U55" s="18"/>
      <c r="V55" s="19"/>
    </row>
    <row r="56" spans="1:24" s="1" customFormat="1" ht="50.1" customHeight="1">
      <c r="A56" s="25"/>
      <c r="B56" s="27"/>
      <c r="C56" s="27"/>
      <c r="D56" s="28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9"/>
      <c r="T56" s="5"/>
      <c r="U56" s="17"/>
      <c r="V56" s="17"/>
      <c r="W56" s="20"/>
      <c r="X56" s="20"/>
    </row>
    <row r="57" spans="1:24" s="1" customFormat="1" ht="45" customHeight="1">
      <c r="A57" s="25"/>
      <c r="B57" s="27"/>
      <c r="C57" s="27"/>
      <c r="D57" s="28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9"/>
      <c r="T57" s="5"/>
      <c r="U57" s="4"/>
      <c r="V57" s="21"/>
      <c r="W57" s="22"/>
      <c r="X57" s="23"/>
    </row>
    <row r="58" spans="1:24" s="1" customFormat="1" ht="45" customHeight="1">
      <c r="A58" s="25"/>
      <c r="B58" s="27"/>
      <c r="C58" s="27"/>
      <c r="D58" s="28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9"/>
      <c r="T58" s="5"/>
      <c r="U58" s="4"/>
      <c r="V58" s="21"/>
      <c r="W58" s="22"/>
      <c r="X58" s="23"/>
    </row>
    <row r="59" spans="1:24" s="1" customFormat="1" ht="7.5" customHeight="1">
      <c r="A59" s="25"/>
      <c r="B59" s="27"/>
      <c r="C59" s="27"/>
      <c r="D59" s="28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9"/>
      <c r="T59" s="5"/>
      <c r="U59" s="4"/>
      <c r="V59" s="21"/>
      <c r="W59" s="22"/>
      <c r="X59" s="23"/>
    </row>
    <row r="60" spans="1:24" s="1" customFormat="1" ht="45" customHeight="1">
      <c r="A60" s="25"/>
      <c r="B60" s="27"/>
      <c r="C60" s="27"/>
      <c r="D60" s="28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9"/>
      <c r="T60" s="5"/>
      <c r="U60" s="4"/>
      <c r="V60" s="21"/>
      <c r="W60" s="22"/>
      <c r="X60" s="23"/>
    </row>
    <row r="61" spans="1:24" s="1" customFormat="1" ht="45" customHeight="1">
      <c r="A61" s="25"/>
      <c r="B61" s="27"/>
      <c r="C61" s="27"/>
      <c r="D61" s="28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9"/>
      <c r="T61" s="5"/>
      <c r="U61" s="4"/>
      <c r="V61" s="21"/>
      <c r="W61" s="22"/>
      <c r="X61" s="23"/>
    </row>
    <row r="62" spans="1:24" s="1" customFormat="1" ht="50.1" customHeight="1">
      <c r="A62" s="25"/>
      <c r="B62" s="27"/>
      <c r="C62" s="27"/>
      <c r="D62" s="28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9"/>
      <c r="T62" s="5"/>
      <c r="U62" s="24"/>
      <c r="V62" s="24"/>
      <c r="W62" s="24"/>
    </row>
    <row r="63" spans="1:24" s="2" customFormat="1" ht="45" customHeight="1">
      <c r="A63" s="25"/>
      <c r="B63" s="27"/>
      <c r="C63" s="27"/>
      <c r="D63" s="28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9"/>
      <c r="T63" s="5"/>
    </row>
    <row r="64" spans="1:24" s="2" customFormat="1" ht="7.5" customHeight="1">
      <c r="A64" s="25"/>
      <c r="B64" s="27"/>
      <c r="C64" s="27"/>
      <c r="D64" s="28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9"/>
      <c r="T64" s="5"/>
    </row>
    <row r="65" spans="1:20" s="2" customFormat="1" ht="45" customHeight="1">
      <c r="A65" s="25"/>
      <c r="B65" s="27"/>
      <c r="C65" s="27"/>
      <c r="D65" s="28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9"/>
      <c r="T65" s="5"/>
    </row>
    <row r="66" spans="1:20" s="2" customFormat="1" ht="45" customHeight="1">
      <c r="A66" s="25"/>
      <c r="B66" s="27"/>
      <c r="C66" s="27"/>
      <c r="D66" s="28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9"/>
      <c r="T66" s="5"/>
    </row>
    <row r="67" spans="1:20" s="2" customFormat="1" ht="45" customHeight="1">
      <c r="A67" s="25"/>
      <c r="B67" s="27"/>
      <c r="C67" s="27"/>
      <c r="D67" s="28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9"/>
      <c r="T67" s="5"/>
    </row>
    <row r="68" spans="1:20" s="2" customFormat="1" ht="7.5" customHeight="1">
      <c r="A68" s="25"/>
      <c r="B68" s="27"/>
      <c r="C68" s="27"/>
      <c r="D68" s="28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9"/>
      <c r="T68" s="5"/>
    </row>
    <row r="69" spans="1:20" s="2" customFormat="1" ht="45" customHeight="1">
      <c r="A69" s="25"/>
      <c r="B69" s="27"/>
      <c r="C69" s="27"/>
      <c r="D69" s="28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9"/>
      <c r="T69" s="5"/>
    </row>
    <row r="70" spans="1:20" s="2" customFormat="1" ht="49.5" customHeight="1">
      <c r="A70" s="25"/>
      <c r="B70" s="27"/>
      <c r="C70" s="27"/>
      <c r="D70" s="28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9"/>
      <c r="T70" s="5"/>
    </row>
    <row r="71" spans="1:20" s="26" customFormat="1" ht="49.5" customHeight="1">
      <c r="A71" s="25"/>
      <c r="B71" s="27"/>
      <c r="C71" s="27"/>
      <c r="D71" s="28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9"/>
      <c r="T71" s="5"/>
    </row>
    <row r="72" spans="1:20" s="26" customFormat="1" ht="35.1" customHeight="1">
      <c r="A72" s="25"/>
      <c r="B72" s="27"/>
      <c r="C72" s="27"/>
      <c r="D72" s="28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9"/>
      <c r="T72" s="5"/>
    </row>
  </sheetData>
  <mergeCells count="32">
    <mergeCell ref="A25:D25"/>
    <mergeCell ref="V12:V13"/>
    <mergeCell ref="A12:A13"/>
    <mergeCell ref="A14:A15"/>
    <mergeCell ref="B7:T7"/>
    <mergeCell ref="B12:B13"/>
    <mergeCell ref="B14:B15"/>
    <mergeCell ref="S9:T9"/>
    <mergeCell ref="D21:D22"/>
    <mergeCell ref="A16:A18"/>
    <mergeCell ref="B16:B18"/>
    <mergeCell ref="B21:C22"/>
    <mergeCell ref="S17:T17"/>
    <mergeCell ref="S21:T21"/>
    <mergeCell ref="A19:D19"/>
    <mergeCell ref="A8:A11"/>
    <mergeCell ref="B8:B11"/>
    <mergeCell ref="A21:A22"/>
    <mergeCell ref="E21:R21"/>
    <mergeCell ref="A1:T1"/>
    <mergeCell ref="S3:T3"/>
    <mergeCell ref="A5:A6"/>
    <mergeCell ref="E5:R5"/>
    <mergeCell ref="B5:C6"/>
    <mergeCell ref="D5:D6"/>
    <mergeCell ref="D3:E3"/>
    <mergeCell ref="F3:G3"/>
    <mergeCell ref="H3:I3"/>
    <mergeCell ref="J3:K3"/>
    <mergeCell ref="L3:M3"/>
    <mergeCell ref="N3:O3"/>
    <mergeCell ref="S5:T5"/>
  </mergeCells>
  <printOptions horizontalCentered="1" verticalCentered="1"/>
  <pageMargins left="0" right="0" top="0" bottom="0" header="0.31496062992125984" footer="0.31496062992125984"/>
  <pageSetup paperSize="8" scale="53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6"/>
  <sheetViews>
    <sheetView view="pageBreakPreview" topLeftCell="D1" zoomScale="50" zoomScaleNormal="60" zoomScaleSheetLayoutView="50" workbookViewId="0">
      <selection activeCell="Q4" sqref="Q4"/>
    </sheetView>
  </sheetViews>
  <sheetFormatPr defaultRowHeight="15.75"/>
  <cols>
    <col min="1" max="1" width="10.7109375" style="25" customWidth="1"/>
    <col min="2" max="2" width="49.42578125" style="27" customWidth="1"/>
    <col min="3" max="3" width="40.7109375" style="27" customWidth="1"/>
    <col min="4" max="4" width="21.28515625" style="28" bestFit="1" customWidth="1"/>
    <col min="5" max="18" width="15.7109375" style="27" customWidth="1"/>
    <col min="19" max="16384" width="9.140625" style="5"/>
  </cols>
  <sheetData>
    <row r="1" spans="1:20" ht="52.5" customHeight="1" thickBot="1">
      <c r="A1" s="355" t="s">
        <v>32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20" ht="7.5" customHeight="1" thickBot="1">
      <c r="A2" s="6"/>
      <c r="B2" s="7"/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ht="41.25" customHeight="1" thickBot="1">
      <c r="A3" s="63"/>
      <c r="B3" s="94"/>
      <c r="C3" s="95" t="s">
        <v>5</v>
      </c>
      <c r="D3" s="337" t="s">
        <v>0</v>
      </c>
      <c r="E3" s="338"/>
      <c r="F3" s="372" t="s">
        <v>44</v>
      </c>
      <c r="G3" s="336"/>
      <c r="H3" s="337" t="s">
        <v>53</v>
      </c>
      <c r="I3" s="338"/>
      <c r="J3" s="94"/>
      <c r="K3" s="94" t="s">
        <v>1</v>
      </c>
      <c r="L3" s="337">
        <v>2017</v>
      </c>
      <c r="M3" s="338"/>
      <c r="N3" s="46"/>
      <c r="O3" s="335" t="s">
        <v>45</v>
      </c>
      <c r="P3" s="336"/>
      <c r="Q3" s="329">
        <v>42850</v>
      </c>
      <c r="R3" s="330"/>
    </row>
    <row r="4" spans="1:20" ht="7.5" customHeight="1" thickBot="1">
      <c r="A4" s="3"/>
      <c r="B4" s="47"/>
      <c r="C4" s="4"/>
      <c r="D4" s="63"/>
      <c r="E4" s="45"/>
      <c r="F4" s="45"/>
      <c r="G4" s="45"/>
      <c r="H4" s="4"/>
      <c r="I4" s="4"/>
      <c r="J4" s="4"/>
      <c r="K4" s="4"/>
      <c r="L4" s="4"/>
      <c r="M4" s="4"/>
      <c r="N4" s="7"/>
      <c r="O4" s="7"/>
      <c r="P4" s="7"/>
      <c r="Q4" s="7"/>
      <c r="R4" s="7"/>
    </row>
    <row r="5" spans="1:20" s="16" customFormat="1" ht="50.1" customHeight="1">
      <c r="A5" s="359" t="s">
        <v>58</v>
      </c>
      <c r="B5" s="361" t="s">
        <v>13</v>
      </c>
      <c r="C5" s="362"/>
      <c r="D5" s="365" t="s">
        <v>33</v>
      </c>
      <c r="E5" s="367" t="s">
        <v>59</v>
      </c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 t="s">
        <v>2</v>
      </c>
      <c r="R5" s="369"/>
      <c r="S5" s="14"/>
      <c r="T5" s="15"/>
    </row>
    <row r="6" spans="1:20" s="16" customFormat="1" ht="35.1" customHeight="1" thickBot="1">
      <c r="A6" s="360"/>
      <c r="B6" s="363"/>
      <c r="C6" s="364"/>
      <c r="D6" s="366"/>
      <c r="E6" s="58" t="s">
        <v>50</v>
      </c>
      <c r="F6" s="58" t="s">
        <v>51</v>
      </c>
      <c r="G6" s="58" t="s">
        <v>52</v>
      </c>
      <c r="H6" s="58" t="s">
        <v>53</v>
      </c>
      <c r="I6" s="58" t="s">
        <v>54</v>
      </c>
      <c r="J6" s="58" t="s">
        <v>55</v>
      </c>
      <c r="K6" s="58" t="s">
        <v>64</v>
      </c>
      <c r="L6" s="58" t="s">
        <v>56</v>
      </c>
      <c r="M6" s="58" t="s">
        <v>57</v>
      </c>
      <c r="N6" s="58" t="s">
        <v>62</v>
      </c>
      <c r="O6" s="58" t="s">
        <v>61</v>
      </c>
      <c r="P6" s="58" t="s">
        <v>63</v>
      </c>
      <c r="Q6" s="370"/>
      <c r="R6" s="371"/>
      <c r="S6" s="14"/>
      <c r="T6" s="15"/>
    </row>
    <row r="7" spans="1:20" s="16" customFormat="1" ht="50.1" customHeight="1" thickBot="1">
      <c r="A7" s="48">
        <v>3</v>
      </c>
      <c r="B7" s="49" t="s">
        <v>30</v>
      </c>
      <c r="C7" s="49" t="s">
        <v>48</v>
      </c>
      <c r="D7" s="50">
        <v>1000000</v>
      </c>
      <c r="E7" s="51">
        <v>0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>
        <f>SUM(E7:P7)</f>
        <v>0</v>
      </c>
      <c r="R7" s="56">
        <f>Q7/D7</f>
        <v>0</v>
      </c>
      <c r="S7" s="14"/>
      <c r="T7" s="15"/>
    </row>
    <row r="8" spans="1:20" s="16" customFormat="1" ht="50.1" customHeight="1" thickBot="1">
      <c r="A8" s="48">
        <v>4</v>
      </c>
      <c r="B8" s="49" t="s">
        <v>31</v>
      </c>
      <c r="C8" s="49" t="s">
        <v>49</v>
      </c>
      <c r="D8" s="50">
        <v>30000</v>
      </c>
      <c r="E8" s="51">
        <v>0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>
        <f>SUM(E8:P8)</f>
        <v>0</v>
      </c>
      <c r="R8" s="56">
        <f>Q8/D8</f>
        <v>0</v>
      </c>
      <c r="S8" s="14"/>
      <c r="T8" s="15"/>
    </row>
    <row r="9" spans="1:20" s="16" customFormat="1" ht="50.1" customHeight="1" thickBot="1">
      <c r="A9" s="357" t="s">
        <v>60</v>
      </c>
      <c r="B9" s="358"/>
      <c r="C9" s="358"/>
      <c r="D9" s="358"/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57">
        <f>(R8+R7)/2</f>
        <v>0</v>
      </c>
      <c r="S9" s="14"/>
      <c r="T9" s="15"/>
    </row>
    <row r="10" spans="1:20" s="16" customFormat="1" ht="49.5" customHeight="1">
      <c r="A10" s="30" t="s">
        <v>3</v>
      </c>
      <c r="B10" s="31" t="s">
        <v>15</v>
      </c>
      <c r="C10" s="31"/>
      <c r="D10" s="32"/>
      <c r="E10" s="3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4"/>
      <c r="T10" s="15"/>
    </row>
    <row r="11" spans="1:20" s="16" customFormat="1" ht="50.1" customHeight="1">
      <c r="A11" s="25"/>
      <c r="B11" s="27"/>
      <c r="C11" s="27"/>
      <c r="D11" s="28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14"/>
      <c r="T11" s="15"/>
    </row>
    <row r="12" spans="1:20" s="16" customFormat="1" ht="50.1" customHeight="1">
      <c r="A12" s="25"/>
      <c r="B12" s="27"/>
      <c r="C12" s="27"/>
      <c r="D12" s="28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14"/>
      <c r="T12" s="15"/>
    </row>
    <row r="13" spans="1:20" s="16" customFormat="1" ht="50.1" customHeight="1">
      <c r="A13" s="25"/>
      <c r="B13" s="27"/>
      <c r="C13" s="27"/>
      <c r="D13" s="28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59"/>
      <c r="S13" s="14"/>
      <c r="T13" s="15"/>
    </row>
    <row r="14" spans="1:20" s="16" customFormat="1" ht="50.1" customHeight="1">
      <c r="A14" s="25"/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14"/>
      <c r="T14" s="15"/>
    </row>
    <row r="15" spans="1:20" s="16" customFormat="1" ht="50.1" customHeight="1">
      <c r="A15" s="25"/>
      <c r="B15" s="27"/>
      <c r="C15" s="27"/>
      <c r="D15" s="28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14"/>
      <c r="T15" s="15"/>
    </row>
    <row r="16" spans="1:20" s="16" customFormat="1" ht="50.1" customHeight="1">
      <c r="A16" s="25"/>
      <c r="B16" s="27"/>
      <c r="C16" s="27"/>
      <c r="D16" s="28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14"/>
      <c r="T16" s="15"/>
    </row>
    <row r="17" spans="1:20" s="16" customFormat="1" ht="50.1" customHeight="1">
      <c r="A17" s="25"/>
      <c r="B17" s="27"/>
      <c r="C17" s="27"/>
      <c r="D17" s="28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14"/>
      <c r="T17" s="15"/>
    </row>
    <row r="18" spans="1:20" s="16" customFormat="1" ht="50.1" customHeight="1">
      <c r="A18" s="25"/>
      <c r="B18" s="27"/>
      <c r="C18" s="27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14"/>
      <c r="T18" s="15"/>
    </row>
    <row r="19" spans="1:20" s="16" customFormat="1" ht="50.1" customHeight="1">
      <c r="A19" s="25"/>
      <c r="B19" s="27"/>
      <c r="C19" s="27"/>
      <c r="D19" s="2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14"/>
      <c r="T19" s="15"/>
    </row>
    <row r="20" spans="1:20" s="16" customFormat="1" ht="50.1" customHeight="1">
      <c r="A20" s="25"/>
      <c r="B20" s="27"/>
      <c r="C20" s="27"/>
      <c r="D20" s="2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14"/>
      <c r="T20" s="15"/>
    </row>
    <row r="21" spans="1:20" s="16" customFormat="1" ht="50.1" customHeight="1">
      <c r="A21" s="25"/>
      <c r="B21" s="27"/>
      <c r="C21" s="27"/>
      <c r="D21" s="2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14"/>
      <c r="T21" s="15"/>
    </row>
    <row r="22" spans="1:20" s="16" customFormat="1" ht="50.1" customHeight="1">
      <c r="A22" s="25"/>
      <c r="B22" s="27"/>
      <c r="C22" s="27"/>
      <c r="D22" s="28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14"/>
      <c r="T22" s="15"/>
    </row>
    <row r="23" spans="1:20" s="16" customFormat="1" ht="50.1" customHeight="1">
      <c r="A23" s="25"/>
      <c r="B23" s="27"/>
      <c r="C23" s="27"/>
      <c r="D23" s="28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14"/>
      <c r="T23" s="15"/>
    </row>
    <row r="24" spans="1:20" s="16" customFormat="1" ht="50.1" customHeight="1">
      <c r="A24" s="25"/>
      <c r="B24" s="27"/>
      <c r="C24" s="27"/>
      <c r="D24" s="28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14"/>
      <c r="T24" s="15"/>
    </row>
    <row r="25" spans="1:20" s="16" customFormat="1" ht="50.1" customHeight="1">
      <c r="A25" s="25"/>
      <c r="B25" s="27"/>
      <c r="C25" s="27"/>
      <c r="D25" s="28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14"/>
      <c r="T25" s="15"/>
    </row>
    <row r="26" spans="1:20" s="16" customFormat="1" ht="50.1" customHeight="1">
      <c r="A26" s="25"/>
      <c r="B26" s="27"/>
      <c r="C26" s="27"/>
      <c r="D26" s="28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14"/>
      <c r="T26" s="15"/>
    </row>
    <row r="27" spans="1:20" s="16" customFormat="1" ht="50.1" customHeight="1">
      <c r="A27" s="25"/>
      <c r="B27" s="27"/>
      <c r="C27" s="27"/>
      <c r="D27" s="28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14"/>
      <c r="T27" s="15"/>
    </row>
    <row r="28" spans="1:20" s="16" customFormat="1" ht="50.1" customHeight="1">
      <c r="A28" s="25"/>
      <c r="B28" s="27"/>
      <c r="C28" s="27"/>
      <c r="D28" s="28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14"/>
      <c r="T28" s="15"/>
    </row>
    <row r="29" spans="1:20" s="16" customFormat="1" ht="50.1" customHeight="1">
      <c r="A29" s="25"/>
      <c r="B29" s="27"/>
      <c r="C29" s="27"/>
      <c r="D29" s="28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14"/>
      <c r="T29" s="15"/>
    </row>
    <row r="30" spans="1:20" s="1" customFormat="1" ht="50.1" customHeight="1">
      <c r="A30" s="25"/>
      <c r="B30" s="27"/>
      <c r="C30" s="27"/>
      <c r="D30" s="28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13"/>
      <c r="T30" s="62"/>
    </row>
    <row r="31" spans="1:20" s="1" customFormat="1" ht="9" customHeight="1">
      <c r="A31" s="25"/>
      <c r="B31" s="27"/>
      <c r="C31" s="27"/>
      <c r="D31" s="28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13"/>
      <c r="T31" s="62"/>
    </row>
    <row r="32" spans="1:20" s="1" customFormat="1" ht="50.1" customHeight="1">
      <c r="A32" s="25"/>
      <c r="B32" s="27"/>
      <c r="C32" s="27"/>
      <c r="D32" s="28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13"/>
      <c r="T32" s="62"/>
    </row>
    <row r="33" spans="1:22" s="1" customFormat="1" ht="50.1" customHeight="1">
      <c r="A33" s="25"/>
      <c r="B33" s="27"/>
      <c r="C33" s="27"/>
      <c r="D33" s="28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13"/>
      <c r="T33" s="62"/>
    </row>
    <row r="34" spans="1:22" s="1" customFormat="1" ht="50.1" customHeight="1">
      <c r="A34" s="25"/>
      <c r="B34" s="27"/>
      <c r="C34" s="27"/>
      <c r="D34" s="28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17"/>
      <c r="T34" s="17"/>
    </row>
    <row r="35" spans="1:22" s="1" customFormat="1" ht="50.1" customHeight="1">
      <c r="A35" s="25"/>
      <c r="B35" s="27"/>
      <c r="C35" s="27"/>
      <c r="D35" s="28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18"/>
      <c r="T35" s="19"/>
    </row>
    <row r="36" spans="1:22" s="1" customFormat="1" ht="50.1" customHeight="1">
      <c r="A36" s="25"/>
      <c r="B36" s="27"/>
      <c r="C36" s="27"/>
      <c r="D36" s="28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18"/>
      <c r="T36" s="19"/>
    </row>
    <row r="37" spans="1:22" s="1" customFormat="1" ht="7.5" customHeight="1">
      <c r="A37" s="25"/>
      <c r="B37" s="27"/>
      <c r="C37" s="27"/>
      <c r="D37" s="28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18"/>
      <c r="T37" s="19"/>
    </row>
    <row r="38" spans="1:22" s="1" customFormat="1" ht="50.1" customHeight="1">
      <c r="A38" s="25"/>
      <c r="B38" s="27"/>
      <c r="C38" s="27"/>
      <c r="D38" s="28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18"/>
      <c r="T38" s="19"/>
    </row>
    <row r="39" spans="1:22" s="1" customFormat="1" ht="50.1" customHeight="1">
      <c r="A39" s="25"/>
      <c r="B39" s="27"/>
      <c r="C39" s="27"/>
      <c r="D39" s="28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18"/>
      <c r="T39" s="19"/>
    </row>
    <row r="40" spans="1:22" s="1" customFormat="1" ht="50.1" customHeight="1">
      <c r="A40" s="25"/>
      <c r="B40" s="27"/>
      <c r="C40" s="27"/>
      <c r="D40" s="28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17"/>
      <c r="T40" s="17"/>
      <c r="U40" s="20"/>
      <c r="V40" s="20"/>
    </row>
    <row r="41" spans="1:22" s="1" customFormat="1" ht="45" customHeight="1">
      <c r="A41" s="25"/>
      <c r="B41" s="27"/>
      <c r="C41" s="27"/>
      <c r="D41" s="28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4"/>
      <c r="T41" s="21"/>
      <c r="U41" s="22"/>
      <c r="V41" s="23"/>
    </row>
    <row r="42" spans="1:22" s="1" customFormat="1" ht="45" customHeight="1">
      <c r="A42" s="25"/>
      <c r="B42" s="27"/>
      <c r="C42" s="27"/>
      <c r="D42" s="28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4"/>
      <c r="T42" s="21"/>
      <c r="U42" s="22"/>
      <c r="V42" s="23"/>
    </row>
    <row r="43" spans="1:22" s="1" customFormat="1" ht="7.5" customHeight="1">
      <c r="A43" s="25"/>
      <c r="B43" s="27"/>
      <c r="C43" s="27"/>
      <c r="D43" s="28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4"/>
      <c r="T43" s="21"/>
      <c r="U43" s="22"/>
      <c r="V43" s="23"/>
    </row>
    <row r="44" spans="1:22" s="1" customFormat="1" ht="45" customHeight="1">
      <c r="A44" s="25"/>
      <c r="B44" s="27"/>
      <c r="C44" s="27"/>
      <c r="D44" s="28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4"/>
      <c r="T44" s="21"/>
      <c r="U44" s="22"/>
      <c r="V44" s="23"/>
    </row>
    <row r="45" spans="1:22" s="1" customFormat="1" ht="45" customHeight="1">
      <c r="A45" s="25"/>
      <c r="B45" s="27"/>
      <c r="C45" s="27"/>
      <c r="D45" s="28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4"/>
      <c r="T45" s="21"/>
      <c r="U45" s="22"/>
      <c r="V45" s="23"/>
    </row>
    <row r="46" spans="1:22" s="1" customFormat="1" ht="50.1" customHeight="1">
      <c r="A46" s="25"/>
      <c r="B46" s="27"/>
      <c r="C46" s="27"/>
      <c r="D46" s="28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4"/>
      <c r="T46" s="24"/>
      <c r="U46" s="24"/>
    </row>
    <row r="47" spans="1:22" s="2" customFormat="1" ht="45" customHeight="1">
      <c r="A47" s="25"/>
      <c r="B47" s="27"/>
      <c r="C47" s="27"/>
      <c r="D47" s="28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1:22" s="2" customFormat="1" ht="7.5" customHeight="1">
      <c r="A48" s="25"/>
      <c r="B48" s="27"/>
      <c r="C48" s="27"/>
      <c r="D48" s="28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1:18" s="2" customFormat="1" ht="45" customHeight="1">
      <c r="A49" s="25"/>
      <c r="B49" s="27"/>
      <c r="C49" s="27"/>
      <c r="D49" s="28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</row>
    <row r="50" spans="1:18" s="2" customFormat="1" ht="45" customHeight="1">
      <c r="A50" s="25"/>
      <c r="B50" s="27"/>
      <c r="C50" s="27"/>
      <c r="D50" s="28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1:18" s="2" customFormat="1" ht="45" customHeight="1">
      <c r="A51" s="25"/>
      <c r="B51" s="27"/>
      <c r="C51" s="27"/>
      <c r="D51" s="28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1:18" s="2" customFormat="1" ht="7.5" customHeight="1">
      <c r="A52" s="25"/>
      <c r="B52" s="27"/>
      <c r="C52" s="27"/>
      <c r="D52" s="28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1:18" s="2" customFormat="1" ht="45" customHeight="1">
      <c r="A53" s="25"/>
      <c r="B53" s="27"/>
      <c r="C53" s="27"/>
      <c r="D53" s="28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1:18" s="2" customFormat="1" ht="49.5" customHeight="1">
      <c r="A54" s="25"/>
      <c r="B54" s="27"/>
      <c r="C54" s="27"/>
      <c r="D54" s="28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1:18" s="26" customFormat="1" ht="49.5" customHeight="1">
      <c r="A55" s="25"/>
      <c r="B55" s="27"/>
      <c r="C55" s="27"/>
      <c r="D55" s="28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1:18" s="26" customFormat="1" ht="35.1" customHeight="1">
      <c r="A56" s="25"/>
      <c r="B56" s="27"/>
      <c r="C56" s="27"/>
      <c r="D56" s="28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</sheetData>
  <mergeCells count="13">
    <mergeCell ref="A1:R1"/>
    <mergeCell ref="O3:P3"/>
    <mergeCell ref="A9:Q9"/>
    <mergeCell ref="A5:A6"/>
    <mergeCell ref="B5:C6"/>
    <mergeCell ref="D5:D6"/>
    <mergeCell ref="E5:P5"/>
    <mergeCell ref="Q5:R6"/>
    <mergeCell ref="D3:E3"/>
    <mergeCell ref="F3:G3"/>
    <mergeCell ref="H3:I3"/>
    <mergeCell ref="L3:M3"/>
    <mergeCell ref="Q3:R3"/>
  </mergeCells>
  <printOptions horizontalCentered="1" verticalCentered="1"/>
  <pageMargins left="0" right="0" top="0" bottom="0" header="0.31496062992125984" footer="0.31496062992125984"/>
  <pageSetup paperSize="8" scale="60" fitToHeight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8"/>
  <sheetViews>
    <sheetView zoomScale="75" zoomScaleNormal="75" workbookViewId="0">
      <selection activeCell="G13" sqref="G13"/>
    </sheetView>
  </sheetViews>
  <sheetFormatPr defaultRowHeight="15"/>
  <cols>
    <col min="2" max="2" width="14.5703125" customWidth="1"/>
    <col min="3" max="3" width="15.7109375" bestFit="1" customWidth="1"/>
    <col min="4" max="4" width="12.42578125" hidden="1" customWidth="1"/>
    <col min="5" max="5" width="12.85546875" customWidth="1"/>
    <col min="6" max="6" width="17.5703125" customWidth="1"/>
    <col min="7" max="7" width="16.5703125" customWidth="1"/>
    <col min="9" max="9" width="9.7109375" bestFit="1" customWidth="1"/>
    <col min="12" max="12" width="11" customWidth="1"/>
  </cols>
  <sheetData>
    <row r="1" spans="1:9" ht="15.75" thickBot="1"/>
    <row r="2" spans="1:9" ht="24.75" customHeight="1" thickBot="1">
      <c r="A2" s="373" t="str">
        <f>[1]Ringkasan.dasar!B43</f>
        <v>Penyediaan Laporan Tatatertib Kontraktor</v>
      </c>
      <c r="B2" s="374"/>
      <c r="C2" s="374"/>
      <c r="D2" s="374"/>
      <c r="E2" s="374"/>
      <c r="F2" s="374"/>
      <c r="G2" s="375"/>
    </row>
    <row r="3" spans="1:9" ht="18" customHeight="1"/>
    <row r="4" spans="1:9" ht="19.5" customHeight="1">
      <c r="A4" s="376" t="s">
        <v>4</v>
      </c>
      <c r="B4" s="376" t="s">
        <v>71</v>
      </c>
      <c r="C4" s="96" t="s">
        <v>72</v>
      </c>
      <c r="D4" s="96" t="s">
        <v>72</v>
      </c>
      <c r="E4" s="96" t="s">
        <v>73</v>
      </c>
      <c r="F4" s="96" t="s">
        <v>74</v>
      </c>
      <c r="G4" s="96" t="s">
        <v>75</v>
      </c>
      <c r="H4" s="97"/>
      <c r="I4" s="98"/>
    </row>
    <row r="5" spans="1:9" ht="13.5" customHeight="1">
      <c r="A5" s="377"/>
      <c r="B5" s="377"/>
      <c r="C5" s="99" t="s">
        <v>76</v>
      </c>
      <c r="D5" s="99" t="s">
        <v>77</v>
      </c>
      <c r="E5" s="99" t="s">
        <v>76</v>
      </c>
      <c r="F5" s="99" t="s">
        <v>76</v>
      </c>
      <c r="G5" s="99" t="s">
        <v>78</v>
      </c>
      <c r="H5" s="97"/>
      <c r="I5" s="98"/>
    </row>
    <row r="6" spans="1:9" ht="16.5" customHeight="1">
      <c r="A6" s="378"/>
      <c r="B6" s="378"/>
      <c r="C6" s="100">
        <v>2017</v>
      </c>
      <c r="D6" s="100"/>
      <c r="E6" s="101">
        <v>42854</v>
      </c>
      <c r="F6" s="211">
        <v>42854</v>
      </c>
      <c r="G6" s="101">
        <v>42854</v>
      </c>
      <c r="H6" s="97"/>
      <c r="I6" s="98"/>
    </row>
    <row r="7" spans="1:9" ht="33" customHeight="1">
      <c r="A7" s="102">
        <v>1</v>
      </c>
      <c r="B7" s="102" t="s">
        <v>79</v>
      </c>
      <c r="C7" s="103">
        <v>11</v>
      </c>
      <c r="D7" s="104">
        <v>1.2</v>
      </c>
      <c r="E7" s="105">
        <f>C7/10*4</f>
        <v>4.4000000000000004</v>
      </c>
      <c r="F7" s="212">
        <v>0</v>
      </c>
      <c r="G7" s="179">
        <f>F7/E7</f>
        <v>0</v>
      </c>
    </row>
    <row r="8" spans="1:9" ht="33" customHeight="1">
      <c r="A8" s="102">
        <v>2</v>
      </c>
      <c r="B8" s="102" t="s">
        <v>80</v>
      </c>
      <c r="C8" s="103">
        <v>5</v>
      </c>
      <c r="D8" s="104">
        <v>0.6</v>
      </c>
      <c r="E8" s="105">
        <f t="shared" ref="E8:E22" si="0">C8/10*4</f>
        <v>2</v>
      </c>
      <c r="F8" s="213">
        <v>0</v>
      </c>
      <c r="G8" s="179">
        <f>F8/E8</f>
        <v>0</v>
      </c>
    </row>
    <row r="9" spans="1:9" ht="33" customHeight="1">
      <c r="A9" s="102">
        <v>3</v>
      </c>
      <c r="B9" s="102" t="s">
        <v>81</v>
      </c>
      <c r="C9" s="107">
        <v>16</v>
      </c>
      <c r="D9" s="104">
        <v>1.6</v>
      </c>
      <c r="E9" s="105">
        <f t="shared" si="0"/>
        <v>6.4</v>
      </c>
      <c r="F9" s="213">
        <v>5</v>
      </c>
      <c r="G9" s="179">
        <f t="shared" ref="G9:G19" si="1">F9/E9</f>
        <v>0.78125</v>
      </c>
    </row>
    <row r="10" spans="1:9" ht="33" customHeight="1">
      <c r="A10" s="102">
        <v>4</v>
      </c>
      <c r="B10" s="102" t="s">
        <v>82</v>
      </c>
      <c r="C10" s="107">
        <v>16</v>
      </c>
      <c r="D10" s="104">
        <v>1.6</v>
      </c>
      <c r="E10" s="105">
        <f t="shared" si="0"/>
        <v>6.4</v>
      </c>
      <c r="F10" s="213">
        <v>1</v>
      </c>
      <c r="G10" s="179">
        <f t="shared" si="1"/>
        <v>0.15625</v>
      </c>
    </row>
    <row r="11" spans="1:9" ht="33" customHeight="1">
      <c r="A11" s="102">
        <v>5</v>
      </c>
      <c r="B11" s="102" t="s">
        <v>83</v>
      </c>
      <c r="C11" s="107">
        <v>22</v>
      </c>
      <c r="D11" s="104">
        <v>2</v>
      </c>
      <c r="E11" s="105">
        <f t="shared" si="0"/>
        <v>8.8000000000000007</v>
      </c>
      <c r="F11" s="213">
        <v>3</v>
      </c>
      <c r="G11" s="179">
        <f t="shared" si="1"/>
        <v>0.34090909090909088</v>
      </c>
    </row>
    <row r="12" spans="1:9" ht="33" customHeight="1">
      <c r="A12" s="102">
        <v>6</v>
      </c>
      <c r="B12" s="102" t="s">
        <v>84</v>
      </c>
      <c r="C12" s="107">
        <v>22</v>
      </c>
      <c r="D12" s="104">
        <v>2</v>
      </c>
      <c r="E12" s="105">
        <f t="shared" si="0"/>
        <v>8.8000000000000007</v>
      </c>
      <c r="F12" s="213">
        <v>13</v>
      </c>
      <c r="G12" s="106">
        <f t="shared" si="1"/>
        <v>1.4772727272727271</v>
      </c>
    </row>
    <row r="13" spans="1:9" ht="33" customHeight="1">
      <c r="A13" s="102">
        <v>7</v>
      </c>
      <c r="B13" s="102" t="s">
        <v>85</v>
      </c>
      <c r="C13" s="107">
        <v>11</v>
      </c>
      <c r="D13" s="104">
        <v>1.2</v>
      </c>
      <c r="E13" s="105">
        <f t="shared" si="0"/>
        <v>4.4000000000000004</v>
      </c>
      <c r="F13" s="212">
        <v>0</v>
      </c>
      <c r="G13" s="179">
        <f t="shared" si="1"/>
        <v>0</v>
      </c>
    </row>
    <row r="14" spans="1:9" ht="33" customHeight="1">
      <c r="A14" s="102">
        <v>8</v>
      </c>
      <c r="B14" s="102" t="s">
        <v>86</v>
      </c>
      <c r="C14" s="107">
        <v>11</v>
      </c>
      <c r="D14" s="104">
        <v>1.2</v>
      </c>
      <c r="E14" s="105">
        <f t="shared" si="0"/>
        <v>4.4000000000000004</v>
      </c>
      <c r="F14" s="212">
        <v>3</v>
      </c>
      <c r="G14" s="179">
        <f t="shared" si="1"/>
        <v>0.68181818181818177</v>
      </c>
    </row>
    <row r="15" spans="1:9" ht="33" customHeight="1">
      <c r="A15" s="102">
        <v>9</v>
      </c>
      <c r="B15" s="102" t="s">
        <v>87</v>
      </c>
      <c r="C15" s="107">
        <v>22</v>
      </c>
      <c r="D15" s="104">
        <v>2</v>
      </c>
      <c r="E15" s="105">
        <f t="shared" si="0"/>
        <v>8.8000000000000007</v>
      </c>
      <c r="F15" s="214">
        <v>13</v>
      </c>
      <c r="G15" s="108">
        <f t="shared" si="1"/>
        <v>1.4772727272727271</v>
      </c>
    </row>
    <row r="16" spans="1:9" ht="33" customHeight="1">
      <c r="A16" s="102">
        <v>10</v>
      </c>
      <c r="B16" s="102" t="s">
        <v>88</v>
      </c>
      <c r="C16" s="107">
        <v>16</v>
      </c>
      <c r="D16" s="104">
        <v>1.6</v>
      </c>
      <c r="E16" s="105">
        <f t="shared" si="0"/>
        <v>6.4</v>
      </c>
      <c r="F16" s="212">
        <v>4</v>
      </c>
      <c r="G16" s="179">
        <f t="shared" si="1"/>
        <v>0.625</v>
      </c>
    </row>
    <row r="17" spans="1:9" ht="33" customHeight="1">
      <c r="A17" s="102">
        <v>11</v>
      </c>
      <c r="B17" s="102" t="s">
        <v>89</v>
      </c>
      <c r="C17" s="107">
        <v>5</v>
      </c>
      <c r="D17" s="104">
        <v>0.6</v>
      </c>
      <c r="E17" s="105">
        <f t="shared" si="0"/>
        <v>2</v>
      </c>
      <c r="F17" s="213">
        <v>1</v>
      </c>
      <c r="G17" s="179">
        <f t="shared" si="1"/>
        <v>0.5</v>
      </c>
    </row>
    <row r="18" spans="1:9" ht="33" customHeight="1">
      <c r="A18" s="102">
        <v>12</v>
      </c>
      <c r="B18" s="102" t="s">
        <v>90</v>
      </c>
      <c r="C18" s="107">
        <v>11</v>
      </c>
      <c r="D18" s="104">
        <v>1.2</v>
      </c>
      <c r="E18" s="105">
        <f t="shared" si="0"/>
        <v>4.4000000000000004</v>
      </c>
      <c r="F18" s="213">
        <v>0</v>
      </c>
      <c r="G18" s="180">
        <f>F18/E18</f>
        <v>0</v>
      </c>
    </row>
    <row r="19" spans="1:9" ht="33" customHeight="1">
      <c r="A19" s="102">
        <v>13</v>
      </c>
      <c r="B19" s="102" t="s">
        <v>91</v>
      </c>
      <c r="C19" s="107">
        <v>16</v>
      </c>
      <c r="D19" s="104">
        <v>1.6</v>
      </c>
      <c r="E19" s="105">
        <f t="shared" si="0"/>
        <v>6.4</v>
      </c>
      <c r="F19" s="212">
        <v>3</v>
      </c>
      <c r="G19" s="179">
        <f t="shared" si="1"/>
        <v>0.46875</v>
      </c>
    </row>
    <row r="20" spans="1:9" ht="33" customHeight="1">
      <c r="A20" s="102">
        <v>15</v>
      </c>
      <c r="B20" s="102" t="s">
        <v>92</v>
      </c>
      <c r="C20" s="107">
        <v>16</v>
      </c>
      <c r="D20" s="104">
        <v>2</v>
      </c>
      <c r="E20" s="105">
        <f t="shared" si="0"/>
        <v>6.4</v>
      </c>
      <c r="F20" s="212">
        <v>4</v>
      </c>
      <c r="G20" s="179">
        <f>F20/E20</f>
        <v>0.625</v>
      </c>
    </row>
    <row r="21" spans="1:9" ht="33" customHeight="1">
      <c r="A21" s="102">
        <v>16</v>
      </c>
      <c r="B21" s="102" t="s">
        <v>93</v>
      </c>
      <c r="C21" s="107"/>
      <c r="D21" s="104"/>
      <c r="E21" s="105">
        <f t="shared" si="0"/>
        <v>0</v>
      </c>
      <c r="F21" s="212"/>
      <c r="G21" s="109"/>
    </row>
    <row r="22" spans="1:9" ht="33" customHeight="1" thickBot="1">
      <c r="A22" s="110"/>
      <c r="B22" s="110"/>
      <c r="C22" s="111"/>
      <c r="D22" s="112"/>
      <c r="E22" s="105">
        <f t="shared" si="0"/>
        <v>0</v>
      </c>
      <c r="F22" s="215"/>
      <c r="G22" s="113"/>
    </row>
    <row r="23" spans="1:9" ht="42.75" customHeight="1" thickBot="1">
      <c r="A23" s="102">
        <v>18</v>
      </c>
      <c r="B23" s="114" t="s">
        <v>94</v>
      </c>
      <c r="C23" s="115">
        <f>SUM(C7:C22)</f>
        <v>200</v>
      </c>
      <c r="D23" s="116">
        <f>SUM(D7:D22)</f>
        <v>20.399999999999999</v>
      </c>
      <c r="E23" s="117">
        <f>SUM(E7:E21)</f>
        <v>80.000000000000014</v>
      </c>
      <c r="F23" s="118">
        <f>SUM(F7:F21)</f>
        <v>50</v>
      </c>
      <c r="G23" s="119">
        <f>F23/E23</f>
        <v>0.62499999999999989</v>
      </c>
    </row>
    <row r="24" spans="1:9" ht="15.75">
      <c r="A24" s="5"/>
      <c r="B24" s="5"/>
      <c r="C24" s="120"/>
      <c r="D24" s="97"/>
      <c r="E24" s="97"/>
      <c r="F24" s="120"/>
      <c r="G24" s="97"/>
    </row>
    <row r="25" spans="1:9" ht="15.75">
      <c r="A25" s="121"/>
      <c r="B25" s="122" t="s">
        <v>95</v>
      </c>
    </row>
    <row r="26" spans="1:9">
      <c r="A26" s="123"/>
      <c r="B26" s="124" t="s">
        <v>96</v>
      </c>
    </row>
    <row r="27" spans="1:9">
      <c r="A27" s="125"/>
      <c r="B27" s="122" t="s">
        <v>97</v>
      </c>
    </row>
    <row r="28" spans="1:9">
      <c r="A28" s="126"/>
      <c r="B28" s="122" t="s">
        <v>98</v>
      </c>
      <c r="I28" s="98"/>
    </row>
  </sheetData>
  <mergeCells count="3">
    <mergeCell ref="A2:G2"/>
    <mergeCell ref="A4:A6"/>
    <mergeCell ref="B4:B6"/>
  </mergeCells>
  <pageMargins left="0.7" right="0.7" top="0.75" bottom="0.75" header="0.3" footer="0.3"/>
  <pageSetup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4"/>
  <sheetViews>
    <sheetView tabSelected="1" view="pageBreakPreview" zoomScale="60" zoomScaleNormal="70" workbookViewId="0">
      <selection activeCell="B8" sqref="B8:E8"/>
    </sheetView>
  </sheetViews>
  <sheetFormatPr defaultColWidth="9.140625" defaultRowHeight="15"/>
  <cols>
    <col min="1" max="1" width="9.140625" style="28"/>
    <col min="2" max="2" width="25.7109375" style="27" customWidth="1"/>
    <col min="3" max="6" width="25.7109375" style="28" customWidth="1"/>
    <col min="7" max="7" width="25.7109375" style="25" customWidth="1"/>
    <col min="8" max="16384" width="9.140625" style="27"/>
  </cols>
  <sheetData>
    <row r="1" spans="1:10" ht="30.75" thickBot="1">
      <c r="A1" s="379" t="s">
        <v>115</v>
      </c>
      <c r="B1" s="380"/>
      <c r="C1" s="380"/>
      <c r="D1" s="380"/>
      <c r="E1" s="380"/>
      <c r="F1" s="380"/>
      <c r="G1" s="381"/>
    </row>
    <row r="2" spans="1:10" ht="26.25">
      <c r="A2" s="382" t="s">
        <v>168</v>
      </c>
      <c r="B2" s="382"/>
      <c r="C2" s="382"/>
      <c r="D2" s="382"/>
      <c r="E2" s="382"/>
      <c r="F2" s="382"/>
      <c r="G2" s="382"/>
    </row>
    <row r="3" spans="1:10" ht="15.75" thickBot="1"/>
    <row r="4" spans="1:10" s="163" customFormat="1" ht="60" customHeight="1" thickBot="1">
      <c r="A4" s="158" t="s">
        <v>4</v>
      </c>
      <c r="B4" s="159" t="s">
        <v>71</v>
      </c>
      <c r="C4" s="257" t="s">
        <v>164</v>
      </c>
      <c r="D4" s="161" t="s">
        <v>169</v>
      </c>
      <c r="E4" s="158" t="s">
        <v>99</v>
      </c>
      <c r="F4" s="162" t="s">
        <v>100</v>
      </c>
      <c r="G4" s="159" t="s">
        <v>101</v>
      </c>
    </row>
    <row r="5" spans="1:10" s="1" customFormat="1" ht="39.950000000000003" customHeight="1" thickBot="1">
      <c r="A5" s="135">
        <v>1</v>
      </c>
      <c r="B5" s="136" t="s">
        <v>80</v>
      </c>
      <c r="C5" s="254">
        <v>72</v>
      </c>
      <c r="D5" s="255">
        <f>C5/10*10</f>
        <v>72</v>
      </c>
      <c r="E5" s="256">
        <v>92</v>
      </c>
      <c r="F5" s="260">
        <f>E5/D5</f>
        <v>1.2777777777777777</v>
      </c>
      <c r="G5" s="295">
        <f t="shared" ref="G5:G18" si="0">E5/C5</f>
        <v>1.2777777777777777</v>
      </c>
    </row>
    <row r="6" spans="1:10" s="1" customFormat="1" ht="39.950000000000003" customHeight="1" thickBot="1">
      <c r="A6" s="135">
        <v>2</v>
      </c>
      <c r="B6" s="136" t="s">
        <v>79</v>
      </c>
      <c r="C6" s="253">
        <v>192</v>
      </c>
      <c r="D6" s="255">
        <f t="shared" ref="D6:D18" si="1">C6/10*10</f>
        <v>192</v>
      </c>
      <c r="E6" s="226">
        <v>194</v>
      </c>
      <c r="F6" s="297">
        <f t="shared" ref="F6:F18" si="2">E6/D6</f>
        <v>1.0104166666666667</v>
      </c>
      <c r="G6" s="291">
        <f t="shared" si="0"/>
        <v>1.0104166666666667</v>
      </c>
    </row>
    <row r="7" spans="1:10" s="1" customFormat="1" ht="39.950000000000003" customHeight="1" thickBot="1">
      <c r="A7" s="135">
        <v>3</v>
      </c>
      <c r="B7" s="140" t="s">
        <v>81</v>
      </c>
      <c r="C7" s="253">
        <v>256</v>
      </c>
      <c r="D7" s="255">
        <f t="shared" si="1"/>
        <v>256</v>
      </c>
      <c r="E7" s="226">
        <v>268</v>
      </c>
      <c r="F7" s="297">
        <f t="shared" si="2"/>
        <v>1.046875</v>
      </c>
      <c r="G7" s="291">
        <f t="shared" si="0"/>
        <v>1.046875</v>
      </c>
    </row>
    <row r="8" spans="1:10" s="1" customFormat="1" ht="39.950000000000003" customHeight="1" thickBot="1">
      <c r="A8" s="135">
        <v>4</v>
      </c>
      <c r="B8" s="309" t="s">
        <v>82</v>
      </c>
      <c r="C8" s="313">
        <v>256</v>
      </c>
      <c r="D8" s="314">
        <f t="shared" si="1"/>
        <v>256</v>
      </c>
      <c r="E8" s="227">
        <v>241</v>
      </c>
      <c r="F8" s="249">
        <f t="shared" si="2"/>
        <v>0.94140625</v>
      </c>
      <c r="G8" s="301">
        <f t="shared" si="0"/>
        <v>0.94140625</v>
      </c>
    </row>
    <row r="9" spans="1:10" s="1" customFormat="1" ht="39.950000000000003" customHeight="1">
      <c r="A9" s="135">
        <v>5</v>
      </c>
      <c r="B9" s="140" t="s">
        <v>83</v>
      </c>
      <c r="C9" s="253">
        <v>320</v>
      </c>
      <c r="D9" s="255">
        <f t="shared" si="1"/>
        <v>320</v>
      </c>
      <c r="E9" s="226">
        <v>375</v>
      </c>
      <c r="F9" s="245">
        <f t="shared" si="2"/>
        <v>1.171875</v>
      </c>
      <c r="G9" s="296">
        <f t="shared" si="0"/>
        <v>1.171875</v>
      </c>
    </row>
    <row r="10" spans="1:10" s="1" customFormat="1" ht="39.950000000000003" customHeight="1">
      <c r="A10" s="135">
        <v>6</v>
      </c>
      <c r="B10" s="140" t="s">
        <v>16</v>
      </c>
      <c r="C10" s="253">
        <v>320</v>
      </c>
      <c r="D10" s="255">
        <f t="shared" si="1"/>
        <v>320</v>
      </c>
      <c r="E10" s="226">
        <v>329</v>
      </c>
      <c r="F10" s="250">
        <f t="shared" si="2"/>
        <v>1.028125</v>
      </c>
      <c r="G10" s="298">
        <f t="shared" si="0"/>
        <v>1.028125</v>
      </c>
    </row>
    <row r="11" spans="1:10" s="1" customFormat="1" ht="39.950000000000003" customHeight="1">
      <c r="A11" s="135">
        <v>7</v>
      </c>
      <c r="B11" s="140" t="s">
        <v>103</v>
      </c>
      <c r="C11" s="253">
        <v>192</v>
      </c>
      <c r="D11" s="255">
        <f t="shared" si="1"/>
        <v>192</v>
      </c>
      <c r="E11" s="227">
        <v>202</v>
      </c>
      <c r="F11" s="250">
        <f t="shared" si="2"/>
        <v>1.0520833333333333</v>
      </c>
      <c r="G11" s="298">
        <f t="shared" si="0"/>
        <v>1.0520833333333333</v>
      </c>
    </row>
    <row r="12" spans="1:10" s="1" customFormat="1" ht="39.950000000000003" customHeight="1">
      <c r="A12" s="135">
        <v>8</v>
      </c>
      <c r="B12" s="140" t="s">
        <v>102</v>
      </c>
      <c r="C12" s="253">
        <v>192</v>
      </c>
      <c r="D12" s="255">
        <f t="shared" si="1"/>
        <v>192</v>
      </c>
      <c r="E12" s="227">
        <v>201</v>
      </c>
      <c r="F12" s="250">
        <f t="shared" si="2"/>
        <v>1.046875</v>
      </c>
      <c r="G12" s="298">
        <f t="shared" si="0"/>
        <v>1.046875</v>
      </c>
    </row>
    <row r="13" spans="1:10" s="1" customFormat="1" ht="39.950000000000003" customHeight="1">
      <c r="A13" s="135">
        <v>9</v>
      </c>
      <c r="B13" s="140" t="s">
        <v>87</v>
      </c>
      <c r="C13" s="253">
        <v>320</v>
      </c>
      <c r="D13" s="255">
        <f t="shared" si="1"/>
        <v>320</v>
      </c>
      <c r="E13" s="228">
        <v>415</v>
      </c>
      <c r="F13" s="229">
        <f t="shared" si="2"/>
        <v>1.296875</v>
      </c>
      <c r="G13" s="292">
        <f t="shared" si="0"/>
        <v>1.296875</v>
      </c>
    </row>
    <row r="14" spans="1:10" s="1" customFormat="1" ht="39.950000000000003" customHeight="1">
      <c r="A14" s="135">
        <v>10</v>
      </c>
      <c r="B14" s="309" t="s">
        <v>88</v>
      </c>
      <c r="C14" s="313">
        <v>256</v>
      </c>
      <c r="D14" s="314">
        <f t="shared" si="1"/>
        <v>256</v>
      </c>
      <c r="E14" s="227">
        <v>179</v>
      </c>
      <c r="F14" s="244">
        <f t="shared" si="2"/>
        <v>0.69921875</v>
      </c>
      <c r="G14" s="243">
        <f t="shared" si="0"/>
        <v>0.69921875</v>
      </c>
    </row>
    <row r="15" spans="1:10" s="1" customFormat="1" ht="39.950000000000003" customHeight="1">
      <c r="A15" s="135">
        <v>11</v>
      </c>
      <c r="B15" s="140" t="s">
        <v>90</v>
      </c>
      <c r="C15" s="253">
        <v>192</v>
      </c>
      <c r="D15" s="255">
        <f t="shared" si="1"/>
        <v>192</v>
      </c>
      <c r="E15" s="226">
        <v>195</v>
      </c>
      <c r="F15" s="250">
        <f t="shared" si="2"/>
        <v>1.015625</v>
      </c>
      <c r="G15" s="298">
        <f t="shared" si="0"/>
        <v>1.015625</v>
      </c>
      <c r="J15" s="216"/>
    </row>
    <row r="16" spans="1:10" s="1" customFormat="1" ht="39.950000000000003" customHeight="1">
      <c r="A16" s="135">
        <v>12</v>
      </c>
      <c r="B16" s="140" t="s">
        <v>89</v>
      </c>
      <c r="C16" s="253">
        <v>120</v>
      </c>
      <c r="D16" s="255">
        <f t="shared" si="1"/>
        <v>120</v>
      </c>
      <c r="E16" s="226">
        <v>121</v>
      </c>
      <c r="F16" s="250">
        <f t="shared" si="2"/>
        <v>1.0083333333333333</v>
      </c>
      <c r="G16" s="298">
        <f t="shared" si="0"/>
        <v>1.0083333333333333</v>
      </c>
    </row>
    <row r="17" spans="1:7" s="1" customFormat="1" ht="39.950000000000003" customHeight="1">
      <c r="A17" s="135">
        <v>13</v>
      </c>
      <c r="B17" s="140" t="s">
        <v>91</v>
      </c>
      <c r="C17" s="253">
        <v>256</v>
      </c>
      <c r="D17" s="255">
        <f t="shared" si="1"/>
        <v>256</v>
      </c>
      <c r="E17" s="227">
        <v>290</v>
      </c>
      <c r="F17" s="229">
        <f t="shared" si="2"/>
        <v>1.1328125</v>
      </c>
      <c r="G17" s="292">
        <f t="shared" si="0"/>
        <v>1.1328125</v>
      </c>
    </row>
    <row r="18" spans="1:7" s="1" customFormat="1" ht="39.950000000000003" customHeight="1">
      <c r="A18" s="135">
        <v>15</v>
      </c>
      <c r="B18" s="140" t="s">
        <v>104</v>
      </c>
      <c r="C18" s="253">
        <v>256</v>
      </c>
      <c r="D18" s="255">
        <f t="shared" si="1"/>
        <v>256</v>
      </c>
      <c r="E18" s="227">
        <v>299</v>
      </c>
      <c r="F18" s="229">
        <f t="shared" si="2"/>
        <v>1.16796875</v>
      </c>
      <c r="G18" s="292">
        <f t="shared" si="0"/>
        <v>1.16796875</v>
      </c>
    </row>
    <row r="19" spans="1:7" s="1" customFormat="1" ht="39.950000000000003" customHeight="1" thickBot="1">
      <c r="A19" s="141">
        <v>16</v>
      </c>
      <c r="B19" s="142" t="s">
        <v>93</v>
      </c>
      <c r="C19" s="258"/>
      <c r="D19" s="259"/>
      <c r="E19" s="230"/>
      <c r="F19" s="231"/>
      <c r="G19" s="232"/>
    </row>
    <row r="20" spans="1:7" s="169" customFormat="1" ht="44.25" customHeight="1" thickBot="1">
      <c r="A20" s="165"/>
      <c r="B20" s="166" t="s">
        <v>94</v>
      </c>
      <c r="C20" s="233">
        <f>SUM(C5:C18)</f>
        <v>3200</v>
      </c>
      <c r="D20" s="233">
        <f>SUM(D5:D18)</f>
        <v>3200</v>
      </c>
      <c r="E20" s="233">
        <f>SUM(E5:E19)</f>
        <v>3401</v>
      </c>
      <c r="F20" s="299">
        <f>E20/D20</f>
        <v>1.0628124999999999</v>
      </c>
      <c r="G20" s="300">
        <f>E20/C20</f>
        <v>1.0628124999999999</v>
      </c>
    </row>
    <row r="21" spans="1:7" ht="30" customHeight="1"/>
    <row r="22" spans="1:7" ht="20.100000000000001" customHeight="1">
      <c r="B22" s="170"/>
      <c r="C22" s="171" t="s">
        <v>110</v>
      </c>
    </row>
    <row r="23" spans="1:7" ht="7.5" customHeight="1"/>
    <row r="24" spans="1:7" ht="20.100000000000001" customHeight="1">
      <c r="B24" s="172"/>
      <c r="C24" s="173" t="s">
        <v>106</v>
      </c>
    </row>
    <row r="25" spans="1:7" ht="5.0999999999999996" customHeight="1"/>
    <row r="26" spans="1:7" ht="20.100000000000001" customHeight="1">
      <c r="B26" s="174"/>
      <c r="C26" s="173" t="s">
        <v>107</v>
      </c>
    </row>
    <row r="27" spans="1:7" ht="5.0999999999999996" customHeight="1"/>
    <row r="28" spans="1:7" ht="20.100000000000001" customHeight="1">
      <c r="B28" s="175"/>
      <c r="C28" s="173" t="s">
        <v>108</v>
      </c>
    </row>
    <row r="33" spans="1:7" s="1" customFormat="1" ht="27" customHeight="1">
      <c r="A33" s="25"/>
      <c r="B33" s="176" t="s">
        <v>109</v>
      </c>
      <c r="C33" s="177" t="s">
        <v>170</v>
      </c>
      <c r="D33" s="25"/>
      <c r="E33" s="25"/>
      <c r="F33" s="25"/>
      <c r="G33" s="25"/>
    </row>
    <row r="34" spans="1:7">
      <c r="C34" s="216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3"/>
  <sheetViews>
    <sheetView view="pageBreakPreview" topLeftCell="A6" zoomScale="55" zoomScaleNormal="70" zoomScaleSheetLayoutView="55" workbookViewId="0">
      <selection activeCell="K19" sqref="K19"/>
    </sheetView>
  </sheetViews>
  <sheetFormatPr defaultColWidth="9.140625" defaultRowHeight="15"/>
  <cols>
    <col min="1" max="1" width="9.140625" style="28"/>
    <col min="2" max="2" width="25.7109375" style="27" customWidth="1"/>
    <col min="3" max="6" width="25.7109375" style="28" customWidth="1"/>
    <col min="7" max="7" width="25.7109375" style="25" customWidth="1"/>
    <col min="8" max="16384" width="9.140625" style="27"/>
  </cols>
  <sheetData>
    <row r="1" spans="1:9" ht="30.75" thickBot="1">
      <c r="A1" s="379" t="s">
        <v>116</v>
      </c>
      <c r="B1" s="380"/>
      <c r="C1" s="380"/>
      <c r="D1" s="380"/>
      <c r="E1" s="380"/>
      <c r="F1" s="380"/>
      <c r="G1" s="381"/>
    </row>
    <row r="2" spans="1:9" ht="26.25">
      <c r="A2" s="382" t="s">
        <v>171</v>
      </c>
      <c r="B2" s="382"/>
      <c r="C2" s="382"/>
      <c r="D2" s="382"/>
      <c r="E2" s="382"/>
      <c r="F2" s="382"/>
      <c r="G2" s="382"/>
    </row>
    <row r="3" spans="1:9" ht="16.5" thickBot="1">
      <c r="I3"/>
    </row>
    <row r="4" spans="1:9" s="163" customFormat="1" ht="60" customHeight="1" thickBot="1">
      <c r="A4" s="158" t="s">
        <v>4</v>
      </c>
      <c r="B4" s="159" t="s">
        <v>71</v>
      </c>
      <c r="C4" s="160" t="s">
        <v>164</v>
      </c>
      <c r="D4" s="161" t="s">
        <v>169</v>
      </c>
      <c r="E4" s="158" t="s">
        <v>99</v>
      </c>
      <c r="F4" s="162" t="s">
        <v>100</v>
      </c>
      <c r="G4" s="159" t="s">
        <v>101</v>
      </c>
    </row>
    <row r="5" spans="1:9" s="1" customFormat="1" ht="39.950000000000003" customHeight="1">
      <c r="A5" s="135">
        <v>1</v>
      </c>
      <c r="B5" s="136" t="s">
        <v>80</v>
      </c>
      <c r="C5" s="164">
        <v>10</v>
      </c>
      <c r="D5" s="234">
        <f>C5/10*10</f>
        <v>10</v>
      </c>
      <c r="E5" s="138">
        <v>29</v>
      </c>
      <c r="F5" s="229">
        <f>E5/D5</f>
        <v>2.9</v>
      </c>
      <c r="G5" s="251">
        <f t="shared" ref="G5:G18" si="0">E5/C5</f>
        <v>2.9</v>
      </c>
    </row>
    <row r="6" spans="1:9" s="1" customFormat="1" ht="39.950000000000003" customHeight="1">
      <c r="A6" s="135">
        <v>2</v>
      </c>
      <c r="B6" s="136" t="s">
        <v>79</v>
      </c>
      <c r="C6" s="164">
        <v>30</v>
      </c>
      <c r="D6" s="234">
        <f t="shared" ref="D6:D18" si="1">C6/10*10</f>
        <v>30</v>
      </c>
      <c r="E6" s="235">
        <v>45</v>
      </c>
      <c r="F6" s="229">
        <f t="shared" ref="F6:F18" si="2">E6/D6</f>
        <v>1.5</v>
      </c>
      <c r="G6" s="251">
        <f t="shared" si="0"/>
        <v>1.5</v>
      </c>
    </row>
    <row r="7" spans="1:9" s="1" customFormat="1" ht="39.950000000000003" customHeight="1">
      <c r="A7" s="135">
        <v>3</v>
      </c>
      <c r="B7" s="140" t="s">
        <v>81</v>
      </c>
      <c r="C7" s="236">
        <v>40</v>
      </c>
      <c r="D7" s="234">
        <f t="shared" si="1"/>
        <v>40</v>
      </c>
      <c r="E7" s="235">
        <v>126</v>
      </c>
      <c r="F7" s="229">
        <f t="shared" si="2"/>
        <v>3.15</v>
      </c>
      <c r="G7" s="251">
        <f t="shared" si="0"/>
        <v>3.15</v>
      </c>
    </row>
    <row r="8" spans="1:9" s="1" customFormat="1" ht="39.950000000000003" customHeight="1">
      <c r="A8" s="135">
        <v>4</v>
      </c>
      <c r="B8" s="140" t="s">
        <v>82</v>
      </c>
      <c r="C8" s="236">
        <v>40</v>
      </c>
      <c r="D8" s="234">
        <f t="shared" si="1"/>
        <v>40</v>
      </c>
      <c r="E8" s="235">
        <v>52</v>
      </c>
      <c r="F8" s="229">
        <f t="shared" si="2"/>
        <v>1.3</v>
      </c>
      <c r="G8" s="251">
        <f t="shared" si="0"/>
        <v>1.3</v>
      </c>
    </row>
    <row r="9" spans="1:9" s="1" customFormat="1" ht="39.950000000000003" customHeight="1">
      <c r="A9" s="135">
        <v>5</v>
      </c>
      <c r="B9" s="140" t="s">
        <v>83</v>
      </c>
      <c r="C9" s="236">
        <v>50</v>
      </c>
      <c r="D9" s="234">
        <f t="shared" si="1"/>
        <v>50</v>
      </c>
      <c r="E9" s="235">
        <v>68</v>
      </c>
      <c r="F9" s="229">
        <f t="shared" si="2"/>
        <v>1.36</v>
      </c>
      <c r="G9" s="251">
        <f t="shared" si="0"/>
        <v>1.36</v>
      </c>
    </row>
    <row r="10" spans="1:9" s="1" customFormat="1" ht="39.950000000000003" customHeight="1">
      <c r="A10" s="135">
        <v>6</v>
      </c>
      <c r="B10" s="309" t="s">
        <v>16</v>
      </c>
      <c r="C10" s="310">
        <v>50</v>
      </c>
      <c r="D10" s="311">
        <f t="shared" si="1"/>
        <v>50</v>
      </c>
      <c r="E10" s="312">
        <v>36</v>
      </c>
      <c r="F10" s="244">
        <f t="shared" si="2"/>
        <v>0.72</v>
      </c>
      <c r="G10" s="246">
        <f t="shared" si="0"/>
        <v>0.72</v>
      </c>
    </row>
    <row r="11" spans="1:9" s="1" customFormat="1" ht="39.950000000000003" customHeight="1">
      <c r="A11" s="135">
        <v>7</v>
      </c>
      <c r="B11" s="140" t="s">
        <v>103</v>
      </c>
      <c r="C11" s="236">
        <v>30</v>
      </c>
      <c r="D11" s="234">
        <f t="shared" si="1"/>
        <v>30</v>
      </c>
      <c r="E11" s="235">
        <v>32</v>
      </c>
      <c r="F11" s="250">
        <f t="shared" si="2"/>
        <v>1.0666666666666667</v>
      </c>
      <c r="G11" s="252">
        <f t="shared" si="0"/>
        <v>1.0666666666666667</v>
      </c>
    </row>
    <row r="12" spans="1:9" s="1" customFormat="1" ht="39.950000000000003" customHeight="1">
      <c r="A12" s="135">
        <v>8</v>
      </c>
      <c r="B12" s="140" t="s">
        <v>102</v>
      </c>
      <c r="C12" s="164">
        <v>30</v>
      </c>
      <c r="D12" s="234">
        <f t="shared" si="1"/>
        <v>30</v>
      </c>
      <c r="E12" s="235">
        <v>53</v>
      </c>
      <c r="F12" s="229">
        <f t="shared" si="2"/>
        <v>1.7666666666666666</v>
      </c>
      <c r="G12" s="261">
        <f t="shared" si="0"/>
        <v>1.7666666666666666</v>
      </c>
    </row>
    <row r="13" spans="1:9" s="1" customFormat="1" ht="39.950000000000003" customHeight="1">
      <c r="A13" s="135">
        <v>9</v>
      </c>
      <c r="B13" s="140" t="s">
        <v>87</v>
      </c>
      <c r="C13" s="236">
        <v>50</v>
      </c>
      <c r="D13" s="234">
        <f t="shared" si="1"/>
        <v>50</v>
      </c>
      <c r="E13" s="237">
        <v>76</v>
      </c>
      <c r="F13" s="229">
        <f t="shared" si="2"/>
        <v>1.52</v>
      </c>
      <c r="G13" s="261">
        <f t="shared" si="0"/>
        <v>1.52</v>
      </c>
    </row>
    <row r="14" spans="1:9" s="1" customFormat="1" ht="39.950000000000003" customHeight="1">
      <c r="A14" s="135">
        <v>10</v>
      </c>
      <c r="B14" s="140" t="s">
        <v>88</v>
      </c>
      <c r="C14" s="236">
        <v>40</v>
      </c>
      <c r="D14" s="234">
        <f t="shared" si="1"/>
        <v>40</v>
      </c>
      <c r="E14" s="235">
        <v>42</v>
      </c>
      <c r="F14" s="250">
        <f t="shared" si="2"/>
        <v>1.05</v>
      </c>
      <c r="G14" s="252">
        <f t="shared" si="0"/>
        <v>1.05</v>
      </c>
    </row>
    <row r="15" spans="1:9" s="1" customFormat="1" ht="39.950000000000003" customHeight="1">
      <c r="A15" s="135">
        <v>11</v>
      </c>
      <c r="B15" s="140" t="s">
        <v>90</v>
      </c>
      <c r="C15" s="236">
        <v>30</v>
      </c>
      <c r="D15" s="234">
        <f t="shared" si="1"/>
        <v>30</v>
      </c>
      <c r="E15" s="235">
        <v>56</v>
      </c>
      <c r="F15" s="229">
        <f t="shared" si="2"/>
        <v>1.8666666666666667</v>
      </c>
      <c r="G15" s="261">
        <f t="shared" si="0"/>
        <v>1.8666666666666667</v>
      </c>
    </row>
    <row r="16" spans="1:9" s="1" customFormat="1" ht="39.950000000000003" customHeight="1">
      <c r="A16" s="135">
        <v>12</v>
      </c>
      <c r="B16" s="140" t="s">
        <v>89</v>
      </c>
      <c r="C16" s="236">
        <v>20</v>
      </c>
      <c r="D16" s="234">
        <f t="shared" si="1"/>
        <v>20</v>
      </c>
      <c r="E16" s="235">
        <v>23</v>
      </c>
      <c r="F16" s="229">
        <f t="shared" si="2"/>
        <v>1.1499999999999999</v>
      </c>
      <c r="G16" s="261">
        <f t="shared" si="0"/>
        <v>1.1499999999999999</v>
      </c>
    </row>
    <row r="17" spans="1:7" s="1" customFormat="1" ht="39.950000000000003" customHeight="1">
      <c r="A17" s="135">
        <v>13</v>
      </c>
      <c r="B17" s="140" t="s">
        <v>91</v>
      </c>
      <c r="C17" s="236">
        <v>40</v>
      </c>
      <c r="D17" s="234">
        <f t="shared" si="1"/>
        <v>40</v>
      </c>
      <c r="E17" s="235">
        <v>93</v>
      </c>
      <c r="F17" s="229">
        <f t="shared" si="2"/>
        <v>2.3250000000000002</v>
      </c>
      <c r="G17" s="261">
        <f t="shared" si="0"/>
        <v>2.3250000000000002</v>
      </c>
    </row>
    <row r="18" spans="1:7" s="1" customFormat="1" ht="39.950000000000003" customHeight="1">
      <c r="A18" s="135">
        <v>15</v>
      </c>
      <c r="B18" s="140" t="s">
        <v>104</v>
      </c>
      <c r="C18" s="236">
        <v>40</v>
      </c>
      <c r="D18" s="234">
        <f t="shared" si="1"/>
        <v>40</v>
      </c>
      <c r="E18" s="235">
        <v>67</v>
      </c>
      <c r="F18" s="229">
        <f t="shared" si="2"/>
        <v>1.675</v>
      </c>
      <c r="G18" s="261">
        <f t="shared" si="0"/>
        <v>1.675</v>
      </c>
    </row>
    <row r="19" spans="1:7" s="1" customFormat="1" ht="39.950000000000003" customHeight="1" thickBot="1">
      <c r="A19" s="141">
        <v>16</v>
      </c>
      <c r="B19" s="142" t="s">
        <v>93</v>
      </c>
      <c r="C19" s="238"/>
      <c r="D19" s="239"/>
      <c r="E19" s="240"/>
      <c r="F19" s="241"/>
      <c r="G19" s="247"/>
    </row>
    <row r="20" spans="1:7" s="169" customFormat="1" ht="44.25" customHeight="1" thickBot="1">
      <c r="A20" s="165"/>
      <c r="B20" s="166" t="s">
        <v>94</v>
      </c>
      <c r="C20" s="167">
        <f>SUM(C5:C18)</f>
        <v>500</v>
      </c>
      <c r="D20" s="167">
        <f>SUM(D5:D18)</f>
        <v>500</v>
      </c>
      <c r="E20" s="168">
        <f>SUM(E5:E19)</f>
        <v>798</v>
      </c>
      <c r="F20" s="225">
        <f>E20/D20</f>
        <v>1.5960000000000001</v>
      </c>
      <c r="G20" s="293">
        <f>E20/C20</f>
        <v>1.5960000000000001</v>
      </c>
    </row>
    <row r="21" spans="1:7" ht="30" customHeight="1"/>
    <row r="22" spans="1:7" ht="20.100000000000001" customHeight="1">
      <c r="B22" s="170"/>
      <c r="C22" s="171" t="s">
        <v>110</v>
      </c>
    </row>
    <row r="23" spans="1:7" ht="7.5" customHeight="1"/>
    <row r="24" spans="1:7" ht="20.100000000000001" customHeight="1">
      <c r="B24" s="172"/>
      <c r="C24" s="173" t="s">
        <v>106</v>
      </c>
    </row>
    <row r="25" spans="1:7" ht="5.0999999999999996" customHeight="1"/>
    <row r="26" spans="1:7" ht="20.100000000000001" customHeight="1">
      <c r="B26" s="174"/>
      <c r="C26" s="173" t="s">
        <v>107</v>
      </c>
    </row>
    <row r="27" spans="1:7" ht="5.0999999999999996" customHeight="1"/>
    <row r="28" spans="1:7" ht="20.100000000000001" customHeight="1">
      <c r="B28" s="175"/>
      <c r="C28" s="173" t="s">
        <v>108</v>
      </c>
    </row>
    <row r="33" spans="1:7" s="1" customFormat="1" ht="27" customHeight="1">
      <c r="A33" s="25"/>
      <c r="B33" s="176" t="s">
        <v>109</v>
      </c>
      <c r="C33" s="177" t="s">
        <v>170</v>
      </c>
      <c r="D33" s="25"/>
      <c r="E33" s="25"/>
      <c r="F33" s="25"/>
      <c r="G33" s="25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3"/>
  <sheetViews>
    <sheetView view="pageBreakPreview" zoomScale="55" zoomScaleNormal="70" zoomScaleSheetLayoutView="55" workbookViewId="0">
      <selection activeCell="F37" sqref="F37"/>
    </sheetView>
  </sheetViews>
  <sheetFormatPr defaultColWidth="9.140625" defaultRowHeight="15"/>
  <cols>
    <col min="1" max="1" width="9.140625" style="128"/>
    <col min="2" max="2" width="25.7109375" style="127" customWidth="1"/>
    <col min="3" max="4" width="25.7109375" style="128" customWidth="1"/>
    <col min="5" max="5" width="21" style="128" customWidth="1"/>
    <col min="6" max="6" width="20.28515625" style="128" customWidth="1"/>
    <col min="7" max="7" width="18.7109375" style="129" customWidth="1"/>
    <col min="8" max="8" width="7.28515625" style="127" customWidth="1"/>
    <col min="9" max="16384" width="9.140625" style="127"/>
  </cols>
  <sheetData>
    <row r="1" spans="1:7" ht="30.75" thickBot="1">
      <c r="A1" s="383" t="s">
        <v>157</v>
      </c>
      <c r="B1" s="384"/>
      <c r="C1" s="384"/>
      <c r="D1" s="384"/>
      <c r="E1" s="384"/>
      <c r="F1" s="384"/>
      <c r="G1" s="385"/>
    </row>
    <row r="2" spans="1:7" ht="27" thickBot="1">
      <c r="A2" s="386" t="s">
        <v>172</v>
      </c>
      <c r="B2" s="387"/>
      <c r="C2" s="387"/>
      <c r="D2" s="387"/>
      <c r="E2" s="387"/>
      <c r="F2" s="387"/>
      <c r="G2" s="388"/>
    </row>
    <row r="3" spans="1:7" ht="15.75" thickBot="1">
      <c r="A3" s="128">
        <v>3</v>
      </c>
    </row>
    <row r="4" spans="1:7" s="134" customFormat="1" ht="45" customHeight="1" thickBot="1">
      <c r="A4" s="130" t="s">
        <v>4</v>
      </c>
      <c r="B4" s="131" t="s">
        <v>71</v>
      </c>
      <c r="C4" s="132" t="s">
        <v>164</v>
      </c>
      <c r="D4" s="133" t="s">
        <v>169</v>
      </c>
      <c r="E4" s="132" t="s">
        <v>99</v>
      </c>
      <c r="F4" s="132" t="s">
        <v>100</v>
      </c>
      <c r="G4" s="132" t="s">
        <v>101</v>
      </c>
    </row>
    <row r="5" spans="1:7" s="139" customFormat="1" ht="39.950000000000003" customHeight="1">
      <c r="A5" s="135">
        <v>1</v>
      </c>
      <c r="B5" s="136" t="s">
        <v>80</v>
      </c>
      <c r="C5" s="137">
        <v>1</v>
      </c>
      <c r="D5" s="137">
        <f>C5/10*10</f>
        <v>1</v>
      </c>
      <c r="E5" s="138">
        <v>1</v>
      </c>
      <c r="F5" s="262">
        <f>E5/D5</f>
        <v>1</v>
      </c>
      <c r="G5" s="262">
        <f>E5/C5</f>
        <v>1</v>
      </c>
    </row>
    <row r="6" spans="1:7" s="139" customFormat="1" ht="39.950000000000003" customHeight="1">
      <c r="A6" s="135">
        <v>2</v>
      </c>
      <c r="B6" s="136" t="s">
        <v>79</v>
      </c>
      <c r="C6" s="137">
        <v>2</v>
      </c>
      <c r="D6" s="137">
        <f t="shared" ref="D6:D18" si="0">C6/10*10</f>
        <v>2</v>
      </c>
      <c r="E6" s="235">
        <v>2</v>
      </c>
      <c r="F6" s="262">
        <f t="shared" ref="F6:F18" si="1">E6/D6</f>
        <v>1</v>
      </c>
      <c r="G6" s="262">
        <f t="shared" ref="G6:G20" si="2">E6/C6</f>
        <v>1</v>
      </c>
    </row>
    <row r="7" spans="1:7" s="139" customFormat="1" ht="39.950000000000003" customHeight="1">
      <c r="A7" s="135">
        <v>3</v>
      </c>
      <c r="B7" s="140" t="s">
        <v>81</v>
      </c>
      <c r="C7" s="242">
        <v>2</v>
      </c>
      <c r="D7" s="137">
        <f t="shared" si="0"/>
        <v>2</v>
      </c>
      <c r="E7" s="235">
        <v>2</v>
      </c>
      <c r="F7" s="262">
        <f t="shared" si="1"/>
        <v>1</v>
      </c>
      <c r="G7" s="262">
        <f t="shared" si="2"/>
        <v>1</v>
      </c>
    </row>
    <row r="8" spans="1:7" s="139" customFormat="1" ht="39.950000000000003" customHeight="1">
      <c r="A8" s="135">
        <v>4</v>
      </c>
      <c r="B8" s="140" t="s">
        <v>82</v>
      </c>
      <c r="C8" s="242">
        <v>2</v>
      </c>
      <c r="D8" s="137">
        <f t="shared" si="0"/>
        <v>2</v>
      </c>
      <c r="E8" s="235">
        <v>2</v>
      </c>
      <c r="F8" s="262">
        <f t="shared" si="1"/>
        <v>1</v>
      </c>
      <c r="G8" s="262">
        <f t="shared" si="2"/>
        <v>1</v>
      </c>
    </row>
    <row r="9" spans="1:7" s="139" customFormat="1" ht="39.950000000000003" customHeight="1">
      <c r="A9" s="135">
        <v>5</v>
      </c>
      <c r="B9" s="140" t="s">
        <v>83</v>
      </c>
      <c r="C9" s="242">
        <v>3</v>
      </c>
      <c r="D9" s="137">
        <f t="shared" si="0"/>
        <v>3</v>
      </c>
      <c r="E9" s="235">
        <v>3</v>
      </c>
      <c r="F9" s="262">
        <f t="shared" si="1"/>
        <v>1</v>
      </c>
      <c r="G9" s="262">
        <f t="shared" si="2"/>
        <v>1</v>
      </c>
    </row>
    <row r="10" spans="1:7" s="139" customFormat="1" ht="39.950000000000003" customHeight="1">
      <c r="A10" s="304">
        <v>6</v>
      </c>
      <c r="B10" s="305" t="s">
        <v>16</v>
      </c>
      <c r="C10" s="306">
        <v>3</v>
      </c>
      <c r="D10" s="307">
        <f t="shared" si="0"/>
        <v>3</v>
      </c>
      <c r="E10" s="235">
        <v>3</v>
      </c>
      <c r="F10" s="262">
        <f t="shared" si="1"/>
        <v>1</v>
      </c>
      <c r="G10" s="262">
        <f t="shared" si="2"/>
        <v>1</v>
      </c>
    </row>
    <row r="11" spans="1:7" s="139" customFormat="1" ht="39.950000000000003" customHeight="1">
      <c r="A11" s="135">
        <v>7</v>
      </c>
      <c r="B11" s="140" t="s">
        <v>103</v>
      </c>
      <c r="C11" s="242">
        <v>1</v>
      </c>
      <c r="D11" s="137">
        <f t="shared" si="0"/>
        <v>1</v>
      </c>
      <c r="E11" s="235">
        <v>1</v>
      </c>
      <c r="F11" s="262">
        <f t="shared" si="1"/>
        <v>1</v>
      </c>
      <c r="G11" s="262">
        <f t="shared" si="2"/>
        <v>1</v>
      </c>
    </row>
    <row r="12" spans="1:7" s="139" customFormat="1" ht="39.950000000000003" customHeight="1">
      <c r="A12" s="135">
        <v>8</v>
      </c>
      <c r="B12" s="140" t="s">
        <v>102</v>
      </c>
      <c r="C12" s="242">
        <v>2</v>
      </c>
      <c r="D12" s="137">
        <f t="shared" si="0"/>
        <v>2</v>
      </c>
      <c r="E12" s="235">
        <v>2</v>
      </c>
      <c r="F12" s="262">
        <f t="shared" si="1"/>
        <v>1</v>
      </c>
      <c r="G12" s="262">
        <f t="shared" si="2"/>
        <v>1</v>
      </c>
    </row>
    <row r="13" spans="1:7" s="139" customFormat="1" ht="39.950000000000003" customHeight="1">
      <c r="A13" s="135">
        <v>9</v>
      </c>
      <c r="B13" s="140" t="s">
        <v>87</v>
      </c>
      <c r="C13" s="242">
        <v>3</v>
      </c>
      <c r="D13" s="137">
        <f t="shared" si="0"/>
        <v>3</v>
      </c>
      <c r="E13" s="235">
        <v>3</v>
      </c>
      <c r="F13" s="262">
        <f t="shared" si="1"/>
        <v>1</v>
      </c>
      <c r="G13" s="262">
        <f t="shared" si="2"/>
        <v>1</v>
      </c>
    </row>
    <row r="14" spans="1:7" s="139" customFormat="1" ht="39.950000000000003" customHeight="1">
      <c r="A14" s="135">
        <v>10</v>
      </c>
      <c r="B14" s="140" t="s">
        <v>88</v>
      </c>
      <c r="C14" s="242">
        <v>2</v>
      </c>
      <c r="D14" s="137">
        <f t="shared" si="0"/>
        <v>2</v>
      </c>
      <c r="E14" s="235">
        <v>2</v>
      </c>
      <c r="F14" s="262">
        <f t="shared" si="1"/>
        <v>1</v>
      </c>
      <c r="G14" s="262">
        <f t="shared" si="2"/>
        <v>1</v>
      </c>
    </row>
    <row r="15" spans="1:7" s="139" customFormat="1" ht="39.950000000000003" customHeight="1">
      <c r="A15" s="135">
        <v>11</v>
      </c>
      <c r="B15" s="140" t="s">
        <v>90</v>
      </c>
      <c r="C15" s="242">
        <v>2</v>
      </c>
      <c r="D15" s="137">
        <f t="shared" si="0"/>
        <v>2</v>
      </c>
      <c r="E15" s="235">
        <v>2</v>
      </c>
      <c r="F15" s="262">
        <f t="shared" si="1"/>
        <v>1</v>
      </c>
      <c r="G15" s="262">
        <f t="shared" si="2"/>
        <v>1</v>
      </c>
    </row>
    <row r="16" spans="1:7" s="139" customFormat="1" ht="39.950000000000003" customHeight="1">
      <c r="A16" s="135">
        <v>12</v>
      </c>
      <c r="B16" s="140" t="s">
        <v>89</v>
      </c>
      <c r="C16" s="242">
        <v>1</v>
      </c>
      <c r="D16" s="137">
        <f t="shared" si="0"/>
        <v>1</v>
      </c>
      <c r="E16" s="235">
        <v>1</v>
      </c>
      <c r="F16" s="262">
        <f t="shared" si="1"/>
        <v>1</v>
      </c>
      <c r="G16" s="262">
        <f t="shared" si="2"/>
        <v>1</v>
      </c>
    </row>
    <row r="17" spans="1:7" s="139" customFormat="1" ht="39.950000000000003" customHeight="1">
      <c r="A17" s="135">
        <v>13</v>
      </c>
      <c r="B17" s="140" t="s">
        <v>91</v>
      </c>
      <c r="C17" s="242">
        <v>3</v>
      </c>
      <c r="D17" s="137">
        <f t="shared" si="0"/>
        <v>3</v>
      </c>
      <c r="E17" s="235">
        <v>3</v>
      </c>
      <c r="F17" s="262">
        <f t="shared" si="1"/>
        <v>1</v>
      </c>
      <c r="G17" s="262">
        <f t="shared" si="2"/>
        <v>1</v>
      </c>
    </row>
    <row r="18" spans="1:7" s="139" customFormat="1" ht="39.950000000000003" customHeight="1">
      <c r="A18" s="135">
        <v>14</v>
      </c>
      <c r="B18" s="140" t="s">
        <v>104</v>
      </c>
      <c r="C18" s="242">
        <v>3</v>
      </c>
      <c r="D18" s="137">
        <f t="shared" si="0"/>
        <v>3</v>
      </c>
      <c r="E18" s="235">
        <v>3</v>
      </c>
      <c r="F18" s="262">
        <f t="shared" si="1"/>
        <v>1</v>
      </c>
      <c r="G18" s="262">
        <f t="shared" si="2"/>
        <v>1</v>
      </c>
    </row>
    <row r="19" spans="1:7" s="139" customFormat="1" ht="39.950000000000003" customHeight="1" thickBot="1">
      <c r="A19" s="141">
        <v>15</v>
      </c>
      <c r="B19" s="142" t="s">
        <v>93</v>
      </c>
      <c r="C19" s="143"/>
      <c r="D19" s="137"/>
      <c r="E19" s="144"/>
      <c r="F19" s="178"/>
      <c r="G19" s="178"/>
    </row>
    <row r="20" spans="1:7" s="149" customFormat="1" ht="39.950000000000003" customHeight="1" thickBot="1">
      <c r="A20" s="145"/>
      <c r="B20" s="146" t="s">
        <v>94</v>
      </c>
      <c r="C20" s="147">
        <f>SUM(C5:C18)</f>
        <v>30</v>
      </c>
      <c r="D20" s="147">
        <f>SUM(D5:D18)</f>
        <v>30</v>
      </c>
      <c r="E20" s="148">
        <f>SUM(E5:E19)</f>
        <v>30</v>
      </c>
      <c r="F20" s="308">
        <f>E20/D20</f>
        <v>1</v>
      </c>
      <c r="G20" s="308">
        <f t="shared" si="2"/>
        <v>1</v>
      </c>
    </row>
    <row r="22" spans="1:7">
      <c r="B22" s="150"/>
      <c r="C22" s="151" t="s">
        <v>105</v>
      </c>
      <c r="E22" s="152"/>
    </row>
    <row r="23" spans="1:7">
      <c r="C23" s="129"/>
    </row>
    <row r="24" spans="1:7">
      <c r="B24" s="153"/>
      <c r="C24" s="151" t="s">
        <v>106</v>
      </c>
    </row>
    <row r="25" spans="1:7">
      <c r="C25" s="129"/>
      <c r="G25" s="154"/>
    </row>
    <row r="26" spans="1:7">
      <c r="B26" s="155"/>
      <c r="C26" s="151" t="s">
        <v>107</v>
      </c>
    </row>
    <row r="27" spans="1:7">
      <c r="C27" s="129"/>
    </row>
    <row r="28" spans="1:7">
      <c r="B28" s="156"/>
      <c r="C28" s="151" t="s">
        <v>108</v>
      </c>
    </row>
    <row r="29" spans="1:7">
      <c r="C29" s="129"/>
    </row>
    <row r="30" spans="1:7">
      <c r="B30" s="127" t="s">
        <v>3</v>
      </c>
    </row>
    <row r="32" spans="1:7">
      <c r="B32" s="157" t="s">
        <v>109</v>
      </c>
      <c r="C32" s="389" t="s">
        <v>170</v>
      </c>
      <c r="D32" s="390"/>
    </row>
    <row r="33" spans="1:7" s="139" customFormat="1">
      <c r="A33" s="129"/>
      <c r="E33" s="129"/>
      <c r="F33" s="129"/>
      <c r="G33" s="129"/>
    </row>
  </sheetData>
  <mergeCells count="3">
    <mergeCell ref="A1:G1"/>
    <mergeCell ref="A2:G2"/>
    <mergeCell ref="C32:D32"/>
  </mergeCells>
  <pageMargins left="0.7" right="0.7" top="0.75" bottom="0.75" header="0.3" footer="0.3"/>
  <pageSetup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2"/>
  <sheetViews>
    <sheetView view="pageBreakPreview" zoomScale="70" zoomScaleNormal="70" zoomScaleSheetLayoutView="70" workbookViewId="0">
      <selection activeCell="O49" sqref="O49"/>
    </sheetView>
  </sheetViews>
  <sheetFormatPr defaultColWidth="8" defaultRowHeight="12.75" customHeight="1"/>
  <cols>
    <col min="1" max="1" width="16" style="217" customWidth="1"/>
    <col min="2" max="2" width="46.28515625" style="217" customWidth="1"/>
    <col min="3" max="3" width="15.7109375" style="217" customWidth="1"/>
    <col min="4" max="4" width="16" style="217" customWidth="1"/>
    <col min="5" max="9" width="15.7109375" style="217" customWidth="1"/>
    <col min="10" max="10" width="16.7109375" style="217" customWidth="1"/>
    <col min="11" max="17" width="15.7109375" style="217" customWidth="1"/>
    <col min="18" max="16384" width="8" style="217"/>
  </cols>
  <sheetData>
    <row r="1" spans="1:17" ht="34.5" customHeight="1" thickBot="1">
      <c r="A1" s="391" t="s">
        <v>121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3"/>
    </row>
    <row r="2" spans="1:17" ht="32.25" customHeight="1" thickBot="1">
      <c r="A2" s="394" t="s">
        <v>166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6"/>
    </row>
    <row r="3" spans="1:17" ht="12.75" customHeight="1" thickBot="1"/>
    <row r="4" spans="1:17" ht="48" customHeight="1" thickBot="1">
      <c r="A4" s="397" t="s">
        <v>117</v>
      </c>
      <c r="B4" s="398"/>
      <c r="C4" s="303" t="s">
        <v>79</v>
      </c>
      <c r="D4" s="273" t="s">
        <v>80</v>
      </c>
      <c r="E4" s="290" t="s">
        <v>81</v>
      </c>
      <c r="F4" s="290" t="s">
        <v>82</v>
      </c>
      <c r="G4" s="273" t="s">
        <v>83</v>
      </c>
      <c r="H4" s="273" t="s">
        <v>16</v>
      </c>
      <c r="I4" s="294" t="s">
        <v>102</v>
      </c>
      <c r="J4" s="273" t="s">
        <v>103</v>
      </c>
      <c r="K4" s="273" t="s">
        <v>87</v>
      </c>
      <c r="L4" s="273" t="s">
        <v>88</v>
      </c>
      <c r="M4" s="273" t="s">
        <v>89</v>
      </c>
      <c r="N4" s="273" t="s">
        <v>90</v>
      </c>
      <c r="O4" s="290" t="s">
        <v>104</v>
      </c>
      <c r="P4" s="273" t="s">
        <v>91</v>
      </c>
      <c r="Q4" s="263" t="s">
        <v>94</v>
      </c>
    </row>
    <row r="5" spans="1:17" ht="60" customHeight="1">
      <c r="A5" s="265" t="s">
        <v>118</v>
      </c>
      <c r="B5" s="266" t="s">
        <v>139</v>
      </c>
      <c r="C5" s="274">
        <v>3</v>
      </c>
      <c r="D5" s="282">
        <v>11</v>
      </c>
      <c r="E5" s="274">
        <v>62</v>
      </c>
      <c r="F5" s="274">
        <v>167</v>
      </c>
      <c r="G5" s="274">
        <v>2</v>
      </c>
      <c r="H5" s="274">
        <v>324</v>
      </c>
      <c r="I5" s="274">
        <v>0</v>
      </c>
      <c r="J5" s="282">
        <v>3</v>
      </c>
      <c r="K5" s="279">
        <v>1</v>
      </c>
      <c r="L5" s="285">
        <v>172</v>
      </c>
      <c r="M5" s="274">
        <v>118</v>
      </c>
      <c r="N5" s="288">
        <v>188</v>
      </c>
      <c r="O5" s="274">
        <v>217</v>
      </c>
      <c r="P5" s="282">
        <v>76</v>
      </c>
      <c r="Q5" s="223">
        <f>SUM(C5:P5)</f>
        <v>1344</v>
      </c>
    </row>
    <row r="6" spans="1:17" ht="12.75" customHeight="1">
      <c r="A6" s="267"/>
      <c r="B6" s="268"/>
      <c r="C6" s="275"/>
      <c r="D6" s="283"/>
      <c r="E6" s="275"/>
      <c r="F6" s="275"/>
      <c r="G6" s="275"/>
      <c r="H6" s="275"/>
      <c r="I6" s="275"/>
      <c r="J6" s="283"/>
      <c r="K6" s="280"/>
      <c r="L6" s="286"/>
      <c r="M6" s="275"/>
      <c r="N6" s="289"/>
      <c r="O6" s="275"/>
      <c r="P6" s="283"/>
      <c r="Q6" s="224"/>
    </row>
    <row r="7" spans="1:17" ht="60" customHeight="1">
      <c r="A7" s="267" t="s">
        <v>119</v>
      </c>
      <c r="B7" s="268" t="s">
        <v>140</v>
      </c>
      <c r="C7" s="275">
        <v>143</v>
      </c>
      <c r="D7" s="283">
        <v>43</v>
      </c>
      <c r="E7" s="275">
        <v>52</v>
      </c>
      <c r="F7" s="275">
        <v>50</v>
      </c>
      <c r="G7" s="275">
        <v>377</v>
      </c>
      <c r="H7" s="275">
        <v>0</v>
      </c>
      <c r="I7" s="275">
        <v>197</v>
      </c>
      <c r="J7" s="283">
        <v>206</v>
      </c>
      <c r="K7" s="280">
        <v>399</v>
      </c>
      <c r="L7" s="286">
        <v>0</v>
      </c>
      <c r="M7" s="275">
        <v>4</v>
      </c>
      <c r="N7" s="289">
        <v>2</v>
      </c>
      <c r="O7" s="275">
        <v>52</v>
      </c>
      <c r="P7" s="283">
        <v>260</v>
      </c>
      <c r="Q7" s="224">
        <f>SUM(C7:P7)</f>
        <v>1785</v>
      </c>
    </row>
    <row r="8" spans="1:17" ht="12.75" customHeight="1">
      <c r="A8" s="267"/>
      <c r="B8" s="268"/>
      <c r="C8" s="275"/>
      <c r="D8" s="283"/>
      <c r="E8" s="275"/>
      <c r="F8" s="275"/>
      <c r="G8" s="275"/>
      <c r="H8" s="275"/>
      <c r="I8" s="275"/>
      <c r="J8" s="283"/>
      <c r="K8" s="280"/>
      <c r="L8" s="286"/>
      <c r="M8" s="275"/>
      <c r="N8" s="289"/>
      <c r="O8" s="275"/>
      <c r="P8" s="283"/>
      <c r="Q8" s="224"/>
    </row>
    <row r="9" spans="1:17" ht="60" customHeight="1">
      <c r="A9" s="267" t="s">
        <v>120</v>
      </c>
      <c r="B9" s="268" t="s">
        <v>141</v>
      </c>
      <c r="C9" s="275">
        <v>0</v>
      </c>
      <c r="D9" s="283">
        <v>0</v>
      </c>
      <c r="E9" s="275">
        <v>0</v>
      </c>
      <c r="F9" s="275">
        <v>1</v>
      </c>
      <c r="G9" s="275">
        <v>6</v>
      </c>
      <c r="H9" s="275">
        <v>10</v>
      </c>
      <c r="I9" s="275">
        <v>0</v>
      </c>
      <c r="J9" s="283">
        <v>0</v>
      </c>
      <c r="K9" s="280">
        <v>3</v>
      </c>
      <c r="L9" s="286">
        <v>0</v>
      </c>
      <c r="M9" s="275">
        <v>0</v>
      </c>
      <c r="N9" s="289">
        <v>2</v>
      </c>
      <c r="O9" s="275">
        <v>1</v>
      </c>
      <c r="P9" s="283">
        <v>4</v>
      </c>
      <c r="Q9" s="224">
        <f>SUM(C9:P9)</f>
        <v>27</v>
      </c>
    </row>
    <row r="10" spans="1:17" ht="12.75" customHeight="1">
      <c r="A10" s="267"/>
      <c r="B10" s="268"/>
      <c r="C10" s="275"/>
      <c r="D10" s="283"/>
      <c r="E10" s="275"/>
      <c r="F10" s="275"/>
      <c r="G10" s="275"/>
      <c r="H10" s="275"/>
      <c r="I10" s="275"/>
      <c r="J10" s="283"/>
      <c r="K10" s="280"/>
      <c r="L10" s="286"/>
      <c r="M10" s="275"/>
      <c r="N10" s="289"/>
      <c r="O10" s="275"/>
      <c r="P10" s="283"/>
      <c r="Q10" s="224"/>
    </row>
    <row r="11" spans="1:17" ht="60" customHeight="1">
      <c r="A11" s="267" t="s">
        <v>122</v>
      </c>
      <c r="B11" s="268" t="s">
        <v>142</v>
      </c>
      <c r="C11" s="275">
        <v>5</v>
      </c>
      <c r="D11" s="283">
        <v>0</v>
      </c>
      <c r="E11" s="275">
        <v>0</v>
      </c>
      <c r="F11" s="275">
        <v>3</v>
      </c>
      <c r="G11" s="275">
        <v>13</v>
      </c>
      <c r="H11" s="275">
        <v>0</v>
      </c>
      <c r="I11" s="275">
        <v>10</v>
      </c>
      <c r="J11" s="283">
        <v>0</v>
      </c>
      <c r="K11" s="280">
        <v>5</v>
      </c>
      <c r="L11" s="286">
        <v>0</v>
      </c>
      <c r="M11" s="275">
        <v>0</v>
      </c>
      <c r="N11" s="289">
        <v>3</v>
      </c>
      <c r="O11" s="275">
        <v>4</v>
      </c>
      <c r="P11" s="283">
        <v>1</v>
      </c>
      <c r="Q11" s="224">
        <f>SUM(C11:P11)</f>
        <v>44</v>
      </c>
    </row>
    <row r="12" spans="1:17" ht="12.75" customHeight="1">
      <c r="A12" s="267"/>
      <c r="B12" s="268"/>
      <c r="C12" s="275"/>
      <c r="D12" s="283"/>
      <c r="E12" s="275"/>
      <c r="F12" s="275"/>
      <c r="G12" s="275"/>
      <c r="H12" s="275"/>
      <c r="I12" s="275"/>
      <c r="J12" s="283"/>
      <c r="K12" s="280"/>
      <c r="L12" s="286"/>
      <c r="M12" s="275"/>
      <c r="N12" s="289"/>
      <c r="O12" s="275"/>
      <c r="P12" s="283"/>
      <c r="Q12" s="224"/>
    </row>
    <row r="13" spans="1:17" ht="60" customHeight="1">
      <c r="A13" s="267" t="s">
        <v>123</v>
      </c>
      <c r="B13" s="268" t="s">
        <v>143</v>
      </c>
      <c r="C13" s="275">
        <v>0</v>
      </c>
      <c r="D13" s="283">
        <v>0</v>
      </c>
      <c r="E13" s="275">
        <v>0</v>
      </c>
      <c r="F13" s="275">
        <v>0</v>
      </c>
      <c r="G13" s="275">
        <v>2</v>
      </c>
      <c r="H13" s="275">
        <v>1</v>
      </c>
      <c r="I13" s="275">
        <v>0</v>
      </c>
      <c r="J13" s="283">
        <v>0</v>
      </c>
      <c r="K13" s="280">
        <v>1</v>
      </c>
      <c r="L13" s="286">
        <v>0</v>
      </c>
      <c r="M13" s="275">
        <v>0</v>
      </c>
      <c r="N13" s="289">
        <v>0</v>
      </c>
      <c r="O13" s="275">
        <v>0</v>
      </c>
      <c r="P13" s="283">
        <v>0</v>
      </c>
      <c r="Q13" s="224">
        <f>SUM(C13:P13)</f>
        <v>4</v>
      </c>
    </row>
    <row r="14" spans="1:17" ht="12.75" customHeight="1">
      <c r="A14" s="267"/>
      <c r="B14" s="268"/>
      <c r="C14" s="275"/>
      <c r="D14" s="283"/>
      <c r="E14" s="275"/>
      <c r="F14" s="275"/>
      <c r="G14" s="275"/>
      <c r="H14" s="275"/>
      <c r="I14" s="275"/>
      <c r="J14" s="283"/>
      <c r="K14" s="280"/>
      <c r="L14" s="286"/>
      <c r="M14" s="275"/>
      <c r="N14" s="289"/>
      <c r="O14" s="275"/>
      <c r="P14" s="283"/>
      <c r="Q14" s="224"/>
    </row>
    <row r="15" spans="1:17" ht="60" customHeight="1">
      <c r="A15" s="267" t="s">
        <v>124</v>
      </c>
      <c r="B15" s="268" t="s">
        <v>162</v>
      </c>
      <c r="C15" s="275">
        <v>0</v>
      </c>
      <c r="D15" s="283">
        <v>0</v>
      </c>
      <c r="E15" s="275">
        <v>0</v>
      </c>
      <c r="F15" s="275">
        <v>0</v>
      </c>
      <c r="G15" s="275">
        <v>2</v>
      </c>
      <c r="H15" s="275">
        <v>1</v>
      </c>
      <c r="I15" s="275">
        <v>0</v>
      </c>
      <c r="J15" s="283">
        <v>0</v>
      </c>
      <c r="K15" s="280">
        <v>5</v>
      </c>
      <c r="L15" s="286">
        <v>0</v>
      </c>
      <c r="M15" s="275">
        <v>0</v>
      </c>
      <c r="N15" s="289">
        <v>0</v>
      </c>
      <c r="O15" s="275">
        <v>3</v>
      </c>
      <c r="P15" s="283">
        <v>0</v>
      </c>
      <c r="Q15" s="224">
        <f>SUM(C15:P15)</f>
        <v>11</v>
      </c>
    </row>
    <row r="16" spans="1:17" ht="12.75" customHeight="1">
      <c r="A16" s="267"/>
      <c r="B16" s="268"/>
      <c r="C16" s="275"/>
      <c r="D16" s="283"/>
      <c r="E16" s="275"/>
      <c r="F16" s="275"/>
      <c r="G16" s="275"/>
      <c r="H16" s="275"/>
      <c r="I16" s="275"/>
      <c r="J16" s="283"/>
      <c r="K16" s="280"/>
      <c r="L16" s="286"/>
      <c r="M16" s="275"/>
      <c r="N16" s="289"/>
      <c r="O16" s="275"/>
      <c r="P16" s="283"/>
      <c r="Q16" s="224"/>
    </row>
    <row r="17" spans="1:17" ht="60" customHeight="1">
      <c r="A17" s="267" t="s">
        <v>125</v>
      </c>
      <c r="B17" s="268" t="s">
        <v>163</v>
      </c>
      <c r="C17" s="275">
        <v>0</v>
      </c>
      <c r="D17" s="283">
        <v>0</v>
      </c>
      <c r="E17" s="275">
        <v>2</v>
      </c>
      <c r="F17" s="275">
        <v>0</v>
      </c>
      <c r="G17" s="275">
        <v>0</v>
      </c>
      <c r="H17" s="275">
        <v>0</v>
      </c>
      <c r="I17" s="275">
        <v>0</v>
      </c>
      <c r="J17" s="283">
        <v>0</v>
      </c>
      <c r="K17" s="280">
        <v>0</v>
      </c>
      <c r="L17" s="286">
        <v>0</v>
      </c>
      <c r="M17" s="275">
        <v>0</v>
      </c>
      <c r="N17" s="289">
        <v>0</v>
      </c>
      <c r="O17" s="275">
        <v>0</v>
      </c>
      <c r="P17" s="283">
        <v>0</v>
      </c>
      <c r="Q17" s="224">
        <f>SUM(C17:P17)</f>
        <v>2</v>
      </c>
    </row>
    <row r="18" spans="1:17" ht="12.75" customHeight="1">
      <c r="A18" s="267"/>
      <c r="B18" s="269"/>
      <c r="C18" s="275"/>
      <c r="D18" s="283"/>
      <c r="E18" s="275"/>
      <c r="F18" s="275"/>
      <c r="G18" s="275"/>
      <c r="H18" s="275"/>
      <c r="I18" s="275"/>
      <c r="J18" s="283"/>
      <c r="K18" s="280"/>
      <c r="L18" s="286"/>
      <c r="M18" s="275"/>
      <c r="N18" s="289"/>
      <c r="O18" s="275"/>
      <c r="P18" s="283"/>
      <c r="Q18" s="224"/>
    </row>
    <row r="19" spans="1:17" ht="60" customHeight="1">
      <c r="A19" s="267" t="s">
        <v>126</v>
      </c>
      <c r="B19" s="268" t="s">
        <v>144</v>
      </c>
      <c r="C19" s="275">
        <v>0</v>
      </c>
      <c r="D19" s="283">
        <v>0</v>
      </c>
      <c r="E19" s="275">
        <v>0</v>
      </c>
      <c r="F19" s="275">
        <v>0</v>
      </c>
      <c r="G19" s="275">
        <v>2</v>
      </c>
      <c r="H19" s="275">
        <v>0</v>
      </c>
      <c r="I19" s="275">
        <v>0</v>
      </c>
      <c r="J19" s="283">
        <v>0</v>
      </c>
      <c r="K19" s="280">
        <v>0</v>
      </c>
      <c r="L19" s="286">
        <v>0</v>
      </c>
      <c r="M19" s="275">
        <v>0</v>
      </c>
      <c r="N19" s="289">
        <v>0</v>
      </c>
      <c r="O19" s="275">
        <v>0</v>
      </c>
      <c r="P19" s="283">
        <v>0</v>
      </c>
      <c r="Q19" s="224">
        <f>SUM(C19:P19)</f>
        <v>2</v>
      </c>
    </row>
    <row r="20" spans="1:17" ht="12.75" customHeight="1">
      <c r="A20" s="267"/>
      <c r="B20" s="268"/>
      <c r="C20" s="275"/>
      <c r="D20" s="283"/>
      <c r="E20" s="275"/>
      <c r="F20" s="275"/>
      <c r="G20" s="275"/>
      <c r="H20" s="275"/>
      <c r="I20" s="275"/>
      <c r="J20" s="283"/>
      <c r="K20" s="280"/>
      <c r="L20" s="286"/>
      <c r="M20" s="275"/>
      <c r="N20" s="289"/>
      <c r="O20" s="275"/>
      <c r="P20" s="283"/>
      <c r="Q20" s="224"/>
    </row>
    <row r="21" spans="1:17" ht="60" customHeight="1">
      <c r="A21" s="267" t="s">
        <v>127</v>
      </c>
      <c r="B21" s="268" t="s">
        <v>145</v>
      </c>
      <c r="C21" s="275">
        <v>0</v>
      </c>
      <c r="D21" s="283">
        <v>0</v>
      </c>
      <c r="E21" s="275">
        <v>1</v>
      </c>
      <c r="F21" s="275">
        <v>2</v>
      </c>
      <c r="G21" s="275">
        <v>0</v>
      </c>
      <c r="H21" s="275">
        <v>0</v>
      </c>
      <c r="I21" s="275">
        <v>0</v>
      </c>
      <c r="J21" s="283">
        <v>0</v>
      </c>
      <c r="K21" s="280">
        <v>0</v>
      </c>
      <c r="L21" s="286">
        <v>3</v>
      </c>
      <c r="M21" s="275">
        <v>0</v>
      </c>
      <c r="N21" s="289">
        <v>0</v>
      </c>
      <c r="O21" s="275">
        <v>0</v>
      </c>
      <c r="P21" s="283">
        <v>0</v>
      </c>
      <c r="Q21" s="224">
        <f>SUM(C21:P21)</f>
        <v>6</v>
      </c>
    </row>
    <row r="22" spans="1:17" ht="12.75" customHeight="1">
      <c r="A22" s="267"/>
      <c r="B22" s="268"/>
      <c r="C22" s="275"/>
      <c r="D22" s="283"/>
      <c r="E22" s="275"/>
      <c r="F22" s="275"/>
      <c r="G22" s="275"/>
      <c r="H22" s="275"/>
      <c r="I22" s="275"/>
      <c r="J22" s="283"/>
      <c r="K22" s="280"/>
      <c r="L22" s="286"/>
      <c r="M22" s="275"/>
      <c r="N22" s="289"/>
      <c r="O22" s="275"/>
      <c r="P22" s="283"/>
      <c r="Q22" s="224"/>
    </row>
    <row r="23" spans="1:17" ht="60" customHeight="1">
      <c r="A23" s="267" t="s">
        <v>128</v>
      </c>
      <c r="B23" s="268" t="s">
        <v>146</v>
      </c>
      <c r="C23" s="275">
        <v>0</v>
      </c>
      <c r="D23" s="283">
        <v>0</v>
      </c>
      <c r="E23" s="275">
        <v>1</v>
      </c>
      <c r="F23" s="275">
        <v>0</v>
      </c>
      <c r="G23" s="275">
        <v>0</v>
      </c>
      <c r="H23" s="275">
        <v>0</v>
      </c>
      <c r="I23" s="275">
        <v>0</v>
      </c>
      <c r="J23" s="283">
        <v>0</v>
      </c>
      <c r="K23" s="280">
        <v>0</v>
      </c>
      <c r="L23" s="286">
        <v>0</v>
      </c>
      <c r="M23" s="275">
        <v>0</v>
      </c>
      <c r="N23" s="289">
        <v>0</v>
      </c>
      <c r="O23" s="275">
        <v>0</v>
      </c>
      <c r="P23" s="283">
        <v>0</v>
      </c>
      <c r="Q23" s="224">
        <f>SUM(C23:P23)</f>
        <v>1</v>
      </c>
    </row>
    <row r="24" spans="1:17" ht="12.75" customHeight="1">
      <c r="A24" s="267"/>
      <c r="B24" s="268"/>
      <c r="C24" s="275"/>
      <c r="D24" s="283"/>
      <c r="E24" s="275"/>
      <c r="F24" s="275"/>
      <c r="G24" s="275"/>
      <c r="H24" s="275"/>
      <c r="I24" s="275"/>
      <c r="J24" s="283"/>
      <c r="K24" s="280"/>
      <c r="L24" s="286"/>
      <c r="M24" s="275"/>
      <c r="N24" s="289"/>
      <c r="O24" s="275"/>
      <c r="P24" s="283"/>
      <c r="Q24" s="224"/>
    </row>
    <row r="25" spans="1:17" ht="60" customHeight="1">
      <c r="A25" s="267" t="s">
        <v>130</v>
      </c>
      <c r="B25" s="268" t="s">
        <v>147</v>
      </c>
      <c r="C25" s="275">
        <v>0</v>
      </c>
      <c r="D25" s="283">
        <v>0</v>
      </c>
      <c r="E25" s="275">
        <v>0</v>
      </c>
      <c r="F25" s="275">
        <v>0</v>
      </c>
      <c r="G25" s="275">
        <v>0</v>
      </c>
      <c r="H25" s="275">
        <v>0</v>
      </c>
      <c r="I25" s="275">
        <v>0</v>
      </c>
      <c r="J25" s="283">
        <v>0</v>
      </c>
      <c r="K25" s="280">
        <v>0</v>
      </c>
      <c r="L25" s="286">
        <v>0</v>
      </c>
      <c r="M25" s="275">
        <v>0</v>
      </c>
      <c r="N25" s="289">
        <f>SUM(B25:M25)</f>
        <v>0</v>
      </c>
      <c r="O25" s="275">
        <v>0</v>
      </c>
      <c r="P25" s="283">
        <v>0</v>
      </c>
      <c r="Q25" s="224">
        <f>SUM(C25:P25)</f>
        <v>0</v>
      </c>
    </row>
    <row r="26" spans="1:17" ht="12.75" customHeight="1">
      <c r="A26" s="267"/>
      <c r="B26" s="268"/>
      <c r="C26" s="275"/>
      <c r="D26" s="283"/>
      <c r="E26" s="275"/>
      <c r="F26" s="275"/>
      <c r="G26" s="275"/>
      <c r="H26" s="275"/>
      <c r="I26" s="275"/>
      <c r="J26" s="283"/>
      <c r="K26" s="280"/>
      <c r="L26" s="286"/>
      <c r="M26" s="275"/>
      <c r="N26" s="289"/>
      <c r="O26" s="275"/>
      <c r="P26" s="283"/>
      <c r="Q26" s="224"/>
    </row>
    <row r="27" spans="1:17" ht="60" customHeight="1">
      <c r="A27" s="267" t="s">
        <v>129</v>
      </c>
      <c r="B27" s="268" t="s">
        <v>148</v>
      </c>
      <c r="C27" s="275">
        <v>0</v>
      </c>
      <c r="D27" s="283">
        <v>0</v>
      </c>
      <c r="E27" s="275">
        <v>1</v>
      </c>
      <c r="F27" s="275">
        <v>0</v>
      </c>
      <c r="G27" s="275">
        <v>0</v>
      </c>
      <c r="H27" s="275">
        <v>0</v>
      </c>
      <c r="I27" s="275">
        <v>0</v>
      </c>
      <c r="J27" s="283">
        <v>0</v>
      </c>
      <c r="K27" s="280">
        <v>0</v>
      </c>
      <c r="L27" s="286">
        <v>0</v>
      </c>
      <c r="M27" s="275">
        <v>0</v>
      </c>
      <c r="N27" s="289">
        <v>0</v>
      </c>
      <c r="O27" s="275">
        <v>0</v>
      </c>
      <c r="P27" s="283">
        <v>0</v>
      </c>
      <c r="Q27" s="224">
        <f>SUM(C27:P27)</f>
        <v>1</v>
      </c>
    </row>
    <row r="28" spans="1:17" ht="12.75" customHeight="1">
      <c r="A28" s="267"/>
      <c r="B28" s="268"/>
      <c r="C28" s="275"/>
      <c r="D28" s="283"/>
      <c r="E28" s="275"/>
      <c r="F28" s="275"/>
      <c r="G28" s="275"/>
      <c r="H28" s="275"/>
      <c r="I28" s="275"/>
      <c r="J28" s="283"/>
      <c r="K28" s="280"/>
      <c r="L28" s="286"/>
      <c r="M28" s="275"/>
      <c r="N28" s="289"/>
      <c r="O28" s="275"/>
      <c r="P28" s="283"/>
      <c r="Q28" s="224"/>
    </row>
    <row r="29" spans="1:17" ht="60" customHeight="1">
      <c r="A29" s="267" t="s">
        <v>131</v>
      </c>
      <c r="B29" s="268" t="s">
        <v>149</v>
      </c>
      <c r="C29" s="275">
        <v>0</v>
      </c>
      <c r="D29" s="283">
        <v>0</v>
      </c>
      <c r="E29" s="275">
        <v>0</v>
      </c>
      <c r="F29" s="275">
        <v>0</v>
      </c>
      <c r="G29" s="275">
        <v>0</v>
      </c>
      <c r="H29" s="275">
        <v>0</v>
      </c>
      <c r="I29" s="275">
        <v>0</v>
      </c>
      <c r="J29" s="283">
        <v>0</v>
      </c>
      <c r="K29" s="280">
        <v>0</v>
      </c>
      <c r="L29" s="286">
        <v>0</v>
      </c>
      <c r="M29" s="275">
        <v>0</v>
      </c>
      <c r="N29" s="289">
        <f>SUM(B29:M29)</f>
        <v>0</v>
      </c>
      <c r="O29" s="275">
        <v>0</v>
      </c>
      <c r="P29" s="283">
        <v>0</v>
      </c>
      <c r="Q29" s="224">
        <f>SUM(C29:P29)</f>
        <v>0</v>
      </c>
    </row>
    <row r="30" spans="1:17" ht="12.75" customHeight="1">
      <c r="A30" s="267"/>
      <c r="B30" s="268"/>
      <c r="C30" s="275"/>
      <c r="D30" s="283"/>
      <c r="E30" s="275"/>
      <c r="F30" s="275"/>
      <c r="G30" s="275"/>
      <c r="H30" s="275"/>
      <c r="I30" s="275"/>
      <c r="J30" s="283"/>
      <c r="K30" s="280"/>
      <c r="L30" s="286"/>
      <c r="M30" s="275"/>
      <c r="N30" s="289"/>
      <c r="O30" s="275"/>
      <c r="P30" s="283"/>
      <c r="Q30" s="224"/>
    </row>
    <row r="31" spans="1:17" ht="60" customHeight="1">
      <c r="A31" s="267" t="s">
        <v>132</v>
      </c>
      <c r="B31" s="268" t="s">
        <v>150</v>
      </c>
      <c r="C31" s="275">
        <v>0</v>
      </c>
      <c r="D31" s="283">
        <v>0</v>
      </c>
      <c r="E31" s="275">
        <v>0</v>
      </c>
      <c r="F31" s="275">
        <v>0</v>
      </c>
      <c r="G31" s="275">
        <v>0</v>
      </c>
      <c r="H31" s="275">
        <v>0</v>
      </c>
      <c r="I31" s="275">
        <v>0</v>
      </c>
      <c r="J31" s="283">
        <v>0</v>
      </c>
      <c r="K31" s="280">
        <v>0</v>
      </c>
      <c r="L31" s="286">
        <v>0</v>
      </c>
      <c r="M31" s="275">
        <v>0</v>
      </c>
      <c r="N31" s="289">
        <f>SUM(B31:M31)</f>
        <v>0</v>
      </c>
      <c r="O31" s="275">
        <v>0</v>
      </c>
      <c r="P31" s="283">
        <v>0</v>
      </c>
      <c r="Q31" s="224">
        <f>SUM(C31:P31)</f>
        <v>0</v>
      </c>
    </row>
    <row r="32" spans="1:17" ht="12.75" customHeight="1">
      <c r="A32" s="267"/>
      <c r="B32" s="268"/>
      <c r="C32" s="275"/>
      <c r="D32" s="283"/>
      <c r="E32" s="275"/>
      <c r="F32" s="275"/>
      <c r="G32" s="275"/>
      <c r="H32" s="275"/>
      <c r="I32" s="275"/>
      <c r="J32" s="283"/>
      <c r="K32" s="280"/>
      <c r="L32" s="286"/>
      <c r="M32" s="275"/>
      <c r="N32" s="289"/>
      <c r="O32" s="275"/>
      <c r="P32" s="283"/>
      <c r="Q32" s="224"/>
    </row>
    <row r="33" spans="1:17" ht="60" customHeight="1">
      <c r="A33" s="267" t="s">
        <v>133</v>
      </c>
      <c r="B33" s="268" t="s">
        <v>151</v>
      </c>
      <c r="C33" s="275">
        <v>1</v>
      </c>
      <c r="D33" s="283">
        <v>0</v>
      </c>
      <c r="E33" s="275">
        <v>0</v>
      </c>
      <c r="F33" s="275">
        <v>1</v>
      </c>
      <c r="G33" s="275">
        <v>10</v>
      </c>
      <c r="H33" s="275">
        <v>67</v>
      </c>
      <c r="I33" s="275">
        <v>0</v>
      </c>
      <c r="J33" s="283">
        <v>1</v>
      </c>
      <c r="K33" s="280">
        <v>10</v>
      </c>
      <c r="L33" s="286">
        <v>0</v>
      </c>
      <c r="M33" s="275">
        <v>4</v>
      </c>
      <c r="N33" s="289">
        <v>3</v>
      </c>
      <c r="O33" s="275">
        <v>30</v>
      </c>
      <c r="P33" s="283">
        <v>30</v>
      </c>
      <c r="Q33" s="224">
        <f>SUM(C33:P33)</f>
        <v>157</v>
      </c>
    </row>
    <row r="34" spans="1:17" ht="12.75" customHeight="1">
      <c r="A34" s="267"/>
      <c r="B34" s="268"/>
      <c r="C34" s="275"/>
      <c r="D34" s="283"/>
      <c r="E34" s="275"/>
      <c r="F34" s="275"/>
      <c r="G34" s="275"/>
      <c r="H34" s="275"/>
      <c r="I34" s="275"/>
      <c r="J34" s="283"/>
      <c r="K34" s="280"/>
      <c r="L34" s="286"/>
      <c r="M34" s="275"/>
      <c r="N34" s="289"/>
      <c r="O34" s="275"/>
      <c r="P34" s="283"/>
      <c r="Q34" s="224"/>
    </row>
    <row r="35" spans="1:17" ht="60" customHeight="1">
      <c r="A35" s="267" t="s">
        <v>134</v>
      </c>
      <c r="B35" s="268" t="s">
        <v>152</v>
      </c>
      <c r="C35" s="275">
        <v>34</v>
      </c>
      <c r="D35" s="283">
        <v>29</v>
      </c>
      <c r="E35" s="275">
        <v>108</v>
      </c>
      <c r="F35" s="275">
        <v>26</v>
      </c>
      <c r="G35" s="275">
        <v>9</v>
      </c>
      <c r="H35" s="275">
        <v>64</v>
      </c>
      <c r="I35" s="275">
        <v>172</v>
      </c>
      <c r="J35" s="283">
        <v>5</v>
      </c>
      <c r="K35" s="280">
        <v>56</v>
      </c>
      <c r="L35" s="286">
        <v>292</v>
      </c>
      <c r="M35" s="275">
        <v>23</v>
      </c>
      <c r="N35" s="289">
        <v>201</v>
      </c>
      <c r="O35" s="275">
        <v>77</v>
      </c>
      <c r="P35" s="283">
        <v>28</v>
      </c>
      <c r="Q35" s="224">
        <f>SUM(C35:P35)</f>
        <v>1124</v>
      </c>
    </row>
    <row r="36" spans="1:17" ht="12.75" customHeight="1">
      <c r="A36" s="267"/>
      <c r="B36" s="268"/>
      <c r="C36" s="275"/>
      <c r="D36" s="283"/>
      <c r="E36" s="275"/>
      <c r="F36" s="275"/>
      <c r="G36" s="275"/>
      <c r="H36" s="275"/>
      <c r="I36" s="275"/>
      <c r="J36" s="283"/>
      <c r="K36" s="280"/>
      <c r="L36" s="286"/>
      <c r="M36" s="275"/>
      <c r="N36" s="289"/>
      <c r="O36" s="275"/>
      <c r="P36" s="283"/>
      <c r="Q36" s="224"/>
    </row>
    <row r="37" spans="1:17" ht="93.75" customHeight="1">
      <c r="A37" s="267" t="s">
        <v>135</v>
      </c>
      <c r="B37" s="268" t="s">
        <v>153</v>
      </c>
      <c r="C37" s="275">
        <v>0</v>
      </c>
      <c r="D37" s="283">
        <v>0</v>
      </c>
      <c r="E37" s="275">
        <v>9</v>
      </c>
      <c r="F37" s="275">
        <v>6</v>
      </c>
      <c r="G37" s="275">
        <v>0</v>
      </c>
      <c r="H37" s="275">
        <v>0</v>
      </c>
      <c r="I37" s="275">
        <v>0</v>
      </c>
      <c r="J37" s="283">
        <v>6</v>
      </c>
      <c r="K37" s="280">
        <v>10</v>
      </c>
      <c r="L37" s="286">
        <v>10</v>
      </c>
      <c r="M37" s="275">
        <v>22</v>
      </c>
      <c r="N37" s="289">
        <v>0</v>
      </c>
      <c r="O37" s="275">
        <v>5</v>
      </c>
      <c r="P37" s="283">
        <v>0</v>
      </c>
      <c r="Q37" s="224">
        <f>SUM(C37:P37)</f>
        <v>68</v>
      </c>
    </row>
    <row r="38" spans="1:17" ht="12.75" customHeight="1">
      <c r="A38" s="267"/>
      <c r="B38" s="268"/>
      <c r="C38" s="275"/>
      <c r="D38" s="283"/>
      <c r="E38" s="275"/>
      <c r="F38" s="275"/>
      <c r="G38" s="275"/>
      <c r="H38" s="275"/>
      <c r="I38" s="275"/>
      <c r="J38" s="283"/>
      <c r="K38" s="280"/>
      <c r="L38" s="286"/>
      <c r="M38" s="275"/>
      <c r="N38" s="289"/>
      <c r="O38" s="275"/>
      <c r="P38" s="283"/>
      <c r="Q38" s="224"/>
    </row>
    <row r="39" spans="1:17" ht="60" customHeight="1">
      <c r="A39" s="267" t="s">
        <v>136</v>
      </c>
      <c r="B39" s="268" t="s">
        <v>154</v>
      </c>
      <c r="C39" s="275">
        <v>0</v>
      </c>
      <c r="D39" s="283">
        <v>0</v>
      </c>
      <c r="E39" s="275">
        <v>0</v>
      </c>
      <c r="F39" s="275">
        <v>0</v>
      </c>
      <c r="G39" s="275">
        <v>0</v>
      </c>
      <c r="H39" s="275">
        <v>0</v>
      </c>
      <c r="I39" s="275">
        <v>0</v>
      </c>
      <c r="J39" s="283">
        <v>0</v>
      </c>
      <c r="K39" s="280">
        <v>0</v>
      </c>
      <c r="L39" s="286">
        <v>0</v>
      </c>
      <c r="M39" s="275">
        <v>0</v>
      </c>
      <c r="N39" s="289">
        <f>SUM(B39:M39)</f>
        <v>0</v>
      </c>
      <c r="O39" s="275">
        <v>0</v>
      </c>
      <c r="P39" s="283">
        <v>0</v>
      </c>
      <c r="Q39" s="224">
        <f>SUM(C39:P39)</f>
        <v>0</v>
      </c>
    </row>
    <row r="40" spans="1:17" ht="12.75" customHeight="1">
      <c r="A40" s="267"/>
      <c r="B40" s="268"/>
      <c r="C40" s="275"/>
      <c r="D40" s="283"/>
      <c r="E40" s="275"/>
      <c r="F40" s="275"/>
      <c r="G40" s="275"/>
      <c r="H40" s="275"/>
      <c r="I40" s="275"/>
      <c r="J40" s="283"/>
      <c r="K40" s="280"/>
      <c r="L40" s="286"/>
      <c r="M40" s="275"/>
      <c r="N40" s="289"/>
      <c r="O40" s="275"/>
      <c r="P40" s="283"/>
      <c r="Q40" s="224"/>
    </row>
    <row r="41" spans="1:17" ht="60" customHeight="1">
      <c r="A41" s="267" t="s">
        <v>137</v>
      </c>
      <c r="B41" s="268" t="s">
        <v>155</v>
      </c>
      <c r="C41" s="275">
        <v>0</v>
      </c>
      <c r="D41" s="283">
        <v>0</v>
      </c>
      <c r="E41" s="275">
        <v>0</v>
      </c>
      <c r="F41" s="275">
        <v>0</v>
      </c>
      <c r="G41" s="275">
        <v>10</v>
      </c>
      <c r="H41" s="275">
        <v>1</v>
      </c>
      <c r="I41" s="275">
        <v>8</v>
      </c>
      <c r="J41" s="283">
        <v>0</v>
      </c>
      <c r="K41" s="280">
        <v>6</v>
      </c>
      <c r="L41" s="286">
        <v>1</v>
      </c>
      <c r="M41" s="275">
        <v>0</v>
      </c>
      <c r="N41" s="289">
        <v>0</v>
      </c>
      <c r="O41" s="275">
        <v>1</v>
      </c>
      <c r="P41" s="283">
        <v>1</v>
      </c>
      <c r="Q41" s="224">
        <f>SUM(C41:P41)</f>
        <v>28</v>
      </c>
    </row>
    <row r="42" spans="1:17" ht="12.75" customHeight="1">
      <c r="A42" s="267"/>
      <c r="B42" s="268"/>
      <c r="C42" s="275"/>
      <c r="D42" s="283"/>
      <c r="E42" s="275"/>
      <c r="F42" s="275"/>
      <c r="G42" s="275"/>
      <c r="H42" s="275"/>
      <c r="I42" s="275"/>
      <c r="J42" s="283"/>
      <c r="K42" s="280"/>
      <c r="L42" s="286"/>
      <c r="M42" s="275"/>
      <c r="N42" s="289"/>
      <c r="O42" s="275"/>
      <c r="P42" s="283"/>
      <c r="Q42" s="224"/>
    </row>
    <row r="43" spans="1:17" ht="60" customHeight="1">
      <c r="A43" s="270" t="s">
        <v>138</v>
      </c>
      <c r="B43" s="271" t="s">
        <v>156</v>
      </c>
      <c r="C43" s="276">
        <v>0</v>
      </c>
      <c r="D43" s="284">
        <v>0</v>
      </c>
      <c r="E43" s="276">
        <v>1</v>
      </c>
      <c r="F43" s="276">
        <v>1</v>
      </c>
      <c r="G43" s="276">
        <v>19</v>
      </c>
      <c r="H43" s="276">
        <v>9</v>
      </c>
      <c r="I43" s="275">
        <v>1</v>
      </c>
      <c r="J43" s="284">
        <v>6</v>
      </c>
      <c r="K43" s="281">
        <v>0</v>
      </c>
      <c r="L43" s="287">
        <v>4</v>
      </c>
      <c r="M43" s="275">
        <v>0</v>
      </c>
      <c r="N43" s="289">
        <v>1</v>
      </c>
      <c r="O43" s="276">
        <v>8</v>
      </c>
      <c r="P43" s="284">
        <v>16</v>
      </c>
      <c r="Q43" s="221">
        <f>SUM(C43:P43)</f>
        <v>66</v>
      </c>
    </row>
    <row r="44" spans="1:17" s="219" customFormat="1" ht="15" customHeight="1">
      <c r="A44" s="220"/>
      <c r="B44" s="248"/>
      <c r="C44" s="276"/>
      <c r="D44" s="284"/>
      <c r="E44" s="276"/>
      <c r="F44" s="276"/>
      <c r="G44" s="276"/>
      <c r="H44" s="276"/>
      <c r="I44" s="275"/>
      <c r="J44" s="284"/>
      <c r="K44" s="281"/>
      <c r="L44" s="276"/>
      <c r="M44" s="276"/>
      <c r="N44" s="276"/>
      <c r="O44" s="276"/>
      <c r="P44" s="276"/>
      <c r="Q44" s="221"/>
    </row>
    <row r="45" spans="1:17" s="219" customFormat="1" ht="60" customHeight="1">
      <c r="A45" s="267" t="s">
        <v>158</v>
      </c>
      <c r="B45" s="268" t="s">
        <v>159</v>
      </c>
      <c r="C45" s="275">
        <v>0</v>
      </c>
      <c r="D45" s="283">
        <v>0</v>
      </c>
      <c r="E45" s="275">
        <v>0</v>
      </c>
      <c r="F45" s="275">
        <v>6</v>
      </c>
      <c r="G45" s="275">
        <v>0</v>
      </c>
      <c r="H45" s="275">
        <v>0</v>
      </c>
      <c r="I45" s="274">
        <v>0</v>
      </c>
      <c r="J45" s="283">
        <v>0</v>
      </c>
      <c r="K45" s="280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24">
        <f>SUM(C45:P45)</f>
        <v>6</v>
      </c>
    </row>
    <row r="46" spans="1:17" ht="12.75" customHeight="1">
      <c r="A46" s="267"/>
      <c r="B46" s="268"/>
      <c r="C46" s="275"/>
      <c r="D46" s="283"/>
      <c r="E46" s="275"/>
      <c r="F46" s="275"/>
      <c r="G46" s="275"/>
      <c r="H46" s="275"/>
      <c r="I46" s="275"/>
      <c r="J46" s="283"/>
      <c r="K46" s="280"/>
      <c r="L46" s="275"/>
      <c r="M46" s="275"/>
      <c r="N46" s="275"/>
      <c r="O46" s="275"/>
      <c r="P46" s="275"/>
      <c r="Q46" s="224"/>
    </row>
    <row r="47" spans="1:17" ht="60" customHeight="1">
      <c r="A47" s="267" t="s">
        <v>160</v>
      </c>
      <c r="B47" s="268" t="s">
        <v>161</v>
      </c>
      <c r="C47" s="275">
        <v>0</v>
      </c>
      <c r="D47" s="283">
        <v>0</v>
      </c>
      <c r="E47" s="275">
        <v>0</v>
      </c>
      <c r="F47" s="275">
        <v>0</v>
      </c>
      <c r="G47" s="275">
        <v>0</v>
      </c>
      <c r="H47" s="275">
        <v>0</v>
      </c>
      <c r="I47" s="275">
        <v>0</v>
      </c>
      <c r="J47" s="283">
        <v>0</v>
      </c>
      <c r="K47" s="280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24">
        <f>SUM(C47:P47)</f>
        <v>0</v>
      </c>
    </row>
    <row r="48" spans="1:17" ht="12.75" customHeight="1" thickBot="1">
      <c r="A48" s="270"/>
      <c r="B48" s="272"/>
      <c r="C48" s="284"/>
      <c r="D48" s="276"/>
      <c r="E48" s="276"/>
      <c r="F48" s="276"/>
      <c r="G48" s="276"/>
      <c r="H48" s="276"/>
      <c r="I48" s="276"/>
      <c r="J48" s="276"/>
      <c r="K48" s="281"/>
      <c r="L48" s="276"/>
      <c r="M48" s="276"/>
      <c r="N48" s="276"/>
      <c r="O48" s="276"/>
      <c r="P48" s="276"/>
      <c r="Q48" s="264"/>
    </row>
    <row r="49" spans="1:17" ht="60" customHeight="1" thickBot="1">
      <c r="A49" s="399" t="s">
        <v>94</v>
      </c>
      <c r="B49" s="400"/>
      <c r="C49" s="302">
        <f t="shared" ref="C49:I49" si="0">SUM(C5:C48)</f>
        <v>186</v>
      </c>
      <c r="D49" s="277">
        <f t="shared" si="0"/>
        <v>83</v>
      </c>
      <c r="E49" s="315">
        <f t="shared" si="0"/>
        <v>237</v>
      </c>
      <c r="F49" s="315">
        <f t="shared" si="0"/>
        <v>263</v>
      </c>
      <c r="G49" s="315">
        <f t="shared" si="0"/>
        <v>452</v>
      </c>
      <c r="H49" s="315">
        <f t="shared" si="0"/>
        <v>477</v>
      </c>
      <c r="I49" s="315">
        <f t="shared" si="0"/>
        <v>388</v>
      </c>
      <c r="J49" s="315">
        <f>SUM(J5:J47)</f>
        <v>227</v>
      </c>
      <c r="K49" s="315">
        <f>SUM(K5:K47)</f>
        <v>496</v>
      </c>
      <c r="L49" s="315">
        <f>SUM(L5:L47)</f>
        <v>482</v>
      </c>
      <c r="M49" s="315">
        <f>SUM(M5:M47)</f>
        <v>171</v>
      </c>
      <c r="N49" s="315">
        <f>SUM(N5:N48)</f>
        <v>400</v>
      </c>
      <c r="O49" s="315">
        <f>SUM(O5:O48)</f>
        <v>398</v>
      </c>
      <c r="P49" s="277">
        <f>SUM(P5:P47)</f>
        <v>416</v>
      </c>
      <c r="Q49" s="222">
        <f>SUM(C49:P49)</f>
        <v>4676</v>
      </c>
    </row>
    <row r="50" spans="1:17" ht="12.75" customHeight="1">
      <c r="O50" s="278"/>
    </row>
    <row r="51" spans="1:17" ht="12.75" customHeight="1" thickBot="1"/>
    <row r="52" spans="1:17" ht="30" customHeight="1" thickBot="1">
      <c r="B52" s="218" t="s">
        <v>167</v>
      </c>
      <c r="D52" s="401"/>
      <c r="E52" s="402"/>
      <c r="F52" s="403" t="s">
        <v>165</v>
      </c>
      <c r="G52" s="404"/>
      <c r="H52" s="404"/>
    </row>
  </sheetData>
  <mergeCells count="6">
    <mergeCell ref="A1:Q1"/>
    <mergeCell ref="A2:Q2"/>
    <mergeCell ref="A4:B4"/>
    <mergeCell ref="A49:B49"/>
    <mergeCell ref="D52:E52"/>
    <mergeCell ref="F52:H52"/>
  </mergeCells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MUKA DEPAN</vt:lpstr>
      <vt:lpstr>NEGERI</vt:lpstr>
      <vt:lpstr>HQ</vt:lpstr>
      <vt:lpstr>TATATERTIB</vt:lpstr>
      <vt:lpstr>TAPAK</vt:lpstr>
      <vt:lpstr>BAHAN</vt:lpstr>
      <vt:lpstr>OPB</vt:lpstr>
      <vt:lpstr>NOTIS</vt:lpstr>
      <vt:lpstr>HQ!Print_Area</vt:lpstr>
      <vt:lpstr>NEGERI!Print_Area</vt:lpstr>
      <vt:lpstr>NOTIS!Print_Area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</cp:lastModifiedBy>
  <cp:lastPrinted>2019-01-04T01:59:45Z</cp:lastPrinted>
  <dcterms:created xsi:type="dcterms:W3CDTF">2013-03-25T02:09:48Z</dcterms:created>
  <dcterms:modified xsi:type="dcterms:W3CDTF">2019-01-14T03:59:50Z</dcterms:modified>
</cp:coreProperties>
</file>