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0" windowWidth="10440" windowHeight="7455" activeTab="3"/>
  </bookViews>
  <sheets>
    <sheet name="INTEGRITI" sheetId="8" r:id="rId1"/>
    <sheet name="INTEGRITI_2019" sheetId="11" r:id="rId2"/>
    <sheet name="BISNES" sheetId="9" r:id="rId3"/>
    <sheet name="BISNES_2019" sheetId="12" r:id="rId4"/>
  </sheets>
  <calcPr calcId="125725"/>
</workbook>
</file>

<file path=xl/calcChain.xml><?xml version="1.0" encoding="utf-8"?>
<calcChain xmlns="http://schemas.openxmlformats.org/spreadsheetml/2006/main">
  <c r="K25" i="9"/>
  <c r="D5" i="12"/>
  <c r="J25" i="9"/>
  <c r="I25"/>
  <c r="D5" i="11"/>
  <c r="N7" i="8" s="1"/>
  <c r="D6" i="11"/>
  <c r="D7"/>
  <c r="D8"/>
  <c r="D9"/>
  <c r="D10"/>
  <c r="D11"/>
  <c r="D12"/>
  <c r="D13"/>
  <c r="D14"/>
  <c r="D15"/>
  <c r="D16"/>
  <c r="D17"/>
  <c r="D18"/>
  <c r="D19"/>
  <c r="D20"/>
  <c r="D21"/>
  <c r="D22"/>
  <c r="D6" i="12"/>
  <c r="D7"/>
  <c r="D8"/>
  <c r="D9"/>
  <c r="D10"/>
  <c r="D11"/>
  <c r="D12"/>
  <c r="D13"/>
  <c r="D14"/>
  <c r="D15"/>
  <c r="D16"/>
  <c r="D17"/>
  <c r="D18"/>
  <c r="D19"/>
  <c r="D20"/>
  <c r="D21"/>
  <c r="D22"/>
  <c r="K25" i="8"/>
  <c r="J25"/>
  <c r="I25"/>
  <c r="S20" i="12"/>
  <c r="D23" i="11" l="1"/>
  <c r="C23" l="1"/>
  <c r="N8" i="8"/>
  <c r="N9"/>
  <c r="N10"/>
  <c r="N11"/>
  <c r="N12"/>
  <c r="N13"/>
  <c r="N14"/>
  <c r="N15"/>
  <c r="N16"/>
  <c r="N17"/>
  <c r="N18"/>
  <c r="N19"/>
  <c r="N20"/>
  <c r="N21"/>
  <c r="N22"/>
  <c r="N23"/>
  <c r="N24"/>
  <c r="G25" i="9"/>
  <c r="N25" i="8" l="1"/>
  <c r="M25"/>
  <c r="V21" i="12"/>
  <c r="S22"/>
  <c r="V22" s="1"/>
  <c r="S21"/>
  <c r="V20"/>
  <c r="S19"/>
  <c r="V19" s="1"/>
  <c r="S18"/>
  <c r="V18" s="1"/>
  <c r="S17"/>
  <c r="V17" s="1"/>
  <c r="S16"/>
  <c r="V16" s="1"/>
  <c r="S15"/>
  <c r="V15" s="1"/>
  <c r="S14"/>
  <c r="V14" s="1"/>
  <c r="S13"/>
  <c r="V13" s="1"/>
  <c r="S12"/>
  <c r="V12" s="1"/>
  <c r="S11"/>
  <c r="V11" s="1"/>
  <c r="S10"/>
  <c r="V10" s="1"/>
  <c r="S9"/>
  <c r="V9" s="1"/>
  <c r="S8"/>
  <c r="V8" s="1"/>
  <c r="S7"/>
  <c r="V7" s="1"/>
  <c r="S6"/>
  <c r="V6" s="1"/>
  <c r="S5"/>
  <c r="V5" s="1"/>
  <c r="Q21" i="11"/>
  <c r="S21" s="1"/>
  <c r="V21" s="1"/>
  <c r="Q20"/>
  <c r="S20" s="1"/>
  <c r="V20" s="1"/>
  <c r="Q19"/>
  <c r="S19" s="1"/>
  <c r="V19" s="1"/>
  <c r="Q18"/>
  <c r="S18" s="1"/>
  <c r="V18" s="1"/>
  <c r="Q17"/>
  <c r="S17" s="1"/>
  <c r="V17" s="1"/>
  <c r="Q16"/>
  <c r="S16" s="1"/>
  <c r="V16" s="1"/>
  <c r="Q15"/>
  <c r="S15" s="1"/>
  <c r="V15" s="1"/>
  <c r="Q14"/>
  <c r="S14" s="1"/>
  <c r="V14" s="1"/>
  <c r="Q13"/>
  <c r="S13" s="1"/>
  <c r="V13" s="1"/>
  <c r="Q12"/>
  <c r="S12" s="1"/>
  <c r="V12" s="1"/>
  <c r="Q11"/>
  <c r="S11" s="1"/>
  <c r="V11" s="1"/>
  <c r="Q10"/>
  <c r="S10" s="1"/>
  <c r="V10" s="1"/>
  <c r="Q9"/>
  <c r="S9" s="1"/>
  <c r="V9" s="1"/>
  <c r="Q8"/>
  <c r="S8" s="1"/>
  <c r="V8" s="1"/>
  <c r="Q7"/>
  <c r="S7" s="1"/>
  <c r="V7" s="1"/>
  <c r="Q6"/>
  <c r="S6" s="1"/>
  <c r="V6" s="1"/>
  <c r="Q5"/>
  <c r="S5" s="1"/>
  <c r="V5" s="1"/>
  <c r="Q22"/>
  <c r="S22" s="1"/>
  <c r="V22" s="1"/>
  <c r="H25" i="9" l="1"/>
  <c r="U23" i="12"/>
  <c r="T23"/>
  <c r="R23"/>
  <c r="F7" i="8"/>
  <c r="R23" i="11"/>
  <c r="P23" i="12"/>
  <c r="O23"/>
  <c r="N23"/>
  <c r="M23"/>
  <c r="L23"/>
  <c r="K23"/>
  <c r="J23"/>
  <c r="I23"/>
  <c r="H23"/>
  <c r="G23"/>
  <c r="F23"/>
  <c r="E23"/>
  <c r="C23"/>
  <c r="U23" i="11"/>
  <c r="T23"/>
  <c r="Q23"/>
  <c r="P23"/>
  <c r="O23"/>
  <c r="N23"/>
  <c r="M23"/>
  <c r="L23"/>
  <c r="K23"/>
  <c r="J23"/>
  <c r="I23"/>
  <c r="H23"/>
  <c r="G23"/>
  <c r="F23"/>
  <c r="E23"/>
  <c r="S23" l="1"/>
  <c r="V23"/>
  <c r="S23" i="12"/>
  <c r="V23"/>
  <c r="Q23"/>
  <c r="C24" i="9" l="1"/>
  <c r="C23"/>
  <c r="C22"/>
  <c r="C21"/>
  <c r="C20"/>
  <c r="C19"/>
  <c r="C18"/>
  <c r="C17"/>
  <c r="C16"/>
  <c r="C15"/>
  <c r="C14"/>
  <c r="C13"/>
  <c r="C12"/>
  <c r="C11"/>
  <c r="C10"/>
  <c r="C9"/>
  <c r="C8"/>
  <c r="C7"/>
  <c r="E25"/>
  <c r="D25"/>
  <c r="F24" i="8"/>
  <c r="F23"/>
  <c r="F22"/>
  <c r="F21"/>
  <c r="F20"/>
  <c r="F19"/>
  <c r="F18"/>
  <c r="F17"/>
  <c r="F16"/>
  <c r="F15"/>
  <c r="F14"/>
  <c r="F13"/>
  <c r="F12"/>
  <c r="F11"/>
  <c r="F10"/>
  <c r="F9"/>
  <c r="F8"/>
  <c r="C24"/>
  <c r="C23"/>
  <c r="C22"/>
  <c r="C21"/>
  <c r="C20"/>
  <c r="C19"/>
  <c r="C18"/>
  <c r="C17"/>
  <c r="C16"/>
  <c r="C15"/>
  <c r="C14"/>
  <c r="C13"/>
  <c r="C12"/>
  <c r="C11"/>
  <c r="C10"/>
  <c r="C9"/>
  <c r="C8"/>
  <c r="C7"/>
  <c r="E25"/>
  <c r="G25"/>
  <c r="D25"/>
  <c r="L25" l="1"/>
  <c r="F25" i="9"/>
  <c r="C25"/>
  <c r="F25" i="8"/>
  <c r="C25"/>
  <c r="H25"/>
  <c r="D23" i="12" l="1"/>
</calcChain>
</file>

<file path=xl/sharedStrings.xml><?xml version="1.0" encoding="utf-8"?>
<sst xmlns="http://schemas.openxmlformats.org/spreadsheetml/2006/main" count="149" uniqueCount="57">
  <si>
    <t xml:space="preserve">Selangor </t>
  </si>
  <si>
    <t xml:space="preserve">Johor </t>
  </si>
  <si>
    <t xml:space="preserve">Melaka </t>
  </si>
  <si>
    <t xml:space="preserve">Negeri Sembilan </t>
  </si>
  <si>
    <t xml:space="preserve">Kedah </t>
  </si>
  <si>
    <t xml:space="preserve">Perlis </t>
  </si>
  <si>
    <t xml:space="preserve">Pulau Pinang </t>
  </si>
  <si>
    <t xml:space="preserve">Perak </t>
  </si>
  <si>
    <t xml:space="preserve">Terengganu </t>
  </si>
  <si>
    <t xml:space="preserve">Pahang </t>
  </si>
  <si>
    <t xml:space="preserve">Kelantan </t>
  </si>
  <si>
    <t xml:space="preserve">Sabah </t>
  </si>
  <si>
    <t xml:space="preserve">Tawau </t>
  </si>
  <si>
    <t xml:space="preserve">Sandakan </t>
  </si>
  <si>
    <t xml:space="preserve">Sarawak </t>
  </si>
  <si>
    <t xml:space="preserve">Miri </t>
  </si>
  <si>
    <t xml:space="preserve">Bintulu </t>
  </si>
  <si>
    <t xml:space="preserve">BAJET (RM) </t>
  </si>
  <si>
    <t>PENCAPAIAN</t>
  </si>
  <si>
    <t>KURSUS INTEGRITI &amp; KOD ETIKA KONTRAKTOR</t>
  </si>
  <si>
    <t xml:space="preserve">JUMLAH </t>
  </si>
  <si>
    <t xml:space="preserve">W.P. Kuala Lumpur </t>
  </si>
  <si>
    <t xml:space="preserve">PENCAPAIAN </t>
  </si>
  <si>
    <t>KPI</t>
  </si>
  <si>
    <t>PENCAPAIAN (NOV)</t>
  </si>
  <si>
    <t>KURSUS PENGURUSAN BISNES</t>
  </si>
  <si>
    <t>BIL.</t>
  </si>
  <si>
    <t>CIDB NEGERI/CAWANGAN</t>
  </si>
  <si>
    <t>JAN</t>
  </si>
  <si>
    <t>FEB</t>
  </si>
  <si>
    <t>MAC</t>
  </si>
  <si>
    <t>APR</t>
  </si>
  <si>
    <t>MEI</t>
  </si>
  <si>
    <t>JUN</t>
  </si>
  <si>
    <t>JUL</t>
  </si>
  <si>
    <t>OGOS</t>
  </si>
  <si>
    <t>SEPT</t>
  </si>
  <si>
    <t>OKT</t>
  </si>
  <si>
    <t>NOV</t>
  </si>
  <si>
    <t>DIS</t>
  </si>
  <si>
    <t>BAJET (RM)</t>
  </si>
  <si>
    <t>PERBELANJAAN (RM)</t>
  </si>
  <si>
    <t>LIABILITI (RM)</t>
  </si>
  <si>
    <t>BAKI BAJET(RM)</t>
  </si>
  <si>
    <t xml:space="preserve">Wilayah Persekutuan </t>
  </si>
  <si>
    <t>Perak</t>
  </si>
  <si>
    <t>Pahang</t>
  </si>
  <si>
    <t>Sarawak</t>
  </si>
  <si>
    <t>JUMLAH</t>
  </si>
  <si>
    <t>BAJET SELEPAS VIREMEN (RM)</t>
  </si>
  <si>
    <t>VIREMEN (RM)</t>
  </si>
  <si>
    <t>W.P. Kuala Lumpur</t>
  </si>
  <si>
    <t>SEKTOR KONTRAKTOR &amp; LEVI (SKLV)</t>
  </si>
  <si>
    <t>PENCAPAIAN FIZIKAL &amp; KEWANGAN KURSUS INTEGRITI DAN KOD ETIKA KONTRAKTOR TAHUN 2019</t>
  </si>
  <si>
    <t>PENCAPAIAN (DEC)</t>
  </si>
  <si>
    <t>PENCAPAIAN FIZIKAL &amp; KEWANGAN KURSUS PENGURUSAN BISNES TAHUN 2019</t>
  </si>
  <si>
    <t>PENCAPAIAN (APRIL)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</si>
</sst>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22">
    <font>
      <sz val="11"/>
      <color theme="1"/>
      <name val="Calibri"/>
      <family val="2"/>
      <scheme val="minor"/>
    </font>
    <font>
      <sz val="14"/>
      <color rgb="FF000000"/>
      <name val="Calibri"/>
      <family val="2"/>
    </font>
    <font>
      <b/>
      <sz val="12"/>
      <color rgb="FF000000"/>
      <name val="Arial"/>
      <family val="2"/>
    </font>
    <font>
      <b/>
      <sz val="14"/>
      <color rgb="FF000000"/>
      <name val="Calibri"/>
      <family val="2"/>
    </font>
    <font>
      <sz val="10"/>
      <name val="Arial"/>
      <family val="2"/>
    </font>
    <font>
      <b/>
      <sz val="11"/>
      <color rgb="FFFFFFFF"/>
      <name val="Calibri"/>
      <family val="2"/>
    </font>
    <font>
      <b/>
      <sz val="14"/>
      <color rgb="FFFF0000"/>
      <name val="Calibri"/>
      <family val="2"/>
    </font>
    <font>
      <sz val="14"/>
      <name val="Calibri"/>
      <family val="2"/>
    </font>
    <font>
      <b/>
      <sz val="14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4"/>
      <color theme="1"/>
      <name val="Arial"/>
      <family val="2"/>
    </font>
    <font>
      <b/>
      <sz val="11"/>
      <color theme="1"/>
      <name val="Arial"/>
      <family val="2"/>
    </font>
    <font>
      <sz val="12"/>
      <color theme="1"/>
      <name val="Arial"/>
      <family val="2"/>
    </font>
    <font>
      <sz val="11"/>
      <name val="Arial"/>
      <family val="2"/>
    </font>
    <font>
      <sz val="12"/>
      <name val="Arial"/>
      <family val="2"/>
    </font>
    <font>
      <b/>
      <sz val="20"/>
      <color theme="1"/>
      <name val="Calibri"/>
      <family val="2"/>
      <scheme val="minor"/>
    </font>
    <font>
      <sz val="11"/>
      <color rgb="FFFF0000"/>
      <name val="Arial"/>
      <family val="2"/>
    </font>
    <font>
      <b/>
      <sz val="11"/>
      <name val="Calibri"/>
      <family val="2"/>
    </font>
    <font>
      <b/>
      <sz val="14"/>
      <color rgb="FF000000"/>
      <name val="Calibri"/>
      <family val="2"/>
      <scheme val="minor"/>
    </font>
    <font>
      <sz val="14"/>
      <name val="Calibri"/>
      <family val="2"/>
      <scheme val="minor"/>
    </font>
    <font>
      <sz val="14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rgb="FFD0D8E8"/>
        <bgColor indexed="64"/>
      </patternFill>
    </fill>
    <fill>
      <patternFill patternType="solid">
        <fgColor rgb="FFE9EDF4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-0.249977111117893"/>
        <bgColor indexed="64"/>
      </patternFill>
    </fill>
  </fills>
  <borders count="26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/>
      <bottom style="medium">
        <color indexed="64"/>
      </bottom>
      <diagonal/>
    </border>
    <border>
      <left style="medium">
        <color theme="1"/>
      </left>
      <right style="medium">
        <color theme="1"/>
      </right>
      <top style="medium">
        <color indexed="64"/>
      </top>
      <bottom style="medium">
        <color rgb="FFFFFFFF"/>
      </bottom>
      <diagonal/>
    </border>
    <border>
      <left style="medium">
        <color theme="1"/>
      </left>
      <right style="medium">
        <color theme="1"/>
      </right>
      <top style="medium">
        <color rgb="FFFFFFFF"/>
      </top>
      <bottom style="medium">
        <color rgb="FFFFFFFF"/>
      </bottom>
      <diagonal/>
    </border>
    <border>
      <left style="medium">
        <color theme="1"/>
      </left>
      <right style="medium">
        <color theme="1"/>
      </right>
      <top style="medium">
        <color rgb="FFFFFFFF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indexed="64"/>
      </top>
      <bottom style="medium">
        <color rgb="FFFFFFFF"/>
      </bottom>
      <diagonal/>
    </border>
    <border>
      <left style="medium">
        <color auto="1"/>
      </left>
      <right style="medium">
        <color auto="1"/>
      </right>
      <top/>
      <bottom style="medium">
        <color rgb="FFFFFFFF"/>
      </bottom>
      <diagonal/>
    </border>
    <border>
      <left style="medium">
        <color auto="1"/>
      </left>
      <right style="medium">
        <color auto="1"/>
      </right>
      <top style="medium">
        <color rgb="FFFFFFFF"/>
      </top>
      <bottom style="medium">
        <color indexed="64"/>
      </bottom>
      <diagonal/>
    </border>
    <border>
      <left/>
      <right style="medium">
        <color auto="1"/>
      </right>
      <top style="medium">
        <color indexed="64"/>
      </top>
      <bottom style="medium">
        <color rgb="FFFFFFFF"/>
      </bottom>
      <diagonal/>
    </border>
    <border>
      <left/>
      <right style="medium">
        <color auto="1"/>
      </right>
      <top style="medium">
        <color rgb="FFFFFFFF"/>
      </top>
      <bottom style="medium">
        <color rgb="FFFFFFFF"/>
      </bottom>
      <diagonal/>
    </border>
    <border>
      <left/>
      <right style="medium">
        <color auto="1"/>
      </right>
      <top style="medium">
        <color rgb="FFFFFFFF"/>
      </top>
      <bottom style="medium">
        <color indexed="64"/>
      </bottom>
      <diagonal/>
    </border>
    <border>
      <left style="medium">
        <color theme="1"/>
      </left>
      <right style="medium">
        <color theme="1"/>
      </right>
      <top/>
      <bottom style="medium">
        <color rgb="FFFFFFFF"/>
      </bottom>
      <diagonal/>
    </border>
    <border>
      <left/>
      <right style="medium">
        <color auto="1"/>
      </right>
      <top/>
      <bottom style="medium">
        <color rgb="FFFFFFFF"/>
      </bottom>
      <diagonal/>
    </border>
    <border>
      <left style="medium">
        <color auto="1"/>
      </left>
      <right style="medium">
        <color auto="1"/>
      </right>
      <top style="medium">
        <color rgb="FFFFFFFF"/>
      </top>
      <bottom style="medium">
        <color rgb="FFFFFFFF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43" fontId="4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4" fillId="0" borderId="0"/>
  </cellStyleXfs>
  <cellXfs count="144">
    <xf numFmtId="0" fontId="0" fillId="0" borderId="0" xfId="0"/>
    <xf numFmtId="0" fontId="0" fillId="0" borderId="0" xfId="0"/>
    <xf numFmtId="4" fontId="0" fillId="0" borderId="0" xfId="0" applyNumberFormat="1"/>
    <xf numFmtId="0" fontId="10" fillId="0" borderId="0" xfId="0" applyFont="1"/>
    <xf numFmtId="0" fontId="10" fillId="0" borderId="0" xfId="0" applyFont="1" applyAlignment="1">
      <alignment horizontal="center"/>
    </xf>
    <xf numFmtId="2" fontId="10" fillId="0" borderId="0" xfId="0" applyNumberFormat="1" applyFont="1"/>
    <xf numFmtId="0" fontId="12" fillId="8" borderId="2" xfId="0" applyFont="1" applyFill="1" applyBorder="1" applyAlignment="1">
      <alignment horizontal="center" vertical="center"/>
    </xf>
    <xf numFmtId="0" fontId="12" fillId="8" borderId="2" xfId="0" applyFont="1" applyFill="1" applyBorder="1" applyAlignment="1">
      <alignment horizontal="center" vertical="center" wrapText="1"/>
    </xf>
    <xf numFmtId="2" fontId="12" fillId="8" borderId="2" xfId="0" applyNumberFormat="1" applyFont="1" applyFill="1" applyBorder="1" applyAlignment="1">
      <alignment horizontal="center" vertical="center" wrapText="1"/>
    </xf>
    <xf numFmtId="0" fontId="13" fillId="16" borderId="2" xfId="0" applyFont="1" applyFill="1" applyBorder="1" applyAlignment="1">
      <alignment horizontal="left" vertical="center"/>
    </xf>
    <xf numFmtId="3" fontId="10" fillId="16" borderId="2" xfId="0" applyNumberFormat="1" applyFont="1" applyFill="1" applyBorder="1" applyAlignment="1">
      <alignment horizontal="center" vertical="center"/>
    </xf>
    <xf numFmtId="4" fontId="10" fillId="16" borderId="2" xfId="0" applyNumberFormat="1" applyFont="1" applyFill="1" applyBorder="1" applyAlignment="1">
      <alignment horizontal="center" vertical="center"/>
    </xf>
    <xf numFmtId="0" fontId="10" fillId="16" borderId="2" xfId="0" applyFont="1" applyFill="1" applyBorder="1" applyAlignment="1">
      <alignment horizontal="center" vertical="center"/>
    </xf>
    <xf numFmtId="0" fontId="14" fillId="16" borderId="2" xfId="0" applyFont="1" applyFill="1" applyBorder="1" applyAlignment="1">
      <alignment horizontal="center" vertical="center"/>
    </xf>
    <xf numFmtId="43" fontId="10" fillId="16" borderId="2" xfId="2" applyFont="1" applyFill="1" applyBorder="1" applyAlignment="1">
      <alignment horizontal="center" vertical="center"/>
    </xf>
    <xf numFmtId="0" fontId="10" fillId="16" borderId="0" xfId="0" applyFont="1" applyFill="1"/>
    <xf numFmtId="3" fontId="10" fillId="0" borderId="0" xfId="0" applyNumberFormat="1" applyFont="1"/>
    <xf numFmtId="0" fontId="12" fillId="9" borderId="2" xfId="0" applyFont="1" applyFill="1" applyBorder="1" applyAlignment="1">
      <alignment horizontal="center" vertical="center"/>
    </xf>
    <xf numFmtId="0" fontId="12" fillId="9" borderId="2" xfId="0" applyFont="1" applyFill="1" applyBorder="1" applyAlignment="1">
      <alignment horizontal="center" vertical="center" wrapText="1"/>
    </xf>
    <xf numFmtId="0" fontId="5" fillId="12" borderId="4" xfId="0" applyFont="1" applyFill="1" applyBorder="1" applyAlignment="1">
      <alignment horizontal="center" vertical="center" wrapText="1" readingOrder="1"/>
    </xf>
    <xf numFmtId="0" fontId="5" fillId="12" borderId="9" xfId="0" applyFont="1" applyFill="1" applyBorder="1" applyAlignment="1">
      <alignment horizontal="center" vertical="center" wrapText="1" readingOrder="1"/>
    </xf>
    <xf numFmtId="0" fontId="5" fillId="7" borderId="9" xfId="0" applyFont="1" applyFill="1" applyBorder="1" applyAlignment="1">
      <alignment horizontal="center" vertical="center" wrapText="1" readingOrder="1"/>
    </xf>
    <xf numFmtId="0" fontId="5" fillId="7" borderId="4" xfId="0" applyFont="1" applyFill="1" applyBorder="1" applyAlignment="1">
      <alignment horizontal="center" vertical="center" wrapText="1" readingOrder="1"/>
    </xf>
    <xf numFmtId="0" fontId="1" fillId="4" borderId="4" xfId="0" applyFont="1" applyFill="1" applyBorder="1" applyAlignment="1">
      <alignment horizontal="left" vertical="center" wrapText="1" readingOrder="1"/>
    </xf>
    <xf numFmtId="4" fontId="1" fillId="13" borderId="4" xfId="0" applyNumberFormat="1" applyFont="1" applyFill="1" applyBorder="1" applyAlignment="1">
      <alignment horizontal="center" vertical="center" wrapText="1" readingOrder="1"/>
    </xf>
    <xf numFmtId="3" fontId="1" fillId="13" borderId="4" xfId="0" applyNumberFormat="1" applyFont="1" applyFill="1" applyBorder="1" applyAlignment="1">
      <alignment horizontal="center" vertical="center" wrapText="1" readingOrder="1"/>
    </xf>
    <xf numFmtId="4" fontId="1" fillId="6" borderId="4" xfId="0" applyNumberFormat="1" applyFont="1" applyFill="1" applyBorder="1" applyAlignment="1">
      <alignment horizontal="center" vertical="center" wrapText="1" readingOrder="1"/>
    </xf>
    <xf numFmtId="3" fontId="1" fillId="6" borderId="4" xfId="0" applyNumberFormat="1" applyFont="1" applyFill="1" applyBorder="1" applyAlignment="1">
      <alignment horizontal="center" vertical="center" wrapText="1" readingOrder="1"/>
    </xf>
    <xf numFmtId="0" fontId="7" fillId="5" borderId="4" xfId="0" applyNumberFormat="1" applyFont="1" applyFill="1" applyBorder="1" applyAlignment="1">
      <alignment horizontal="center" vertical="center" wrapText="1" readingOrder="1"/>
    </xf>
    <xf numFmtId="0" fontId="2" fillId="4" borderId="4" xfId="0" applyFont="1" applyFill="1" applyBorder="1" applyAlignment="1">
      <alignment horizontal="left" vertical="center" wrapText="1" readingOrder="1"/>
    </xf>
    <xf numFmtId="4" fontId="3" fillId="14" borderId="4" xfId="0" applyNumberFormat="1" applyFont="1" applyFill="1" applyBorder="1" applyAlignment="1">
      <alignment horizontal="center" vertical="center" wrapText="1" readingOrder="1"/>
    </xf>
    <xf numFmtId="3" fontId="3" fillId="14" borderId="4" xfId="0" applyNumberFormat="1" applyFont="1" applyFill="1" applyBorder="1" applyAlignment="1">
      <alignment horizontal="center" vertical="center" wrapText="1" readingOrder="1"/>
    </xf>
    <xf numFmtId="0" fontId="8" fillId="14" borderId="4" xfId="0" applyNumberFormat="1" applyFont="1" applyFill="1" applyBorder="1" applyAlignment="1">
      <alignment horizontal="center" vertical="center" wrapText="1" readingOrder="1"/>
    </xf>
    <xf numFmtId="4" fontId="3" fillId="15" borderId="4" xfId="0" applyNumberFormat="1" applyFont="1" applyFill="1" applyBorder="1" applyAlignment="1">
      <alignment horizontal="center" vertical="center" wrapText="1" readingOrder="1"/>
    </xf>
    <xf numFmtId="3" fontId="3" fillId="15" borderId="4" xfId="0" applyNumberFormat="1" applyFont="1" applyFill="1" applyBorder="1" applyAlignment="1">
      <alignment horizontal="center" vertical="center" wrapText="1" readingOrder="1"/>
    </xf>
    <xf numFmtId="0" fontId="1" fillId="3" borderId="4" xfId="0" applyFont="1" applyFill="1" applyBorder="1" applyAlignment="1">
      <alignment horizontal="left" vertical="center" wrapText="1" readingOrder="1"/>
    </xf>
    <xf numFmtId="4" fontId="3" fillId="9" borderId="4" xfId="0" applyNumberFormat="1" applyFont="1" applyFill="1" applyBorder="1" applyAlignment="1">
      <alignment horizontal="center" vertical="center" wrapText="1" readingOrder="1"/>
    </xf>
    <xf numFmtId="3" fontId="3" fillId="9" borderId="4" xfId="0" applyNumberFormat="1" applyFont="1" applyFill="1" applyBorder="1" applyAlignment="1">
      <alignment horizontal="center" vertical="center" wrapText="1" readingOrder="1"/>
    </xf>
    <xf numFmtId="0" fontId="3" fillId="9" borderId="4" xfId="0" applyNumberFormat="1" applyFont="1" applyFill="1" applyBorder="1" applyAlignment="1">
      <alignment horizontal="center" vertical="center" wrapText="1" readingOrder="1"/>
    </xf>
    <xf numFmtId="0" fontId="3" fillId="14" borderId="4" xfId="0" applyNumberFormat="1" applyFont="1" applyFill="1" applyBorder="1" applyAlignment="1">
      <alignment horizontal="center" vertical="center" wrapText="1" readingOrder="1"/>
    </xf>
    <xf numFmtId="4" fontId="3" fillId="8" borderId="4" xfId="0" applyNumberFormat="1" applyFont="1" applyFill="1" applyBorder="1" applyAlignment="1">
      <alignment horizontal="center" vertical="center" wrapText="1" readingOrder="1"/>
    </xf>
    <xf numFmtId="3" fontId="3" fillId="8" borderId="4" xfId="0" applyNumberFormat="1" applyFont="1" applyFill="1" applyBorder="1" applyAlignment="1">
      <alignment horizontal="center" vertical="center" wrapText="1" readingOrder="1"/>
    </xf>
    <xf numFmtId="0" fontId="1" fillId="4" borderId="10" xfId="0" applyFont="1" applyFill="1" applyBorder="1" applyAlignment="1">
      <alignment horizontal="left" vertical="center" wrapText="1" readingOrder="1"/>
    </xf>
    <xf numFmtId="0" fontId="1" fillId="3" borderId="11" xfId="0" applyFont="1" applyFill="1" applyBorder="1" applyAlignment="1">
      <alignment horizontal="left" vertical="center" wrapText="1" readingOrder="1"/>
    </xf>
    <xf numFmtId="0" fontId="1" fillId="4" borderId="11" xfId="0" applyFont="1" applyFill="1" applyBorder="1" applyAlignment="1">
      <alignment horizontal="left" vertical="center" wrapText="1" readingOrder="1"/>
    </xf>
    <xf numFmtId="0" fontId="1" fillId="3" borderId="12" xfId="0" applyFont="1" applyFill="1" applyBorder="1" applyAlignment="1">
      <alignment horizontal="left" vertical="center" wrapText="1" readingOrder="1"/>
    </xf>
    <xf numFmtId="0" fontId="6" fillId="5" borderId="4" xfId="0" applyNumberFormat="1" applyFont="1" applyFill="1" applyBorder="1" applyAlignment="1">
      <alignment horizontal="center" vertical="center" wrapText="1" readingOrder="1"/>
    </xf>
    <xf numFmtId="0" fontId="10" fillId="0" borderId="0" xfId="0" applyFont="1" applyFill="1"/>
    <xf numFmtId="0" fontId="10" fillId="0" borderId="0" xfId="0" applyFont="1" applyAlignment="1">
      <alignment horizontal="center" vertical="center"/>
    </xf>
    <xf numFmtId="0" fontId="12" fillId="0" borderId="0" xfId="0" applyFont="1" applyFill="1"/>
    <xf numFmtId="4" fontId="1" fillId="6" borderId="13" xfId="0" applyNumberFormat="1" applyFont="1" applyFill="1" applyBorder="1" applyAlignment="1">
      <alignment horizontal="center" vertical="center" wrapText="1" readingOrder="1"/>
    </xf>
    <xf numFmtId="4" fontId="1" fillId="6" borderId="14" xfId="0" applyNumberFormat="1" applyFont="1" applyFill="1" applyBorder="1" applyAlignment="1">
      <alignment horizontal="center" vertical="center" wrapText="1" readingOrder="1"/>
    </xf>
    <xf numFmtId="0" fontId="1" fillId="6" borderId="16" xfId="0" applyFont="1" applyFill="1" applyBorder="1" applyAlignment="1">
      <alignment horizontal="center" vertical="center" wrapText="1" readingOrder="1"/>
    </xf>
    <xf numFmtId="0" fontId="1" fillId="6" borderId="17" xfId="0" applyFont="1" applyFill="1" applyBorder="1" applyAlignment="1">
      <alignment horizontal="center" vertical="center" wrapText="1" readingOrder="1"/>
    </xf>
    <xf numFmtId="0" fontId="1" fillId="6" borderId="18" xfId="0" applyFont="1" applyFill="1" applyBorder="1" applyAlignment="1">
      <alignment horizontal="center" vertical="center" wrapText="1" readingOrder="1"/>
    </xf>
    <xf numFmtId="4" fontId="1" fillId="6" borderId="6" xfId="0" applyNumberFormat="1" applyFont="1" applyFill="1" applyBorder="1" applyAlignment="1">
      <alignment horizontal="center" vertical="center" wrapText="1" readingOrder="1"/>
    </xf>
    <xf numFmtId="0" fontId="3" fillId="8" borderId="4" xfId="0" applyNumberFormat="1" applyFont="1" applyFill="1" applyBorder="1" applyAlignment="1">
      <alignment horizontal="center" vertical="center" wrapText="1" readingOrder="1"/>
    </xf>
    <xf numFmtId="3" fontId="10" fillId="0" borderId="0" xfId="0" applyNumberFormat="1" applyFont="1" applyFill="1"/>
    <xf numFmtId="4" fontId="1" fillId="10" borderId="10" xfId="0" applyNumberFormat="1" applyFont="1" applyFill="1" applyBorder="1" applyAlignment="1">
      <alignment horizontal="center" vertical="center" wrapText="1" readingOrder="1"/>
    </xf>
    <xf numFmtId="4" fontId="1" fillId="10" borderId="19" xfId="0" applyNumberFormat="1" applyFont="1" applyFill="1" applyBorder="1" applyAlignment="1">
      <alignment horizontal="center" vertical="center" wrapText="1" readingOrder="1"/>
    </xf>
    <xf numFmtId="4" fontId="1" fillId="10" borderId="12" xfId="0" applyNumberFormat="1" applyFont="1" applyFill="1" applyBorder="1" applyAlignment="1">
      <alignment horizontal="center" vertical="center" wrapText="1" readingOrder="1"/>
    </xf>
    <xf numFmtId="0" fontId="1" fillId="10" borderId="16" xfId="0" applyNumberFormat="1" applyFont="1" applyFill="1" applyBorder="1" applyAlignment="1">
      <alignment horizontal="center" vertical="center" wrapText="1" readingOrder="1"/>
    </xf>
    <xf numFmtId="0" fontId="1" fillId="10" borderId="20" xfId="0" applyNumberFormat="1" applyFont="1" applyFill="1" applyBorder="1" applyAlignment="1">
      <alignment horizontal="center" vertical="center" wrapText="1" readingOrder="1"/>
    </xf>
    <xf numFmtId="0" fontId="6" fillId="10" borderId="20" xfId="0" applyNumberFormat="1" applyFont="1" applyFill="1" applyBorder="1" applyAlignment="1">
      <alignment horizontal="center" vertical="center" wrapText="1" readingOrder="1"/>
    </xf>
    <xf numFmtId="0" fontId="1" fillId="10" borderId="18" xfId="0" applyNumberFormat="1" applyFont="1" applyFill="1" applyBorder="1" applyAlignment="1">
      <alignment horizontal="center" vertical="center" wrapText="1" readingOrder="1"/>
    </xf>
    <xf numFmtId="0" fontId="1" fillId="10" borderId="10" xfId="0" applyFont="1" applyFill="1" applyBorder="1" applyAlignment="1">
      <alignment horizontal="center" vertical="center" wrapText="1" readingOrder="1"/>
    </xf>
    <xf numFmtId="0" fontId="1" fillId="10" borderId="11" xfId="0" applyFont="1" applyFill="1" applyBorder="1" applyAlignment="1">
      <alignment horizontal="center" vertical="center" wrapText="1" readingOrder="1"/>
    </xf>
    <xf numFmtId="0" fontId="1" fillId="10" borderId="12" xfId="0" applyFont="1" applyFill="1" applyBorder="1" applyAlignment="1">
      <alignment horizontal="center" vertical="center" wrapText="1" readingOrder="1"/>
    </xf>
    <xf numFmtId="4" fontId="1" fillId="5" borderId="13" xfId="0" applyNumberFormat="1" applyFont="1" applyFill="1" applyBorder="1" applyAlignment="1">
      <alignment horizontal="center" vertical="center" wrapText="1" readingOrder="1"/>
    </xf>
    <xf numFmtId="4" fontId="1" fillId="5" borderId="14" xfId="0" applyNumberFormat="1" applyFont="1" applyFill="1" applyBorder="1" applyAlignment="1">
      <alignment horizontal="center" vertical="center" wrapText="1" readingOrder="1"/>
    </xf>
    <xf numFmtId="4" fontId="1" fillId="5" borderId="15" xfId="0" applyNumberFormat="1" applyFont="1" applyFill="1" applyBorder="1" applyAlignment="1">
      <alignment horizontal="center" vertical="center" wrapText="1" readingOrder="1"/>
    </xf>
    <xf numFmtId="0" fontId="7" fillId="5" borderId="16" xfId="0" applyNumberFormat="1" applyFont="1" applyFill="1" applyBorder="1" applyAlignment="1">
      <alignment horizontal="center" vertical="center" wrapText="1" readingOrder="1"/>
    </xf>
    <xf numFmtId="0" fontId="7" fillId="5" borderId="20" xfId="0" applyNumberFormat="1" applyFont="1" applyFill="1" applyBorder="1" applyAlignment="1">
      <alignment horizontal="center" vertical="center" wrapText="1" readingOrder="1"/>
    </xf>
    <xf numFmtId="0" fontId="6" fillId="5" borderId="20" xfId="0" applyNumberFormat="1" applyFont="1" applyFill="1" applyBorder="1" applyAlignment="1">
      <alignment horizontal="center" vertical="center" wrapText="1" readingOrder="1"/>
    </xf>
    <xf numFmtId="0" fontId="7" fillId="5" borderId="18" xfId="0" applyNumberFormat="1" applyFont="1" applyFill="1" applyBorder="1" applyAlignment="1">
      <alignment horizontal="center" vertical="center" wrapText="1" readingOrder="1"/>
    </xf>
    <xf numFmtId="0" fontId="1" fillId="5" borderId="13" xfId="0" applyFont="1" applyFill="1" applyBorder="1" applyAlignment="1">
      <alignment horizontal="center" vertical="center" wrapText="1" readingOrder="1"/>
    </xf>
    <xf numFmtId="0" fontId="1" fillId="13" borderId="21" xfId="0" applyFont="1" applyFill="1" applyBorder="1" applyAlignment="1">
      <alignment horizontal="center" vertical="center" wrapText="1" readingOrder="1"/>
    </xf>
    <xf numFmtId="0" fontId="1" fillId="13" borderId="15" xfId="0" applyFont="1" applyFill="1" applyBorder="1" applyAlignment="1">
      <alignment horizontal="center" vertical="center" wrapText="1" readingOrder="1"/>
    </xf>
    <xf numFmtId="0" fontId="3" fillId="15" borderId="4" xfId="0" applyNumberFormat="1" applyFont="1" applyFill="1" applyBorder="1" applyAlignment="1">
      <alignment horizontal="center" vertical="center" wrapText="1" readingOrder="1"/>
    </xf>
    <xf numFmtId="2" fontId="10" fillId="16" borderId="2" xfId="2" applyNumberFormat="1" applyFont="1" applyFill="1" applyBorder="1" applyAlignment="1">
      <alignment horizontal="center" vertical="center"/>
    </xf>
    <xf numFmtId="0" fontId="12" fillId="16" borderId="0" xfId="0" applyFont="1" applyFill="1"/>
    <xf numFmtId="43" fontId="14" fillId="16" borderId="2" xfId="2" applyFont="1" applyFill="1" applyBorder="1" applyAlignment="1">
      <alignment horizontal="center" vertical="center"/>
    </xf>
    <xf numFmtId="3" fontId="14" fillId="16" borderId="2" xfId="0" applyNumberFormat="1" applyFont="1" applyFill="1" applyBorder="1" applyAlignment="1">
      <alignment horizontal="center" vertical="center"/>
    </xf>
    <xf numFmtId="0" fontId="15" fillId="16" borderId="2" xfId="0" applyFont="1" applyFill="1" applyBorder="1" applyAlignment="1">
      <alignment horizontal="left" vertical="center"/>
    </xf>
    <xf numFmtId="2" fontId="14" fillId="16" borderId="2" xfId="2" applyNumberFormat="1" applyFont="1" applyFill="1" applyBorder="1" applyAlignment="1">
      <alignment horizontal="center" vertical="center"/>
    </xf>
    <xf numFmtId="4" fontId="14" fillId="16" borderId="2" xfId="0" applyNumberFormat="1" applyFont="1" applyFill="1" applyBorder="1" applyAlignment="1">
      <alignment horizontal="center" vertical="center"/>
    </xf>
    <xf numFmtId="0" fontId="14" fillId="16" borderId="0" xfId="0" applyFont="1" applyFill="1"/>
    <xf numFmtId="0" fontId="12" fillId="12" borderId="2" xfId="0" applyFont="1" applyFill="1" applyBorder="1" applyAlignment="1">
      <alignment horizontal="center" vertical="center"/>
    </xf>
    <xf numFmtId="0" fontId="12" fillId="12" borderId="2" xfId="0" applyFont="1" applyFill="1" applyBorder="1" applyAlignment="1">
      <alignment horizontal="left" vertical="center"/>
    </xf>
    <xf numFmtId="3" fontId="12" fillId="12" borderId="2" xfId="0" applyNumberFormat="1" applyFont="1" applyFill="1" applyBorder="1" applyAlignment="1">
      <alignment horizontal="center" vertical="center"/>
    </xf>
    <xf numFmtId="4" fontId="12" fillId="12" borderId="2" xfId="0" applyNumberFormat="1" applyFont="1" applyFill="1" applyBorder="1" applyAlignment="1">
      <alignment horizontal="center" vertical="center"/>
    </xf>
    <xf numFmtId="2" fontId="12" fillId="12" borderId="2" xfId="0" applyNumberFormat="1" applyFont="1" applyFill="1" applyBorder="1" applyAlignment="1">
      <alignment horizontal="center" vertical="center"/>
    </xf>
    <xf numFmtId="0" fontId="12" fillId="12" borderId="2" xfId="0" applyNumberFormat="1" applyFont="1" applyFill="1" applyBorder="1" applyAlignment="1">
      <alignment horizontal="center" vertical="center"/>
    </xf>
    <xf numFmtId="3" fontId="6" fillId="6" borderId="4" xfId="0" applyNumberFormat="1" applyFont="1" applyFill="1" applyBorder="1" applyAlignment="1">
      <alignment horizontal="center" vertical="center" wrapText="1" readingOrder="1"/>
    </xf>
    <xf numFmtId="3" fontId="7" fillId="6" borderId="13" xfId="0" applyNumberFormat="1" applyFont="1" applyFill="1" applyBorder="1" applyAlignment="1">
      <alignment horizontal="center" vertical="center" wrapText="1" readingOrder="1"/>
    </xf>
    <xf numFmtId="0" fontId="7" fillId="5" borderId="9" xfId="0" applyNumberFormat="1" applyFont="1" applyFill="1" applyBorder="1" applyAlignment="1">
      <alignment horizontal="center" vertical="center" wrapText="1" readingOrder="1"/>
    </xf>
    <xf numFmtId="2" fontId="7" fillId="5" borderId="16" xfId="2" applyNumberFormat="1" applyFont="1" applyFill="1" applyBorder="1" applyAlignment="1">
      <alignment horizontal="center" vertical="center" wrapText="1" readingOrder="1"/>
    </xf>
    <xf numFmtId="2" fontId="7" fillId="5" borderId="20" xfId="2" applyNumberFormat="1" applyFont="1" applyFill="1" applyBorder="1" applyAlignment="1">
      <alignment horizontal="center" vertical="center" wrapText="1" readingOrder="1"/>
    </xf>
    <xf numFmtId="2" fontId="7" fillId="5" borderId="9" xfId="2" applyNumberFormat="1" applyFont="1" applyFill="1" applyBorder="1" applyAlignment="1">
      <alignment horizontal="center" vertical="center" wrapText="1" readingOrder="1"/>
    </xf>
    <xf numFmtId="2" fontId="8" fillId="14" borderId="4" xfId="0" applyNumberFormat="1" applyFont="1" applyFill="1" applyBorder="1" applyAlignment="1">
      <alignment horizontal="center" vertical="center" wrapText="1" readingOrder="1"/>
    </xf>
    <xf numFmtId="3" fontId="7" fillId="6" borderId="14" xfId="0" applyNumberFormat="1" applyFont="1" applyFill="1" applyBorder="1" applyAlignment="1">
      <alignment horizontal="center" vertical="center" wrapText="1" readingOrder="1"/>
    </xf>
    <xf numFmtId="3" fontId="7" fillId="6" borderId="15" xfId="0" applyNumberFormat="1" applyFont="1" applyFill="1" applyBorder="1" applyAlignment="1">
      <alignment horizontal="center" vertical="center" wrapText="1" readingOrder="1"/>
    </xf>
    <xf numFmtId="0" fontId="18" fillId="11" borderId="4" xfId="0" applyFont="1" applyFill="1" applyBorder="1" applyAlignment="1">
      <alignment horizontal="center" vertical="center" wrapText="1" readingOrder="1"/>
    </xf>
    <xf numFmtId="0" fontId="18" fillId="12" borderId="4" xfId="0" applyFont="1" applyFill="1" applyBorder="1" applyAlignment="1">
      <alignment horizontal="center" vertical="center" wrapText="1" readingOrder="1"/>
    </xf>
    <xf numFmtId="0" fontId="18" fillId="7" borderId="4" xfId="0" applyFont="1" applyFill="1" applyBorder="1" applyAlignment="1">
      <alignment horizontal="center" vertical="center" wrapText="1" readingOrder="1"/>
    </xf>
    <xf numFmtId="0" fontId="18" fillId="7" borderId="7" xfId="0" applyFont="1" applyFill="1" applyBorder="1" applyAlignment="1">
      <alignment horizontal="center" vertical="center" wrapText="1" readingOrder="1"/>
    </xf>
    <xf numFmtId="0" fontId="18" fillId="17" borderId="4" xfId="0" applyFont="1" applyFill="1" applyBorder="1" applyAlignment="1">
      <alignment horizontal="center" vertical="center" wrapText="1" readingOrder="1"/>
    </xf>
    <xf numFmtId="0" fontId="5" fillId="18" borderId="4" xfId="0" applyFont="1" applyFill="1" applyBorder="1" applyAlignment="1">
      <alignment horizontal="center" vertical="center" wrapText="1" readingOrder="1"/>
    </xf>
    <xf numFmtId="0" fontId="5" fillId="18" borderId="9" xfId="0" applyFont="1" applyFill="1" applyBorder="1" applyAlignment="1">
      <alignment horizontal="center" vertical="center" wrapText="1" readingOrder="1"/>
    </xf>
    <xf numFmtId="3" fontId="10" fillId="16" borderId="0" xfId="0" applyNumberFormat="1" applyFont="1" applyFill="1"/>
    <xf numFmtId="3" fontId="19" fillId="15" borderId="4" xfId="0" applyNumberFormat="1" applyFont="1" applyFill="1" applyBorder="1" applyAlignment="1">
      <alignment horizontal="center" vertical="center" wrapText="1" readingOrder="1"/>
    </xf>
    <xf numFmtId="3" fontId="20" fillId="16" borderId="2" xfId="0" applyNumberFormat="1" applyFont="1" applyFill="1" applyBorder="1" applyAlignment="1">
      <alignment horizontal="center" vertical="center"/>
    </xf>
    <xf numFmtId="3" fontId="21" fillId="16" borderId="2" xfId="0" applyNumberFormat="1" applyFont="1" applyFill="1" applyBorder="1" applyAlignment="1">
      <alignment horizontal="center" vertical="center"/>
    </xf>
    <xf numFmtId="4" fontId="10" fillId="16" borderId="0" xfId="0" applyNumberFormat="1" applyFont="1" applyFill="1" applyAlignment="1">
      <alignment horizontal="center" vertical="center"/>
    </xf>
    <xf numFmtId="0" fontId="13" fillId="16" borderId="3" xfId="0" applyFont="1" applyFill="1" applyBorder="1" applyAlignment="1">
      <alignment horizontal="left" vertical="center"/>
    </xf>
    <xf numFmtId="0" fontId="16" fillId="0" borderId="0" xfId="0" applyFont="1" applyAlignment="1">
      <alignment horizontal="center"/>
    </xf>
    <xf numFmtId="0" fontId="18" fillId="11" borderId="7" xfId="0" applyFont="1" applyFill="1" applyBorder="1" applyAlignment="1">
      <alignment horizontal="center" vertical="center" wrapText="1" readingOrder="1"/>
    </xf>
    <xf numFmtId="0" fontId="18" fillId="11" borderId="1" xfId="0" applyFont="1" applyFill="1" applyBorder="1" applyAlignment="1">
      <alignment horizontal="center" vertical="center" wrapText="1" readingOrder="1"/>
    </xf>
    <xf numFmtId="0" fontId="18" fillId="11" borderId="8" xfId="0" applyFont="1" applyFill="1" applyBorder="1" applyAlignment="1">
      <alignment horizontal="center" vertical="center" wrapText="1" readingOrder="1"/>
    </xf>
    <xf numFmtId="0" fontId="18" fillId="12" borderId="7" xfId="0" applyFont="1" applyFill="1" applyBorder="1" applyAlignment="1">
      <alignment horizontal="center" vertical="center" wrapText="1" readingOrder="1"/>
    </xf>
    <xf numFmtId="0" fontId="18" fillId="12" borderId="1" xfId="0" applyFont="1" applyFill="1" applyBorder="1" applyAlignment="1">
      <alignment horizontal="center" vertical="center" wrapText="1" readingOrder="1"/>
    </xf>
    <xf numFmtId="0" fontId="18" fillId="12" borderId="8" xfId="0" applyFont="1" applyFill="1" applyBorder="1" applyAlignment="1">
      <alignment horizontal="center" vertical="center" wrapText="1" readingOrder="1"/>
    </xf>
    <xf numFmtId="0" fontId="18" fillId="17" borderId="24" xfId="0" applyFont="1" applyFill="1" applyBorder="1" applyAlignment="1">
      <alignment horizontal="center" vertical="center" wrapText="1" readingOrder="1"/>
    </xf>
    <xf numFmtId="0" fontId="18" fillId="17" borderId="22" xfId="0" applyFont="1" applyFill="1" applyBorder="1" applyAlignment="1">
      <alignment horizontal="center" vertical="center" wrapText="1" readingOrder="1"/>
    </xf>
    <xf numFmtId="0" fontId="18" fillId="17" borderId="25" xfId="0" applyFont="1" applyFill="1" applyBorder="1" applyAlignment="1">
      <alignment horizontal="center" vertical="center" wrapText="1" readingOrder="1"/>
    </xf>
    <xf numFmtId="0" fontId="18" fillId="2" borderId="5" xfId="0" applyFont="1" applyFill="1" applyBorder="1" applyAlignment="1">
      <alignment horizontal="center" vertical="center" wrapText="1" readingOrder="1"/>
    </xf>
    <xf numFmtId="0" fontId="18" fillId="2" borderId="6" xfId="0" applyFont="1" applyFill="1" applyBorder="1" applyAlignment="1">
      <alignment horizontal="center" vertical="center" wrapText="1" readingOrder="1"/>
    </xf>
    <xf numFmtId="0" fontId="18" fillId="7" borderId="7" xfId="0" applyFont="1" applyFill="1" applyBorder="1" applyAlignment="1">
      <alignment horizontal="center" vertical="center" wrapText="1" readingOrder="1"/>
    </xf>
    <xf numFmtId="0" fontId="18" fillId="7" borderId="1" xfId="0" applyFont="1" applyFill="1" applyBorder="1" applyAlignment="1">
      <alignment horizontal="center" vertical="center" wrapText="1" readingOrder="1"/>
    </xf>
    <xf numFmtId="0" fontId="18" fillId="7" borderId="22" xfId="0" applyFont="1" applyFill="1" applyBorder="1" applyAlignment="1">
      <alignment horizontal="center" vertical="center" wrapText="1" readingOrder="1"/>
    </xf>
    <xf numFmtId="0" fontId="11" fillId="0" borderId="0" xfId="0" applyFont="1" applyAlignment="1">
      <alignment horizontal="center"/>
    </xf>
    <xf numFmtId="0" fontId="5" fillId="2" borderId="5" xfId="0" applyFont="1" applyFill="1" applyBorder="1" applyAlignment="1">
      <alignment horizontal="center" vertical="center" wrapText="1" readingOrder="1"/>
    </xf>
    <xf numFmtId="0" fontId="5" fillId="2" borderId="6" xfId="0" applyFont="1" applyFill="1" applyBorder="1" applyAlignment="1">
      <alignment horizontal="center" vertical="center" wrapText="1" readingOrder="1"/>
    </xf>
    <xf numFmtId="0" fontId="5" fillId="12" borderId="7" xfId="0" applyFont="1" applyFill="1" applyBorder="1" applyAlignment="1">
      <alignment horizontal="center" vertical="center" wrapText="1" readingOrder="1"/>
    </xf>
    <xf numFmtId="0" fontId="5" fillId="12" borderId="1" xfId="0" applyFont="1" applyFill="1" applyBorder="1" applyAlignment="1">
      <alignment horizontal="center" vertical="center" wrapText="1" readingOrder="1"/>
    </xf>
    <xf numFmtId="0" fontId="5" fillId="12" borderId="8" xfId="0" applyFont="1" applyFill="1" applyBorder="1" applyAlignment="1">
      <alignment horizontal="center" vertical="center" wrapText="1" readingOrder="1"/>
    </xf>
    <xf numFmtId="0" fontId="5" fillId="7" borderId="7" xfId="0" applyFont="1" applyFill="1" applyBorder="1" applyAlignment="1">
      <alignment horizontal="center" vertical="center" wrapText="1" readingOrder="1"/>
    </xf>
    <xf numFmtId="0" fontId="5" fillId="7" borderId="1" xfId="0" applyFont="1" applyFill="1" applyBorder="1" applyAlignment="1">
      <alignment horizontal="center" vertical="center" wrapText="1" readingOrder="1"/>
    </xf>
    <xf numFmtId="0" fontId="5" fillId="7" borderId="8" xfId="0" applyFont="1" applyFill="1" applyBorder="1" applyAlignment="1">
      <alignment horizontal="center" vertical="center" wrapText="1" readingOrder="1"/>
    </xf>
    <xf numFmtId="0" fontId="5" fillId="18" borderId="7" xfId="0" applyFont="1" applyFill="1" applyBorder="1" applyAlignment="1">
      <alignment horizontal="center" vertical="center" wrapText="1" readingOrder="1"/>
    </xf>
    <xf numFmtId="0" fontId="5" fillId="18" borderId="1" xfId="0" applyFont="1" applyFill="1" applyBorder="1" applyAlignment="1">
      <alignment horizontal="center" vertical="center" wrapText="1" readingOrder="1"/>
    </xf>
    <xf numFmtId="0" fontId="5" fillId="18" borderId="8" xfId="0" applyFont="1" applyFill="1" applyBorder="1" applyAlignment="1">
      <alignment horizontal="center" vertical="center" wrapText="1" readingOrder="1"/>
    </xf>
    <xf numFmtId="0" fontId="17" fillId="16" borderId="23" xfId="0" applyFont="1" applyFill="1" applyBorder="1" applyAlignment="1">
      <alignment horizontal="center" wrapText="1"/>
    </xf>
    <xf numFmtId="0" fontId="17" fillId="16" borderId="0" xfId="0" applyFont="1" applyFill="1" applyAlignment="1">
      <alignment horizontal="center" wrapText="1"/>
    </xf>
  </cellXfs>
  <cellStyles count="4">
    <cellStyle name="Comma" xfId="2" builtinId="3"/>
    <cellStyle name="Comma 14" xfId="1"/>
    <cellStyle name="Normal" xfId="0" builtinId="0"/>
    <cellStyle name="Normal 3" xfId="3"/>
  </cellStyles>
  <dxfs count="0"/>
  <tableStyles count="0" defaultTableStyle="TableStyleMedium9" defaultPivotStyle="PivotStyleLight16"/>
  <colors>
    <mruColors>
      <color rgb="FF53EB5A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B1:N29"/>
  <sheetViews>
    <sheetView topLeftCell="D1" zoomScale="80" zoomScaleNormal="80" workbookViewId="0">
      <selection activeCell="N6" sqref="N6"/>
    </sheetView>
  </sheetViews>
  <sheetFormatPr defaultRowHeight="15"/>
  <cols>
    <col min="1" max="1" width="9.140625" style="1"/>
    <col min="2" max="2" width="30" style="1" customWidth="1"/>
    <col min="3" max="3" width="19.7109375" style="1" customWidth="1"/>
    <col min="4" max="4" width="13.7109375" style="1" customWidth="1"/>
    <col min="5" max="6" width="19.7109375" style="1" customWidth="1"/>
    <col min="7" max="7" width="17.7109375" style="1" customWidth="1"/>
    <col min="8" max="8" width="22.85546875" style="1" customWidth="1"/>
    <col min="9" max="9" width="19.5703125" style="1" customWidth="1"/>
    <col min="10" max="10" width="17.7109375" style="1" customWidth="1"/>
    <col min="11" max="11" width="22.85546875" style="1" customWidth="1"/>
    <col min="12" max="12" width="19.7109375" style="1" customWidth="1"/>
    <col min="13" max="13" width="13.7109375" style="1" customWidth="1"/>
    <col min="14" max="14" width="23.42578125" style="1" customWidth="1"/>
    <col min="15" max="15" width="9.140625" style="1"/>
    <col min="16" max="16" width="15.28515625" style="1" customWidth="1"/>
    <col min="17" max="16384" width="9.140625" style="1"/>
  </cols>
  <sheetData>
    <row r="1" spans="2:14">
      <c r="B1" s="115" t="s">
        <v>52</v>
      </c>
      <c r="C1" s="115"/>
      <c r="D1" s="115"/>
      <c r="E1" s="115"/>
      <c r="F1" s="115"/>
      <c r="G1" s="115"/>
      <c r="H1" s="115"/>
      <c r="I1" s="115"/>
      <c r="J1" s="115"/>
      <c r="K1" s="115"/>
      <c r="L1" s="115"/>
      <c r="M1" s="115"/>
      <c r="N1" s="115"/>
    </row>
    <row r="2" spans="2:14">
      <c r="B2" s="115"/>
      <c r="C2" s="115"/>
      <c r="D2" s="115"/>
      <c r="E2" s="115"/>
      <c r="F2" s="115"/>
      <c r="G2" s="115"/>
      <c r="H2" s="115"/>
      <c r="I2" s="115"/>
      <c r="J2" s="115"/>
      <c r="K2" s="115"/>
      <c r="L2" s="115"/>
      <c r="M2" s="115"/>
      <c r="N2" s="115"/>
    </row>
    <row r="3" spans="2:14" ht="26.25">
      <c r="B3" s="115" t="s">
        <v>19</v>
      </c>
      <c r="C3" s="115"/>
      <c r="D3" s="115"/>
      <c r="E3" s="115"/>
      <c r="F3" s="115"/>
      <c r="G3" s="115"/>
      <c r="H3" s="115"/>
      <c r="I3" s="115"/>
      <c r="J3" s="115"/>
      <c r="K3" s="115"/>
      <c r="L3" s="115"/>
      <c r="M3" s="115"/>
      <c r="N3" s="115"/>
    </row>
    <row r="4" spans="2:14" ht="15.75" thickBot="1"/>
    <row r="5" spans="2:14" ht="30.75" customHeight="1" thickBot="1">
      <c r="B5" s="125" t="s">
        <v>27</v>
      </c>
      <c r="C5" s="116">
        <v>2016</v>
      </c>
      <c r="D5" s="117"/>
      <c r="E5" s="118"/>
      <c r="F5" s="119">
        <v>2017</v>
      </c>
      <c r="G5" s="120"/>
      <c r="H5" s="121"/>
      <c r="I5" s="127">
        <v>2018</v>
      </c>
      <c r="J5" s="128"/>
      <c r="K5" s="129"/>
      <c r="L5" s="122">
        <v>2019</v>
      </c>
      <c r="M5" s="123"/>
      <c r="N5" s="124"/>
    </row>
    <row r="6" spans="2:14" ht="30.75" customHeight="1" thickBot="1">
      <c r="B6" s="126"/>
      <c r="C6" s="102" t="s">
        <v>17</v>
      </c>
      <c r="D6" s="102" t="s">
        <v>23</v>
      </c>
      <c r="E6" s="102" t="s">
        <v>22</v>
      </c>
      <c r="F6" s="103" t="s">
        <v>17</v>
      </c>
      <c r="G6" s="103" t="s">
        <v>23</v>
      </c>
      <c r="H6" s="103" t="s">
        <v>24</v>
      </c>
      <c r="I6" s="104" t="s">
        <v>17</v>
      </c>
      <c r="J6" s="104" t="s">
        <v>23</v>
      </c>
      <c r="K6" s="105" t="s">
        <v>54</v>
      </c>
      <c r="L6" s="106" t="s">
        <v>17</v>
      </c>
      <c r="M6" s="106" t="s">
        <v>23</v>
      </c>
      <c r="N6" s="106" t="s">
        <v>56</v>
      </c>
    </row>
    <row r="7" spans="2:14" ht="30.75" customHeight="1" thickBot="1">
      <c r="B7" s="42" t="s">
        <v>21</v>
      </c>
      <c r="C7" s="58">
        <f>D7*65</f>
        <v>45500</v>
      </c>
      <c r="D7" s="65">
        <v>700</v>
      </c>
      <c r="E7" s="61">
        <v>930</v>
      </c>
      <c r="F7" s="68">
        <f>G7*85</f>
        <v>59500</v>
      </c>
      <c r="G7" s="75">
        <v>700</v>
      </c>
      <c r="H7" s="71">
        <v>770</v>
      </c>
      <c r="I7" s="96">
        <v>63750</v>
      </c>
      <c r="J7" s="52">
        <v>750</v>
      </c>
      <c r="K7" s="71">
        <v>764</v>
      </c>
      <c r="L7" s="50">
        <v>51000</v>
      </c>
      <c r="M7" s="52">
        <v>750</v>
      </c>
      <c r="N7" s="94">
        <f>INTEGRITI_2019!D5</f>
        <v>172</v>
      </c>
    </row>
    <row r="8" spans="2:14" ht="30" customHeight="1" thickBot="1">
      <c r="B8" s="43" t="s">
        <v>0</v>
      </c>
      <c r="C8" s="59">
        <f t="shared" ref="C8:C24" si="0">D8*65</f>
        <v>45500</v>
      </c>
      <c r="D8" s="66">
        <v>700</v>
      </c>
      <c r="E8" s="62">
        <v>844</v>
      </c>
      <c r="F8" s="69">
        <f t="shared" ref="F8:F24" si="1">G8*85</f>
        <v>59500</v>
      </c>
      <c r="G8" s="76">
        <v>700</v>
      </c>
      <c r="H8" s="72">
        <v>1286</v>
      </c>
      <c r="I8" s="97">
        <v>68000</v>
      </c>
      <c r="J8" s="53">
        <v>800</v>
      </c>
      <c r="K8" s="72">
        <v>1082</v>
      </c>
      <c r="L8" s="51">
        <v>51000</v>
      </c>
      <c r="M8" s="53">
        <v>800</v>
      </c>
      <c r="N8" s="100">
        <f>INTEGRITI_2019!D6</f>
        <v>288</v>
      </c>
    </row>
    <row r="9" spans="2:14" ht="30" customHeight="1" thickBot="1">
      <c r="B9" s="44" t="s">
        <v>1</v>
      </c>
      <c r="C9" s="59">
        <f t="shared" si="0"/>
        <v>39000</v>
      </c>
      <c r="D9" s="66">
        <v>600</v>
      </c>
      <c r="E9" s="62">
        <v>656</v>
      </c>
      <c r="F9" s="69">
        <f t="shared" si="1"/>
        <v>51000</v>
      </c>
      <c r="G9" s="76">
        <v>600</v>
      </c>
      <c r="H9" s="72">
        <v>842</v>
      </c>
      <c r="I9" s="97">
        <v>55250</v>
      </c>
      <c r="J9" s="53">
        <v>650</v>
      </c>
      <c r="K9" s="72">
        <v>747</v>
      </c>
      <c r="L9" s="51">
        <v>42500</v>
      </c>
      <c r="M9" s="53">
        <v>650</v>
      </c>
      <c r="N9" s="100">
        <f>INTEGRITI_2019!D7</f>
        <v>163</v>
      </c>
    </row>
    <row r="10" spans="2:14" ht="30" customHeight="1" thickBot="1">
      <c r="B10" s="43" t="s">
        <v>2</v>
      </c>
      <c r="C10" s="59">
        <f t="shared" si="0"/>
        <v>19500</v>
      </c>
      <c r="D10" s="66">
        <v>300</v>
      </c>
      <c r="E10" s="62">
        <v>392</v>
      </c>
      <c r="F10" s="69">
        <f t="shared" si="1"/>
        <v>25500</v>
      </c>
      <c r="G10" s="76">
        <v>300</v>
      </c>
      <c r="H10" s="72">
        <v>563</v>
      </c>
      <c r="I10" s="97">
        <v>29750</v>
      </c>
      <c r="J10" s="53">
        <v>350</v>
      </c>
      <c r="K10" s="73">
        <v>349</v>
      </c>
      <c r="L10" s="51">
        <v>21250</v>
      </c>
      <c r="M10" s="53">
        <v>350</v>
      </c>
      <c r="N10" s="100">
        <f>INTEGRITI_2019!D8</f>
        <v>84</v>
      </c>
    </row>
    <row r="11" spans="2:14" ht="30" customHeight="1" thickBot="1">
      <c r="B11" s="44" t="s">
        <v>3</v>
      </c>
      <c r="C11" s="59">
        <f t="shared" si="0"/>
        <v>13000</v>
      </c>
      <c r="D11" s="66">
        <v>200</v>
      </c>
      <c r="E11" s="62">
        <v>253</v>
      </c>
      <c r="F11" s="69">
        <f t="shared" si="1"/>
        <v>17000</v>
      </c>
      <c r="G11" s="76">
        <v>200</v>
      </c>
      <c r="H11" s="72">
        <v>291</v>
      </c>
      <c r="I11" s="97">
        <v>21250</v>
      </c>
      <c r="J11" s="53">
        <v>250</v>
      </c>
      <c r="K11" s="72">
        <v>253</v>
      </c>
      <c r="L11" s="51">
        <v>21250</v>
      </c>
      <c r="M11" s="53">
        <v>250</v>
      </c>
      <c r="N11" s="100">
        <f>INTEGRITI_2019!D9</f>
        <v>76</v>
      </c>
    </row>
    <row r="12" spans="2:14" ht="30" customHeight="1" thickBot="1">
      <c r="B12" s="43" t="s">
        <v>4</v>
      </c>
      <c r="C12" s="59">
        <f t="shared" si="0"/>
        <v>19500</v>
      </c>
      <c r="D12" s="66">
        <v>300</v>
      </c>
      <c r="E12" s="62">
        <v>410</v>
      </c>
      <c r="F12" s="69">
        <f t="shared" si="1"/>
        <v>25500</v>
      </c>
      <c r="G12" s="76">
        <v>300</v>
      </c>
      <c r="H12" s="72">
        <v>282</v>
      </c>
      <c r="I12" s="97">
        <v>29750</v>
      </c>
      <c r="J12" s="53">
        <v>350</v>
      </c>
      <c r="K12" s="73">
        <v>225</v>
      </c>
      <c r="L12" s="51">
        <v>21250</v>
      </c>
      <c r="M12" s="53">
        <v>350</v>
      </c>
      <c r="N12" s="100">
        <f>INTEGRITI_2019!D10</f>
        <v>51</v>
      </c>
    </row>
    <row r="13" spans="2:14" ht="30" customHeight="1" thickBot="1">
      <c r="B13" s="44" t="s">
        <v>5</v>
      </c>
      <c r="C13" s="59">
        <f t="shared" si="0"/>
        <v>6500</v>
      </c>
      <c r="D13" s="66">
        <v>100</v>
      </c>
      <c r="E13" s="62">
        <v>109</v>
      </c>
      <c r="F13" s="69">
        <f t="shared" si="1"/>
        <v>8500</v>
      </c>
      <c r="G13" s="76">
        <v>100</v>
      </c>
      <c r="H13" s="73">
        <v>71</v>
      </c>
      <c r="I13" s="97">
        <v>12750</v>
      </c>
      <c r="J13" s="53">
        <v>150</v>
      </c>
      <c r="K13" s="73">
        <v>83</v>
      </c>
      <c r="L13" s="51">
        <v>8500</v>
      </c>
      <c r="M13" s="53">
        <v>150</v>
      </c>
      <c r="N13" s="100">
        <f>INTEGRITI_2019!D11</f>
        <v>11</v>
      </c>
    </row>
    <row r="14" spans="2:14" ht="30" customHeight="1" thickBot="1">
      <c r="B14" s="43" t="s">
        <v>6</v>
      </c>
      <c r="C14" s="59">
        <f t="shared" si="0"/>
        <v>26000</v>
      </c>
      <c r="D14" s="66">
        <v>400</v>
      </c>
      <c r="E14" s="62">
        <v>474</v>
      </c>
      <c r="F14" s="69">
        <f t="shared" si="1"/>
        <v>34000</v>
      </c>
      <c r="G14" s="76">
        <v>400</v>
      </c>
      <c r="H14" s="72">
        <v>502</v>
      </c>
      <c r="I14" s="97">
        <v>38250</v>
      </c>
      <c r="J14" s="53">
        <v>450</v>
      </c>
      <c r="K14" s="73">
        <v>370</v>
      </c>
      <c r="L14" s="51">
        <v>21250</v>
      </c>
      <c r="M14" s="53">
        <v>450</v>
      </c>
      <c r="N14" s="100">
        <f>INTEGRITI_2019!D12</f>
        <v>95</v>
      </c>
    </row>
    <row r="15" spans="2:14" ht="30" customHeight="1" thickBot="1">
      <c r="B15" s="44" t="s">
        <v>7</v>
      </c>
      <c r="C15" s="59">
        <f t="shared" si="0"/>
        <v>19500</v>
      </c>
      <c r="D15" s="66">
        <v>300</v>
      </c>
      <c r="E15" s="62">
        <v>306</v>
      </c>
      <c r="F15" s="69">
        <f t="shared" si="1"/>
        <v>25500</v>
      </c>
      <c r="G15" s="76">
        <v>300</v>
      </c>
      <c r="H15" s="72">
        <v>309</v>
      </c>
      <c r="I15" s="97">
        <v>29750</v>
      </c>
      <c r="J15" s="53">
        <v>350</v>
      </c>
      <c r="K15" s="73">
        <v>313</v>
      </c>
      <c r="L15" s="51">
        <v>21250</v>
      </c>
      <c r="M15" s="53">
        <v>350</v>
      </c>
      <c r="N15" s="100">
        <f>INTEGRITI_2019!D13</f>
        <v>87</v>
      </c>
    </row>
    <row r="16" spans="2:14" ht="30.75" customHeight="1" thickBot="1">
      <c r="B16" s="43" t="s">
        <v>8</v>
      </c>
      <c r="C16" s="59">
        <f t="shared" si="0"/>
        <v>19500</v>
      </c>
      <c r="D16" s="66">
        <v>300</v>
      </c>
      <c r="E16" s="62">
        <v>310</v>
      </c>
      <c r="F16" s="69">
        <f t="shared" si="1"/>
        <v>25500</v>
      </c>
      <c r="G16" s="76">
        <v>300</v>
      </c>
      <c r="H16" s="72">
        <v>312</v>
      </c>
      <c r="I16" s="97">
        <v>29750</v>
      </c>
      <c r="J16" s="53">
        <v>350</v>
      </c>
      <c r="K16" s="73">
        <v>210</v>
      </c>
      <c r="L16" s="51">
        <v>17000</v>
      </c>
      <c r="M16" s="53">
        <v>350</v>
      </c>
      <c r="N16" s="100">
        <f>INTEGRITI_2019!D14</f>
        <v>47</v>
      </c>
    </row>
    <row r="17" spans="2:14" ht="30" customHeight="1" thickBot="1">
      <c r="B17" s="44" t="s">
        <v>9</v>
      </c>
      <c r="C17" s="59">
        <f t="shared" si="0"/>
        <v>19500</v>
      </c>
      <c r="D17" s="66">
        <v>300</v>
      </c>
      <c r="E17" s="62">
        <v>342</v>
      </c>
      <c r="F17" s="69">
        <f t="shared" si="1"/>
        <v>25500</v>
      </c>
      <c r="G17" s="76">
        <v>300</v>
      </c>
      <c r="H17" s="72">
        <v>399</v>
      </c>
      <c r="I17" s="97">
        <v>29750</v>
      </c>
      <c r="J17" s="53">
        <v>350</v>
      </c>
      <c r="K17" s="73">
        <v>265</v>
      </c>
      <c r="L17" s="51">
        <v>21250</v>
      </c>
      <c r="M17" s="53">
        <v>350</v>
      </c>
      <c r="N17" s="100">
        <f>INTEGRITI_2019!D15</f>
        <v>71</v>
      </c>
    </row>
    <row r="18" spans="2:14" ht="30" customHeight="1" thickBot="1">
      <c r="B18" s="43" t="s">
        <v>10</v>
      </c>
      <c r="C18" s="59">
        <f t="shared" si="0"/>
        <v>13000</v>
      </c>
      <c r="D18" s="66">
        <v>200</v>
      </c>
      <c r="E18" s="62">
        <v>495</v>
      </c>
      <c r="F18" s="69">
        <f t="shared" si="1"/>
        <v>17000</v>
      </c>
      <c r="G18" s="76">
        <v>200</v>
      </c>
      <c r="H18" s="72">
        <v>492</v>
      </c>
      <c r="I18" s="97">
        <v>21250</v>
      </c>
      <c r="J18" s="53">
        <v>250</v>
      </c>
      <c r="K18" s="73">
        <v>249</v>
      </c>
      <c r="L18" s="51">
        <v>17000</v>
      </c>
      <c r="M18" s="53">
        <v>250</v>
      </c>
      <c r="N18" s="100">
        <f>INTEGRITI_2019!D16</f>
        <v>93</v>
      </c>
    </row>
    <row r="19" spans="2:14" ht="30" customHeight="1" thickBot="1">
      <c r="B19" s="44" t="s">
        <v>11</v>
      </c>
      <c r="C19" s="59">
        <f t="shared" si="0"/>
        <v>35750</v>
      </c>
      <c r="D19" s="66">
        <v>550</v>
      </c>
      <c r="E19" s="62">
        <v>939</v>
      </c>
      <c r="F19" s="69">
        <f t="shared" si="1"/>
        <v>42500</v>
      </c>
      <c r="G19" s="76">
        <v>500</v>
      </c>
      <c r="H19" s="72">
        <v>733</v>
      </c>
      <c r="I19" s="97">
        <v>51000</v>
      </c>
      <c r="J19" s="53">
        <v>600</v>
      </c>
      <c r="K19" s="72">
        <v>605</v>
      </c>
      <c r="L19" s="51">
        <v>42500</v>
      </c>
      <c r="M19" s="53">
        <v>600</v>
      </c>
      <c r="N19" s="100">
        <f>INTEGRITI_2019!D17</f>
        <v>158</v>
      </c>
    </row>
    <row r="20" spans="2:14" ht="30" customHeight="1" thickBot="1">
      <c r="B20" s="43" t="s">
        <v>12</v>
      </c>
      <c r="C20" s="59">
        <f t="shared" si="0"/>
        <v>9750</v>
      </c>
      <c r="D20" s="66">
        <v>150</v>
      </c>
      <c r="E20" s="62">
        <v>182</v>
      </c>
      <c r="F20" s="69">
        <f t="shared" si="1"/>
        <v>12750</v>
      </c>
      <c r="G20" s="76">
        <v>150</v>
      </c>
      <c r="H20" s="73">
        <v>119</v>
      </c>
      <c r="I20" s="97">
        <v>17000</v>
      </c>
      <c r="J20" s="53">
        <v>200</v>
      </c>
      <c r="K20" s="73">
        <v>101</v>
      </c>
      <c r="L20" s="51">
        <v>8500</v>
      </c>
      <c r="M20" s="53">
        <v>200</v>
      </c>
      <c r="N20" s="100">
        <f>INTEGRITI_2019!D18</f>
        <v>26</v>
      </c>
    </row>
    <row r="21" spans="2:14" ht="30" customHeight="1" thickBot="1">
      <c r="B21" s="44" t="s">
        <v>13</v>
      </c>
      <c r="C21" s="59">
        <f t="shared" si="0"/>
        <v>6500</v>
      </c>
      <c r="D21" s="66">
        <v>100</v>
      </c>
      <c r="E21" s="63">
        <v>88</v>
      </c>
      <c r="F21" s="69">
        <f t="shared" si="1"/>
        <v>12750</v>
      </c>
      <c r="G21" s="76">
        <v>150</v>
      </c>
      <c r="H21" s="72">
        <v>194</v>
      </c>
      <c r="I21" s="97">
        <v>17000</v>
      </c>
      <c r="J21" s="53">
        <v>200</v>
      </c>
      <c r="K21" s="73">
        <v>120</v>
      </c>
      <c r="L21" s="51">
        <v>8500</v>
      </c>
      <c r="M21" s="53">
        <v>200</v>
      </c>
      <c r="N21" s="100">
        <f>INTEGRITI_2019!D19</f>
        <v>35</v>
      </c>
    </row>
    <row r="22" spans="2:14" ht="30" customHeight="1" thickBot="1">
      <c r="B22" s="43" t="s">
        <v>14</v>
      </c>
      <c r="C22" s="59">
        <f t="shared" si="0"/>
        <v>32500</v>
      </c>
      <c r="D22" s="66">
        <v>500</v>
      </c>
      <c r="E22" s="62">
        <v>602</v>
      </c>
      <c r="F22" s="69">
        <f t="shared" si="1"/>
        <v>42500</v>
      </c>
      <c r="G22" s="76">
        <v>500</v>
      </c>
      <c r="H22" s="72">
        <v>885</v>
      </c>
      <c r="I22" s="97">
        <v>51000</v>
      </c>
      <c r="J22" s="53">
        <v>600</v>
      </c>
      <c r="K22" s="72">
        <v>606</v>
      </c>
      <c r="L22" s="51">
        <v>34000</v>
      </c>
      <c r="M22" s="53">
        <v>600</v>
      </c>
      <c r="N22" s="100">
        <f>INTEGRITI_2019!D20</f>
        <v>135</v>
      </c>
    </row>
    <row r="23" spans="2:14" ht="30" customHeight="1" thickBot="1">
      <c r="B23" s="44" t="s">
        <v>15</v>
      </c>
      <c r="C23" s="59">
        <f t="shared" si="0"/>
        <v>9750</v>
      </c>
      <c r="D23" s="66">
        <v>150</v>
      </c>
      <c r="E23" s="62">
        <v>229</v>
      </c>
      <c r="F23" s="69">
        <f t="shared" si="1"/>
        <v>12750</v>
      </c>
      <c r="G23" s="76">
        <v>150</v>
      </c>
      <c r="H23" s="72">
        <v>281</v>
      </c>
      <c r="I23" s="97">
        <v>17000</v>
      </c>
      <c r="J23" s="53">
        <v>200</v>
      </c>
      <c r="K23" s="73">
        <v>195</v>
      </c>
      <c r="L23" s="51">
        <v>8500</v>
      </c>
      <c r="M23" s="53">
        <v>200</v>
      </c>
      <c r="N23" s="100">
        <f>INTEGRITI_2019!D21</f>
        <v>68</v>
      </c>
    </row>
    <row r="24" spans="2:14" ht="29.25" customHeight="1" thickBot="1">
      <c r="B24" s="45" t="s">
        <v>16</v>
      </c>
      <c r="C24" s="60">
        <f t="shared" si="0"/>
        <v>9750</v>
      </c>
      <c r="D24" s="67">
        <v>150</v>
      </c>
      <c r="E24" s="64">
        <v>156</v>
      </c>
      <c r="F24" s="70">
        <f t="shared" si="1"/>
        <v>12750</v>
      </c>
      <c r="G24" s="77">
        <v>150</v>
      </c>
      <c r="H24" s="74">
        <v>156</v>
      </c>
      <c r="I24" s="98">
        <v>12750</v>
      </c>
      <c r="J24" s="54">
        <v>150</v>
      </c>
      <c r="K24" s="95">
        <v>168</v>
      </c>
      <c r="L24" s="55">
        <v>8500</v>
      </c>
      <c r="M24" s="54">
        <v>150</v>
      </c>
      <c r="N24" s="101">
        <f>INTEGRITI_2019!D22</f>
        <v>83</v>
      </c>
    </row>
    <row r="25" spans="2:14" ht="38.25" customHeight="1" thickBot="1">
      <c r="B25" s="29" t="s">
        <v>20</v>
      </c>
      <c r="C25" s="36">
        <f t="shared" ref="C25:L25" si="2">SUM(C7:C24)</f>
        <v>390000</v>
      </c>
      <c r="D25" s="37">
        <f t="shared" si="2"/>
        <v>6000</v>
      </c>
      <c r="E25" s="38">
        <f t="shared" si="2"/>
        <v>7717</v>
      </c>
      <c r="F25" s="30">
        <f t="shared" si="2"/>
        <v>510000</v>
      </c>
      <c r="G25" s="31">
        <f t="shared" si="2"/>
        <v>6000</v>
      </c>
      <c r="H25" s="39">
        <f t="shared" si="2"/>
        <v>8487</v>
      </c>
      <c r="I25" s="99">
        <f>SUM(I7:I24)</f>
        <v>595000</v>
      </c>
      <c r="J25" s="39">
        <f>SUM(J7:J24)</f>
        <v>7000</v>
      </c>
      <c r="K25" s="39">
        <f>SUM(K7:K24)</f>
        <v>6705</v>
      </c>
      <c r="L25" s="40">
        <f t="shared" si="2"/>
        <v>425000</v>
      </c>
      <c r="M25" s="41">
        <f>SUM(M7:M24)</f>
        <v>7000</v>
      </c>
      <c r="N25" s="56">
        <f>SUM(N7:N24)</f>
        <v>1743</v>
      </c>
    </row>
    <row r="28" spans="2:14">
      <c r="C28" s="2"/>
      <c r="E28" s="2"/>
      <c r="F28" s="2"/>
      <c r="H28" s="2"/>
      <c r="I28" s="2"/>
      <c r="J28" s="2"/>
      <c r="K28" s="2"/>
      <c r="L28" s="2"/>
      <c r="N28" s="2"/>
    </row>
    <row r="29" spans="2:14" ht="15" customHeight="1"/>
  </sheetData>
  <mergeCells count="7">
    <mergeCell ref="B1:N2"/>
    <mergeCell ref="B3:N3"/>
    <mergeCell ref="C5:E5"/>
    <mergeCell ref="F5:H5"/>
    <mergeCell ref="L5:N5"/>
    <mergeCell ref="B5:B6"/>
    <mergeCell ref="I5:K5"/>
  </mergeCells>
  <pageMargins left="0.7" right="0.7" top="0.75" bottom="0.75" header="0.3" footer="0.3"/>
  <pageSetup scale="4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2:V30"/>
  <sheetViews>
    <sheetView zoomScale="60" zoomScaleNormal="60" zoomScaleSheetLayoutView="80" workbookViewId="0">
      <selection activeCell="E11" sqref="E11"/>
    </sheetView>
  </sheetViews>
  <sheetFormatPr defaultRowHeight="14.25"/>
  <cols>
    <col min="1" max="1" width="11.28515625" style="3" customWidth="1"/>
    <col min="2" max="2" width="25.42578125" style="3" bestFit="1" customWidth="1"/>
    <col min="3" max="3" width="11" style="3" customWidth="1"/>
    <col min="4" max="4" width="19.85546875" style="3" bestFit="1" customWidth="1"/>
    <col min="5" max="7" width="9.140625" style="3"/>
    <col min="8" max="8" width="9.140625" style="47" customWidth="1"/>
    <col min="9" max="16" width="9.140625" style="3"/>
    <col min="17" max="17" width="17.5703125" style="4" customWidth="1"/>
    <col min="18" max="18" width="21.28515625" style="4" bestFit="1" customWidth="1"/>
    <col min="19" max="19" width="17.5703125" style="4" customWidth="1"/>
    <col min="20" max="20" width="24" style="3" bestFit="1" customWidth="1"/>
    <col min="21" max="21" width="13.28515625" style="5" customWidth="1"/>
    <col min="22" max="22" width="24.140625" style="3" bestFit="1" customWidth="1"/>
    <col min="23" max="16384" width="9.140625" style="3"/>
  </cols>
  <sheetData>
    <row r="2" spans="1:22" ht="18">
      <c r="A2" s="130" t="s">
        <v>53</v>
      </c>
      <c r="B2" s="130"/>
      <c r="C2" s="130"/>
      <c r="D2" s="130"/>
      <c r="E2" s="130"/>
      <c r="F2" s="130"/>
      <c r="G2" s="130"/>
      <c r="H2" s="130"/>
      <c r="I2" s="130"/>
      <c r="J2" s="130"/>
      <c r="K2" s="130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</row>
    <row r="4" spans="1:22" ht="45">
      <c r="A4" s="6" t="s">
        <v>26</v>
      </c>
      <c r="B4" s="7" t="s">
        <v>27</v>
      </c>
      <c r="C4" s="6" t="s">
        <v>23</v>
      </c>
      <c r="D4" s="6" t="s">
        <v>18</v>
      </c>
      <c r="E4" s="6" t="s">
        <v>28</v>
      </c>
      <c r="F4" s="6" t="s">
        <v>29</v>
      </c>
      <c r="G4" s="6" t="s">
        <v>30</v>
      </c>
      <c r="H4" s="6" t="s">
        <v>31</v>
      </c>
      <c r="I4" s="6" t="s">
        <v>32</v>
      </c>
      <c r="J4" s="6" t="s">
        <v>33</v>
      </c>
      <c r="K4" s="6" t="s">
        <v>34</v>
      </c>
      <c r="L4" s="6" t="s">
        <v>35</v>
      </c>
      <c r="M4" s="6" t="s">
        <v>36</v>
      </c>
      <c r="N4" s="6" t="s">
        <v>37</v>
      </c>
      <c r="O4" s="6" t="s">
        <v>38</v>
      </c>
      <c r="P4" s="6" t="s">
        <v>39</v>
      </c>
      <c r="Q4" s="6" t="s">
        <v>40</v>
      </c>
      <c r="R4" s="6" t="s">
        <v>50</v>
      </c>
      <c r="S4" s="7" t="s">
        <v>49</v>
      </c>
      <c r="T4" s="7" t="s">
        <v>41</v>
      </c>
      <c r="U4" s="8" t="s">
        <v>42</v>
      </c>
      <c r="V4" s="7" t="s">
        <v>43</v>
      </c>
    </row>
    <row r="5" spans="1:22" s="15" customFormat="1" ht="27.75" customHeight="1">
      <c r="A5" s="12">
        <v>1</v>
      </c>
      <c r="B5" s="9" t="s">
        <v>51</v>
      </c>
      <c r="C5" s="12">
        <v>600</v>
      </c>
      <c r="D5" s="82">
        <f t="shared" ref="D5:D22" si="0">SUM(E5:P5)</f>
        <v>172</v>
      </c>
      <c r="E5" s="10">
        <v>46</v>
      </c>
      <c r="F5" s="10">
        <v>48</v>
      </c>
      <c r="G5" s="10">
        <v>32</v>
      </c>
      <c r="H5" s="10">
        <v>46</v>
      </c>
      <c r="I5" s="10">
        <v>0</v>
      </c>
      <c r="J5" s="82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4">
        <f t="shared" ref="Q5:Q21" si="1">C5*85</f>
        <v>51000</v>
      </c>
      <c r="R5" s="79">
        <v>0</v>
      </c>
      <c r="S5" s="14">
        <f>Q5+R5</f>
        <v>51000</v>
      </c>
      <c r="T5" s="11">
        <v>12461.4</v>
      </c>
      <c r="U5" s="79">
        <v>0</v>
      </c>
      <c r="V5" s="11">
        <f>S5-T5-U5</f>
        <v>38538.6</v>
      </c>
    </row>
    <row r="6" spans="1:22" s="15" customFormat="1" ht="27.75" customHeight="1">
      <c r="A6" s="12">
        <v>2</v>
      </c>
      <c r="B6" s="83" t="s">
        <v>0</v>
      </c>
      <c r="C6" s="12">
        <v>600</v>
      </c>
      <c r="D6" s="82">
        <f t="shared" si="0"/>
        <v>288</v>
      </c>
      <c r="E6" s="12">
        <v>76</v>
      </c>
      <c r="F6" s="12">
        <v>69</v>
      </c>
      <c r="G6" s="12">
        <v>71</v>
      </c>
      <c r="H6" s="12">
        <v>72</v>
      </c>
      <c r="I6" s="12">
        <v>0</v>
      </c>
      <c r="J6" s="13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4">
        <f t="shared" si="1"/>
        <v>51000</v>
      </c>
      <c r="R6" s="79">
        <v>0</v>
      </c>
      <c r="S6" s="14">
        <f t="shared" ref="S6:S22" si="2">Q6+R6</f>
        <v>51000</v>
      </c>
      <c r="T6" s="11">
        <v>9803.4</v>
      </c>
      <c r="U6" s="79">
        <v>0</v>
      </c>
      <c r="V6" s="11">
        <f t="shared" ref="V6:V22" si="3">S6-T6-U6</f>
        <v>41196.6</v>
      </c>
    </row>
    <row r="7" spans="1:22" s="15" customFormat="1" ht="25.5" customHeight="1">
      <c r="A7" s="12">
        <v>3</v>
      </c>
      <c r="B7" s="9" t="s">
        <v>1</v>
      </c>
      <c r="C7" s="12">
        <v>500</v>
      </c>
      <c r="D7" s="82">
        <f t="shared" si="0"/>
        <v>163</v>
      </c>
      <c r="E7" s="12">
        <v>47</v>
      </c>
      <c r="F7" s="12">
        <v>35</v>
      </c>
      <c r="G7" s="12">
        <v>39</v>
      </c>
      <c r="H7" s="12">
        <v>42</v>
      </c>
      <c r="I7" s="12">
        <v>0</v>
      </c>
      <c r="J7" s="13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4">
        <f t="shared" si="1"/>
        <v>42500</v>
      </c>
      <c r="R7" s="79">
        <v>0</v>
      </c>
      <c r="S7" s="14">
        <f t="shared" si="2"/>
        <v>42500</v>
      </c>
      <c r="T7" s="11">
        <v>6565</v>
      </c>
      <c r="U7" s="79">
        <v>0</v>
      </c>
      <c r="V7" s="11">
        <f t="shared" si="3"/>
        <v>35935</v>
      </c>
    </row>
    <row r="8" spans="1:22" s="15" customFormat="1" ht="31.5" customHeight="1">
      <c r="A8" s="12">
        <v>4</v>
      </c>
      <c r="B8" s="9" t="s">
        <v>2</v>
      </c>
      <c r="C8" s="12">
        <v>250</v>
      </c>
      <c r="D8" s="82">
        <f t="shared" si="0"/>
        <v>84</v>
      </c>
      <c r="E8" s="12">
        <v>26</v>
      </c>
      <c r="F8" s="12">
        <v>23</v>
      </c>
      <c r="G8" s="12">
        <v>19</v>
      </c>
      <c r="H8" s="12">
        <v>16</v>
      </c>
      <c r="I8" s="12">
        <v>0</v>
      </c>
      <c r="J8" s="13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4">
        <f t="shared" si="1"/>
        <v>21250</v>
      </c>
      <c r="R8" s="79">
        <v>0</v>
      </c>
      <c r="S8" s="14">
        <f t="shared" si="2"/>
        <v>21250</v>
      </c>
      <c r="T8" s="11">
        <v>5880</v>
      </c>
      <c r="U8" s="79">
        <v>0</v>
      </c>
      <c r="V8" s="11">
        <f t="shared" si="3"/>
        <v>15370</v>
      </c>
    </row>
    <row r="9" spans="1:22" s="86" customFormat="1" ht="35.25" customHeight="1">
      <c r="A9" s="13">
        <v>5</v>
      </c>
      <c r="B9" s="83" t="s">
        <v>3</v>
      </c>
      <c r="C9" s="13">
        <v>250</v>
      </c>
      <c r="D9" s="82">
        <f t="shared" si="0"/>
        <v>76</v>
      </c>
      <c r="E9" s="13">
        <v>20</v>
      </c>
      <c r="F9" s="13">
        <v>25</v>
      </c>
      <c r="G9" s="13">
        <v>12</v>
      </c>
      <c r="H9" s="13">
        <v>19</v>
      </c>
      <c r="I9" s="13">
        <v>0</v>
      </c>
      <c r="J9" s="13">
        <v>0</v>
      </c>
      <c r="K9" s="13">
        <v>0</v>
      </c>
      <c r="L9" s="13">
        <v>0</v>
      </c>
      <c r="M9" s="13">
        <v>0</v>
      </c>
      <c r="N9" s="13">
        <v>0</v>
      </c>
      <c r="O9" s="13">
        <v>0</v>
      </c>
      <c r="P9" s="13">
        <v>0</v>
      </c>
      <c r="Q9" s="81">
        <f t="shared" si="1"/>
        <v>21250</v>
      </c>
      <c r="R9" s="84">
        <v>0</v>
      </c>
      <c r="S9" s="81">
        <f t="shared" si="2"/>
        <v>21250</v>
      </c>
      <c r="T9" s="85">
        <v>4348.3999999999996</v>
      </c>
      <c r="U9" s="84">
        <v>0</v>
      </c>
      <c r="V9" s="85">
        <f t="shared" si="3"/>
        <v>16901.599999999999</v>
      </c>
    </row>
    <row r="10" spans="1:22" s="15" customFormat="1" ht="29.25" customHeight="1">
      <c r="A10" s="12">
        <v>6</v>
      </c>
      <c r="B10" s="9" t="s">
        <v>4</v>
      </c>
      <c r="C10" s="12">
        <v>250</v>
      </c>
      <c r="D10" s="82">
        <f t="shared" si="0"/>
        <v>51</v>
      </c>
      <c r="E10" s="12">
        <v>0</v>
      </c>
      <c r="F10" s="12">
        <v>36</v>
      </c>
      <c r="G10" s="12">
        <v>0</v>
      </c>
      <c r="H10" s="12">
        <v>15</v>
      </c>
      <c r="I10" s="12">
        <v>0</v>
      </c>
      <c r="J10" s="13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4">
        <f t="shared" si="1"/>
        <v>21250</v>
      </c>
      <c r="R10" s="79">
        <v>0</v>
      </c>
      <c r="S10" s="14">
        <f t="shared" si="2"/>
        <v>21250</v>
      </c>
      <c r="T10" s="11">
        <v>3734</v>
      </c>
      <c r="U10" s="79">
        <v>0</v>
      </c>
      <c r="V10" s="11">
        <f t="shared" si="3"/>
        <v>17516</v>
      </c>
    </row>
    <row r="11" spans="1:22" s="15" customFormat="1" ht="24.75" customHeight="1">
      <c r="A11" s="12">
        <v>7</v>
      </c>
      <c r="B11" s="114" t="s">
        <v>5</v>
      </c>
      <c r="C11" s="12">
        <v>100</v>
      </c>
      <c r="D11" s="82">
        <f t="shared" si="0"/>
        <v>11</v>
      </c>
      <c r="E11" s="12">
        <v>0</v>
      </c>
      <c r="F11" s="12">
        <v>11</v>
      </c>
      <c r="G11" s="12">
        <v>0</v>
      </c>
      <c r="H11" s="12">
        <v>0</v>
      </c>
      <c r="I11" s="12">
        <v>0</v>
      </c>
      <c r="J11" s="13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4">
        <f t="shared" si="1"/>
        <v>8500</v>
      </c>
      <c r="R11" s="79">
        <v>0</v>
      </c>
      <c r="S11" s="14">
        <f t="shared" si="2"/>
        <v>8500</v>
      </c>
      <c r="T11" s="11">
        <v>760</v>
      </c>
      <c r="U11" s="79">
        <v>0</v>
      </c>
      <c r="V11" s="11">
        <f t="shared" si="3"/>
        <v>7740</v>
      </c>
    </row>
    <row r="12" spans="1:22" s="15" customFormat="1" ht="26.25" customHeight="1">
      <c r="A12" s="12">
        <v>8</v>
      </c>
      <c r="B12" s="9" t="s">
        <v>6</v>
      </c>
      <c r="C12" s="12">
        <v>250</v>
      </c>
      <c r="D12" s="82">
        <f t="shared" si="0"/>
        <v>95</v>
      </c>
      <c r="E12" s="12">
        <v>0</v>
      </c>
      <c r="F12" s="12">
        <v>18</v>
      </c>
      <c r="G12" s="12">
        <v>36</v>
      </c>
      <c r="H12" s="12">
        <v>41</v>
      </c>
      <c r="I12" s="12">
        <v>0</v>
      </c>
      <c r="J12" s="13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4">
        <f t="shared" si="1"/>
        <v>21250</v>
      </c>
      <c r="R12" s="79">
        <v>0</v>
      </c>
      <c r="S12" s="14">
        <f t="shared" si="2"/>
        <v>21250</v>
      </c>
      <c r="T12" s="11">
        <v>8590</v>
      </c>
      <c r="U12" s="79">
        <v>0</v>
      </c>
      <c r="V12" s="11">
        <f t="shared" si="3"/>
        <v>12660</v>
      </c>
    </row>
    <row r="13" spans="1:22" s="15" customFormat="1" ht="27" customHeight="1">
      <c r="A13" s="12">
        <v>9</v>
      </c>
      <c r="B13" s="9" t="s">
        <v>45</v>
      </c>
      <c r="C13" s="12">
        <v>250</v>
      </c>
      <c r="D13" s="82">
        <f t="shared" si="0"/>
        <v>87</v>
      </c>
      <c r="E13" s="12">
        <v>24</v>
      </c>
      <c r="F13" s="12">
        <v>15</v>
      </c>
      <c r="G13" s="12">
        <v>25</v>
      </c>
      <c r="H13" s="12">
        <v>23</v>
      </c>
      <c r="I13" s="12">
        <v>0</v>
      </c>
      <c r="J13" s="13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4">
        <f t="shared" si="1"/>
        <v>21250</v>
      </c>
      <c r="R13" s="79">
        <v>0</v>
      </c>
      <c r="S13" s="14">
        <f t="shared" si="2"/>
        <v>21250</v>
      </c>
      <c r="T13" s="11">
        <v>7187</v>
      </c>
      <c r="U13" s="79">
        <v>0</v>
      </c>
      <c r="V13" s="11">
        <f t="shared" si="3"/>
        <v>14063</v>
      </c>
    </row>
    <row r="14" spans="1:22" s="15" customFormat="1" ht="27" customHeight="1">
      <c r="A14" s="12">
        <v>10</v>
      </c>
      <c r="B14" s="83" t="s">
        <v>8</v>
      </c>
      <c r="C14" s="12">
        <v>200</v>
      </c>
      <c r="D14" s="82">
        <f t="shared" si="0"/>
        <v>47</v>
      </c>
      <c r="E14" s="12">
        <v>0</v>
      </c>
      <c r="F14" s="12">
        <v>16</v>
      </c>
      <c r="G14" s="12">
        <v>22</v>
      </c>
      <c r="H14" s="12">
        <v>9</v>
      </c>
      <c r="I14" s="12">
        <v>0</v>
      </c>
      <c r="J14" s="13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4">
        <f t="shared" si="1"/>
        <v>17000</v>
      </c>
      <c r="R14" s="79">
        <v>0</v>
      </c>
      <c r="S14" s="14">
        <f t="shared" si="2"/>
        <v>17000</v>
      </c>
      <c r="T14" s="11">
        <v>3909.4</v>
      </c>
      <c r="U14" s="79">
        <v>0</v>
      </c>
      <c r="V14" s="11">
        <f t="shared" si="3"/>
        <v>13090.6</v>
      </c>
    </row>
    <row r="15" spans="1:22" s="15" customFormat="1" ht="26.25" customHeight="1">
      <c r="A15" s="12">
        <v>11</v>
      </c>
      <c r="B15" s="9" t="s">
        <v>46</v>
      </c>
      <c r="C15" s="12">
        <v>250</v>
      </c>
      <c r="D15" s="82">
        <f t="shared" si="0"/>
        <v>71</v>
      </c>
      <c r="E15" s="12">
        <v>17</v>
      </c>
      <c r="F15" s="12">
        <v>19</v>
      </c>
      <c r="G15" s="12">
        <v>17</v>
      </c>
      <c r="H15" s="12">
        <v>18</v>
      </c>
      <c r="I15" s="12">
        <v>0</v>
      </c>
      <c r="J15" s="13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4">
        <f t="shared" si="1"/>
        <v>21250</v>
      </c>
      <c r="R15" s="79">
        <v>0</v>
      </c>
      <c r="S15" s="14">
        <f t="shared" si="2"/>
        <v>21250</v>
      </c>
      <c r="T15" s="11">
        <v>7819</v>
      </c>
      <c r="U15" s="79">
        <v>0</v>
      </c>
      <c r="V15" s="11">
        <f t="shared" si="3"/>
        <v>13431</v>
      </c>
    </row>
    <row r="16" spans="1:22" s="15" customFormat="1" ht="29.25" customHeight="1">
      <c r="A16" s="12">
        <v>12</v>
      </c>
      <c r="B16" s="9" t="s">
        <v>10</v>
      </c>
      <c r="C16" s="12">
        <v>200</v>
      </c>
      <c r="D16" s="82">
        <f t="shared" si="0"/>
        <v>93</v>
      </c>
      <c r="E16" s="12">
        <v>48</v>
      </c>
      <c r="F16" s="12">
        <v>0</v>
      </c>
      <c r="G16" s="12">
        <v>0</v>
      </c>
      <c r="H16" s="12">
        <v>45</v>
      </c>
      <c r="I16" s="12">
        <v>0</v>
      </c>
      <c r="J16" s="13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4">
        <f t="shared" si="1"/>
        <v>17000</v>
      </c>
      <c r="R16" s="79">
        <v>0</v>
      </c>
      <c r="S16" s="14">
        <f t="shared" si="2"/>
        <v>17000</v>
      </c>
      <c r="T16" s="11">
        <v>7049</v>
      </c>
      <c r="U16" s="79">
        <v>0</v>
      </c>
      <c r="V16" s="11">
        <f t="shared" si="3"/>
        <v>9951</v>
      </c>
    </row>
    <row r="17" spans="1:22" s="15" customFormat="1" ht="24.75" customHeight="1">
      <c r="A17" s="12">
        <v>13</v>
      </c>
      <c r="B17" s="9" t="s">
        <v>11</v>
      </c>
      <c r="C17" s="12">
        <v>500</v>
      </c>
      <c r="D17" s="82">
        <f t="shared" si="0"/>
        <v>158</v>
      </c>
      <c r="E17" s="12">
        <v>51</v>
      </c>
      <c r="F17" s="12">
        <v>34</v>
      </c>
      <c r="G17" s="12">
        <v>38</v>
      </c>
      <c r="H17" s="12">
        <v>35</v>
      </c>
      <c r="I17" s="12">
        <v>0</v>
      </c>
      <c r="J17" s="13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4">
        <f t="shared" si="1"/>
        <v>42500</v>
      </c>
      <c r="R17" s="79">
        <v>0</v>
      </c>
      <c r="S17" s="14">
        <f t="shared" si="2"/>
        <v>42500</v>
      </c>
      <c r="T17" s="11">
        <v>10580</v>
      </c>
      <c r="U17" s="79">
        <v>0</v>
      </c>
      <c r="V17" s="11">
        <f t="shared" si="3"/>
        <v>31920</v>
      </c>
    </row>
    <row r="18" spans="1:22" s="15" customFormat="1" ht="23.25" customHeight="1">
      <c r="A18" s="12">
        <v>14</v>
      </c>
      <c r="B18" s="9" t="s">
        <v>12</v>
      </c>
      <c r="C18" s="12">
        <v>100</v>
      </c>
      <c r="D18" s="82">
        <f t="shared" si="0"/>
        <v>26</v>
      </c>
      <c r="E18" s="12">
        <v>0</v>
      </c>
      <c r="F18" s="12">
        <v>0</v>
      </c>
      <c r="G18" s="12">
        <v>26</v>
      </c>
      <c r="H18" s="12">
        <v>0</v>
      </c>
      <c r="I18" s="12">
        <v>0</v>
      </c>
      <c r="J18" s="13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4">
        <f t="shared" si="1"/>
        <v>8500</v>
      </c>
      <c r="R18" s="79">
        <v>0</v>
      </c>
      <c r="S18" s="14">
        <f t="shared" si="2"/>
        <v>8500</v>
      </c>
      <c r="T18" s="79">
        <v>1626.2</v>
      </c>
      <c r="U18" s="79">
        <v>0</v>
      </c>
      <c r="V18" s="11">
        <f t="shared" si="3"/>
        <v>6873.8</v>
      </c>
    </row>
    <row r="19" spans="1:22" s="15" customFormat="1" ht="25.5" customHeight="1">
      <c r="A19" s="12">
        <v>15</v>
      </c>
      <c r="B19" s="9" t="s">
        <v>13</v>
      </c>
      <c r="C19" s="12">
        <v>100</v>
      </c>
      <c r="D19" s="82">
        <f t="shared" si="0"/>
        <v>35</v>
      </c>
      <c r="E19" s="12">
        <v>16</v>
      </c>
      <c r="F19" s="12">
        <v>0</v>
      </c>
      <c r="G19" s="12">
        <v>19</v>
      </c>
      <c r="H19" s="12">
        <v>0</v>
      </c>
      <c r="I19" s="12">
        <v>0</v>
      </c>
      <c r="J19" s="13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4">
        <f t="shared" si="1"/>
        <v>8500</v>
      </c>
      <c r="R19" s="79">
        <v>0</v>
      </c>
      <c r="S19" s="14">
        <f t="shared" si="2"/>
        <v>8500</v>
      </c>
      <c r="T19" s="11">
        <v>3552.8</v>
      </c>
      <c r="U19" s="79">
        <v>0</v>
      </c>
      <c r="V19" s="11">
        <f t="shared" si="3"/>
        <v>4947.2</v>
      </c>
    </row>
    <row r="20" spans="1:22" s="15" customFormat="1" ht="27.75" customHeight="1">
      <c r="A20" s="12">
        <v>16</v>
      </c>
      <c r="B20" s="83" t="s">
        <v>47</v>
      </c>
      <c r="C20" s="12">
        <v>400</v>
      </c>
      <c r="D20" s="82">
        <f t="shared" si="0"/>
        <v>135</v>
      </c>
      <c r="E20" s="12">
        <v>54</v>
      </c>
      <c r="F20" s="12">
        <v>38</v>
      </c>
      <c r="G20" s="12">
        <v>33</v>
      </c>
      <c r="H20" s="12">
        <v>10</v>
      </c>
      <c r="I20" s="12">
        <v>0</v>
      </c>
      <c r="J20" s="13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4">
        <f t="shared" si="1"/>
        <v>34000</v>
      </c>
      <c r="R20" s="79">
        <v>0</v>
      </c>
      <c r="S20" s="14">
        <f t="shared" si="2"/>
        <v>34000</v>
      </c>
      <c r="T20" s="11">
        <v>5490</v>
      </c>
      <c r="U20" s="79">
        <v>0</v>
      </c>
      <c r="V20" s="11">
        <f t="shared" si="3"/>
        <v>28510</v>
      </c>
    </row>
    <row r="21" spans="1:22" s="15" customFormat="1" ht="25.5" customHeight="1">
      <c r="A21" s="12">
        <v>17</v>
      </c>
      <c r="B21" s="83" t="s">
        <v>15</v>
      </c>
      <c r="C21" s="12">
        <v>100</v>
      </c>
      <c r="D21" s="82">
        <f t="shared" si="0"/>
        <v>68</v>
      </c>
      <c r="E21" s="12">
        <v>42</v>
      </c>
      <c r="F21" s="12">
        <v>0</v>
      </c>
      <c r="G21" s="12">
        <v>26</v>
      </c>
      <c r="H21" s="12">
        <v>0</v>
      </c>
      <c r="I21" s="12">
        <v>0</v>
      </c>
      <c r="J21" s="13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4">
        <f t="shared" si="1"/>
        <v>8500</v>
      </c>
      <c r="R21" s="79">
        <v>0</v>
      </c>
      <c r="S21" s="14">
        <f t="shared" si="2"/>
        <v>8500</v>
      </c>
      <c r="T21" s="11">
        <v>2645</v>
      </c>
      <c r="U21" s="79">
        <v>0</v>
      </c>
      <c r="V21" s="11">
        <f t="shared" si="3"/>
        <v>5855</v>
      </c>
    </row>
    <row r="22" spans="1:22" s="15" customFormat="1" ht="28.5" customHeight="1">
      <c r="A22" s="12">
        <v>18</v>
      </c>
      <c r="B22" s="9" t="s">
        <v>16</v>
      </c>
      <c r="C22" s="12">
        <v>100</v>
      </c>
      <c r="D22" s="82">
        <f t="shared" si="0"/>
        <v>83</v>
      </c>
      <c r="E22" s="12">
        <v>23</v>
      </c>
      <c r="F22" s="12">
        <v>37</v>
      </c>
      <c r="G22" s="12">
        <v>0</v>
      </c>
      <c r="H22" s="12">
        <v>23</v>
      </c>
      <c r="I22" s="12">
        <v>0</v>
      </c>
      <c r="J22" s="13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4">
        <f>C22*85</f>
        <v>8500</v>
      </c>
      <c r="R22" s="79">
        <v>0</v>
      </c>
      <c r="S22" s="14">
        <f t="shared" si="2"/>
        <v>8500</v>
      </c>
      <c r="T22" s="11">
        <v>6408</v>
      </c>
      <c r="U22" s="79">
        <v>0</v>
      </c>
      <c r="V22" s="11">
        <f t="shared" si="3"/>
        <v>2092</v>
      </c>
    </row>
    <row r="23" spans="1:22" s="80" customFormat="1" ht="25.5" customHeight="1">
      <c r="A23" s="87"/>
      <c r="B23" s="88" t="s">
        <v>48</v>
      </c>
      <c r="C23" s="87">
        <f>SUM(C5:C22)</f>
        <v>5000</v>
      </c>
      <c r="D23" s="92">
        <f>SUM(D5:D22)</f>
        <v>1743</v>
      </c>
      <c r="E23" s="89">
        <f t="shared" ref="E23:P23" si="4">SUM(E5:E22)</f>
        <v>490</v>
      </c>
      <c r="F23" s="89">
        <f t="shared" si="4"/>
        <v>424</v>
      </c>
      <c r="G23" s="89">
        <f t="shared" si="4"/>
        <v>415</v>
      </c>
      <c r="H23" s="89">
        <f t="shared" si="4"/>
        <v>414</v>
      </c>
      <c r="I23" s="89">
        <f t="shared" si="4"/>
        <v>0</v>
      </c>
      <c r="J23" s="89">
        <f t="shared" si="4"/>
        <v>0</v>
      </c>
      <c r="K23" s="89">
        <f t="shared" si="4"/>
        <v>0</v>
      </c>
      <c r="L23" s="89">
        <f t="shared" si="4"/>
        <v>0</v>
      </c>
      <c r="M23" s="89">
        <f t="shared" si="4"/>
        <v>0</v>
      </c>
      <c r="N23" s="89">
        <f t="shared" si="4"/>
        <v>0</v>
      </c>
      <c r="O23" s="89">
        <f t="shared" si="4"/>
        <v>0</v>
      </c>
      <c r="P23" s="89">
        <f t="shared" si="4"/>
        <v>0</v>
      </c>
      <c r="Q23" s="90">
        <f t="shared" ref="Q23:V23" si="5">SUM(Q5:Q22)</f>
        <v>425000</v>
      </c>
      <c r="R23" s="90">
        <f t="shared" si="5"/>
        <v>0</v>
      </c>
      <c r="S23" s="90">
        <f t="shared" si="5"/>
        <v>425000</v>
      </c>
      <c r="T23" s="90">
        <f t="shared" si="5"/>
        <v>108408.6</v>
      </c>
      <c r="U23" s="91">
        <f t="shared" si="5"/>
        <v>0</v>
      </c>
      <c r="V23" s="90">
        <f t="shared" si="5"/>
        <v>316591.40000000002</v>
      </c>
    </row>
    <row r="24" spans="1:22">
      <c r="E24" s="16"/>
    </row>
    <row r="25" spans="1:22">
      <c r="H25" s="57"/>
    </row>
    <row r="28" spans="1:22">
      <c r="E28" s="47"/>
      <c r="H28" s="3"/>
      <c r="N28" s="4"/>
      <c r="O28" s="4"/>
      <c r="P28" s="4"/>
      <c r="Q28" s="3"/>
      <c r="R28" s="5"/>
      <c r="S28" s="3"/>
      <c r="U28" s="3"/>
    </row>
    <row r="29" spans="1:22">
      <c r="E29" s="47"/>
      <c r="H29" s="3"/>
      <c r="N29" s="4"/>
      <c r="O29" s="4"/>
      <c r="P29" s="4"/>
      <c r="Q29" s="3"/>
      <c r="R29" s="5"/>
      <c r="S29" s="3"/>
      <c r="U29" s="3"/>
    </row>
    <row r="30" spans="1:22">
      <c r="E30" s="47"/>
      <c r="H30" s="3"/>
      <c r="N30" s="4"/>
      <c r="O30" s="4"/>
      <c r="P30" s="4"/>
      <c r="Q30" s="3"/>
      <c r="R30" s="5"/>
      <c r="S30" s="3"/>
      <c r="U30" s="3"/>
    </row>
  </sheetData>
  <mergeCells count="1">
    <mergeCell ref="A2:V2"/>
  </mergeCells>
  <pageMargins left="0.70866141732283472" right="0.70866141732283472" top="0.74803149606299213" bottom="0.74803149606299213" header="0.31496062992125984" footer="0.31496062992125984"/>
  <pageSetup paperSize="9" scale="44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2:K29"/>
  <sheetViews>
    <sheetView zoomScale="80" zoomScaleNormal="80" workbookViewId="0">
      <selection activeCell="E11" sqref="E11"/>
    </sheetView>
  </sheetViews>
  <sheetFormatPr defaultRowHeight="15"/>
  <cols>
    <col min="1" max="1" width="9.140625" style="1"/>
    <col min="2" max="2" width="28.5703125" style="1" customWidth="1"/>
    <col min="3" max="3" width="20.7109375" style="1" customWidth="1"/>
    <col min="4" max="4" width="10.7109375" style="1" customWidth="1"/>
    <col min="5" max="6" width="20.7109375" style="1" customWidth="1"/>
    <col min="7" max="7" width="10.7109375" style="1" customWidth="1"/>
    <col min="8" max="8" width="20.5703125" style="1" customWidth="1"/>
    <col min="9" max="9" width="20.7109375" style="1" customWidth="1"/>
    <col min="10" max="10" width="10.7109375" style="1" customWidth="1"/>
    <col min="11" max="11" width="20.42578125" style="1" customWidth="1"/>
    <col min="12" max="16384" width="9.140625" style="1"/>
  </cols>
  <sheetData>
    <row r="2" spans="2:11" ht="26.25">
      <c r="B2" s="115" t="s">
        <v>52</v>
      </c>
      <c r="C2" s="115"/>
      <c r="D2" s="115"/>
      <c r="E2" s="115"/>
      <c r="F2" s="115"/>
      <c r="G2" s="115"/>
      <c r="H2" s="115"/>
      <c r="I2" s="115"/>
      <c r="J2" s="115"/>
      <c r="K2" s="115"/>
    </row>
    <row r="3" spans="2:11" ht="26.25">
      <c r="B3" s="115" t="s">
        <v>25</v>
      </c>
      <c r="C3" s="115"/>
      <c r="D3" s="115"/>
      <c r="E3" s="115"/>
      <c r="F3" s="115"/>
      <c r="G3" s="115"/>
      <c r="H3" s="115"/>
      <c r="I3" s="115"/>
      <c r="J3" s="115"/>
      <c r="K3" s="115"/>
    </row>
    <row r="4" spans="2:11" ht="15.75" thickBot="1"/>
    <row r="5" spans="2:11" ht="30.75" customHeight="1" thickBot="1">
      <c r="B5" s="131" t="s">
        <v>27</v>
      </c>
      <c r="C5" s="133">
        <v>2017</v>
      </c>
      <c r="D5" s="134"/>
      <c r="E5" s="135"/>
      <c r="F5" s="136">
        <v>2018</v>
      </c>
      <c r="G5" s="137"/>
      <c r="H5" s="138"/>
      <c r="I5" s="139">
        <v>2019</v>
      </c>
      <c r="J5" s="140"/>
      <c r="K5" s="141"/>
    </row>
    <row r="6" spans="2:11" ht="30.75" customHeight="1" thickBot="1">
      <c r="B6" s="132"/>
      <c r="C6" s="19" t="s">
        <v>17</v>
      </c>
      <c r="D6" s="19" t="s">
        <v>23</v>
      </c>
      <c r="E6" s="20" t="s">
        <v>24</v>
      </c>
      <c r="F6" s="22" t="s">
        <v>17</v>
      </c>
      <c r="G6" s="21" t="s">
        <v>23</v>
      </c>
      <c r="H6" s="21" t="s">
        <v>24</v>
      </c>
      <c r="I6" s="107" t="s">
        <v>17</v>
      </c>
      <c r="J6" s="108" t="s">
        <v>23</v>
      </c>
      <c r="K6" s="108" t="s">
        <v>56</v>
      </c>
    </row>
    <row r="7" spans="2:11" ht="29.25" customHeight="1" thickBot="1">
      <c r="B7" s="23" t="s">
        <v>21</v>
      </c>
      <c r="C7" s="24">
        <f>D7*550</f>
        <v>137500</v>
      </c>
      <c r="D7" s="25">
        <v>250</v>
      </c>
      <c r="E7" s="28">
        <v>256</v>
      </c>
      <c r="F7" s="26">
        <v>126500</v>
      </c>
      <c r="G7" s="27">
        <v>230</v>
      </c>
      <c r="H7" s="27">
        <v>294</v>
      </c>
      <c r="I7" s="26">
        <v>126500</v>
      </c>
      <c r="J7" s="27">
        <v>230</v>
      </c>
      <c r="K7" s="111">
        <v>85</v>
      </c>
    </row>
    <row r="8" spans="2:11" ht="30" customHeight="1" thickBot="1">
      <c r="B8" s="35" t="s">
        <v>0</v>
      </c>
      <c r="C8" s="24">
        <f t="shared" ref="C8:C24" si="0">D8*550</f>
        <v>137500</v>
      </c>
      <c r="D8" s="25">
        <v>250</v>
      </c>
      <c r="E8" s="28">
        <v>279</v>
      </c>
      <c r="F8" s="26">
        <v>126500</v>
      </c>
      <c r="G8" s="27">
        <v>230</v>
      </c>
      <c r="H8" s="27">
        <v>474</v>
      </c>
      <c r="I8" s="26">
        <v>126500</v>
      </c>
      <c r="J8" s="27">
        <v>230</v>
      </c>
      <c r="K8" s="111">
        <v>170</v>
      </c>
    </row>
    <row r="9" spans="2:11" ht="30" customHeight="1" thickBot="1">
      <c r="B9" s="23" t="s">
        <v>1</v>
      </c>
      <c r="C9" s="24">
        <f t="shared" si="0"/>
        <v>110000</v>
      </c>
      <c r="D9" s="25">
        <v>200</v>
      </c>
      <c r="E9" s="46">
        <v>177</v>
      </c>
      <c r="F9" s="26">
        <v>110000</v>
      </c>
      <c r="G9" s="27">
        <v>200</v>
      </c>
      <c r="H9" s="27">
        <v>331</v>
      </c>
      <c r="I9" s="26">
        <v>110000</v>
      </c>
      <c r="J9" s="27">
        <v>200</v>
      </c>
      <c r="K9" s="111">
        <v>98</v>
      </c>
    </row>
    <row r="10" spans="2:11" ht="30" customHeight="1" thickBot="1">
      <c r="B10" s="35" t="s">
        <v>2</v>
      </c>
      <c r="C10" s="24">
        <f t="shared" si="0"/>
        <v>55000</v>
      </c>
      <c r="D10" s="25">
        <v>100</v>
      </c>
      <c r="E10" s="28">
        <v>118</v>
      </c>
      <c r="F10" s="26">
        <v>55000</v>
      </c>
      <c r="G10" s="27">
        <v>100</v>
      </c>
      <c r="H10" s="27">
        <v>110</v>
      </c>
      <c r="I10" s="26">
        <v>55000</v>
      </c>
      <c r="J10" s="27">
        <v>100</v>
      </c>
      <c r="K10" s="112">
        <v>40</v>
      </c>
    </row>
    <row r="11" spans="2:11" ht="30" customHeight="1" thickBot="1">
      <c r="B11" s="23" t="s">
        <v>3</v>
      </c>
      <c r="C11" s="24">
        <f t="shared" si="0"/>
        <v>38500</v>
      </c>
      <c r="D11" s="25">
        <v>70</v>
      </c>
      <c r="E11" s="28">
        <v>78</v>
      </c>
      <c r="F11" s="26">
        <v>27500</v>
      </c>
      <c r="G11" s="27">
        <v>50</v>
      </c>
      <c r="H11" s="27">
        <v>57</v>
      </c>
      <c r="I11" s="26">
        <v>27500</v>
      </c>
      <c r="J11" s="27">
        <v>50</v>
      </c>
      <c r="K11" s="112">
        <v>17</v>
      </c>
    </row>
    <row r="12" spans="2:11" ht="30" customHeight="1" thickBot="1">
      <c r="B12" s="35" t="s">
        <v>4</v>
      </c>
      <c r="C12" s="24">
        <f t="shared" si="0"/>
        <v>55000</v>
      </c>
      <c r="D12" s="25">
        <v>100</v>
      </c>
      <c r="E12" s="28">
        <v>107</v>
      </c>
      <c r="F12" s="26">
        <v>55000</v>
      </c>
      <c r="G12" s="27">
        <v>100</v>
      </c>
      <c r="H12" s="27">
        <v>106</v>
      </c>
      <c r="I12" s="26">
        <v>55000</v>
      </c>
      <c r="J12" s="27">
        <v>100</v>
      </c>
      <c r="K12" s="111">
        <v>44</v>
      </c>
    </row>
    <row r="13" spans="2:11" ht="30" customHeight="1" thickBot="1">
      <c r="B13" s="23" t="s">
        <v>5</v>
      </c>
      <c r="C13" s="24">
        <f t="shared" si="0"/>
        <v>27500</v>
      </c>
      <c r="D13" s="25">
        <v>50</v>
      </c>
      <c r="E13" s="28">
        <v>50</v>
      </c>
      <c r="F13" s="26">
        <v>27500</v>
      </c>
      <c r="G13" s="27">
        <v>50</v>
      </c>
      <c r="H13" s="27">
        <v>62</v>
      </c>
      <c r="I13" s="26">
        <v>27500</v>
      </c>
      <c r="J13" s="27">
        <v>50</v>
      </c>
      <c r="K13" s="112">
        <v>15</v>
      </c>
    </row>
    <row r="14" spans="2:11" ht="30" customHeight="1" thickBot="1">
      <c r="B14" s="35" t="s">
        <v>6</v>
      </c>
      <c r="C14" s="24">
        <f t="shared" si="0"/>
        <v>82500</v>
      </c>
      <c r="D14" s="25">
        <v>150</v>
      </c>
      <c r="E14" s="28">
        <v>205</v>
      </c>
      <c r="F14" s="26">
        <v>82500</v>
      </c>
      <c r="G14" s="27">
        <v>150</v>
      </c>
      <c r="H14" s="27">
        <v>180</v>
      </c>
      <c r="I14" s="26">
        <v>82500</v>
      </c>
      <c r="J14" s="27">
        <v>150</v>
      </c>
      <c r="K14" s="112">
        <v>84</v>
      </c>
    </row>
    <row r="15" spans="2:11" ht="30" customHeight="1" thickBot="1">
      <c r="B15" s="23" t="s">
        <v>7</v>
      </c>
      <c r="C15" s="24">
        <f t="shared" si="0"/>
        <v>55000</v>
      </c>
      <c r="D15" s="25">
        <v>100</v>
      </c>
      <c r="E15" s="28">
        <v>150</v>
      </c>
      <c r="F15" s="26">
        <v>55000</v>
      </c>
      <c r="G15" s="27">
        <v>100</v>
      </c>
      <c r="H15" s="27">
        <v>126</v>
      </c>
      <c r="I15" s="26">
        <v>55000</v>
      </c>
      <c r="J15" s="27">
        <v>100</v>
      </c>
      <c r="K15" s="111">
        <v>58</v>
      </c>
    </row>
    <row r="16" spans="2:11" ht="30.75" customHeight="1" thickBot="1">
      <c r="B16" s="35" t="s">
        <v>8</v>
      </c>
      <c r="C16" s="24">
        <f t="shared" si="0"/>
        <v>55000</v>
      </c>
      <c r="D16" s="25">
        <v>100</v>
      </c>
      <c r="E16" s="46">
        <v>57</v>
      </c>
      <c r="F16" s="26">
        <v>55000</v>
      </c>
      <c r="G16" s="27">
        <v>100</v>
      </c>
      <c r="H16" s="93">
        <v>93</v>
      </c>
      <c r="I16" s="26">
        <v>55000</v>
      </c>
      <c r="J16" s="27">
        <v>100</v>
      </c>
      <c r="K16" s="111">
        <v>27</v>
      </c>
    </row>
    <row r="17" spans="2:11" ht="30" customHeight="1" thickBot="1">
      <c r="B17" s="23" t="s">
        <v>9</v>
      </c>
      <c r="C17" s="24">
        <f t="shared" si="0"/>
        <v>55000</v>
      </c>
      <c r="D17" s="25">
        <v>100</v>
      </c>
      <c r="E17" s="46">
        <v>68</v>
      </c>
      <c r="F17" s="26">
        <v>44000</v>
      </c>
      <c r="G17" s="27">
        <v>80</v>
      </c>
      <c r="H17" s="93">
        <v>79</v>
      </c>
      <c r="I17" s="26">
        <v>44000</v>
      </c>
      <c r="J17" s="27">
        <v>80</v>
      </c>
      <c r="K17" s="111">
        <v>46</v>
      </c>
    </row>
    <row r="18" spans="2:11" ht="30" customHeight="1" thickBot="1">
      <c r="B18" s="35" t="s">
        <v>10</v>
      </c>
      <c r="C18" s="24">
        <f t="shared" si="0"/>
        <v>38500</v>
      </c>
      <c r="D18" s="25">
        <v>70</v>
      </c>
      <c r="E18" s="28">
        <v>109</v>
      </c>
      <c r="F18" s="26">
        <v>38500</v>
      </c>
      <c r="G18" s="27">
        <v>70</v>
      </c>
      <c r="H18" s="27">
        <v>103</v>
      </c>
      <c r="I18" s="26">
        <v>38500</v>
      </c>
      <c r="J18" s="27">
        <v>70</v>
      </c>
      <c r="K18" s="111">
        <v>43</v>
      </c>
    </row>
    <row r="19" spans="2:11" ht="30" customHeight="1" thickBot="1">
      <c r="B19" s="23" t="s">
        <v>11</v>
      </c>
      <c r="C19" s="24">
        <f t="shared" si="0"/>
        <v>93500</v>
      </c>
      <c r="D19" s="25">
        <v>170</v>
      </c>
      <c r="E19" s="28">
        <v>428</v>
      </c>
      <c r="F19" s="26">
        <v>93500</v>
      </c>
      <c r="G19" s="27">
        <v>170</v>
      </c>
      <c r="H19" s="27">
        <v>330</v>
      </c>
      <c r="I19" s="26">
        <v>93500</v>
      </c>
      <c r="J19" s="27">
        <v>170</v>
      </c>
      <c r="K19" s="111">
        <v>96</v>
      </c>
    </row>
    <row r="20" spans="2:11" ht="30" customHeight="1" thickBot="1">
      <c r="B20" s="35" t="s">
        <v>12</v>
      </c>
      <c r="C20" s="24">
        <f t="shared" si="0"/>
        <v>27500</v>
      </c>
      <c r="D20" s="25">
        <v>50</v>
      </c>
      <c r="E20" s="28">
        <v>64</v>
      </c>
      <c r="F20" s="26">
        <v>27500</v>
      </c>
      <c r="G20" s="27">
        <v>50</v>
      </c>
      <c r="H20" s="27">
        <v>71</v>
      </c>
      <c r="I20" s="26">
        <v>27500</v>
      </c>
      <c r="J20" s="27">
        <v>50</v>
      </c>
      <c r="K20" s="112">
        <v>20</v>
      </c>
    </row>
    <row r="21" spans="2:11" ht="30" customHeight="1" thickBot="1">
      <c r="B21" s="23" t="s">
        <v>13</v>
      </c>
      <c r="C21" s="24">
        <f t="shared" si="0"/>
        <v>27500</v>
      </c>
      <c r="D21" s="25">
        <v>50</v>
      </c>
      <c r="E21" s="28">
        <v>35</v>
      </c>
      <c r="F21" s="26">
        <v>27500</v>
      </c>
      <c r="G21" s="27">
        <v>50</v>
      </c>
      <c r="H21" s="27">
        <v>74</v>
      </c>
      <c r="I21" s="26">
        <v>27500</v>
      </c>
      <c r="J21" s="27">
        <v>50</v>
      </c>
      <c r="K21" s="112">
        <v>16</v>
      </c>
    </row>
    <row r="22" spans="2:11" ht="30" customHeight="1" thickBot="1">
      <c r="B22" s="35" t="s">
        <v>14</v>
      </c>
      <c r="C22" s="24">
        <f t="shared" si="0"/>
        <v>93500</v>
      </c>
      <c r="D22" s="25">
        <v>170</v>
      </c>
      <c r="E22" s="28">
        <v>442</v>
      </c>
      <c r="F22" s="26">
        <v>93500</v>
      </c>
      <c r="G22" s="27">
        <v>170</v>
      </c>
      <c r="H22" s="27">
        <v>313</v>
      </c>
      <c r="I22" s="26">
        <v>93500</v>
      </c>
      <c r="J22" s="27">
        <v>170</v>
      </c>
      <c r="K22" s="112">
        <v>80</v>
      </c>
    </row>
    <row r="23" spans="2:11" ht="30" customHeight="1" thickBot="1">
      <c r="B23" s="23" t="s">
        <v>15</v>
      </c>
      <c r="C23" s="24">
        <f t="shared" si="0"/>
        <v>27500</v>
      </c>
      <c r="D23" s="25">
        <v>50</v>
      </c>
      <c r="E23" s="28">
        <v>78</v>
      </c>
      <c r="F23" s="26">
        <v>27500</v>
      </c>
      <c r="G23" s="27">
        <v>50</v>
      </c>
      <c r="H23" s="27">
        <v>63</v>
      </c>
      <c r="I23" s="26">
        <v>27500</v>
      </c>
      <c r="J23" s="27">
        <v>50</v>
      </c>
      <c r="K23" s="112">
        <v>54</v>
      </c>
    </row>
    <row r="24" spans="2:11" ht="29.25" customHeight="1" thickBot="1">
      <c r="B24" s="35" t="s">
        <v>16</v>
      </c>
      <c r="C24" s="24">
        <f t="shared" si="0"/>
        <v>27500</v>
      </c>
      <c r="D24" s="25">
        <v>50</v>
      </c>
      <c r="E24" s="46">
        <v>32</v>
      </c>
      <c r="F24" s="26">
        <v>27500</v>
      </c>
      <c r="G24" s="27">
        <v>50</v>
      </c>
      <c r="H24" s="27">
        <v>51</v>
      </c>
      <c r="I24" s="26">
        <v>27500</v>
      </c>
      <c r="J24" s="27">
        <v>50</v>
      </c>
      <c r="K24" s="111">
        <v>59</v>
      </c>
    </row>
    <row r="25" spans="2:11" ht="38.25" customHeight="1" thickBot="1">
      <c r="B25" s="29" t="s">
        <v>20</v>
      </c>
      <c r="C25" s="30">
        <f t="shared" ref="C25:H25" si="1">SUM(C7:C24)</f>
        <v>1144000</v>
      </c>
      <c r="D25" s="31">
        <f t="shared" si="1"/>
        <v>2080</v>
      </c>
      <c r="E25" s="32">
        <f t="shared" si="1"/>
        <v>2733</v>
      </c>
      <c r="F25" s="33">
        <f t="shared" si="1"/>
        <v>1100000</v>
      </c>
      <c r="G25" s="34">
        <f t="shared" si="1"/>
        <v>2000</v>
      </c>
      <c r="H25" s="78">
        <f t="shared" si="1"/>
        <v>2917</v>
      </c>
      <c r="I25" s="33">
        <f t="shared" ref="I25:J25" si="2">SUM(I7:I24)</f>
        <v>1100000</v>
      </c>
      <c r="J25" s="34">
        <f t="shared" si="2"/>
        <v>2000</v>
      </c>
      <c r="K25" s="110">
        <f>SUM(K7:K24)</f>
        <v>1052</v>
      </c>
    </row>
    <row r="28" spans="2:11">
      <c r="C28" s="2"/>
      <c r="E28" s="2"/>
      <c r="F28" s="2"/>
      <c r="G28" s="2"/>
      <c r="H28" s="2"/>
    </row>
    <row r="29" spans="2:11" ht="15" customHeight="1"/>
  </sheetData>
  <mergeCells count="6">
    <mergeCell ref="B5:B6"/>
    <mergeCell ref="C5:E5"/>
    <mergeCell ref="F5:H5"/>
    <mergeCell ref="I5:K5"/>
    <mergeCell ref="B2:K2"/>
    <mergeCell ref="B3:K3"/>
  </mergeCells>
  <pageMargins left="0.70866141732283472" right="0.70866141732283472" top="0.74803149606299213" bottom="0.74803149606299213" header="0.31496062992125984" footer="0.31496062992125984"/>
  <pageSetup scale="5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2:AB27"/>
  <sheetViews>
    <sheetView tabSelected="1" topLeftCell="A16" zoomScale="60" zoomScaleNormal="60" zoomScaleSheetLayoutView="80" workbookViewId="0">
      <selection activeCell="B5" sqref="B5:B22"/>
    </sheetView>
  </sheetViews>
  <sheetFormatPr defaultRowHeight="14.25"/>
  <cols>
    <col min="1" max="1" width="11.28515625" style="3" customWidth="1"/>
    <col min="2" max="2" width="29.7109375" style="3" customWidth="1"/>
    <col min="3" max="3" width="11" style="3" customWidth="1"/>
    <col min="4" max="4" width="19.85546875" style="3" bestFit="1" customWidth="1"/>
    <col min="5" max="7" width="9.140625" style="3"/>
    <col min="8" max="8" width="9.140625" style="47" customWidth="1"/>
    <col min="9" max="16" width="9.140625" style="3"/>
    <col min="17" max="19" width="17.5703125" style="4" customWidth="1"/>
    <col min="20" max="20" width="26" style="48" customWidth="1"/>
    <col min="21" max="21" width="13.28515625" style="3" customWidth="1"/>
    <col min="22" max="22" width="17.7109375" style="3" customWidth="1"/>
    <col min="23" max="24" width="9.140625" style="3"/>
    <col min="25" max="25" width="24" style="3" customWidth="1"/>
    <col min="26" max="16384" width="9.140625" style="3"/>
  </cols>
  <sheetData>
    <row r="2" spans="1:23" ht="18">
      <c r="A2" s="130" t="s">
        <v>55</v>
      </c>
      <c r="B2" s="130"/>
      <c r="C2" s="130"/>
      <c r="D2" s="130"/>
      <c r="E2" s="130"/>
      <c r="F2" s="130"/>
      <c r="G2" s="130"/>
      <c r="H2" s="130"/>
      <c r="I2" s="130"/>
      <c r="J2" s="130"/>
      <c r="K2" s="130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</row>
    <row r="4" spans="1:23" ht="45">
      <c r="A4" s="17" t="s">
        <v>26</v>
      </c>
      <c r="B4" s="18" t="s">
        <v>27</v>
      </c>
      <c r="C4" s="17" t="s">
        <v>23</v>
      </c>
      <c r="D4" s="17" t="s">
        <v>18</v>
      </c>
      <c r="E4" s="17" t="s">
        <v>28</v>
      </c>
      <c r="F4" s="17" t="s">
        <v>29</v>
      </c>
      <c r="G4" s="17" t="s">
        <v>30</v>
      </c>
      <c r="H4" s="17" t="s">
        <v>31</v>
      </c>
      <c r="I4" s="17" t="s">
        <v>32</v>
      </c>
      <c r="J4" s="17" t="s">
        <v>33</v>
      </c>
      <c r="K4" s="17" t="s">
        <v>34</v>
      </c>
      <c r="L4" s="17" t="s">
        <v>35</v>
      </c>
      <c r="M4" s="17" t="s">
        <v>36</v>
      </c>
      <c r="N4" s="17" t="s">
        <v>37</v>
      </c>
      <c r="O4" s="17" t="s">
        <v>38</v>
      </c>
      <c r="P4" s="17" t="s">
        <v>39</v>
      </c>
      <c r="Q4" s="17" t="s">
        <v>40</v>
      </c>
      <c r="R4" s="17" t="s">
        <v>50</v>
      </c>
      <c r="S4" s="18" t="s">
        <v>49</v>
      </c>
      <c r="T4" s="18" t="s">
        <v>41</v>
      </c>
      <c r="U4" s="18" t="s">
        <v>42</v>
      </c>
      <c r="V4" s="18" t="s">
        <v>43</v>
      </c>
    </row>
    <row r="5" spans="1:23" s="15" customFormat="1" ht="29.25" customHeight="1">
      <c r="A5" s="12">
        <v>1</v>
      </c>
      <c r="B5" s="9" t="s">
        <v>44</v>
      </c>
      <c r="C5" s="12">
        <v>230</v>
      </c>
      <c r="D5" s="82">
        <f>SUM(E5:P5)</f>
        <v>85</v>
      </c>
      <c r="E5" s="10">
        <v>23</v>
      </c>
      <c r="F5" s="10">
        <v>6</v>
      </c>
      <c r="G5" s="10">
        <v>33</v>
      </c>
      <c r="H5" s="10">
        <v>23</v>
      </c>
      <c r="I5" s="10">
        <v>0</v>
      </c>
      <c r="J5" s="82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4">
        <v>126500</v>
      </c>
      <c r="R5" s="79">
        <v>0</v>
      </c>
      <c r="S5" s="14">
        <f>Q5+R5</f>
        <v>126500</v>
      </c>
      <c r="T5" s="11">
        <v>42878</v>
      </c>
      <c r="U5" s="79">
        <v>0</v>
      </c>
      <c r="V5" s="85">
        <f>S5-T5-U5</f>
        <v>83622</v>
      </c>
      <c r="W5" s="109"/>
    </row>
    <row r="6" spans="1:23" s="15" customFormat="1" ht="31.5" customHeight="1">
      <c r="A6" s="12">
        <v>2</v>
      </c>
      <c r="B6" s="83" t="s">
        <v>0</v>
      </c>
      <c r="C6" s="12">
        <v>230</v>
      </c>
      <c r="D6" s="82">
        <f>SUM(E6:P6)</f>
        <v>170</v>
      </c>
      <c r="E6" s="12">
        <v>56</v>
      </c>
      <c r="F6" s="12">
        <v>24</v>
      </c>
      <c r="G6" s="12">
        <v>64</v>
      </c>
      <c r="H6" s="12">
        <v>26</v>
      </c>
      <c r="I6" s="12">
        <v>0</v>
      </c>
      <c r="J6" s="13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4">
        <v>126500</v>
      </c>
      <c r="R6" s="79">
        <v>0</v>
      </c>
      <c r="S6" s="14">
        <f t="shared" ref="S6:S22" si="0">Q6+R6</f>
        <v>126500</v>
      </c>
      <c r="T6" s="11">
        <v>63131.199999999997</v>
      </c>
      <c r="U6" s="79">
        <v>0</v>
      </c>
      <c r="V6" s="85">
        <f t="shared" ref="V6:V22" si="1">S6-T6-U6</f>
        <v>63368.800000000003</v>
      </c>
    </row>
    <row r="7" spans="1:23" s="86" customFormat="1" ht="27.75" customHeight="1">
      <c r="A7" s="13">
        <v>3</v>
      </c>
      <c r="B7" s="83" t="s">
        <v>1</v>
      </c>
      <c r="C7" s="13">
        <v>200</v>
      </c>
      <c r="D7" s="82">
        <f t="shared" ref="D7:D22" si="2">SUM(E7:P7)</f>
        <v>98</v>
      </c>
      <c r="E7" s="13">
        <v>27</v>
      </c>
      <c r="F7" s="13">
        <v>27</v>
      </c>
      <c r="G7" s="13">
        <v>23</v>
      </c>
      <c r="H7" s="13">
        <v>21</v>
      </c>
      <c r="I7" s="13">
        <v>0</v>
      </c>
      <c r="J7" s="13">
        <v>0</v>
      </c>
      <c r="K7" s="13">
        <v>0</v>
      </c>
      <c r="L7" s="13">
        <v>0</v>
      </c>
      <c r="M7" s="13">
        <v>0</v>
      </c>
      <c r="N7" s="13">
        <v>0</v>
      </c>
      <c r="O7" s="13">
        <v>0</v>
      </c>
      <c r="P7" s="13">
        <v>0</v>
      </c>
      <c r="Q7" s="81">
        <v>110000</v>
      </c>
      <c r="R7" s="84">
        <v>0</v>
      </c>
      <c r="S7" s="81">
        <f t="shared" si="0"/>
        <v>110000</v>
      </c>
      <c r="T7" s="85">
        <v>27240</v>
      </c>
      <c r="U7" s="84">
        <v>13600</v>
      </c>
      <c r="V7" s="85">
        <f t="shared" si="1"/>
        <v>69160</v>
      </c>
    </row>
    <row r="8" spans="1:23" s="15" customFormat="1" ht="30.75" customHeight="1">
      <c r="A8" s="12">
        <v>4</v>
      </c>
      <c r="B8" s="9" t="s">
        <v>2</v>
      </c>
      <c r="C8" s="12">
        <v>100</v>
      </c>
      <c r="D8" s="10">
        <f t="shared" si="2"/>
        <v>40</v>
      </c>
      <c r="E8" s="10">
        <v>0</v>
      </c>
      <c r="F8" s="12">
        <v>19</v>
      </c>
      <c r="G8" s="12">
        <v>0</v>
      </c>
      <c r="H8" s="12">
        <v>21</v>
      </c>
      <c r="I8" s="12">
        <v>0</v>
      </c>
      <c r="J8" s="13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4">
        <v>55000</v>
      </c>
      <c r="R8" s="79">
        <v>0</v>
      </c>
      <c r="S8" s="14">
        <f t="shared" si="0"/>
        <v>55000</v>
      </c>
      <c r="T8" s="11">
        <v>22800</v>
      </c>
      <c r="U8" s="79">
        <v>0</v>
      </c>
      <c r="V8" s="85">
        <f t="shared" si="1"/>
        <v>32200</v>
      </c>
    </row>
    <row r="9" spans="1:23" s="15" customFormat="1" ht="32.25" customHeight="1">
      <c r="A9" s="12">
        <v>5</v>
      </c>
      <c r="B9" s="9" t="s">
        <v>3</v>
      </c>
      <c r="C9" s="12">
        <v>50</v>
      </c>
      <c r="D9" s="10">
        <f t="shared" si="2"/>
        <v>17</v>
      </c>
      <c r="E9" s="10">
        <v>0</v>
      </c>
      <c r="F9" s="12">
        <v>0</v>
      </c>
      <c r="G9" s="12">
        <v>17</v>
      </c>
      <c r="H9" s="12">
        <v>0</v>
      </c>
      <c r="I9" s="12">
        <v>0</v>
      </c>
      <c r="J9" s="13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4">
        <v>27500</v>
      </c>
      <c r="R9" s="79">
        <v>0</v>
      </c>
      <c r="S9" s="14">
        <f t="shared" si="0"/>
        <v>27500</v>
      </c>
      <c r="T9" s="11">
        <v>8073</v>
      </c>
      <c r="U9" s="79">
        <v>0</v>
      </c>
      <c r="V9" s="85">
        <f t="shared" si="1"/>
        <v>19427</v>
      </c>
    </row>
    <row r="10" spans="1:23" s="86" customFormat="1" ht="30" customHeight="1">
      <c r="A10" s="13">
        <v>6</v>
      </c>
      <c r="B10" s="83" t="s">
        <v>4</v>
      </c>
      <c r="C10" s="13">
        <v>100</v>
      </c>
      <c r="D10" s="82">
        <f t="shared" si="2"/>
        <v>44</v>
      </c>
      <c r="E10" s="82">
        <v>0</v>
      </c>
      <c r="F10" s="13">
        <v>30</v>
      </c>
      <c r="G10" s="13">
        <v>0</v>
      </c>
      <c r="H10" s="13">
        <v>14</v>
      </c>
      <c r="I10" s="13">
        <v>0</v>
      </c>
      <c r="J10" s="13">
        <v>0</v>
      </c>
      <c r="K10" s="13">
        <v>0</v>
      </c>
      <c r="L10" s="13">
        <v>0</v>
      </c>
      <c r="M10" s="13">
        <v>0</v>
      </c>
      <c r="N10" s="13">
        <v>0</v>
      </c>
      <c r="O10" s="13">
        <v>0</v>
      </c>
      <c r="P10" s="13">
        <v>0</v>
      </c>
      <c r="Q10" s="81">
        <v>55000</v>
      </c>
      <c r="R10" s="84">
        <v>0</v>
      </c>
      <c r="S10" s="81">
        <f t="shared" si="0"/>
        <v>55000</v>
      </c>
      <c r="T10" s="85">
        <v>26000</v>
      </c>
      <c r="U10" s="84">
        <v>0</v>
      </c>
      <c r="V10" s="85">
        <f t="shared" si="1"/>
        <v>29000</v>
      </c>
    </row>
    <row r="11" spans="1:23" s="15" customFormat="1" ht="28.5" customHeight="1">
      <c r="A11" s="12">
        <v>7</v>
      </c>
      <c r="B11" s="114" t="s">
        <v>5</v>
      </c>
      <c r="C11" s="12">
        <v>50</v>
      </c>
      <c r="D11" s="10">
        <f t="shared" si="2"/>
        <v>15</v>
      </c>
      <c r="E11" s="10">
        <v>0</v>
      </c>
      <c r="F11" s="12">
        <v>0</v>
      </c>
      <c r="G11" s="12">
        <v>15</v>
      </c>
      <c r="H11" s="12">
        <v>0</v>
      </c>
      <c r="I11" s="12">
        <v>0</v>
      </c>
      <c r="J11" s="13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4">
        <v>27500</v>
      </c>
      <c r="R11" s="79">
        <v>0</v>
      </c>
      <c r="S11" s="14">
        <f t="shared" si="0"/>
        <v>27500</v>
      </c>
      <c r="T11" s="11">
        <v>8720</v>
      </c>
      <c r="U11" s="79">
        <v>0</v>
      </c>
      <c r="V11" s="85">
        <f t="shared" si="1"/>
        <v>18780</v>
      </c>
    </row>
    <row r="12" spans="1:23" s="15" customFormat="1" ht="30.75" customHeight="1">
      <c r="A12" s="12">
        <v>8</v>
      </c>
      <c r="B12" s="9" t="s">
        <v>6</v>
      </c>
      <c r="C12" s="12">
        <v>150</v>
      </c>
      <c r="D12" s="10">
        <f t="shared" si="2"/>
        <v>84</v>
      </c>
      <c r="E12" s="10">
        <v>0</v>
      </c>
      <c r="F12" s="12">
        <v>21</v>
      </c>
      <c r="G12" s="12">
        <v>38</v>
      </c>
      <c r="H12" s="12">
        <v>25</v>
      </c>
      <c r="I12" s="12">
        <v>0</v>
      </c>
      <c r="J12" s="13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4">
        <v>82500</v>
      </c>
      <c r="R12" s="79">
        <v>0</v>
      </c>
      <c r="S12" s="14">
        <f t="shared" si="0"/>
        <v>82500</v>
      </c>
      <c r="T12" s="11">
        <v>37200</v>
      </c>
      <c r="U12" s="79">
        <v>0</v>
      </c>
      <c r="V12" s="85">
        <f t="shared" si="1"/>
        <v>45300</v>
      </c>
    </row>
    <row r="13" spans="1:23" s="15" customFormat="1" ht="30.75" customHeight="1">
      <c r="A13" s="12">
        <v>9</v>
      </c>
      <c r="B13" s="9" t="s">
        <v>45</v>
      </c>
      <c r="C13" s="12">
        <v>100</v>
      </c>
      <c r="D13" s="82">
        <f t="shared" si="2"/>
        <v>58</v>
      </c>
      <c r="E13" s="10">
        <v>0</v>
      </c>
      <c r="F13" s="12">
        <v>30</v>
      </c>
      <c r="G13" s="12">
        <v>28</v>
      </c>
      <c r="H13" s="12">
        <v>0</v>
      </c>
      <c r="I13" s="12">
        <v>0</v>
      </c>
      <c r="J13" s="13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4">
        <v>55000</v>
      </c>
      <c r="R13" s="79">
        <v>0</v>
      </c>
      <c r="S13" s="14">
        <f t="shared" si="0"/>
        <v>55000</v>
      </c>
      <c r="T13" s="11">
        <v>23240</v>
      </c>
      <c r="U13" s="79">
        <v>0</v>
      </c>
      <c r="V13" s="85">
        <f t="shared" si="1"/>
        <v>31760</v>
      </c>
    </row>
    <row r="14" spans="1:23" s="15" customFormat="1" ht="30" customHeight="1">
      <c r="A14" s="12">
        <v>10</v>
      </c>
      <c r="B14" s="83" t="s">
        <v>8</v>
      </c>
      <c r="C14" s="12">
        <v>100</v>
      </c>
      <c r="D14" s="82">
        <f t="shared" si="2"/>
        <v>27</v>
      </c>
      <c r="E14" s="10">
        <v>0</v>
      </c>
      <c r="F14" s="12">
        <v>27</v>
      </c>
      <c r="G14" s="12">
        <v>0</v>
      </c>
      <c r="H14" s="12">
        <v>0</v>
      </c>
      <c r="I14" s="12">
        <v>0</v>
      </c>
      <c r="J14" s="13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4">
        <v>55000</v>
      </c>
      <c r="R14" s="79">
        <v>0</v>
      </c>
      <c r="S14" s="14">
        <f t="shared" si="0"/>
        <v>55000</v>
      </c>
      <c r="T14" s="11">
        <v>13600</v>
      </c>
      <c r="U14" s="79">
        <v>0</v>
      </c>
      <c r="V14" s="85">
        <f t="shared" si="1"/>
        <v>41400</v>
      </c>
    </row>
    <row r="15" spans="1:23" s="15" customFormat="1" ht="30" customHeight="1">
      <c r="A15" s="12">
        <v>11</v>
      </c>
      <c r="B15" s="9" t="s">
        <v>46</v>
      </c>
      <c r="C15" s="12">
        <v>80</v>
      </c>
      <c r="D15" s="82">
        <f t="shared" si="2"/>
        <v>46</v>
      </c>
      <c r="E15" s="10">
        <v>0</v>
      </c>
      <c r="F15" s="12">
        <v>27</v>
      </c>
      <c r="G15" s="12">
        <v>0</v>
      </c>
      <c r="H15" s="12">
        <v>19</v>
      </c>
      <c r="I15" s="12">
        <v>0</v>
      </c>
      <c r="J15" s="13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4">
        <v>44000</v>
      </c>
      <c r="R15" s="79">
        <v>0</v>
      </c>
      <c r="S15" s="14">
        <f t="shared" si="0"/>
        <v>44000</v>
      </c>
      <c r="T15" s="11">
        <v>25200</v>
      </c>
      <c r="U15" s="79">
        <v>0</v>
      </c>
      <c r="V15" s="85">
        <f t="shared" si="1"/>
        <v>18800</v>
      </c>
    </row>
    <row r="16" spans="1:23" s="86" customFormat="1" ht="29.25" customHeight="1">
      <c r="A16" s="13">
        <v>12</v>
      </c>
      <c r="B16" s="83" t="s">
        <v>10</v>
      </c>
      <c r="C16" s="13">
        <v>70</v>
      </c>
      <c r="D16" s="82">
        <f t="shared" si="2"/>
        <v>43</v>
      </c>
      <c r="E16" s="82">
        <v>0</v>
      </c>
      <c r="F16" s="13">
        <v>26</v>
      </c>
      <c r="G16" s="13">
        <v>0</v>
      </c>
      <c r="H16" s="13">
        <v>17</v>
      </c>
      <c r="I16" s="13">
        <v>0</v>
      </c>
      <c r="J16" s="13">
        <v>0</v>
      </c>
      <c r="K16" s="13">
        <v>0</v>
      </c>
      <c r="L16" s="13">
        <v>0</v>
      </c>
      <c r="M16" s="13">
        <v>0</v>
      </c>
      <c r="N16" s="13">
        <v>0</v>
      </c>
      <c r="O16" s="13">
        <v>0</v>
      </c>
      <c r="P16" s="13">
        <v>0</v>
      </c>
      <c r="Q16" s="81">
        <v>38500</v>
      </c>
      <c r="R16" s="84">
        <v>0</v>
      </c>
      <c r="S16" s="81">
        <f t="shared" si="0"/>
        <v>38500</v>
      </c>
      <c r="T16" s="85">
        <v>23800</v>
      </c>
      <c r="U16" s="84">
        <v>0</v>
      </c>
      <c r="V16" s="85">
        <f t="shared" si="1"/>
        <v>14700</v>
      </c>
    </row>
    <row r="17" spans="1:28" s="15" customFormat="1" ht="30.75" customHeight="1">
      <c r="A17" s="12">
        <v>13</v>
      </c>
      <c r="B17" s="9" t="s">
        <v>11</v>
      </c>
      <c r="C17" s="12">
        <v>170</v>
      </c>
      <c r="D17" s="82">
        <f t="shared" si="2"/>
        <v>96</v>
      </c>
      <c r="E17" s="10">
        <v>32</v>
      </c>
      <c r="F17" s="12">
        <v>21</v>
      </c>
      <c r="G17" s="12">
        <v>25</v>
      </c>
      <c r="H17" s="12">
        <v>18</v>
      </c>
      <c r="I17" s="12">
        <v>0</v>
      </c>
      <c r="J17" s="13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4">
        <v>93500</v>
      </c>
      <c r="R17" s="79">
        <v>0</v>
      </c>
      <c r="S17" s="14">
        <f t="shared" si="0"/>
        <v>93500</v>
      </c>
      <c r="T17" s="11">
        <v>49000</v>
      </c>
      <c r="U17" s="79">
        <v>0</v>
      </c>
      <c r="V17" s="85">
        <f t="shared" si="1"/>
        <v>44500</v>
      </c>
    </row>
    <row r="18" spans="1:28" s="15" customFormat="1" ht="27.75" customHeight="1">
      <c r="A18" s="12">
        <v>14</v>
      </c>
      <c r="B18" s="9" t="s">
        <v>12</v>
      </c>
      <c r="C18" s="12">
        <v>50</v>
      </c>
      <c r="D18" s="10">
        <f t="shared" si="2"/>
        <v>20</v>
      </c>
      <c r="E18" s="10">
        <v>0</v>
      </c>
      <c r="F18" s="12">
        <v>0</v>
      </c>
      <c r="G18" s="12">
        <v>20</v>
      </c>
      <c r="H18" s="12">
        <v>0</v>
      </c>
      <c r="I18" s="12">
        <v>0</v>
      </c>
      <c r="J18" s="13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4">
        <v>27500</v>
      </c>
      <c r="R18" s="79">
        <v>0</v>
      </c>
      <c r="S18" s="14">
        <f t="shared" si="0"/>
        <v>27500</v>
      </c>
      <c r="T18" s="113">
        <v>13080.48</v>
      </c>
      <c r="U18" s="79">
        <v>0</v>
      </c>
      <c r="V18" s="85">
        <f t="shared" si="1"/>
        <v>14419.52</v>
      </c>
    </row>
    <row r="19" spans="1:28" s="15" customFormat="1" ht="27.75" customHeight="1">
      <c r="A19" s="12">
        <v>15</v>
      </c>
      <c r="B19" s="9" t="s">
        <v>13</v>
      </c>
      <c r="C19" s="12">
        <v>50</v>
      </c>
      <c r="D19" s="10">
        <f t="shared" si="2"/>
        <v>16</v>
      </c>
      <c r="E19" s="10">
        <v>0</v>
      </c>
      <c r="F19" s="12">
        <v>16</v>
      </c>
      <c r="G19" s="12">
        <v>0</v>
      </c>
      <c r="H19" s="12">
        <v>0</v>
      </c>
      <c r="I19" s="12">
        <v>0</v>
      </c>
      <c r="J19" s="13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4">
        <v>27500</v>
      </c>
      <c r="R19" s="79">
        <v>0</v>
      </c>
      <c r="S19" s="14">
        <f t="shared" si="0"/>
        <v>27500</v>
      </c>
      <c r="T19" s="11">
        <v>10273.4</v>
      </c>
      <c r="U19" s="79">
        <v>0</v>
      </c>
      <c r="V19" s="85">
        <f t="shared" si="1"/>
        <v>17226.599999999999</v>
      </c>
    </row>
    <row r="20" spans="1:28" s="15" customFormat="1" ht="30.75" customHeight="1">
      <c r="A20" s="12">
        <v>16</v>
      </c>
      <c r="B20" s="83" t="s">
        <v>47</v>
      </c>
      <c r="C20" s="12">
        <v>170</v>
      </c>
      <c r="D20" s="10">
        <f t="shared" si="2"/>
        <v>80</v>
      </c>
      <c r="E20" s="10">
        <v>0</v>
      </c>
      <c r="F20" s="12">
        <v>32</v>
      </c>
      <c r="G20" s="12">
        <v>28</v>
      </c>
      <c r="H20" s="12">
        <v>20</v>
      </c>
      <c r="I20" s="12">
        <v>0</v>
      </c>
      <c r="J20" s="13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4">
        <v>93500</v>
      </c>
      <c r="R20" s="79">
        <v>0</v>
      </c>
      <c r="S20" s="14">
        <f t="shared" si="0"/>
        <v>93500</v>
      </c>
      <c r="T20" s="11">
        <v>24497.599999999999</v>
      </c>
      <c r="U20" s="79">
        <v>0</v>
      </c>
      <c r="V20" s="85">
        <f t="shared" si="1"/>
        <v>69002.399999999994</v>
      </c>
    </row>
    <row r="21" spans="1:28" s="15" customFormat="1" ht="29.25" customHeight="1">
      <c r="A21" s="12">
        <v>17</v>
      </c>
      <c r="B21" s="83" t="s">
        <v>15</v>
      </c>
      <c r="C21" s="12">
        <v>50</v>
      </c>
      <c r="D21" s="10">
        <f t="shared" si="2"/>
        <v>54</v>
      </c>
      <c r="E21" s="10">
        <v>23</v>
      </c>
      <c r="F21" s="12">
        <v>0</v>
      </c>
      <c r="G21" s="12">
        <v>31</v>
      </c>
      <c r="H21" s="12">
        <v>0</v>
      </c>
      <c r="I21" s="12">
        <v>0</v>
      </c>
      <c r="J21" s="13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4">
        <v>27500</v>
      </c>
      <c r="R21" s="79">
        <v>0</v>
      </c>
      <c r="S21" s="14">
        <f t="shared" si="0"/>
        <v>27500</v>
      </c>
      <c r="T21" s="11">
        <v>22134.49</v>
      </c>
      <c r="U21" s="79">
        <v>0</v>
      </c>
      <c r="V21" s="85">
        <f t="shared" si="1"/>
        <v>5365.5099999999984</v>
      </c>
    </row>
    <row r="22" spans="1:28" s="86" customFormat="1" ht="29.25" customHeight="1">
      <c r="A22" s="13">
        <v>18</v>
      </c>
      <c r="B22" s="83" t="s">
        <v>16</v>
      </c>
      <c r="C22" s="13">
        <v>50</v>
      </c>
      <c r="D22" s="82">
        <f t="shared" si="2"/>
        <v>59</v>
      </c>
      <c r="E22" s="82">
        <v>20</v>
      </c>
      <c r="F22" s="13">
        <v>0</v>
      </c>
      <c r="G22" s="13">
        <v>39</v>
      </c>
      <c r="H22" s="13">
        <v>0</v>
      </c>
      <c r="I22" s="13">
        <v>0</v>
      </c>
      <c r="J22" s="13">
        <v>0</v>
      </c>
      <c r="K22" s="13">
        <v>0</v>
      </c>
      <c r="L22" s="13">
        <v>0</v>
      </c>
      <c r="M22" s="13">
        <v>0</v>
      </c>
      <c r="N22" s="13">
        <v>0</v>
      </c>
      <c r="O22" s="13">
        <v>0</v>
      </c>
      <c r="P22" s="13">
        <v>0</v>
      </c>
      <c r="Q22" s="81">
        <v>27500</v>
      </c>
      <c r="R22" s="84">
        <v>0</v>
      </c>
      <c r="S22" s="81">
        <f t="shared" si="0"/>
        <v>27500</v>
      </c>
      <c r="T22" s="85">
        <v>22959.35</v>
      </c>
      <c r="U22" s="84">
        <v>0</v>
      </c>
      <c r="V22" s="85">
        <f t="shared" si="1"/>
        <v>4540.6500000000015</v>
      </c>
      <c r="W22" s="142"/>
      <c r="X22" s="143"/>
      <c r="Y22" s="143"/>
      <c r="Z22" s="143"/>
      <c r="AA22" s="143"/>
      <c r="AB22" s="143"/>
    </row>
    <row r="23" spans="1:28" s="49" customFormat="1" ht="27" customHeight="1">
      <c r="A23" s="87"/>
      <c r="B23" s="88" t="s">
        <v>48</v>
      </c>
      <c r="C23" s="87">
        <f>SUM(C5:C22)</f>
        <v>2000</v>
      </c>
      <c r="D23" s="89">
        <f>SUM(D5:D22)</f>
        <v>1052</v>
      </c>
      <c r="E23" s="89">
        <f t="shared" ref="E23:P23" si="3">SUM(E5:E22)</f>
        <v>181</v>
      </c>
      <c r="F23" s="89">
        <f t="shared" si="3"/>
        <v>306</v>
      </c>
      <c r="G23" s="89">
        <f t="shared" si="3"/>
        <v>361</v>
      </c>
      <c r="H23" s="89">
        <f t="shared" si="3"/>
        <v>204</v>
      </c>
      <c r="I23" s="89">
        <f t="shared" si="3"/>
        <v>0</v>
      </c>
      <c r="J23" s="89">
        <f t="shared" si="3"/>
        <v>0</v>
      </c>
      <c r="K23" s="89">
        <f t="shared" si="3"/>
        <v>0</v>
      </c>
      <c r="L23" s="89">
        <f t="shared" si="3"/>
        <v>0</v>
      </c>
      <c r="M23" s="89">
        <f t="shared" si="3"/>
        <v>0</v>
      </c>
      <c r="N23" s="89">
        <f t="shared" si="3"/>
        <v>0</v>
      </c>
      <c r="O23" s="89">
        <f t="shared" si="3"/>
        <v>0</v>
      </c>
      <c r="P23" s="89">
        <f t="shared" si="3"/>
        <v>0</v>
      </c>
      <c r="Q23" s="90">
        <f t="shared" ref="Q23:V23" si="4">SUM(Q5:Q22)</f>
        <v>1100000</v>
      </c>
      <c r="R23" s="90">
        <f t="shared" si="4"/>
        <v>0</v>
      </c>
      <c r="S23" s="90">
        <f t="shared" si="4"/>
        <v>1100000</v>
      </c>
      <c r="T23" s="90">
        <f t="shared" si="4"/>
        <v>463827.51999999996</v>
      </c>
      <c r="U23" s="91">
        <f t="shared" si="4"/>
        <v>13600</v>
      </c>
      <c r="V23" s="90">
        <f t="shared" si="4"/>
        <v>622572.48</v>
      </c>
    </row>
    <row r="24" spans="1:28">
      <c r="E24" s="16"/>
    </row>
    <row r="25" spans="1:28">
      <c r="H25" s="57"/>
    </row>
    <row r="26" spans="1:28">
      <c r="H26" s="3"/>
      <c r="I26" s="4"/>
      <c r="J26" s="4"/>
      <c r="K26" s="4"/>
      <c r="L26" s="48"/>
      <c r="Q26" s="3"/>
      <c r="R26" s="3"/>
      <c r="S26" s="3"/>
      <c r="T26" s="3"/>
    </row>
    <row r="27" spans="1:28">
      <c r="H27" s="3"/>
      <c r="I27" s="4"/>
      <c r="J27" s="4"/>
      <c r="K27" s="4"/>
      <c r="L27" s="48"/>
      <c r="Q27" s="3"/>
      <c r="R27" s="3"/>
      <c r="S27" s="3"/>
      <c r="T27" s="3"/>
    </row>
  </sheetData>
  <mergeCells count="2">
    <mergeCell ref="W22:AB22"/>
    <mergeCell ref="A2:V2"/>
  </mergeCells>
  <pageMargins left="0.70866141732283472" right="0.70866141732283472" top="0.74803149606299213" bottom="0.74803149606299213" header="0.31496062992125984" footer="0.31496062992125984"/>
  <pageSetup paperSize="9" scale="44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INTEGRITI</vt:lpstr>
      <vt:lpstr>INTEGRITI_2019</vt:lpstr>
      <vt:lpstr>BISNES</vt:lpstr>
      <vt:lpstr>BISNES_2019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cidb</dc:creator>
  <cp:lastModifiedBy>cidb</cp:lastModifiedBy>
  <cp:lastPrinted>2019-03-06T02:18:05Z</cp:lastPrinted>
  <dcterms:created xsi:type="dcterms:W3CDTF">2015-11-26T02:33:07Z</dcterms:created>
  <dcterms:modified xsi:type="dcterms:W3CDTF">2019-05-15T01:59:25Z</dcterms:modified>
</cp:coreProperties>
</file>