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270" windowWidth="17055" windowHeight="9225"/>
  </bookViews>
  <sheets>
    <sheet name="INTEGRITI" sheetId="4" r:id="rId1"/>
    <sheet name="PB" sheetId="2" r:id="rId2"/>
    <sheet name="Sheet3" sheetId="3" r:id="rId3"/>
  </sheets>
  <definedNames>
    <definedName name="_xlnm.Print_Area" localSheetId="0">INTEGRITI!$A$1:$O$30</definedName>
  </definedNames>
  <calcPr calcId="124519"/>
</workbook>
</file>

<file path=xl/calcChain.xml><?xml version="1.0" encoding="utf-8"?>
<calcChain xmlns="http://schemas.openxmlformats.org/spreadsheetml/2006/main">
  <c r="F20" i="4"/>
  <c r="B23"/>
  <c r="N18"/>
  <c r="O18" s="1"/>
  <c r="O10"/>
  <c r="M20"/>
  <c r="N19" i="2"/>
  <c r="O19"/>
  <c r="B27"/>
  <c r="B26"/>
  <c r="N12"/>
  <c r="O12" s="1"/>
  <c r="N17" i="4"/>
  <c r="O17" s="1"/>
  <c r="N11" i="2"/>
  <c r="O11" s="1"/>
  <c r="N16" i="4"/>
  <c r="N15"/>
  <c r="O15" s="1"/>
  <c r="O13"/>
  <c r="N14"/>
  <c r="O14" s="1"/>
  <c r="N13"/>
  <c r="N12"/>
  <c r="N11"/>
  <c r="N10"/>
  <c r="O10" i="2"/>
  <c r="O11" i="4"/>
  <c r="O9" i="2"/>
  <c r="N10"/>
  <c r="N9"/>
  <c r="B28" i="4" l="1"/>
  <c r="B27" s="1"/>
  <c r="N20"/>
  <c r="O16"/>
  <c r="O12"/>
  <c r="I20"/>
  <c r="J20"/>
  <c r="H20"/>
  <c r="G20"/>
  <c r="E20"/>
  <c r="L20"/>
  <c r="K20"/>
  <c r="B24" l="1"/>
  <c r="K19" i="2"/>
  <c r="J19"/>
  <c r="I19"/>
  <c r="H19"/>
  <c r="G19"/>
  <c r="F19"/>
  <c r="B22" s="1"/>
  <c r="B23" s="1"/>
  <c r="E19"/>
</calcChain>
</file>

<file path=xl/sharedStrings.xml><?xml version="1.0" encoding="utf-8"?>
<sst xmlns="http://schemas.openxmlformats.org/spreadsheetml/2006/main" count="93" uniqueCount="53">
  <si>
    <t xml:space="preserve">SIRI </t>
  </si>
  <si>
    <t xml:space="preserve">TARIKH </t>
  </si>
  <si>
    <t>TEMPAT</t>
  </si>
  <si>
    <t xml:space="preserve">KURSUS INTEGRITI &amp; KOD ETIKA KONTRAKTOR </t>
  </si>
  <si>
    <t xml:space="preserve">BOOKING </t>
  </si>
  <si>
    <t>PESERTA</t>
  </si>
  <si>
    <t>LULUS</t>
  </si>
  <si>
    <t>GAGAL</t>
  </si>
  <si>
    <t>SASARAN</t>
  </si>
  <si>
    <t>SEBENAR</t>
  </si>
  <si>
    <t>PERATUSAN %</t>
  </si>
  <si>
    <t>PERBELANJAAN  (RM)</t>
  </si>
  <si>
    <t>SPRM</t>
  </si>
  <si>
    <t>IIM</t>
  </si>
  <si>
    <t>CIDB</t>
  </si>
  <si>
    <t>TIDAK HADIR</t>
  </si>
  <si>
    <t>HADIR</t>
  </si>
  <si>
    <t xml:space="preserve">PERBELANJAAN  (PENCERAMAH) </t>
  </si>
  <si>
    <t>HOTEL</t>
  </si>
  <si>
    <t>HANDOUTS</t>
  </si>
  <si>
    <t>JUMLAH PERBELANJAAN</t>
  </si>
  <si>
    <t>BAKI</t>
  </si>
  <si>
    <t xml:space="preserve">LIABILITI                 : RM </t>
  </si>
  <si>
    <t>BAJET (RM)           :</t>
  </si>
  <si>
    <t>Grand Continental Hotel</t>
  </si>
  <si>
    <t xml:space="preserve">PERBELANJAAN   : </t>
  </si>
  <si>
    <t>Rocana Hotel</t>
  </si>
  <si>
    <t>PLBK</t>
  </si>
  <si>
    <t>CIDB NEGERI PAHANG TAHUN 2018</t>
  </si>
  <si>
    <t>Mega View Hotel</t>
  </si>
  <si>
    <t>1/2018</t>
  </si>
  <si>
    <t>2/2018</t>
  </si>
  <si>
    <t>3/2018</t>
  </si>
  <si>
    <t>4/2018</t>
  </si>
  <si>
    <t>5/2018</t>
  </si>
  <si>
    <t>6/2018</t>
  </si>
  <si>
    <t>7/2018</t>
  </si>
  <si>
    <t>8/2018</t>
  </si>
  <si>
    <t>9/2018</t>
  </si>
  <si>
    <t>10/2018</t>
  </si>
  <si>
    <t>ROCANA HOTEL</t>
  </si>
  <si>
    <t>12/03/2018-15/03/2018</t>
  </si>
  <si>
    <t>18/7/2018</t>
  </si>
  <si>
    <t xml:space="preserve">MGCC </t>
  </si>
  <si>
    <t>2/7/2018-5/7/2018</t>
  </si>
  <si>
    <t xml:space="preserve">VISTANA HOTEL </t>
  </si>
  <si>
    <t>LIABILITI       : RM</t>
  </si>
  <si>
    <t xml:space="preserve">KURSUS PENGURUSAN BISNES KONTRAKTOR </t>
  </si>
  <si>
    <t>-</t>
  </si>
  <si>
    <t>3-6/09/2018</t>
  </si>
  <si>
    <t>29/10 - 1/11/2018</t>
  </si>
  <si>
    <t xml:space="preserve">MEGAVIEW HOTEL </t>
  </si>
  <si>
    <t>28/11/2018</t>
  </si>
</sst>
</file>

<file path=xl/styles.xml><?xml version="1.0" encoding="utf-8"?>
<styleSheet xmlns="http://schemas.openxmlformats.org/spreadsheetml/2006/main">
  <numFmts count="4">
    <numFmt numFmtId="164" formatCode="&quot;RM&quot;#,##0.00_);[Red]\(&quot;RM&quot;#,##0.00\)"/>
    <numFmt numFmtId="165" formatCode="#,##0.00;[Red]#,##0.00"/>
    <numFmt numFmtId="166" formatCode="&quot;RM&quot;#,##0.00;[Red]&quot;RM&quot;#,##0.00"/>
    <numFmt numFmtId="167" formatCode="[$-14409]dd/mm/yyyy;@"/>
  </numFmts>
  <fonts count="10">
    <font>
      <sz val="11"/>
      <color theme="1"/>
      <name val="Calibri"/>
      <family val="2"/>
      <scheme val="minor"/>
    </font>
    <font>
      <sz val="18"/>
      <color theme="1"/>
      <name val="Algerian"/>
      <family val="5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17" fontId="3" fillId="0" borderId="1" xfId="0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17" fontId="3" fillId="0" borderId="0" xfId="0" quotePrefix="1" applyNumberFormat="1" applyFont="1"/>
    <xf numFmtId="0" fontId="1" fillId="0" borderId="0" xfId="0" applyFont="1" applyAlignment="1">
      <alignment horizontal="center"/>
    </xf>
    <xf numFmtId="17" fontId="3" fillId="0" borderId="7" xfId="0" quotePrefix="1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0" fontId="5" fillId="0" borderId="0" xfId="0" applyFont="1"/>
    <xf numFmtId="164" fontId="4" fillId="0" borderId="0" xfId="0" applyNumberFormat="1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0" xfId="0" applyFill="1"/>
    <xf numFmtId="17" fontId="6" fillId="0" borderId="1" xfId="0" quotePrefix="1" applyNumberFormat="1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 wrapText="1"/>
    </xf>
    <xf numFmtId="165" fontId="3" fillId="0" borderId="8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165" fontId="7" fillId="0" borderId="0" xfId="0" applyNumberFormat="1" applyFont="1"/>
    <xf numFmtId="165" fontId="7" fillId="0" borderId="7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65" fontId="4" fillId="0" borderId="10" xfId="0" applyNumberFormat="1" applyFont="1" applyBorder="1" applyAlignment="1">
      <alignment horizontal="center" vertical="center"/>
    </xf>
    <xf numFmtId="165" fontId="4" fillId="0" borderId="21" xfId="0" applyNumberFormat="1" applyFont="1" applyBorder="1" applyAlignment="1">
      <alignment horizontal="center" vertical="center"/>
    </xf>
    <xf numFmtId="165" fontId="7" fillId="0" borderId="10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67" fontId="8" fillId="0" borderId="15" xfId="0" applyNumberFormat="1" applyFont="1" applyBorder="1" applyAlignment="1">
      <alignment horizontal="center" vertical="center"/>
    </xf>
    <xf numFmtId="167" fontId="8" fillId="0" borderId="1" xfId="0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165" fontId="4" fillId="0" borderId="29" xfId="0" applyNumberFormat="1" applyFont="1" applyFill="1" applyBorder="1" applyAlignment="1">
      <alignment horizontal="center" vertical="center"/>
    </xf>
    <xf numFmtId="165" fontId="5" fillId="0" borderId="0" xfId="0" applyNumberFormat="1" applyFont="1"/>
    <xf numFmtId="0" fontId="3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165" fontId="3" fillId="0" borderId="1" xfId="0" quotePrefix="1" applyNumberFormat="1" applyFont="1" applyBorder="1" applyAlignment="1">
      <alignment horizontal="center" vertical="center"/>
    </xf>
    <xf numFmtId="0" fontId="6" fillId="0" borderId="1" xfId="0" quotePrefix="1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 wrapText="1"/>
    </xf>
    <xf numFmtId="0" fontId="2" fillId="11" borderId="10" xfId="0" applyFont="1" applyFill="1" applyBorder="1" applyAlignment="1">
      <alignment horizontal="center" vertical="center" wrapText="1"/>
    </xf>
    <xf numFmtId="0" fontId="5" fillId="12" borderId="18" xfId="0" applyFont="1" applyFill="1" applyBorder="1" applyAlignment="1">
      <alignment horizontal="center" vertical="center"/>
    </xf>
    <xf numFmtId="0" fontId="5" fillId="12" borderId="19" xfId="0" applyFont="1" applyFill="1" applyBorder="1" applyAlignment="1">
      <alignment horizontal="center" vertic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2" fontId="2" fillId="6" borderId="6" xfId="0" applyNumberFormat="1" applyFont="1" applyFill="1" applyBorder="1" applyAlignment="1">
      <alignment horizontal="center" vertical="center"/>
    </xf>
    <xf numFmtId="2" fontId="2" fillId="6" borderId="12" xfId="0" applyNumberFormat="1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 wrapText="1"/>
    </xf>
    <xf numFmtId="0" fontId="2" fillId="8" borderId="12" xfId="0" applyFont="1" applyFill="1" applyBorder="1" applyAlignment="1">
      <alignment horizontal="center" vertical="center" wrapText="1"/>
    </xf>
    <xf numFmtId="165" fontId="3" fillId="0" borderId="22" xfId="0" applyNumberFormat="1" applyFont="1" applyBorder="1" applyAlignment="1">
      <alignment horizontal="center" vertical="center" wrapText="1"/>
    </xf>
    <xf numFmtId="165" fontId="3" fillId="0" borderId="23" xfId="0" applyNumberFormat="1" applyFont="1" applyBorder="1" applyAlignment="1">
      <alignment horizontal="center" vertical="center" wrapText="1"/>
    </xf>
    <xf numFmtId="165" fontId="3" fillId="0" borderId="24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5" fontId="3" fillId="0" borderId="25" xfId="0" applyNumberFormat="1" applyFont="1" applyBorder="1" applyAlignment="1">
      <alignment horizontal="center" vertical="center" wrapText="1"/>
    </xf>
    <xf numFmtId="165" fontId="3" fillId="0" borderId="17" xfId="0" applyNumberFormat="1" applyFont="1" applyBorder="1" applyAlignment="1">
      <alignment horizontal="center" vertical="center" wrapText="1"/>
    </xf>
    <xf numFmtId="165" fontId="4" fillId="0" borderId="26" xfId="0" applyNumberFormat="1" applyFont="1" applyBorder="1" applyAlignment="1">
      <alignment horizontal="center" vertical="center" wrapText="1"/>
    </xf>
    <xf numFmtId="165" fontId="4" fillId="0" borderId="27" xfId="0" applyNumberFormat="1" applyFont="1" applyBorder="1" applyAlignment="1">
      <alignment horizontal="center" vertical="center" wrapText="1"/>
    </xf>
    <xf numFmtId="165" fontId="4" fillId="0" borderId="28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31750</xdr:rowOff>
    </xdr:from>
    <xdr:to>
      <xdr:col>14</xdr:col>
      <xdr:colOff>1238250</xdr:colOff>
      <xdr:row>2</xdr:row>
      <xdr:rowOff>396875</xdr:rowOff>
    </xdr:to>
    <xdr:pic>
      <xdr:nvPicPr>
        <xdr:cNvPr id="3" name="Picture 2" descr="Logo Type B 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049375" y="31750"/>
          <a:ext cx="2492375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666750</xdr:colOff>
      <xdr:row>0</xdr:row>
      <xdr:rowOff>40823</xdr:rowOff>
    </xdr:from>
    <xdr:to>
      <xdr:col>14</xdr:col>
      <xdr:colOff>696232</xdr:colOff>
      <xdr:row>2</xdr:row>
      <xdr:rowOff>95250</xdr:rowOff>
    </xdr:to>
    <xdr:pic>
      <xdr:nvPicPr>
        <xdr:cNvPr id="3" name="Picture 2" descr="Logo Type B 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722679" y="40823"/>
          <a:ext cx="2043339" cy="7756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30"/>
  <sheetViews>
    <sheetView tabSelected="1" view="pageBreakPreview" topLeftCell="A7" zoomScale="60" workbookViewId="0">
      <selection activeCell="L19" sqref="L19"/>
    </sheetView>
  </sheetViews>
  <sheetFormatPr defaultRowHeight="15"/>
  <cols>
    <col min="1" max="1" width="24" customWidth="1"/>
    <col min="2" max="2" width="28" customWidth="1"/>
    <col min="3" max="3" width="33.140625" customWidth="1"/>
    <col min="4" max="4" width="12.7109375" hidden="1" customWidth="1"/>
    <col min="5" max="5" width="11.85546875" customWidth="1"/>
    <col min="6" max="7" width="12.140625" customWidth="1"/>
    <col min="8" max="8" width="11.85546875" customWidth="1"/>
    <col min="9" max="9" width="19.28515625" customWidth="1"/>
    <col min="10" max="12" width="14.28515625" customWidth="1"/>
    <col min="13" max="13" width="15.140625" customWidth="1"/>
    <col min="14" max="14" width="18.85546875" customWidth="1"/>
    <col min="15" max="15" width="20.140625" customWidth="1"/>
  </cols>
  <sheetData>
    <row r="2" spans="1:15" ht="35.25" customHeight="1"/>
    <row r="3" spans="1:15" ht="35.25" customHeight="1"/>
    <row r="4" spans="1:15" s="1" customFormat="1" ht="30.75" customHeight="1">
      <c r="A4" s="60" t="s">
        <v>3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</row>
    <row r="5" spans="1:15" s="1" customFormat="1" ht="29.25" customHeight="1">
      <c r="A5" s="61" t="s">
        <v>28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</row>
    <row r="6" spans="1:15" s="1" customFormat="1" ht="29.25" customHeight="1">
      <c r="A6" s="6"/>
      <c r="B6" s="6"/>
      <c r="C6" s="6"/>
      <c r="D6" s="6"/>
      <c r="E6" s="6"/>
      <c r="F6" s="6"/>
      <c r="G6" s="6"/>
      <c r="H6" s="6"/>
      <c r="I6" s="6"/>
      <c r="J6" s="25"/>
      <c r="K6" s="6"/>
      <c r="L6" s="6"/>
    </row>
    <row r="7" spans="1:15" s="1" customFormat="1" ht="29.25" customHeight="1" thickBot="1">
      <c r="A7" s="6"/>
      <c r="B7" s="6"/>
      <c r="C7" s="6"/>
      <c r="D7" s="6"/>
      <c r="E7" s="6"/>
      <c r="F7" s="6"/>
      <c r="G7" s="6"/>
      <c r="H7" s="6"/>
      <c r="I7" s="6"/>
      <c r="J7" s="25"/>
      <c r="K7" s="6"/>
      <c r="L7" s="6"/>
    </row>
    <row r="8" spans="1:15" ht="44.25" customHeight="1" thickBot="1">
      <c r="A8" s="68" t="s">
        <v>0</v>
      </c>
      <c r="B8" s="68" t="s">
        <v>1</v>
      </c>
      <c r="C8" s="68" t="s">
        <v>2</v>
      </c>
      <c r="D8" s="70" t="s">
        <v>4</v>
      </c>
      <c r="E8" s="62" t="s">
        <v>5</v>
      </c>
      <c r="F8" s="63"/>
      <c r="G8" s="64" t="s">
        <v>5</v>
      </c>
      <c r="H8" s="65"/>
      <c r="I8" s="66" t="s">
        <v>11</v>
      </c>
      <c r="J8" s="72"/>
      <c r="K8" s="66" t="s">
        <v>17</v>
      </c>
      <c r="L8" s="67"/>
      <c r="M8" s="67"/>
      <c r="N8" s="56" t="s">
        <v>20</v>
      </c>
      <c r="O8" s="58" t="s">
        <v>21</v>
      </c>
    </row>
    <row r="9" spans="1:15" ht="44.25" customHeight="1" thickBot="1">
      <c r="A9" s="69"/>
      <c r="B9" s="69"/>
      <c r="C9" s="69"/>
      <c r="D9" s="71"/>
      <c r="E9" s="10" t="s">
        <v>15</v>
      </c>
      <c r="F9" s="11" t="s">
        <v>16</v>
      </c>
      <c r="G9" s="9" t="s">
        <v>6</v>
      </c>
      <c r="H9" s="9" t="s">
        <v>7</v>
      </c>
      <c r="I9" s="12" t="s">
        <v>18</v>
      </c>
      <c r="J9" s="12" t="s">
        <v>19</v>
      </c>
      <c r="K9" s="13" t="s">
        <v>12</v>
      </c>
      <c r="L9" s="14" t="s">
        <v>13</v>
      </c>
      <c r="M9" s="34" t="s">
        <v>14</v>
      </c>
      <c r="N9" s="57"/>
      <c r="O9" s="59"/>
    </row>
    <row r="10" spans="1:15" ht="36" customHeight="1">
      <c r="A10" s="7" t="s">
        <v>30</v>
      </c>
      <c r="B10" s="47">
        <v>43117</v>
      </c>
      <c r="C10" s="46" t="s">
        <v>26</v>
      </c>
      <c r="D10" s="26"/>
      <c r="E10" s="8">
        <v>7</v>
      </c>
      <c r="F10" s="8">
        <v>42</v>
      </c>
      <c r="G10" s="8">
        <v>41</v>
      </c>
      <c r="H10" s="17">
        <v>1</v>
      </c>
      <c r="I10" s="18">
        <v>2420</v>
      </c>
      <c r="J10" s="18">
        <v>0</v>
      </c>
      <c r="K10" s="18">
        <v>90.5</v>
      </c>
      <c r="L10" s="18">
        <v>396</v>
      </c>
      <c r="M10" s="35">
        <v>50</v>
      </c>
      <c r="N10" s="35">
        <f>I10+J10+K10+L10+M10</f>
        <v>2956.5</v>
      </c>
      <c r="O10" s="38">
        <f>B26-N10</f>
        <v>26793.5</v>
      </c>
    </row>
    <row r="11" spans="1:15" ht="36" customHeight="1">
      <c r="A11" s="2" t="s">
        <v>31</v>
      </c>
      <c r="B11" s="48">
        <v>43152</v>
      </c>
      <c r="C11" s="46" t="s">
        <v>24</v>
      </c>
      <c r="D11" s="27"/>
      <c r="E11" s="3">
        <v>6</v>
      </c>
      <c r="F11" s="3">
        <v>50</v>
      </c>
      <c r="G11" s="3">
        <v>49</v>
      </c>
      <c r="H11" s="19">
        <v>1</v>
      </c>
      <c r="I11" s="20">
        <v>2635</v>
      </c>
      <c r="J11" s="20">
        <v>0</v>
      </c>
      <c r="K11" s="18">
        <v>90.5</v>
      </c>
      <c r="L11" s="18">
        <v>396</v>
      </c>
      <c r="M11" s="35">
        <v>50</v>
      </c>
      <c r="N11" s="35">
        <f t="shared" ref="N11:N13" si="0">I11+J11+K11+L11+M11</f>
        <v>3171.5</v>
      </c>
      <c r="O11" s="39">
        <f t="shared" ref="O11:O16" si="1">O10-N11</f>
        <v>23622</v>
      </c>
    </row>
    <row r="12" spans="1:15" ht="36" customHeight="1">
      <c r="A12" s="2" t="s">
        <v>32</v>
      </c>
      <c r="B12" s="48">
        <v>43180</v>
      </c>
      <c r="C12" s="46" t="s">
        <v>29</v>
      </c>
      <c r="D12" s="27"/>
      <c r="E12" s="3">
        <v>5</v>
      </c>
      <c r="F12" s="3">
        <v>36</v>
      </c>
      <c r="G12" s="3">
        <v>36</v>
      </c>
      <c r="H12" s="19">
        <v>0</v>
      </c>
      <c r="I12" s="20">
        <v>2635</v>
      </c>
      <c r="J12" s="20">
        <v>0</v>
      </c>
      <c r="K12" s="18">
        <v>89.8</v>
      </c>
      <c r="L12" s="18">
        <v>487</v>
      </c>
      <c r="M12" s="35">
        <v>50</v>
      </c>
      <c r="N12" s="35">
        <f t="shared" si="0"/>
        <v>3261.8</v>
      </c>
      <c r="O12" s="39">
        <f t="shared" si="1"/>
        <v>20360.2</v>
      </c>
    </row>
    <row r="13" spans="1:15" ht="36" customHeight="1">
      <c r="A13" s="2" t="s">
        <v>33</v>
      </c>
      <c r="B13" s="48">
        <v>43208</v>
      </c>
      <c r="C13" s="46" t="s">
        <v>26</v>
      </c>
      <c r="D13" s="27"/>
      <c r="E13" s="3">
        <v>0</v>
      </c>
      <c r="F13" s="3">
        <v>35</v>
      </c>
      <c r="G13" s="3">
        <v>34</v>
      </c>
      <c r="H13" s="19">
        <v>1</v>
      </c>
      <c r="I13" s="20">
        <v>2020</v>
      </c>
      <c r="J13" s="20">
        <v>293.39999999999998</v>
      </c>
      <c r="K13" s="18">
        <v>80</v>
      </c>
      <c r="L13" s="18">
        <v>486.3</v>
      </c>
      <c r="M13" s="35">
        <v>50</v>
      </c>
      <c r="N13" s="35">
        <f t="shared" si="0"/>
        <v>2929.7000000000003</v>
      </c>
      <c r="O13" s="39">
        <f t="shared" si="1"/>
        <v>17430.5</v>
      </c>
    </row>
    <row r="14" spans="1:15" ht="36" customHeight="1">
      <c r="A14" s="2" t="s">
        <v>34</v>
      </c>
      <c r="B14" s="3" t="s">
        <v>42</v>
      </c>
      <c r="C14" s="52" t="s">
        <v>43</v>
      </c>
      <c r="D14" s="27"/>
      <c r="E14" s="3">
        <v>1</v>
      </c>
      <c r="F14" s="3">
        <v>28</v>
      </c>
      <c r="G14" s="3">
        <v>28</v>
      </c>
      <c r="H14" s="19">
        <v>0</v>
      </c>
      <c r="I14" s="20">
        <v>1925</v>
      </c>
      <c r="J14" s="20">
        <v>0</v>
      </c>
      <c r="K14" s="18">
        <v>84.2</v>
      </c>
      <c r="L14" s="18">
        <v>494.72</v>
      </c>
      <c r="M14" s="18">
        <v>80</v>
      </c>
      <c r="N14" s="35">
        <f>I14+J14+K14+L14+M14</f>
        <v>2583.92</v>
      </c>
      <c r="O14" s="39">
        <f t="shared" si="1"/>
        <v>14846.58</v>
      </c>
    </row>
    <row r="15" spans="1:15" s="28" customFormat="1" ht="36" customHeight="1">
      <c r="A15" s="29" t="s">
        <v>35</v>
      </c>
      <c r="B15" s="48">
        <v>43340</v>
      </c>
      <c r="C15" s="46" t="s">
        <v>29</v>
      </c>
      <c r="D15" s="40"/>
      <c r="E15" s="32">
        <v>2</v>
      </c>
      <c r="F15" s="32">
        <v>26</v>
      </c>
      <c r="G15" s="32">
        <v>25</v>
      </c>
      <c r="H15" s="33">
        <v>1</v>
      </c>
      <c r="I15" s="20">
        <v>1477.3</v>
      </c>
      <c r="J15" s="20">
        <v>107.1</v>
      </c>
      <c r="K15" s="18">
        <v>89.8</v>
      </c>
      <c r="L15" s="18">
        <v>406.2</v>
      </c>
      <c r="M15" s="18">
        <v>80</v>
      </c>
      <c r="N15" s="35">
        <f>I15+J15+K15+L15+M15</f>
        <v>2160.3999999999996</v>
      </c>
      <c r="O15" s="39">
        <f t="shared" si="1"/>
        <v>12686.18</v>
      </c>
    </row>
    <row r="16" spans="1:15" s="28" customFormat="1" ht="36" customHeight="1">
      <c r="A16" s="29" t="s">
        <v>36</v>
      </c>
      <c r="B16" s="48">
        <v>43369</v>
      </c>
      <c r="C16" s="46" t="s">
        <v>24</v>
      </c>
      <c r="D16" s="30"/>
      <c r="E16" s="31">
        <v>1</v>
      </c>
      <c r="F16" s="31">
        <v>15</v>
      </c>
      <c r="G16" s="31">
        <v>15</v>
      </c>
      <c r="H16" s="31" t="s">
        <v>48</v>
      </c>
      <c r="I16" s="20">
        <v>1450</v>
      </c>
      <c r="J16" s="20">
        <v>106</v>
      </c>
      <c r="K16" s="18">
        <v>89.1</v>
      </c>
      <c r="L16" s="18">
        <v>406.2</v>
      </c>
      <c r="M16" s="18">
        <v>120</v>
      </c>
      <c r="N16" s="35">
        <f>I16+J16+K16+L16+M16</f>
        <v>2171.2999999999997</v>
      </c>
      <c r="O16" s="39">
        <f t="shared" si="1"/>
        <v>10514.880000000001</v>
      </c>
    </row>
    <row r="17" spans="1:15" s="28" customFormat="1" ht="36" customHeight="1">
      <c r="A17" s="29" t="s">
        <v>37</v>
      </c>
      <c r="B17" s="48">
        <v>43398</v>
      </c>
      <c r="C17" s="46" t="s">
        <v>29</v>
      </c>
      <c r="D17" s="30"/>
      <c r="E17" s="31">
        <v>1</v>
      </c>
      <c r="F17" s="31">
        <v>15</v>
      </c>
      <c r="G17" s="31">
        <v>14</v>
      </c>
      <c r="H17" s="31">
        <v>1</v>
      </c>
      <c r="I17" s="20">
        <v>1145</v>
      </c>
      <c r="J17" s="54">
        <v>0</v>
      </c>
      <c r="K17" s="18">
        <v>89.1</v>
      </c>
      <c r="L17" s="18">
        <v>728.9</v>
      </c>
      <c r="M17" s="18">
        <v>120</v>
      </c>
      <c r="N17" s="35">
        <f>I17+J17+K17+L17+M17</f>
        <v>2083</v>
      </c>
      <c r="O17" s="39">
        <f>O16-N17</f>
        <v>8431.880000000001</v>
      </c>
    </row>
    <row r="18" spans="1:15" s="28" customFormat="1" ht="36" customHeight="1">
      <c r="A18" s="29" t="s">
        <v>38</v>
      </c>
      <c r="B18" s="48" t="s">
        <v>52</v>
      </c>
      <c r="C18" s="46" t="s">
        <v>26</v>
      </c>
      <c r="D18" s="30"/>
      <c r="E18" s="31">
        <v>2</v>
      </c>
      <c r="F18" s="31">
        <v>18</v>
      </c>
      <c r="G18" s="31">
        <v>18</v>
      </c>
      <c r="H18" s="55" t="s">
        <v>48</v>
      </c>
      <c r="I18" s="20">
        <v>1545</v>
      </c>
      <c r="J18" s="20">
        <v>0</v>
      </c>
      <c r="K18" s="18">
        <v>120</v>
      </c>
      <c r="L18" s="18">
        <v>731</v>
      </c>
      <c r="M18" s="18">
        <v>120</v>
      </c>
      <c r="N18" s="35">
        <f>I18+J18+K18+L18+M18</f>
        <v>2516</v>
      </c>
      <c r="O18" s="39">
        <f>O17-N18</f>
        <v>5915.880000000001</v>
      </c>
    </row>
    <row r="19" spans="1:15" s="28" customFormat="1" ht="36" customHeight="1">
      <c r="A19" s="29" t="s">
        <v>39</v>
      </c>
      <c r="B19" s="48"/>
      <c r="C19" s="46"/>
      <c r="D19" s="30"/>
      <c r="E19" s="31"/>
      <c r="F19" s="31"/>
      <c r="G19" s="31"/>
      <c r="H19" s="31"/>
      <c r="I19" s="20"/>
      <c r="J19" s="20"/>
      <c r="K19" s="18"/>
      <c r="L19" s="18"/>
      <c r="M19" s="18"/>
      <c r="N19" s="36"/>
      <c r="O19" s="39"/>
    </row>
    <row r="20" spans="1:15" s="4" customFormat="1" ht="35.25" customHeight="1" thickBot="1">
      <c r="A20" s="5"/>
      <c r="E20" s="41">
        <f t="shared" ref="E20:L20" si="2">SUM(E10:E19)</f>
        <v>25</v>
      </c>
      <c r="F20" s="41">
        <f>SUM(F10:F19)</f>
        <v>265</v>
      </c>
      <c r="G20" s="41">
        <f t="shared" si="2"/>
        <v>260</v>
      </c>
      <c r="H20" s="42">
        <f t="shared" si="2"/>
        <v>5</v>
      </c>
      <c r="I20" s="43">
        <f t="shared" si="2"/>
        <v>17252.3</v>
      </c>
      <c r="J20" s="43">
        <f t="shared" si="2"/>
        <v>506.5</v>
      </c>
      <c r="K20" s="43">
        <f t="shared" si="2"/>
        <v>823</v>
      </c>
      <c r="L20" s="43">
        <f t="shared" si="2"/>
        <v>4532.32</v>
      </c>
      <c r="M20" s="44">
        <f>SUM(M10:M19)</f>
        <v>720</v>
      </c>
      <c r="N20" s="43">
        <f>SUM(N10:N19)</f>
        <v>23834.12</v>
      </c>
      <c r="O20" s="45"/>
    </row>
    <row r="21" spans="1:15" ht="24.95" customHeight="1"/>
    <row r="22" spans="1:15" ht="22.5" customHeight="1">
      <c r="A22" s="4" t="s">
        <v>8</v>
      </c>
      <c r="B22" s="15">
        <v>350</v>
      </c>
      <c r="O22" s="21"/>
    </row>
    <row r="23" spans="1:15" ht="22.5" customHeight="1">
      <c r="A23" s="4" t="s">
        <v>9</v>
      </c>
      <c r="B23" s="15">
        <f>F20</f>
        <v>265</v>
      </c>
    </row>
    <row r="24" spans="1:15" ht="22.5" customHeight="1">
      <c r="A24" s="4" t="s">
        <v>10</v>
      </c>
      <c r="B24" s="16">
        <f>B23/B22*100</f>
        <v>75.714285714285708</v>
      </c>
    </row>
    <row r="25" spans="1:15" ht="22.5" customHeight="1"/>
    <row r="26" spans="1:15" ht="22.5" customHeight="1">
      <c r="A26" s="24" t="s">
        <v>23</v>
      </c>
      <c r="B26" s="37">
        <v>29750</v>
      </c>
    </row>
    <row r="27" spans="1:15" s="22" customFormat="1" ht="22.5" customHeight="1">
      <c r="A27" s="24" t="s">
        <v>25</v>
      </c>
      <c r="B27" s="51">
        <f>B26-B28</f>
        <v>23834.12</v>
      </c>
    </row>
    <row r="28" spans="1:15" s="22" customFormat="1" ht="23.1" customHeight="1">
      <c r="A28" s="24" t="s">
        <v>22</v>
      </c>
      <c r="B28" s="51">
        <f>B26-N10-N11-N12-N13-N14-N15-N16-N17-N18</f>
        <v>5915.880000000001</v>
      </c>
    </row>
    <row r="29" spans="1:15" ht="23.1" customHeight="1"/>
    <row r="30" spans="1:15" ht="23.1" customHeight="1">
      <c r="B30" s="23"/>
    </row>
  </sheetData>
  <mergeCells count="12">
    <mergeCell ref="N8:N9"/>
    <mergeCell ref="O8:O9"/>
    <mergeCell ref="A4:O4"/>
    <mergeCell ref="A5:O5"/>
    <mergeCell ref="E8:F8"/>
    <mergeCell ref="G8:H8"/>
    <mergeCell ref="K8:M8"/>
    <mergeCell ref="A8:A9"/>
    <mergeCell ref="B8:B9"/>
    <mergeCell ref="C8:C9"/>
    <mergeCell ref="D8:D9"/>
    <mergeCell ref="I8:J8"/>
  </mergeCells>
  <pageMargins left="0.19685039370078741" right="0.15748031496062992" top="0.43" bottom="0.49" header="0.31496062992125984" footer="0.31496062992125984"/>
  <pageSetup scale="5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7"/>
  <sheetViews>
    <sheetView topLeftCell="A4" zoomScale="70" zoomScaleNormal="70" workbookViewId="0">
      <selection activeCell="H13" sqref="H13"/>
    </sheetView>
  </sheetViews>
  <sheetFormatPr defaultRowHeight="15"/>
  <cols>
    <col min="1" max="1" width="23.85546875" customWidth="1"/>
    <col min="2" max="2" width="29.85546875" bestFit="1" customWidth="1"/>
    <col min="3" max="3" width="26.140625" bestFit="1" customWidth="1"/>
    <col min="4" max="4" width="13" bestFit="1" customWidth="1"/>
    <col min="9" max="9" width="14.5703125" bestFit="1" customWidth="1"/>
    <col min="14" max="14" width="30.28515625" bestFit="1" customWidth="1"/>
    <col min="15" max="15" width="11.140625" bestFit="1" customWidth="1"/>
    <col min="16" max="16" width="14.5703125" bestFit="1" customWidth="1"/>
  </cols>
  <sheetData>
    <row r="1" spans="1:15" ht="24.95" customHeight="1"/>
    <row r="2" spans="1:15" ht="32.25" customHeight="1"/>
    <row r="3" spans="1:15" ht="24.95" customHeight="1">
      <c r="A3" s="60" t="s">
        <v>47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</row>
    <row r="4" spans="1:15" ht="24.95" customHeight="1">
      <c r="A4" s="61" t="s">
        <v>28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</row>
    <row r="5" spans="1:15" ht="24.95" customHeight="1"/>
    <row r="6" spans="1:15" ht="15.75" thickBot="1"/>
    <row r="7" spans="1:15" ht="19.5" thickBot="1">
      <c r="A7" s="68" t="s">
        <v>0</v>
      </c>
      <c r="B7" s="68" t="s">
        <v>1</v>
      </c>
      <c r="C7" s="68" t="s">
        <v>2</v>
      </c>
      <c r="D7" s="70" t="s">
        <v>4</v>
      </c>
      <c r="E7" s="62" t="s">
        <v>5</v>
      </c>
      <c r="F7" s="63"/>
      <c r="G7" s="64" t="s">
        <v>5</v>
      </c>
      <c r="H7" s="65"/>
      <c r="I7" s="66" t="s">
        <v>11</v>
      </c>
      <c r="J7" s="72"/>
      <c r="K7" s="66" t="s">
        <v>17</v>
      </c>
      <c r="L7" s="67"/>
      <c r="M7" s="67"/>
      <c r="N7" s="56" t="s">
        <v>20</v>
      </c>
      <c r="O7" s="58" t="s">
        <v>21</v>
      </c>
    </row>
    <row r="8" spans="1:15" ht="38.25" thickBot="1">
      <c r="A8" s="69"/>
      <c r="B8" s="69"/>
      <c r="C8" s="69"/>
      <c r="D8" s="71"/>
      <c r="E8" s="10" t="s">
        <v>15</v>
      </c>
      <c r="F8" s="11" t="s">
        <v>16</v>
      </c>
      <c r="G8" s="9" t="s">
        <v>6</v>
      </c>
      <c r="H8" s="9" t="s">
        <v>7</v>
      </c>
      <c r="I8" s="12" t="s">
        <v>18</v>
      </c>
      <c r="J8" s="12" t="s">
        <v>19</v>
      </c>
      <c r="K8" s="73" t="s">
        <v>27</v>
      </c>
      <c r="L8" s="74"/>
      <c r="M8" s="75"/>
      <c r="N8" s="57"/>
      <c r="O8" s="59"/>
    </row>
    <row r="9" spans="1:15" ht="24.95" customHeight="1">
      <c r="A9" s="7" t="s">
        <v>30</v>
      </c>
      <c r="B9" s="47" t="s">
        <v>41</v>
      </c>
      <c r="C9" s="49" t="s">
        <v>40</v>
      </c>
      <c r="D9" s="26"/>
      <c r="E9" s="8">
        <v>5</v>
      </c>
      <c r="F9" s="8">
        <v>33</v>
      </c>
      <c r="G9" s="8">
        <v>33</v>
      </c>
      <c r="H9" s="17">
        <v>0</v>
      </c>
      <c r="I9" s="18">
        <v>6600</v>
      </c>
      <c r="J9" s="18">
        <v>0</v>
      </c>
      <c r="K9" s="76">
        <v>6400</v>
      </c>
      <c r="L9" s="77"/>
      <c r="M9" s="78"/>
      <c r="N9" s="35">
        <f>I9+K9</f>
        <v>13000</v>
      </c>
      <c r="O9" s="38">
        <f>B25-N9</f>
        <v>31000</v>
      </c>
    </row>
    <row r="10" spans="1:15" ht="24.95" customHeight="1">
      <c r="A10" s="2" t="s">
        <v>31</v>
      </c>
      <c r="B10" s="48" t="s">
        <v>44</v>
      </c>
      <c r="C10" s="53" t="s">
        <v>45</v>
      </c>
      <c r="D10" s="27"/>
      <c r="E10" s="3">
        <v>0</v>
      </c>
      <c r="F10" s="3">
        <v>17</v>
      </c>
      <c r="G10" s="3">
        <v>17</v>
      </c>
      <c r="H10" s="19">
        <v>0</v>
      </c>
      <c r="I10" s="20">
        <v>6400</v>
      </c>
      <c r="J10" s="18">
        <v>0</v>
      </c>
      <c r="K10" s="79">
        <v>4173.83</v>
      </c>
      <c r="L10" s="80"/>
      <c r="M10" s="81"/>
      <c r="N10" s="35">
        <f>I10+K10</f>
        <v>10573.83</v>
      </c>
      <c r="O10" s="38">
        <f>O9-N10</f>
        <v>20426.169999999998</v>
      </c>
    </row>
    <row r="11" spans="1:15" ht="24.95" customHeight="1">
      <c r="A11" s="2" t="s">
        <v>32</v>
      </c>
      <c r="B11" s="48" t="s">
        <v>49</v>
      </c>
      <c r="C11" s="53" t="s">
        <v>40</v>
      </c>
      <c r="D11" s="27"/>
      <c r="E11" s="3">
        <v>2</v>
      </c>
      <c r="F11" s="3">
        <v>13</v>
      </c>
      <c r="G11" s="3">
        <v>13</v>
      </c>
      <c r="H11" s="19">
        <v>0</v>
      </c>
      <c r="I11" s="20">
        <v>3300</v>
      </c>
      <c r="J11" s="20">
        <v>0</v>
      </c>
      <c r="K11" s="79">
        <v>6400</v>
      </c>
      <c r="L11" s="80"/>
      <c r="M11" s="81"/>
      <c r="N11" s="35">
        <f>I11+K11</f>
        <v>9700</v>
      </c>
      <c r="O11" s="38">
        <f>O10-N11</f>
        <v>10726.169999999998</v>
      </c>
    </row>
    <row r="12" spans="1:15" ht="24.95" customHeight="1">
      <c r="A12" s="2" t="s">
        <v>33</v>
      </c>
      <c r="B12" s="48" t="s">
        <v>50</v>
      </c>
      <c r="C12" s="53" t="s">
        <v>51</v>
      </c>
      <c r="D12" s="27"/>
      <c r="E12" s="3">
        <v>1</v>
      </c>
      <c r="F12" s="3">
        <v>16</v>
      </c>
      <c r="G12" s="3">
        <v>16</v>
      </c>
      <c r="H12" s="19">
        <v>0</v>
      </c>
      <c r="I12" s="20">
        <v>4620</v>
      </c>
      <c r="J12" s="20">
        <v>0</v>
      </c>
      <c r="K12" s="79">
        <v>6400</v>
      </c>
      <c r="L12" s="80"/>
      <c r="M12" s="81"/>
      <c r="N12" s="35">
        <f>I12+K12</f>
        <v>11020</v>
      </c>
      <c r="O12" s="38">
        <f>O11-N12</f>
        <v>-293.83000000000175</v>
      </c>
    </row>
    <row r="13" spans="1:15" ht="24.95" customHeight="1">
      <c r="A13" s="2" t="s">
        <v>34</v>
      </c>
      <c r="B13" s="48"/>
      <c r="C13" s="46"/>
      <c r="D13" s="27"/>
      <c r="E13" s="3"/>
      <c r="F13" s="3"/>
      <c r="G13" s="3"/>
      <c r="H13" s="19"/>
      <c r="I13" s="20"/>
      <c r="J13" s="20"/>
      <c r="K13" s="79"/>
      <c r="L13" s="80"/>
      <c r="M13" s="81"/>
      <c r="N13" s="36"/>
      <c r="O13" s="39"/>
    </row>
    <row r="14" spans="1:15" ht="24.95" customHeight="1">
      <c r="A14" s="29" t="s">
        <v>35</v>
      </c>
      <c r="B14" s="48"/>
      <c r="C14" s="46"/>
      <c r="D14" s="40"/>
      <c r="E14" s="32"/>
      <c r="F14" s="32"/>
      <c r="G14" s="32"/>
      <c r="H14" s="33"/>
      <c r="I14" s="20"/>
      <c r="J14" s="20"/>
      <c r="K14" s="79"/>
      <c r="L14" s="80"/>
      <c r="M14" s="81"/>
      <c r="N14" s="36"/>
      <c r="O14" s="39"/>
    </row>
    <row r="15" spans="1:15" ht="24.95" customHeight="1">
      <c r="A15" s="29" t="s">
        <v>36</v>
      </c>
      <c r="B15" s="48"/>
      <c r="C15" s="46"/>
      <c r="D15" s="30"/>
      <c r="E15" s="31"/>
      <c r="F15" s="31"/>
      <c r="G15" s="31"/>
      <c r="H15" s="31"/>
      <c r="I15" s="20"/>
      <c r="J15" s="20"/>
      <c r="K15" s="79"/>
      <c r="L15" s="80"/>
      <c r="M15" s="81"/>
      <c r="N15" s="36"/>
      <c r="O15" s="39"/>
    </row>
    <row r="16" spans="1:15" ht="24.95" customHeight="1">
      <c r="A16" s="29" t="s">
        <v>37</v>
      </c>
      <c r="B16" s="48"/>
      <c r="C16" s="46"/>
      <c r="D16" s="30"/>
      <c r="E16" s="31"/>
      <c r="F16" s="31"/>
      <c r="G16" s="31"/>
      <c r="H16" s="31"/>
      <c r="I16" s="20"/>
      <c r="J16" s="20"/>
      <c r="K16" s="79"/>
      <c r="L16" s="80"/>
      <c r="M16" s="81"/>
      <c r="N16" s="36"/>
      <c r="O16" s="39"/>
    </row>
    <row r="17" spans="1:16" ht="24.95" customHeight="1">
      <c r="A17" s="29" t="s">
        <v>38</v>
      </c>
      <c r="B17" s="48"/>
      <c r="C17" s="46"/>
      <c r="D17" s="30"/>
      <c r="E17" s="31"/>
      <c r="F17" s="31"/>
      <c r="G17" s="31"/>
      <c r="H17" s="31"/>
      <c r="I17" s="20"/>
      <c r="J17" s="20"/>
      <c r="K17" s="79"/>
      <c r="L17" s="80"/>
      <c r="M17" s="81"/>
      <c r="N17" s="36"/>
      <c r="O17" s="39"/>
    </row>
    <row r="18" spans="1:16" ht="24.95" customHeight="1">
      <c r="A18" s="29" t="s">
        <v>39</v>
      </c>
      <c r="B18" s="48"/>
      <c r="C18" s="46"/>
      <c r="D18" s="30"/>
      <c r="E18" s="31"/>
      <c r="F18" s="31"/>
      <c r="G18" s="31"/>
      <c r="H18" s="31"/>
      <c r="I18" s="20"/>
      <c r="J18" s="20"/>
      <c r="K18" s="79"/>
      <c r="L18" s="80"/>
      <c r="M18" s="81"/>
      <c r="N18" s="36"/>
      <c r="O18" s="39"/>
    </row>
    <row r="19" spans="1:16" ht="21.75" thickBot="1">
      <c r="A19" s="5"/>
      <c r="B19" s="4"/>
      <c r="C19" s="4"/>
      <c r="D19" s="4"/>
      <c r="E19" s="41">
        <f t="shared" ref="E19:K19" si="0">SUM(E9:E18)</f>
        <v>8</v>
      </c>
      <c r="F19" s="41">
        <f t="shared" si="0"/>
        <v>79</v>
      </c>
      <c r="G19" s="41">
        <f t="shared" si="0"/>
        <v>79</v>
      </c>
      <c r="H19" s="42">
        <f t="shared" si="0"/>
        <v>0</v>
      </c>
      <c r="I19" s="43">
        <f t="shared" si="0"/>
        <v>20920</v>
      </c>
      <c r="J19" s="43">
        <f t="shared" si="0"/>
        <v>0</v>
      </c>
      <c r="K19" s="82">
        <f t="shared" si="0"/>
        <v>23373.83</v>
      </c>
      <c r="L19" s="83"/>
      <c r="M19" s="84"/>
      <c r="N19" s="43">
        <f>SUM(N9:N18)</f>
        <v>44293.83</v>
      </c>
      <c r="O19" s="45">
        <f>B25-N9-N10-N11-N12</f>
        <v>-293.83000000000175</v>
      </c>
      <c r="P19" s="50"/>
    </row>
    <row r="21" spans="1:16" ht="21">
      <c r="A21" s="4" t="s">
        <v>8</v>
      </c>
      <c r="B21" s="15">
        <v>80</v>
      </c>
      <c r="O21" s="21"/>
    </row>
    <row r="22" spans="1:16" ht="21">
      <c r="A22" s="4" t="s">
        <v>9</v>
      </c>
      <c r="B22" s="15">
        <f>F19</f>
        <v>79</v>
      </c>
    </row>
    <row r="23" spans="1:16" ht="21">
      <c r="A23" s="4" t="s">
        <v>10</v>
      </c>
      <c r="B23" s="16">
        <f>(B22/B21)*100</f>
        <v>98.75</v>
      </c>
    </row>
    <row r="25" spans="1:16" ht="21">
      <c r="A25" s="24" t="s">
        <v>23</v>
      </c>
      <c r="B25" s="37">
        <v>44000</v>
      </c>
    </row>
    <row r="26" spans="1:16" ht="21">
      <c r="A26" s="24" t="s">
        <v>25</v>
      </c>
      <c r="B26" s="51">
        <f>B25-B27</f>
        <v>44293.83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 spans="1:16" ht="21">
      <c r="A27" s="24" t="s">
        <v>46</v>
      </c>
      <c r="B27" s="37">
        <f>B25-N9-N10-N11-N12</f>
        <v>-293.83000000000175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</sheetData>
  <mergeCells count="24">
    <mergeCell ref="K19:M19"/>
    <mergeCell ref="K14:M14"/>
    <mergeCell ref="K15:M15"/>
    <mergeCell ref="K16:M16"/>
    <mergeCell ref="K17:M17"/>
    <mergeCell ref="K18:M18"/>
    <mergeCell ref="K9:M9"/>
    <mergeCell ref="K10:M10"/>
    <mergeCell ref="K11:M11"/>
    <mergeCell ref="K12:M12"/>
    <mergeCell ref="K13:M13"/>
    <mergeCell ref="A3:O3"/>
    <mergeCell ref="A7:A8"/>
    <mergeCell ref="B7:B8"/>
    <mergeCell ref="C7:C8"/>
    <mergeCell ref="D7:D8"/>
    <mergeCell ref="E7:F7"/>
    <mergeCell ref="G7:H7"/>
    <mergeCell ref="I7:J7"/>
    <mergeCell ref="K7:M7"/>
    <mergeCell ref="N7:N8"/>
    <mergeCell ref="O7:O8"/>
    <mergeCell ref="K8:M8"/>
    <mergeCell ref="A4:O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5" sqref="C15:C2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INTEGRITI</vt:lpstr>
      <vt:lpstr>PB</vt:lpstr>
      <vt:lpstr>Sheet3</vt:lpstr>
      <vt:lpstr>INTEGRITI!Print_Area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pc_faha</dc:creator>
  <cp:lastModifiedBy>CIDB</cp:lastModifiedBy>
  <cp:lastPrinted>2017-08-09T00:21:21Z</cp:lastPrinted>
  <dcterms:created xsi:type="dcterms:W3CDTF">2013-01-11T01:30:59Z</dcterms:created>
  <dcterms:modified xsi:type="dcterms:W3CDTF">2019-01-02T04:04:03Z</dcterms:modified>
</cp:coreProperties>
</file>