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miles/Desktop/Computer-Organization-Big-Homework/cpu21-riscv/"/>
    </mc:Choice>
  </mc:AlternateContent>
  <xr:revisionPtr revIDLastSave="0" documentId="13_ncr:1_{251071ED-518E-5F45-8B80-14B33AF2933F}" xr6:coauthVersionLast="47" xr6:coauthVersionMax="47" xr10:uidLastSave="{00000000-0000-0000-0000-000000000000}"/>
  <bookViews>
    <workbookView xWindow="0" yWindow="500" windowWidth="19200" windowHeight="2110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指令码表" sheetId="6" r:id="rId5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AD70" i="6"/>
  <c r="AC70" i="6"/>
  <c r="AB70" i="6"/>
  <c r="AA70" i="6" s="1"/>
  <c r="Z70" i="6" s="1"/>
  <c r="Y70" i="6" s="1"/>
  <c r="X70" i="6" s="1"/>
  <c r="W70" i="6" s="1"/>
  <c r="V70" i="6" s="1"/>
  <c r="U70" i="6" s="1"/>
  <c r="T70" i="6" s="1"/>
  <c r="S70" i="6" s="1"/>
  <c r="R70" i="6" s="1"/>
  <c r="Q70" i="6" s="1"/>
  <c r="P70" i="6" s="1"/>
  <c r="O70" i="6" s="1"/>
  <c r="N70" i="6" s="1"/>
  <c r="M70" i="6" s="1"/>
  <c r="L70" i="6" s="1"/>
  <c r="K70" i="6" s="1"/>
  <c r="J70" i="6" s="1"/>
  <c r="I70" i="6" s="1"/>
  <c r="H70" i="6" s="1"/>
  <c r="G70" i="6" s="1"/>
  <c r="F70" i="6" s="1"/>
  <c r="E70" i="6" s="1"/>
  <c r="D70" i="6" s="1"/>
  <c r="C70" i="6" s="1"/>
  <c r="AD66" i="6"/>
  <c r="AC66" i="6"/>
  <c r="AB66" i="6" s="1"/>
  <c r="AA66" i="6" s="1"/>
  <c r="Z66" i="6" s="1"/>
  <c r="Y66" i="6" s="1"/>
  <c r="X66" i="6" s="1"/>
  <c r="W66" i="6" s="1"/>
  <c r="V66" i="6" s="1"/>
  <c r="U66" i="6" s="1"/>
  <c r="T66" i="6" s="1"/>
  <c r="S66" i="6" s="1"/>
  <c r="R66" i="6" s="1"/>
  <c r="Q66" i="6" s="1"/>
  <c r="P66" i="6" s="1"/>
  <c r="O66" i="6" s="1"/>
  <c r="N66" i="6" s="1"/>
  <c r="M66" i="6" s="1"/>
  <c r="L66" i="6" s="1"/>
  <c r="K66" i="6" s="1"/>
  <c r="J66" i="6" s="1"/>
  <c r="I66" i="6" s="1"/>
  <c r="H66" i="6" s="1"/>
  <c r="G66" i="6" s="1"/>
  <c r="F66" i="6" s="1"/>
  <c r="E66" i="6" s="1"/>
  <c r="D66" i="6" s="1"/>
  <c r="C66" i="6" s="1"/>
  <c r="AD61" i="6"/>
  <c r="AC61" i="6"/>
  <c r="AB61" i="6"/>
  <c r="AA61" i="6" s="1"/>
  <c r="Z61" i="6" s="1"/>
  <c r="Y61" i="6" s="1"/>
  <c r="X61" i="6" s="1"/>
  <c r="W61" i="6" s="1"/>
  <c r="V61" i="6" s="1"/>
  <c r="U61" i="6" s="1"/>
  <c r="T61" i="6" s="1"/>
  <c r="S61" i="6" s="1"/>
  <c r="R61" i="6" s="1"/>
  <c r="Q61" i="6" s="1"/>
  <c r="P61" i="6" s="1"/>
  <c r="O61" i="6" s="1"/>
  <c r="N61" i="6" s="1"/>
  <c r="M61" i="6" s="1"/>
  <c r="L61" i="6" s="1"/>
  <c r="K61" i="6" s="1"/>
  <c r="J61" i="6" s="1"/>
  <c r="I61" i="6" s="1"/>
  <c r="H61" i="6" s="1"/>
  <c r="G61" i="6" s="1"/>
  <c r="F61" i="6" s="1"/>
  <c r="E61" i="6" s="1"/>
  <c r="D61" i="6" s="1"/>
  <c r="C61" i="6" s="1"/>
  <c r="AD53" i="6"/>
  <c r="AC53" i="6"/>
  <c r="AB53" i="6" s="1"/>
  <c r="AA53" i="6" s="1"/>
  <c r="Z53" i="6" s="1"/>
  <c r="Y53" i="6" s="1"/>
  <c r="X53" i="6" s="1"/>
  <c r="W53" i="6" s="1"/>
  <c r="V53" i="6" s="1"/>
  <c r="U53" i="6" s="1"/>
  <c r="T53" i="6" s="1"/>
  <c r="S53" i="6" s="1"/>
  <c r="R53" i="6" s="1"/>
  <c r="Q53" i="6" s="1"/>
  <c r="P53" i="6" s="1"/>
  <c r="O53" i="6" s="1"/>
  <c r="N53" i="6" s="1"/>
  <c r="M53" i="6" s="1"/>
  <c r="L53" i="6" s="1"/>
  <c r="K53" i="6" s="1"/>
  <c r="J53" i="6" s="1"/>
  <c r="I53" i="6" s="1"/>
  <c r="H53" i="6" s="1"/>
  <c r="G53" i="6" s="1"/>
  <c r="F53" i="6" s="1"/>
  <c r="E53" i="6" s="1"/>
  <c r="D53" i="6" s="1"/>
  <c r="C53" i="6" s="1"/>
  <c r="AD21" i="6"/>
  <c r="AC21" i="6"/>
  <c r="AB21" i="6"/>
  <c r="AA21" i="6" s="1"/>
  <c r="Z21" i="6" s="1"/>
  <c r="Y21" i="6" s="1"/>
  <c r="X21" i="6" s="1"/>
  <c r="W21" i="6" s="1"/>
  <c r="V21" i="6" s="1"/>
  <c r="U21" i="6" s="1"/>
  <c r="T21" i="6" s="1"/>
  <c r="S21" i="6" s="1"/>
  <c r="R21" i="6" s="1"/>
  <c r="Q21" i="6" s="1"/>
  <c r="P21" i="6" s="1"/>
  <c r="O21" i="6" s="1"/>
  <c r="N21" i="6" s="1"/>
  <c r="M21" i="6" s="1"/>
  <c r="L21" i="6" s="1"/>
  <c r="K21" i="6" s="1"/>
  <c r="J21" i="6" s="1"/>
  <c r="I21" i="6" s="1"/>
  <c r="H21" i="6" s="1"/>
  <c r="G21" i="6" s="1"/>
  <c r="F21" i="6" s="1"/>
  <c r="E21" i="6" s="1"/>
  <c r="D21" i="6" s="1"/>
  <c r="C21" i="6" s="1"/>
  <c r="AD1" i="6"/>
  <c r="AC1" i="6"/>
  <c r="AB1" i="6" s="1"/>
  <c r="AA1" i="6" s="1"/>
  <c r="Z1" i="6" s="1"/>
  <c r="Y1" i="6" s="1"/>
  <c r="X1" i="6" s="1"/>
  <c r="W1" i="6" s="1"/>
  <c r="V1" i="6" s="1"/>
  <c r="U1" i="6" s="1"/>
  <c r="T1" i="6" s="1"/>
  <c r="S1" i="6" s="1"/>
  <c r="R1" i="6" s="1"/>
  <c r="Q1" i="6" s="1"/>
  <c r="P1" i="6" s="1"/>
  <c r="O1" i="6" s="1"/>
  <c r="N1" i="6" s="1"/>
  <c r="M1" i="6" s="1"/>
  <c r="L1" i="6" s="1"/>
  <c r="K1" i="6" s="1"/>
  <c r="J1" i="6" s="1"/>
  <c r="I1" i="6" s="1"/>
  <c r="H1" i="6" s="1"/>
  <c r="G1" i="6" s="1"/>
  <c r="F1" i="6" s="1"/>
  <c r="E1" i="6" s="1"/>
  <c r="D1" i="6" s="1"/>
  <c r="C1" i="6" s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F24" i="2"/>
  <c r="AG24" i="2"/>
  <c r="AH24" i="2"/>
  <c r="AI24" i="2"/>
  <c r="AJ24" i="2"/>
  <c r="AK24" i="2"/>
  <c r="AL24" i="2"/>
  <c r="AE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X23" i="2"/>
  <c r="Y23" i="2"/>
  <c r="Z23" i="2"/>
  <c r="AA23" i="2"/>
  <c r="AB23" i="2"/>
  <c r="AC23" i="2"/>
  <c r="T24" i="2"/>
  <c r="U24" i="2"/>
  <c r="V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S24" i="2"/>
  <c r="R24" i="2"/>
  <c r="Q24" i="2"/>
  <c r="P24" i="2"/>
  <c r="I24" i="2"/>
  <c r="H24" i="2"/>
  <c r="G24" i="2"/>
  <c r="F24" i="2"/>
  <c r="E24" i="2"/>
  <c r="N24" i="2"/>
  <c r="M24" i="2"/>
  <c r="L24" i="2"/>
  <c r="K24" i="2"/>
  <c r="J24" i="2"/>
  <c r="S23" i="2"/>
  <c r="R23" i="2"/>
  <c r="Q23" i="2"/>
  <c r="P23" i="2"/>
  <c r="I23" i="2"/>
  <c r="H23" i="2"/>
  <c r="G23" i="2"/>
  <c r="F23" i="2"/>
  <c r="E23" i="2"/>
  <c r="N23" i="2"/>
  <c r="M23" i="2"/>
  <c r="L23" i="2"/>
  <c r="K23" i="2"/>
  <c r="J23" i="2"/>
  <c r="R22" i="2"/>
  <c r="P22" i="2"/>
  <c r="I22" i="2"/>
  <c r="H22" i="2"/>
  <c r="G22" i="2"/>
  <c r="F22" i="2"/>
  <c r="E22" i="2"/>
  <c r="N22" i="2"/>
  <c r="M22" i="2"/>
  <c r="L22" i="2"/>
  <c r="K22" i="2"/>
  <c r="J22" i="2"/>
  <c r="R21" i="2"/>
  <c r="P21" i="2"/>
  <c r="I21" i="2"/>
  <c r="H21" i="2"/>
  <c r="G21" i="2"/>
  <c r="F21" i="2"/>
  <c r="E21" i="2"/>
  <c r="N21" i="2"/>
  <c r="M21" i="2"/>
  <c r="L21" i="2"/>
  <c r="K21" i="2"/>
  <c r="J21" i="2"/>
  <c r="R20" i="2"/>
  <c r="P20" i="2"/>
  <c r="I20" i="2"/>
  <c r="H20" i="2"/>
  <c r="G20" i="2"/>
  <c r="F20" i="2"/>
  <c r="E20" i="2"/>
  <c r="N20" i="2"/>
  <c r="M20" i="2"/>
  <c r="L20" i="2"/>
  <c r="K20" i="2"/>
  <c r="J20" i="2"/>
  <c r="R19" i="2"/>
  <c r="P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Q12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AF25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AE24" i="2" l="1"/>
  <c r="AE59" i="2" s="1"/>
  <c r="AE58" i="2" s="1"/>
  <c r="W24" i="2"/>
  <c r="W15" i="2"/>
  <c r="V15" i="2"/>
  <c r="W13" i="2"/>
  <c r="V13" i="2"/>
  <c r="AA20" i="2"/>
  <c r="Q20" i="2"/>
  <c r="S20" i="2"/>
  <c r="W23" i="2"/>
  <c r="AD23" i="2"/>
  <c r="AD59" i="2" s="1"/>
  <c r="AD58" i="2" s="1"/>
  <c r="W14" i="2"/>
  <c r="V14" i="2"/>
  <c r="S21" i="2"/>
  <c r="Q21" i="2"/>
  <c r="Z19" i="2"/>
  <c r="Q19" i="2"/>
  <c r="S19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V4" i="2"/>
  <c r="Q4" i="2"/>
  <c r="W4" i="2"/>
  <c r="S4" i="2"/>
  <c r="Z59" i="2" l="1"/>
  <c r="Z58" i="2" s="1"/>
  <c r="AA59" i="2"/>
  <c r="AA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<sst xmlns="http://schemas.openxmlformats.org/spreadsheetml/2006/main" count="517" uniqueCount="216">
  <si>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</si>
  <si>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</si>
  <si>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</si>
  <si>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</si>
  <si>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</si>
  <si>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</si>
  <si>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</si>
  <si>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</si>
  <si>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</si>
  <si>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</si>
  <si>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</si>
  <si>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</si>
  <si>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</si>
  <si>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</si>
  <si>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</si>
  <si>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</si>
  <si>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</si>
  <si>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</si>
  <si>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</si>
  <si>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</si>
  <si>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</si>
  <si>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</si>
  <si>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</si>
  <si>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</si>
  <si>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</si>
  <si>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</si>
  <si>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</si>
  <si>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</si>
  <si>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</si>
  <si>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</si>
  <si>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</si>
  <si>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</si>
  <si>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</si>
  <si>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</si>
  <si>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</si>
  <si>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</si>
  <si>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</si>
  <si>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</si>
  <si>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</si>
  <si>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</si>
  <si>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</si>
  <si>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</si>
  <si>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</si>
  <si>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</si>
  <si>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</si>
  <si>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</si>
  <si>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</si>
  <si>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</si>
  <si>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</si>
  <si>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</si>
  <si>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</si>
  <si>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</si>
  <si>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</si>
  <si>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</si>
  <si>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</si>
  <si>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</si>
  <si>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</si>
  <si>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</si>
  <si>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</si>
  <si>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</si>
  <si>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</si>
  <si>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</si>
  <si>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</si>
  <si>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</si>
  <si>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</si>
  <si>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</si>
  <si>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</si>
  <si>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</si>
  <si>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</si>
  <si>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</si>
  <si>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</si>
  <si>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</si>
  <si>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</si>
  <si>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</si>
  <si>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</si>
  <si>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</si>
  <si>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</si>
  <si>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</si>
  <si>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</si>
  <si>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</si>
  <si>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</si>
  <si>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</si>
  <si>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</si>
  <si>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</si>
  <si>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</si>
  <si>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</si>
  <si>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</si>
  <si>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</si>
  <si>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</si>
  <si>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</si>
  <si>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</si>
  <si>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</si>
  <si>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</si>
  <si>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</si>
  <si>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</si>
  <si>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</si>
  <si>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</si>
  <si>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</si>
  <si>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</si>
  <si>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</si>
  <si>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</si>
  <si>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</si>
  <si>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</si>
  <si>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</si>
  <si>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</si>
  <si>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</si>
  <si>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</si>
  <si>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</si>
  <si>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</si>
  <si>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</si>
  <si>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</si>
  <si>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</si>
  <si>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</si>
  <si>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</si>
  <si>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</si>
  <si>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addi</t>
  </si>
  <si>
    <r>
      <rPr>
        <b/>
        <sz val="11"/>
        <color theme="1"/>
        <rFont val="等线"/>
        <family val="4"/>
        <charset val="134"/>
      </rPr>
      <t>指令类型</t>
    </r>
  </si>
  <si>
    <t>R</t>
  </si>
  <si>
    <r>
      <rPr>
        <b/>
        <sz val="11"/>
        <color theme="0"/>
        <rFont val="等线"/>
        <family val="4"/>
        <charset val="134"/>
      </rPr>
      <t>指令集</t>
    </r>
  </si>
  <si>
    <t>func7</t>
  </si>
  <si>
    <t>rs2</t>
  </si>
  <si>
    <t>rs1</t>
  </si>
  <si>
    <t>funct3</t>
  </si>
  <si>
    <t>rd</t>
  </si>
  <si>
    <t>opcode</t>
  </si>
  <si>
    <t>RV32I</t>
  </si>
  <si>
    <t>add</t>
  </si>
  <si>
    <t>c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</si>
  <si>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</si>
  <si>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</si>
  <si>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</si>
  <si>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</si>
  <si>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</si>
  <si>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</si>
  <si>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</si>
  <si>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</si>
  <si>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</si>
  <si>
    <t>RAV32M</t>
  </si>
  <si>
    <t>mul</t>
  </si>
  <si>
    <t>mulh</t>
  </si>
  <si>
    <t>mulhsu</t>
  </si>
  <si>
    <t>mulhu</t>
  </si>
  <si>
    <t>div</t>
  </si>
  <si>
    <t>divu</t>
  </si>
  <si>
    <t>rem</t>
  </si>
  <si>
    <t>remu</t>
  </si>
  <si>
    <t>I</t>
  </si>
  <si>
    <t>imm12</t>
  </si>
  <si>
    <t>slli</t>
  </si>
  <si>
    <t>shamt</t>
  </si>
  <si>
    <t>slti</t>
  </si>
  <si>
    <t>sltiu</t>
  </si>
  <si>
    <t>xori</t>
  </si>
  <si>
    <t>srli</t>
  </si>
  <si>
    <t>srai</t>
  </si>
  <si>
    <t>ori</t>
  </si>
  <si>
    <t>andi</t>
  </si>
  <si>
    <t>lb</t>
  </si>
  <si>
    <t>lh</t>
  </si>
  <si>
    <t>lw</t>
  </si>
  <si>
    <t>lbu</t>
  </si>
  <si>
    <t>lhu</t>
  </si>
  <si>
    <t>jalr</t>
  </si>
  <si>
    <t>0x19</t>
  </si>
  <si>
    <t>fence</t>
  </si>
  <si>
    <t>0x03</t>
  </si>
  <si>
    <t>fence.I</t>
  </si>
  <si>
    <t>ecall</t>
  </si>
  <si>
    <t>0x1C</t>
  </si>
  <si>
    <t>ebreak</t>
  </si>
  <si>
    <t>RV32N</t>
  </si>
  <si>
    <t>uret</t>
  </si>
  <si>
    <r>
      <rPr>
        <b/>
        <sz val="11"/>
        <color theme="1"/>
        <rFont val="Consolas"/>
        <family val="2"/>
      </rPr>
      <t>RV32I</t>
    </r>
    <r>
      <rPr>
        <b/>
        <sz val="11"/>
        <color theme="1"/>
        <rFont val="微软雅黑"/>
        <family val="2"/>
        <charset val="134"/>
      </rPr>
      <t>特权</t>
    </r>
  </si>
  <si>
    <t>sret</t>
  </si>
  <si>
    <t>mret</t>
  </si>
  <si>
    <t>sfence.vma</t>
  </si>
  <si>
    <t>wfi</t>
  </si>
  <si>
    <t>csrrw</t>
  </si>
  <si>
    <t>CSR</t>
  </si>
  <si>
    <t>csrrs</t>
  </si>
  <si>
    <t>csrrc</t>
  </si>
  <si>
    <t>csrrwi</t>
  </si>
  <si>
    <t>zimm[4:0]</t>
  </si>
  <si>
    <t>csrrsi</t>
  </si>
  <si>
    <t>csrrci</t>
  </si>
  <si>
    <t>B</t>
  </si>
  <si>
    <t>imm[10:5]</t>
  </si>
  <si>
    <t>imm[4:1]</t>
  </si>
  <si>
    <t>beq</t>
  </si>
  <si>
    <t>0x18</t>
  </si>
  <si>
    <t>bne</t>
  </si>
  <si>
    <t>blt</t>
  </si>
  <si>
    <t>bge</t>
  </si>
  <si>
    <t>bltu</t>
  </si>
  <si>
    <t>bgeu</t>
  </si>
  <si>
    <t>S</t>
  </si>
  <si>
    <t>imm[11:5]</t>
  </si>
  <si>
    <t>imm[4:0]</t>
  </si>
  <si>
    <t>sb</t>
  </si>
  <si>
    <t>0x08</t>
  </si>
  <si>
    <t>sh</t>
  </si>
  <si>
    <t>sw</t>
  </si>
  <si>
    <t>U</t>
  </si>
  <si>
    <r>
      <rPr>
        <b/>
        <sz val="11"/>
        <color theme="1"/>
        <rFont val="Consolas"/>
        <family val="2"/>
      </rPr>
      <t>imm[31:</t>
    </r>
    <r>
      <rPr>
        <b/>
        <sz val="11"/>
        <color rgb="FFFF0000"/>
        <rFont val="Consolas"/>
        <family val="2"/>
      </rPr>
      <t>12</t>
    </r>
    <r>
      <rPr>
        <b/>
        <sz val="11"/>
        <color theme="1"/>
        <rFont val="Consolas"/>
        <family val="2"/>
      </rPr>
      <t>]</t>
    </r>
  </si>
  <si>
    <t>lui</t>
  </si>
  <si>
    <t>0x0d</t>
  </si>
  <si>
    <t>auipc</t>
  </si>
  <si>
    <t>0x05</t>
  </si>
  <si>
    <t>UJ</t>
  </si>
  <si>
    <t>imm[10:1]</t>
  </si>
  <si>
    <t>imm[19:12]</t>
  </si>
  <si>
    <t>jal</t>
  </si>
  <si>
    <t>0x01b</t>
  </si>
  <si>
    <t>1c</t>
  </si>
  <si>
    <t>1b</t>
  </si>
  <si>
    <t>0d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</si>
</sst>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charset val="134"/>
      <scheme val="minor"/>
    </font>
    <font>
      <sz val="16"/>
      <color theme="1"/>
      <name val="Calibri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Calibri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b/>
      <sz val="11"/>
      <color theme="1"/>
      <name val="Consolas"/>
      <family val="2"/>
    </font>
    <font>
      <b/>
      <sz val="11"/>
      <color theme="1"/>
      <name val="等线"/>
      <family val="4"/>
      <charset val="134"/>
    </font>
    <font>
      <b/>
      <sz val="8"/>
      <color theme="1"/>
      <name val="Consolas"/>
      <family val="2"/>
    </font>
    <font>
      <b/>
      <sz val="11"/>
      <color theme="0"/>
      <name val="Consolas"/>
      <family val="2"/>
    </font>
    <font>
      <b/>
      <sz val="11"/>
      <color theme="0"/>
      <name val="等线"/>
      <family val="4"/>
      <charset val="134"/>
    </font>
    <font>
      <b/>
      <sz val="11"/>
      <color rgb="FFFF0000"/>
      <name val="Consolas"/>
      <family val="2"/>
    </font>
  </fonts>
  <fills count="19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7" xfId="0" applyFont="1" applyBorder="1"/>
    <xf numFmtId="0" fontId="38" fillId="11" borderId="10" xfId="0" applyFont="1" applyFill="1" applyBorder="1" applyAlignment="1">
      <alignment horizontal="center"/>
    </xf>
    <xf numFmtId="0" fontId="38" fillId="11" borderId="16" xfId="0" applyFont="1" applyFill="1" applyBorder="1" applyAlignment="1">
      <alignment horizontal="center"/>
    </xf>
    <xf numFmtId="0" fontId="35" fillId="12" borderId="22" xfId="0" applyFont="1" applyFill="1" applyBorder="1" applyAlignment="1">
      <alignment horizontal="center"/>
    </xf>
    <xf numFmtId="0" fontId="35" fillId="12" borderId="23" xfId="0" applyFont="1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40" fillId="15" borderId="16" xfId="0" applyFont="1" applyFill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7" fillId="12" borderId="10" xfId="0" applyFont="1" applyFill="1" applyBorder="1" applyAlignment="1">
      <alignment horizontal="center"/>
    </xf>
    <xf numFmtId="0" fontId="37" fillId="12" borderId="17" xfId="0" applyFont="1" applyFill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35" fillId="18" borderId="16" xfId="0" applyFont="1" applyFill="1" applyBorder="1" applyAlignment="1">
      <alignment horizontal="center"/>
    </xf>
    <xf numFmtId="0" fontId="37" fillId="17" borderId="17" xfId="0" applyFont="1" applyFill="1" applyBorder="1" applyAlignment="1">
      <alignment horizontal="center"/>
    </xf>
    <xf numFmtId="0" fontId="37" fillId="6" borderId="17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37" fillId="6" borderId="16" xfId="0" applyFont="1" applyFill="1" applyBorder="1" applyAlignment="1">
      <alignment horizontal="center"/>
    </xf>
    <xf numFmtId="0" fontId="37" fillId="6" borderId="15" xfId="0" applyFont="1" applyFill="1" applyBorder="1" applyAlignment="1">
      <alignment horizontal="center"/>
    </xf>
    <xf numFmtId="0" fontId="37" fillId="6" borderId="12" xfId="0" applyFont="1" applyFill="1" applyBorder="1" applyAlignment="1">
      <alignment horizontal="center"/>
    </xf>
    <xf numFmtId="0" fontId="35" fillId="6" borderId="10" xfId="0" applyFont="1" applyFill="1" applyBorder="1" applyAlignment="1">
      <alignment horizontal="center"/>
    </xf>
    <xf numFmtId="0" fontId="35" fillId="16" borderId="10" xfId="0" applyFont="1" applyFill="1" applyBorder="1" applyAlignment="1">
      <alignment horizontal="center"/>
    </xf>
    <xf numFmtId="0" fontId="37" fillId="17" borderId="16" xfId="0" applyFont="1" applyFill="1" applyBorder="1" applyAlignment="1">
      <alignment horizontal="center"/>
    </xf>
    <xf numFmtId="0" fontId="37" fillId="17" borderId="15" xfId="0" applyFont="1" applyFill="1" applyBorder="1" applyAlignment="1">
      <alignment horizontal="center"/>
    </xf>
    <xf numFmtId="0" fontId="37" fillId="17" borderId="12" xfId="0" applyFont="1" applyFill="1" applyBorder="1" applyAlignment="1">
      <alignment horizontal="center"/>
    </xf>
    <xf numFmtId="0" fontId="35" fillId="8" borderId="10" xfId="0" applyFont="1" applyFill="1" applyBorder="1" applyAlignment="1">
      <alignment horizontal="center"/>
    </xf>
    <xf numFmtId="0" fontId="35" fillId="12" borderId="10" xfId="0" applyFont="1" applyFill="1" applyBorder="1" applyAlignment="1">
      <alignment horizontal="center"/>
    </xf>
    <xf numFmtId="0" fontId="35" fillId="6" borderId="17" xfId="0" applyFont="1" applyFill="1" applyBorder="1" applyAlignment="1">
      <alignment horizontal="center"/>
    </xf>
    <xf numFmtId="0" fontId="35" fillId="6" borderId="16" xfId="0" applyFont="1" applyFill="1" applyBorder="1" applyAlignment="1">
      <alignment horizontal="center"/>
    </xf>
    <xf numFmtId="0" fontId="35" fillId="6" borderId="15" xfId="0" applyFont="1" applyFill="1" applyBorder="1" applyAlignment="1">
      <alignment horizontal="center"/>
    </xf>
    <xf numFmtId="0" fontId="35" fillId="6" borderId="12" xfId="0" applyFont="1" applyFill="1" applyBorder="1" applyAlignment="1">
      <alignment horizontal="center"/>
    </xf>
    <xf numFmtId="0" fontId="35" fillId="13" borderId="10" xfId="0" applyFont="1" applyFill="1" applyBorder="1" applyAlignment="1">
      <alignment horizontal="center"/>
    </xf>
    <xf numFmtId="0" fontId="35" fillId="14" borderId="10" xfId="0" applyFont="1" applyFill="1" applyBorder="1" applyAlignment="1">
      <alignment horizontal="center"/>
    </xf>
    <xf numFmtId="0" fontId="40" fillId="6" borderId="17" xfId="0" applyFont="1" applyFill="1" applyBorder="1" applyAlignment="1">
      <alignment horizontal="center"/>
    </xf>
    <xf numFmtId="0" fontId="37" fillId="17" borderId="10" xfId="0" applyFont="1" applyFill="1" applyBorder="1" applyAlignment="1">
      <alignment horizontal="center"/>
    </xf>
    <xf numFmtId="0" fontId="35" fillId="12" borderId="18" xfId="0" applyFont="1" applyFill="1" applyBorder="1" applyAlignment="1">
      <alignment horizontal="center"/>
    </xf>
    <xf numFmtId="0" fontId="35" fillId="12" borderId="19" xfId="0" applyFont="1" applyFill="1" applyBorder="1" applyAlignment="1">
      <alignment horizontal="center"/>
    </xf>
    <xf numFmtId="0" fontId="35" fillId="12" borderId="20" xfId="0" applyFont="1" applyFill="1" applyBorder="1" applyAlignment="1">
      <alignment horizontal="center"/>
    </xf>
    <xf numFmtId="0" fontId="35" fillId="13" borderId="21" xfId="0" applyFont="1" applyFill="1" applyBorder="1" applyAlignment="1">
      <alignment horizontal="center"/>
    </xf>
    <xf numFmtId="0" fontId="35" fillId="13" borderId="19" xfId="0" applyFont="1" applyFill="1" applyBorder="1" applyAlignment="1">
      <alignment horizontal="center"/>
    </xf>
    <xf numFmtId="0" fontId="35" fillId="13" borderId="20" xfId="0" applyFont="1" applyFill="1" applyBorder="1" applyAlignment="1">
      <alignment horizontal="center"/>
    </xf>
    <xf numFmtId="0" fontId="35" fillId="14" borderId="21" xfId="0" applyFont="1" applyFill="1" applyBorder="1" applyAlignment="1">
      <alignment horizontal="center"/>
    </xf>
    <xf numFmtId="0" fontId="35" fillId="14" borderId="19" xfId="0" applyFont="1" applyFill="1" applyBorder="1" applyAlignment="1">
      <alignment horizontal="center"/>
    </xf>
    <xf numFmtId="0" fontId="35" fillId="14" borderId="20" xfId="0" applyFont="1" applyFill="1" applyBorder="1" applyAlignment="1">
      <alignment horizontal="center"/>
    </xf>
    <xf numFmtId="0" fontId="35" fillId="12" borderId="21" xfId="0" applyFont="1" applyFill="1" applyBorder="1" applyAlignment="1">
      <alignment horizontal="center"/>
    </xf>
    <xf numFmtId="0" fontId="35" fillId="8" borderId="21" xfId="0" applyFont="1" applyFill="1" applyBorder="1" applyAlignment="1">
      <alignment horizontal="center"/>
    </xf>
    <xf numFmtId="0" fontId="35" fillId="8" borderId="19" xfId="0" applyFont="1" applyFill="1" applyBorder="1" applyAlignment="1">
      <alignment horizontal="center"/>
    </xf>
    <xf numFmtId="0" fontId="35" fillId="8" borderId="20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X1" workbookViewId="0">
      <selection activeCell="AH1" sqref="AH1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8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111</v>
      </c>
      <c r="AF1" s="25" t="s">
        <v>112</v>
      </c>
      <c r="AG1" s="25" t="s">
        <v>113</v>
      </c>
      <c r="AH1" s="25" t="s">
        <v>198</v>
      </c>
      <c r="AI1" s="25" t="s">
        <v>204</v>
      </c>
      <c r="AJ1" s="25" t="s">
        <v>133</v>
      </c>
      <c r="AK1" s="25" t="s">
        <v>191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127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25" si="0">IF(ISNUMBER($D2),IF(MOD($D2,8)/4&gt;=1,1,0),"")</f>
        <v>0</v>
      </c>
      <c r="I2" s="20">
        <f t="shared" ref="I2:I25" si="1">IF(ISNUMBER($D2),IF(MOD($D2,4)/2&gt;=1,1,0),"")</f>
        <v>0</v>
      </c>
      <c r="J2" s="29">
        <f t="shared" ref="J2:J25" si="2">IF(ISNUMBER($D2),IF(MOD($D2,2)&gt;=1,1,0),"")</f>
        <v>0</v>
      </c>
      <c r="K2" s="36">
        <f t="shared" ref="K2:K25" si="3">IF(ISBLANK($E2),"",IF(MOD(HEX2DEC($E2),32)/16&gt;=1,1,0))</f>
        <v>0</v>
      </c>
      <c r="L2" s="36">
        <f t="shared" ref="L2:L25" si="4">IF(ISBLANK($E2),"",IF(MOD(HEX2DEC($E2),16)/8&gt;=1,1,0))</f>
        <v>1</v>
      </c>
      <c r="M2" s="36">
        <f t="shared" ref="M2:M25" si="5">IF(ISBLANK($E2),"",IF(MOD(HEX2DEC($E2),8)/4&gt;=1,1,0))</f>
        <v>1</v>
      </c>
      <c r="N2" s="36">
        <f t="shared" ref="N2:N25" si="6">IF(ISBLANK($E2),"",IF(MOD(HEX2DEC($E2),4)/2&gt;=1,1,0))</f>
        <v>0</v>
      </c>
      <c r="O2" s="64">
        <f t="shared" ref="O2:O25" si="7">IF(ISBLANK($E2),"",IF(MOD(HEX2DEC($E2),2)&gt;=1,1,0))</f>
        <v>0</v>
      </c>
      <c r="P2" s="38">
        <v>5</v>
      </c>
      <c r="Q2" s="39">
        <f t="shared" ref="Q2:Q25" si="8">IF(ISNUMBER($P2),IF(MOD($P2,16)/8&gt;=1,1,0),"X")</f>
        <v>0</v>
      </c>
      <c r="R2" s="39">
        <f t="shared" ref="R2:R25" si="9">IF(ISNUMBER($P2),IF(MOD($P2,8)/4&gt;=1,1,0),"X")</f>
        <v>1</v>
      </c>
      <c r="S2" s="39">
        <f t="shared" ref="S2:S25" si="10">IF(ISNUMBER($P2),IF(MOD($P2,4)/2&gt;=1,1,0),"X")</f>
        <v>0</v>
      </c>
      <c r="T2" s="39">
        <f t="shared" ref="T2:T2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76</v>
      </c>
      <c r="C3" s="44">
        <v>32</v>
      </c>
      <c r="D3" s="59">
        <v>0</v>
      </c>
      <c r="E3" s="61" t="s">
        <v>127</v>
      </c>
      <c r="F3" s="59">
        <f t="shared" ref="F3:F25" si="12">IF(ISNUMBER($C3),IF(MOD($C3,64)/32&gt;=1,1,0),"")</f>
        <v>1</v>
      </c>
      <c r="G3" s="59">
        <f t="shared" ref="G3:G25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77</v>
      </c>
      <c r="C4" s="37">
        <v>0</v>
      </c>
      <c r="D4" s="37">
        <v>7</v>
      </c>
      <c r="E4" s="29" t="s">
        <v>127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78</v>
      </c>
      <c r="C5" s="44">
        <v>0</v>
      </c>
      <c r="D5" s="59">
        <v>6</v>
      </c>
      <c r="E5" s="61" t="s">
        <v>127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127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79</v>
      </c>
      <c r="C7" s="44">
        <v>0</v>
      </c>
      <c r="D7" s="59">
        <v>3</v>
      </c>
      <c r="E7" s="61" t="s">
        <v>127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115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80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82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83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84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85</v>
      </c>
      <c r="C13" s="44"/>
      <c r="D13" s="59">
        <v>1</v>
      </c>
      <c r="E13" s="61">
        <v>4</v>
      </c>
      <c r="F13" s="59" t="str">
        <f t="shared" si="12"/>
        <v/>
      </c>
      <c r="G13" s="59" t="str">
        <f t="shared" si="13"/>
        <v/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86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87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88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213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5</v>
      </c>
      <c r="Q19" s="63">
        <f t="shared" si="8"/>
        <v>0</v>
      </c>
      <c r="R19" s="63">
        <f t="shared" si="9"/>
        <v>1</v>
      </c>
      <c r="S19" s="63">
        <f t="shared" si="10"/>
        <v>0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5</v>
      </c>
      <c r="Q20" s="39">
        <f t="shared" si="8"/>
        <v>0</v>
      </c>
      <c r="R20" s="39">
        <f t="shared" si="9"/>
        <v>1</v>
      </c>
      <c r="S20" s="39">
        <f t="shared" si="10"/>
        <v>0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89</v>
      </c>
      <c r="C21" s="44"/>
      <c r="D21" s="59"/>
      <c r="E21" s="61" t="s">
        <v>214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90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111</v>
      </c>
      <c r="C23" s="44"/>
      <c r="D23" s="59">
        <v>6</v>
      </c>
      <c r="E23" s="61" t="s">
        <v>213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112</v>
      </c>
      <c r="C24" s="37"/>
      <c r="D24" s="37">
        <v>7</v>
      </c>
      <c r="E24" s="29" t="s">
        <v>213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/>
      <c r="AF24" s="31">
        <v>1</v>
      </c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113</v>
      </c>
      <c r="C25" s="44">
        <v>2</v>
      </c>
      <c r="D25" s="59">
        <v>0</v>
      </c>
      <c r="E25" s="61" t="s">
        <v>213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>
        <v>1</v>
      </c>
      <c r="AH25" s="58"/>
      <c r="AI25" s="58"/>
      <c r="AJ25" s="58"/>
      <c r="AK25" s="58"/>
      <c r="AL25" s="58"/>
      <c r="AM25" s="58"/>
    </row>
    <row r="26" spans="1:39">
      <c r="A26" s="35">
        <v>25</v>
      </c>
      <c r="B26" s="57" t="s">
        <v>133</v>
      </c>
      <c r="C26" s="37">
        <v>0</v>
      </c>
      <c r="D26" s="37">
        <v>5</v>
      </c>
      <c r="E26" s="29" t="s">
        <v>127</v>
      </c>
      <c r="F26" s="20">
        <f t="shared" ref="F3:F61" si="14">IF(ISNUMBER($C26),IF(MOD($C26,64)/32&gt;=1,1,0),"")</f>
        <v>0</v>
      </c>
      <c r="G26" s="20">
        <f t="shared" ref="G3:G61" si="15">IF(ISNUMBER($C26),IF(MOD($C26,2)&gt;=1,1,0),"")</f>
        <v>0</v>
      </c>
      <c r="H26" s="20">
        <f t="shared" ref="H2:H35" si="16">IF(ISNUMBER($D26),IF(MOD($D26,8)/4&gt;=1,1,0),"")</f>
        <v>1</v>
      </c>
      <c r="I26" s="20">
        <f t="shared" ref="I2:I35" si="17">IF(ISNUMBER($D26),IF(MOD($D26,4)/2&gt;=1,1,0),"")</f>
        <v>0</v>
      </c>
      <c r="J26" s="29">
        <f t="shared" ref="J2:J35" si="18">IF(ISNUMBER($D26),IF(MOD($D26,2)&gt;=1,1,0),"")</f>
        <v>1</v>
      </c>
      <c r="K26" s="36">
        <f t="shared" ref="K2:K35" si="19">IF(ISBLANK($E26),"",IF(MOD(HEX2DEC($E26),32)/16&gt;=1,1,0))</f>
        <v>0</v>
      </c>
      <c r="L26" s="36">
        <f t="shared" ref="L2:L35" si="20">IF(ISBLANK($E26),"",IF(MOD(HEX2DEC($E26),16)/8&gt;=1,1,0))</f>
        <v>1</v>
      </c>
      <c r="M26" s="36">
        <f t="shared" ref="M2:M35" si="21">IF(ISBLANK($E26),"",IF(MOD(HEX2DEC($E26),8)/4&gt;=1,1,0))</f>
        <v>1</v>
      </c>
      <c r="N26" s="36">
        <f t="shared" ref="N2:N35" si="22">IF(ISBLANK($E26),"",IF(MOD(HEX2DEC($E26),4)/2&gt;=1,1,0))</f>
        <v>0</v>
      </c>
      <c r="O26" s="64">
        <f t="shared" ref="O2:O35" si="23">IF(ISBLANK($E26),"",IF(MOD(HEX2DEC($E26),2)&gt;=1,1,0))</f>
        <v>0</v>
      </c>
      <c r="P26" s="38">
        <v>2</v>
      </c>
      <c r="Q26" s="39">
        <f t="shared" ref="Q2:Q35" si="24">IF(ISNUMBER($P26),IF(MOD($P26,16)/8&gt;=1,1,0),"X")</f>
        <v>0</v>
      </c>
      <c r="R26" s="39">
        <f t="shared" ref="R2:R35" si="25">IF(ISNUMBER($P26),IF(MOD($P26,8)/4&gt;=1,1,0),"X")</f>
        <v>0</v>
      </c>
      <c r="S26" s="39">
        <f t="shared" ref="S2:S35" si="26">IF(ISNUMBER($P26),IF(MOD($P26,4)/2&gt;=1,1,0),"X")</f>
        <v>1</v>
      </c>
      <c r="T26" s="39">
        <f t="shared" ref="T2:T35" si="27">IF(ISNUMBER($P26),IF(MOD($P26,2)&gt;=1,1,0),"X")</f>
        <v>0</v>
      </c>
      <c r="U26" s="31">
        <v>1</v>
      </c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>
        <v>1</v>
      </c>
      <c r="AK26" s="36"/>
      <c r="AL26" s="36"/>
      <c r="AM26" s="36"/>
    </row>
    <row r="27" spans="1:39">
      <c r="A27" s="57">
        <v>26</v>
      </c>
      <c r="B27" s="57" t="s">
        <v>204</v>
      </c>
      <c r="C27" s="44"/>
      <c r="D27" s="59"/>
      <c r="E27" s="61" t="s">
        <v>215</v>
      </c>
      <c r="F27" s="59" t="str">
        <f t="shared" si="14"/>
        <v/>
      </c>
      <c r="G27" s="59" t="str">
        <f t="shared" si="15"/>
        <v/>
      </c>
      <c r="H27" s="59" t="str">
        <f t="shared" si="16"/>
        <v/>
      </c>
      <c r="I27" s="59" t="str">
        <f t="shared" si="17"/>
        <v/>
      </c>
      <c r="J27" s="61" t="str">
        <f t="shared" si="18"/>
        <v/>
      </c>
      <c r="K27" s="60">
        <f t="shared" si="19"/>
        <v>0</v>
      </c>
      <c r="L27" s="60">
        <f t="shared" si="20"/>
        <v>1</v>
      </c>
      <c r="M27" s="60">
        <f t="shared" si="21"/>
        <v>1</v>
      </c>
      <c r="N27" s="60">
        <f t="shared" si="22"/>
        <v>0</v>
      </c>
      <c r="O27" s="65">
        <f t="shared" si="23"/>
        <v>1</v>
      </c>
      <c r="P27" s="62">
        <v>0</v>
      </c>
      <c r="Q27" s="63">
        <f t="shared" si="24"/>
        <v>0</v>
      </c>
      <c r="R27" s="63">
        <f t="shared" si="25"/>
        <v>0</v>
      </c>
      <c r="S27" s="63">
        <f t="shared" si="26"/>
        <v>0</v>
      </c>
      <c r="T27" s="63">
        <f t="shared" si="27"/>
        <v>0</v>
      </c>
      <c r="U27" s="57">
        <v>1</v>
      </c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>
        <v>1</v>
      </c>
      <c r="AJ27" s="58"/>
      <c r="AK27" s="58"/>
      <c r="AL27" s="58"/>
      <c r="AM27" s="58"/>
    </row>
    <row r="28" spans="1:39">
      <c r="A28" s="35">
        <v>27</v>
      </c>
      <c r="B28" s="57" t="s">
        <v>198</v>
      </c>
      <c r="C28" s="37"/>
      <c r="D28" s="37">
        <v>0</v>
      </c>
      <c r="E28" s="29">
        <v>8</v>
      </c>
      <c r="F28" s="20" t="str">
        <f t="shared" si="14"/>
        <v/>
      </c>
      <c r="G28" s="20" t="str">
        <f t="shared" si="15"/>
        <v/>
      </c>
      <c r="H28" s="20">
        <f t="shared" si="16"/>
        <v>0</v>
      </c>
      <c r="I28" s="20">
        <f t="shared" si="17"/>
        <v>0</v>
      </c>
      <c r="J28" s="29">
        <f t="shared" si="18"/>
        <v>0</v>
      </c>
      <c r="K28" s="36">
        <f t="shared" si="19"/>
        <v>0</v>
      </c>
      <c r="L28" s="36">
        <f t="shared" si="20"/>
        <v>1</v>
      </c>
      <c r="M28" s="36">
        <f t="shared" si="21"/>
        <v>0</v>
      </c>
      <c r="N28" s="36">
        <f t="shared" si="22"/>
        <v>0</v>
      </c>
      <c r="O28" s="64">
        <f t="shared" si="23"/>
        <v>0</v>
      </c>
      <c r="P28" s="38">
        <v>5</v>
      </c>
      <c r="Q28" s="39">
        <f t="shared" si="24"/>
        <v>0</v>
      </c>
      <c r="R28" s="39">
        <f t="shared" si="25"/>
        <v>1</v>
      </c>
      <c r="S28" s="39">
        <f t="shared" si="26"/>
        <v>0</v>
      </c>
      <c r="T28" s="39">
        <f t="shared" si="27"/>
        <v>1</v>
      </c>
      <c r="U28" s="31"/>
      <c r="V28" s="31">
        <v>1</v>
      </c>
      <c r="W28" s="31"/>
      <c r="X28" s="31"/>
      <c r="Y28" s="31"/>
      <c r="Z28" s="31">
        <v>1</v>
      </c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>
      <c r="A29" s="57">
        <v>28</v>
      </c>
      <c r="B29" s="57" t="s">
        <v>191</v>
      </c>
      <c r="C29" s="44"/>
      <c r="D29" s="59">
        <v>4</v>
      </c>
      <c r="E29" s="61">
        <v>18</v>
      </c>
      <c r="F29" s="59" t="str">
        <f t="shared" si="14"/>
        <v/>
      </c>
      <c r="G29" s="59" t="str">
        <f t="shared" si="15"/>
        <v/>
      </c>
      <c r="H29" s="59">
        <f t="shared" si="16"/>
        <v>1</v>
      </c>
      <c r="I29" s="59">
        <f t="shared" si="17"/>
        <v>0</v>
      </c>
      <c r="J29" s="61">
        <f t="shared" si="18"/>
        <v>0</v>
      </c>
      <c r="K29" s="60">
        <f t="shared" si="19"/>
        <v>1</v>
      </c>
      <c r="L29" s="60">
        <f t="shared" si="20"/>
        <v>1</v>
      </c>
      <c r="M29" s="60">
        <f t="shared" si="21"/>
        <v>0</v>
      </c>
      <c r="N29" s="60">
        <f t="shared" si="22"/>
        <v>0</v>
      </c>
      <c r="O29" s="65">
        <f t="shared" si="23"/>
        <v>0</v>
      </c>
      <c r="P29" s="62">
        <v>5</v>
      </c>
      <c r="Q29" s="63">
        <f t="shared" si="24"/>
        <v>0</v>
      </c>
      <c r="R29" s="63">
        <f t="shared" si="25"/>
        <v>1</v>
      </c>
      <c r="S29" s="63">
        <f t="shared" si="26"/>
        <v>0</v>
      </c>
      <c r="T29" s="63">
        <f t="shared" si="27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/>
      <c r="AJ29" s="58"/>
      <c r="AK29" s="58">
        <v>1</v>
      </c>
      <c r="AL29" s="58"/>
      <c r="AM29" s="58"/>
    </row>
    <row r="30" spans="1:39">
      <c r="A30" s="35">
        <v>29</v>
      </c>
      <c r="B30" s="57"/>
      <c r="C30" s="37"/>
      <c r="D30" s="37"/>
      <c r="E30" s="29"/>
      <c r="F30" s="20" t="str">
        <f t="shared" si="14"/>
        <v/>
      </c>
      <c r="G30" s="20" t="str">
        <f t="shared" si="15"/>
        <v/>
      </c>
      <c r="H30" s="20" t="str">
        <f t="shared" si="16"/>
        <v/>
      </c>
      <c r="I30" s="20" t="str">
        <f t="shared" si="17"/>
        <v/>
      </c>
      <c r="J30" s="29" t="str">
        <f t="shared" si="18"/>
        <v/>
      </c>
      <c r="K30" s="36" t="str">
        <f t="shared" si="19"/>
        <v/>
      </c>
      <c r="L30" s="36" t="str">
        <f t="shared" si="20"/>
        <v/>
      </c>
      <c r="M30" s="36" t="str">
        <f t="shared" si="21"/>
        <v/>
      </c>
      <c r="N30" s="36" t="str">
        <f t="shared" si="22"/>
        <v/>
      </c>
      <c r="O30" s="64" t="str">
        <f t="shared" si="23"/>
        <v/>
      </c>
      <c r="P30" s="38"/>
      <c r="Q30" s="39" t="str">
        <f t="shared" si="24"/>
        <v>X</v>
      </c>
      <c r="R30" s="39" t="str">
        <f t="shared" si="25"/>
        <v>X</v>
      </c>
      <c r="S30" s="39" t="str">
        <f t="shared" si="26"/>
        <v>X</v>
      </c>
      <c r="T30" s="39" t="str">
        <f t="shared" si="27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4"/>
        <v/>
      </c>
      <c r="G31" s="59" t="str">
        <f t="shared" si="15"/>
        <v/>
      </c>
      <c r="H31" s="59" t="str">
        <f t="shared" si="16"/>
        <v/>
      </c>
      <c r="I31" s="59" t="str">
        <f t="shared" si="17"/>
        <v/>
      </c>
      <c r="J31" s="61" t="str">
        <f t="shared" si="18"/>
        <v/>
      </c>
      <c r="K31" s="60" t="str">
        <f t="shared" si="19"/>
        <v/>
      </c>
      <c r="L31" s="60" t="str">
        <f t="shared" si="20"/>
        <v/>
      </c>
      <c r="M31" s="60" t="str">
        <f t="shared" si="21"/>
        <v/>
      </c>
      <c r="N31" s="60" t="str">
        <f t="shared" si="22"/>
        <v/>
      </c>
      <c r="O31" s="65" t="str">
        <f t="shared" si="23"/>
        <v/>
      </c>
      <c r="P31" s="62"/>
      <c r="Q31" s="63" t="str">
        <f t="shared" si="24"/>
        <v>X</v>
      </c>
      <c r="R31" s="63" t="str">
        <f t="shared" si="25"/>
        <v>X</v>
      </c>
      <c r="S31" s="63" t="str">
        <f t="shared" si="26"/>
        <v>X</v>
      </c>
      <c r="T31" s="63" t="str">
        <f t="shared" si="27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57"/>
      <c r="C32" s="37"/>
      <c r="D32" s="37"/>
      <c r="E32" s="29"/>
      <c r="F32" s="20" t="str">
        <f t="shared" si="14"/>
        <v/>
      </c>
      <c r="G32" s="20" t="str">
        <f t="shared" si="15"/>
        <v/>
      </c>
      <c r="H32" s="20" t="str">
        <f t="shared" si="16"/>
        <v/>
      </c>
      <c r="I32" s="20" t="str">
        <f t="shared" si="17"/>
        <v/>
      </c>
      <c r="J32" s="29" t="str">
        <f t="shared" si="18"/>
        <v/>
      </c>
      <c r="K32" s="36" t="str">
        <f t="shared" si="19"/>
        <v/>
      </c>
      <c r="L32" s="36" t="str">
        <f t="shared" si="20"/>
        <v/>
      </c>
      <c r="M32" s="36" t="str">
        <f t="shared" si="21"/>
        <v/>
      </c>
      <c r="N32" s="36" t="str">
        <f t="shared" si="22"/>
        <v/>
      </c>
      <c r="O32" s="64" t="str">
        <f t="shared" si="23"/>
        <v/>
      </c>
      <c r="P32" s="38"/>
      <c r="Q32" s="39" t="str">
        <f t="shared" si="24"/>
        <v>X</v>
      </c>
      <c r="R32" s="39" t="str">
        <f t="shared" si="25"/>
        <v>X</v>
      </c>
      <c r="S32" s="39" t="str">
        <f t="shared" si="26"/>
        <v>X</v>
      </c>
      <c r="T32" s="39" t="str">
        <f t="shared" si="2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4"/>
        <v/>
      </c>
      <c r="G33" s="59" t="str">
        <f t="shared" si="15"/>
        <v/>
      </c>
      <c r="H33" s="59" t="str">
        <f t="shared" si="16"/>
        <v/>
      </c>
      <c r="I33" s="59" t="str">
        <f t="shared" si="17"/>
        <v/>
      </c>
      <c r="J33" s="61" t="str">
        <f t="shared" si="18"/>
        <v/>
      </c>
      <c r="K33" s="60" t="str">
        <f t="shared" si="19"/>
        <v/>
      </c>
      <c r="L33" s="60" t="str">
        <f t="shared" si="20"/>
        <v/>
      </c>
      <c r="M33" s="60" t="str">
        <f t="shared" si="21"/>
        <v/>
      </c>
      <c r="N33" s="60" t="str">
        <f t="shared" si="22"/>
        <v/>
      </c>
      <c r="O33" s="65" t="str">
        <f t="shared" si="23"/>
        <v/>
      </c>
      <c r="P33" s="62"/>
      <c r="Q33" s="63" t="str">
        <f t="shared" si="24"/>
        <v>X</v>
      </c>
      <c r="R33" s="63" t="str">
        <f t="shared" si="25"/>
        <v>X</v>
      </c>
      <c r="S33" s="63" t="str">
        <f t="shared" si="26"/>
        <v>X</v>
      </c>
      <c r="T33" s="63" t="str">
        <f t="shared" si="2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4"/>
        <v/>
      </c>
      <c r="G34" s="20" t="str">
        <f t="shared" si="15"/>
        <v/>
      </c>
      <c r="H34" s="20" t="str">
        <f t="shared" si="16"/>
        <v/>
      </c>
      <c r="I34" s="20" t="str">
        <f t="shared" si="17"/>
        <v/>
      </c>
      <c r="J34" s="29" t="str">
        <f t="shared" si="18"/>
        <v/>
      </c>
      <c r="K34" s="36" t="str">
        <f t="shared" si="19"/>
        <v/>
      </c>
      <c r="L34" s="36" t="str">
        <f t="shared" si="20"/>
        <v/>
      </c>
      <c r="M34" s="36" t="str">
        <f t="shared" si="21"/>
        <v/>
      </c>
      <c r="N34" s="36" t="str">
        <f t="shared" si="22"/>
        <v/>
      </c>
      <c r="O34" s="64" t="str">
        <f t="shared" si="23"/>
        <v/>
      </c>
      <c r="P34" s="38"/>
      <c r="Q34" s="39" t="str">
        <f t="shared" si="24"/>
        <v>X</v>
      </c>
      <c r="R34" s="39" t="str">
        <f t="shared" si="25"/>
        <v>X</v>
      </c>
      <c r="S34" s="39" t="str">
        <f t="shared" si="26"/>
        <v>X</v>
      </c>
      <c r="T34" s="39" t="str">
        <f t="shared" si="2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4"/>
        <v/>
      </c>
      <c r="G35" s="59" t="str">
        <f t="shared" si="15"/>
        <v/>
      </c>
      <c r="H35" s="59" t="str">
        <f t="shared" si="16"/>
        <v/>
      </c>
      <c r="I35" s="59" t="str">
        <f t="shared" si="17"/>
        <v/>
      </c>
      <c r="J35" s="61" t="str">
        <f t="shared" si="18"/>
        <v/>
      </c>
      <c r="K35" s="60" t="str">
        <f t="shared" si="19"/>
        <v/>
      </c>
      <c r="L35" s="60" t="str">
        <f t="shared" si="20"/>
        <v/>
      </c>
      <c r="M35" s="60" t="str">
        <f t="shared" si="21"/>
        <v/>
      </c>
      <c r="N35" s="60" t="str">
        <f t="shared" si="22"/>
        <v/>
      </c>
      <c r="O35" s="65" t="str">
        <f t="shared" si="23"/>
        <v/>
      </c>
      <c r="P35" s="62"/>
      <c r="Q35" s="63" t="str">
        <f t="shared" si="24"/>
        <v>X</v>
      </c>
      <c r="R35" s="63" t="str">
        <f t="shared" si="25"/>
        <v>X</v>
      </c>
      <c r="S35" s="63" t="str">
        <f t="shared" si="26"/>
        <v>X</v>
      </c>
      <c r="T35" s="63" t="str">
        <f t="shared" si="2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4"/>
        <v/>
      </c>
      <c r="G36" s="20" t="str">
        <f t="shared" si="15"/>
        <v/>
      </c>
      <c r="H36" s="20" t="str">
        <f t="shared" ref="H36:H61" si="28">IF(ISNUMBER($D36),IF(MOD($D36,8)/4&gt;=1,1,0),"")</f>
        <v/>
      </c>
      <c r="I36" s="20" t="str">
        <f t="shared" ref="I36:I61" si="29">IF(ISNUMBER($D36),IF(MOD($D36,4)/2&gt;=1,1,0),"")</f>
        <v/>
      </c>
      <c r="J36" s="29" t="str">
        <f t="shared" ref="J36:J61" si="30">IF(ISNUMBER($D36),IF(MOD($D36,2)&gt;=1,1,0),"")</f>
        <v/>
      </c>
      <c r="K36" s="36" t="str">
        <f t="shared" ref="K36:K61" si="31">IF(ISBLANK($E36),"",IF(MOD(HEX2DEC($E36),32)/16&gt;=1,1,0))</f>
        <v/>
      </c>
      <c r="L36" s="36" t="str">
        <f t="shared" ref="L36:L61" si="32">IF(ISBLANK($E36),"",IF(MOD(HEX2DEC($E36),16)/8&gt;=1,1,0))</f>
        <v/>
      </c>
      <c r="M36" s="36" t="str">
        <f t="shared" ref="M36:M61" si="33">IF(ISBLANK($E36),"",IF(MOD(HEX2DEC($E36),8)/4&gt;=1,1,0))</f>
        <v/>
      </c>
      <c r="N36" s="36" t="str">
        <f t="shared" ref="N36:N61" si="34">IF(ISBLANK($E36),"",IF(MOD(HEX2DEC($E36),4)/2&gt;=1,1,0))</f>
        <v/>
      </c>
      <c r="O36" s="64" t="str">
        <f t="shared" ref="O36:O61" si="3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4"/>
        <v/>
      </c>
      <c r="G37" s="59" t="str">
        <f t="shared" si="15"/>
        <v/>
      </c>
      <c r="H37" s="59" t="str">
        <f t="shared" si="28"/>
        <v/>
      </c>
      <c r="I37" s="59" t="str">
        <f t="shared" si="29"/>
        <v/>
      </c>
      <c r="J37" s="61" t="str">
        <f t="shared" si="30"/>
        <v/>
      </c>
      <c r="K37" s="60" t="str">
        <f t="shared" si="31"/>
        <v/>
      </c>
      <c r="L37" s="60" t="str">
        <f t="shared" si="32"/>
        <v/>
      </c>
      <c r="M37" s="60" t="str">
        <f t="shared" si="33"/>
        <v/>
      </c>
      <c r="N37" s="60" t="str">
        <f t="shared" si="34"/>
        <v/>
      </c>
      <c r="O37" s="65" t="str">
        <f t="shared" si="3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4"/>
        <v/>
      </c>
      <c r="G38" s="20" t="str">
        <f t="shared" si="15"/>
        <v/>
      </c>
      <c r="H38" s="20" t="str">
        <f t="shared" si="28"/>
        <v/>
      </c>
      <c r="I38" s="20" t="str">
        <f t="shared" si="29"/>
        <v/>
      </c>
      <c r="J38" s="29" t="str">
        <f t="shared" si="30"/>
        <v/>
      </c>
      <c r="K38" s="36" t="str">
        <f t="shared" si="31"/>
        <v/>
      </c>
      <c r="L38" s="36" t="str">
        <f t="shared" si="32"/>
        <v/>
      </c>
      <c r="M38" s="36" t="str">
        <f t="shared" si="33"/>
        <v/>
      </c>
      <c r="N38" s="36" t="str">
        <f t="shared" si="34"/>
        <v/>
      </c>
      <c r="O38" s="64" t="str">
        <f t="shared" si="3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4"/>
        <v/>
      </c>
      <c r="G39" s="59" t="str">
        <f t="shared" si="15"/>
        <v/>
      </c>
      <c r="H39" s="59" t="str">
        <f t="shared" si="28"/>
        <v/>
      </c>
      <c r="I39" s="59" t="str">
        <f t="shared" si="29"/>
        <v/>
      </c>
      <c r="J39" s="61" t="str">
        <f t="shared" si="30"/>
        <v/>
      </c>
      <c r="K39" s="60" t="str">
        <f t="shared" si="31"/>
        <v/>
      </c>
      <c r="L39" s="60" t="str">
        <f t="shared" si="32"/>
        <v/>
      </c>
      <c r="M39" s="60" t="str">
        <f t="shared" si="33"/>
        <v/>
      </c>
      <c r="N39" s="60" t="str">
        <f t="shared" si="34"/>
        <v/>
      </c>
      <c r="O39" s="65" t="str">
        <f t="shared" si="3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4"/>
        <v/>
      </c>
      <c r="G40" s="20" t="str">
        <f t="shared" si="15"/>
        <v/>
      </c>
      <c r="H40" s="20" t="str">
        <f t="shared" si="28"/>
        <v/>
      </c>
      <c r="I40" s="20" t="str">
        <f t="shared" si="29"/>
        <v/>
      </c>
      <c r="J40" s="29" t="str">
        <f t="shared" si="30"/>
        <v/>
      </c>
      <c r="K40" s="36" t="str">
        <f t="shared" si="31"/>
        <v/>
      </c>
      <c r="L40" s="36" t="str">
        <f t="shared" si="32"/>
        <v/>
      </c>
      <c r="M40" s="36" t="str">
        <f t="shared" si="33"/>
        <v/>
      </c>
      <c r="N40" s="36" t="str">
        <f t="shared" si="34"/>
        <v/>
      </c>
      <c r="O40" s="64" t="str">
        <f t="shared" si="3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4"/>
        <v/>
      </c>
      <c r="G41" s="59" t="str">
        <f t="shared" si="15"/>
        <v/>
      </c>
      <c r="H41" s="59" t="str">
        <f t="shared" si="28"/>
        <v/>
      </c>
      <c r="I41" s="59" t="str">
        <f t="shared" si="29"/>
        <v/>
      </c>
      <c r="J41" s="61" t="str">
        <f t="shared" si="30"/>
        <v/>
      </c>
      <c r="K41" s="60" t="str">
        <f t="shared" si="31"/>
        <v/>
      </c>
      <c r="L41" s="60" t="str">
        <f t="shared" si="32"/>
        <v/>
      </c>
      <c r="M41" s="60" t="str">
        <f t="shared" si="33"/>
        <v/>
      </c>
      <c r="N41" s="60" t="str">
        <f t="shared" si="34"/>
        <v/>
      </c>
      <c r="O41" s="65" t="str">
        <f t="shared" si="3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4"/>
        <v/>
      </c>
      <c r="G42" s="20" t="str">
        <f t="shared" si="15"/>
        <v/>
      </c>
      <c r="H42" s="20" t="str">
        <f t="shared" si="28"/>
        <v/>
      </c>
      <c r="I42" s="20" t="str">
        <f t="shared" si="29"/>
        <v/>
      </c>
      <c r="J42" s="29" t="str">
        <f t="shared" si="30"/>
        <v/>
      </c>
      <c r="K42" s="36" t="str">
        <f t="shared" si="31"/>
        <v/>
      </c>
      <c r="L42" s="36" t="str">
        <f t="shared" si="32"/>
        <v/>
      </c>
      <c r="M42" s="36" t="str">
        <f t="shared" si="33"/>
        <v/>
      </c>
      <c r="N42" s="36" t="str">
        <f t="shared" si="34"/>
        <v/>
      </c>
      <c r="O42" s="64" t="str">
        <f t="shared" si="3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4"/>
        <v/>
      </c>
      <c r="G43" s="59" t="str">
        <f t="shared" si="15"/>
        <v/>
      </c>
      <c r="H43" s="59" t="str">
        <f t="shared" si="28"/>
        <v/>
      </c>
      <c r="I43" s="59" t="str">
        <f t="shared" si="29"/>
        <v/>
      </c>
      <c r="J43" s="61" t="str">
        <f t="shared" si="30"/>
        <v/>
      </c>
      <c r="K43" s="60" t="str">
        <f t="shared" si="31"/>
        <v/>
      </c>
      <c r="L43" s="60" t="str">
        <f t="shared" si="32"/>
        <v/>
      </c>
      <c r="M43" s="60" t="str">
        <f t="shared" si="33"/>
        <v/>
      </c>
      <c r="N43" s="60" t="str">
        <f t="shared" si="34"/>
        <v/>
      </c>
      <c r="O43" s="65" t="str">
        <f t="shared" si="3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4"/>
        <v/>
      </c>
      <c r="G44" s="20" t="str">
        <f t="shared" si="15"/>
        <v/>
      </c>
      <c r="H44" s="20" t="str">
        <f t="shared" si="28"/>
        <v/>
      </c>
      <c r="I44" s="20" t="str">
        <f t="shared" si="29"/>
        <v/>
      </c>
      <c r="J44" s="29" t="str">
        <f t="shared" si="30"/>
        <v/>
      </c>
      <c r="K44" s="36" t="str">
        <f t="shared" si="31"/>
        <v/>
      </c>
      <c r="L44" s="36" t="str">
        <f t="shared" si="32"/>
        <v/>
      </c>
      <c r="M44" s="36" t="str">
        <f t="shared" si="33"/>
        <v/>
      </c>
      <c r="N44" s="36" t="str">
        <f t="shared" si="34"/>
        <v/>
      </c>
      <c r="O44" s="64" t="str">
        <f t="shared" si="3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4"/>
        <v/>
      </c>
      <c r="G45" s="59" t="str">
        <f t="shared" si="15"/>
        <v/>
      </c>
      <c r="H45" s="59" t="str">
        <f t="shared" si="28"/>
        <v/>
      </c>
      <c r="I45" s="59" t="str">
        <f t="shared" si="29"/>
        <v/>
      </c>
      <c r="J45" s="61" t="str">
        <f t="shared" si="30"/>
        <v/>
      </c>
      <c r="K45" s="60" t="str">
        <f t="shared" si="31"/>
        <v/>
      </c>
      <c r="L45" s="60" t="str">
        <f t="shared" si="32"/>
        <v/>
      </c>
      <c r="M45" s="60" t="str">
        <f t="shared" si="33"/>
        <v/>
      </c>
      <c r="N45" s="60" t="str">
        <f t="shared" si="34"/>
        <v/>
      </c>
      <c r="O45" s="65" t="str">
        <f t="shared" si="3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4"/>
        <v/>
      </c>
      <c r="G46" s="20" t="str">
        <f t="shared" si="15"/>
        <v/>
      </c>
      <c r="H46" s="20" t="str">
        <f t="shared" si="28"/>
        <v/>
      </c>
      <c r="I46" s="20" t="str">
        <f t="shared" si="29"/>
        <v/>
      </c>
      <c r="J46" s="29" t="str">
        <f t="shared" si="30"/>
        <v/>
      </c>
      <c r="K46" s="36" t="str">
        <f t="shared" si="31"/>
        <v/>
      </c>
      <c r="L46" s="36" t="str">
        <f t="shared" si="32"/>
        <v/>
      </c>
      <c r="M46" s="36" t="str">
        <f t="shared" si="33"/>
        <v/>
      </c>
      <c r="N46" s="36" t="str">
        <f t="shared" si="34"/>
        <v/>
      </c>
      <c r="O46" s="64" t="str">
        <f t="shared" si="3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4"/>
        <v/>
      </c>
      <c r="G47" s="59" t="str">
        <f t="shared" si="15"/>
        <v/>
      </c>
      <c r="H47" s="59" t="str">
        <f t="shared" si="28"/>
        <v/>
      </c>
      <c r="I47" s="59" t="str">
        <f t="shared" si="29"/>
        <v/>
      </c>
      <c r="J47" s="61" t="str">
        <f t="shared" si="30"/>
        <v/>
      </c>
      <c r="K47" s="60" t="str">
        <f t="shared" si="31"/>
        <v/>
      </c>
      <c r="L47" s="60" t="str">
        <f t="shared" si="32"/>
        <v/>
      </c>
      <c r="M47" s="60" t="str">
        <f t="shared" si="33"/>
        <v/>
      </c>
      <c r="N47" s="60" t="str">
        <f t="shared" si="34"/>
        <v/>
      </c>
      <c r="O47" s="65" t="str">
        <f t="shared" si="3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4"/>
        <v/>
      </c>
      <c r="G48" s="20" t="str">
        <f t="shared" si="15"/>
        <v/>
      </c>
      <c r="H48" s="20" t="str">
        <f t="shared" si="28"/>
        <v/>
      </c>
      <c r="I48" s="20" t="str">
        <f t="shared" si="29"/>
        <v/>
      </c>
      <c r="J48" s="29" t="str">
        <f t="shared" si="30"/>
        <v/>
      </c>
      <c r="K48" s="36" t="str">
        <f t="shared" si="31"/>
        <v/>
      </c>
      <c r="L48" s="36" t="str">
        <f t="shared" si="32"/>
        <v/>
      </c>
      <c r="M48" s="36" t="str">
        <f t="shared" si="33"/>
        <v/>
      </c>
      <c r="N48" s="36" t="str">
        <f t="shared" si="34"/>
        <v/>
      </c>
      <c r="O48" s="64" t="str">
        <f t="shared" si="3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4"/>
        <v/>
      </c>
      <c r="G49" s="59" t="str">
        <f t="shared" si="15"/>
        <v/>
      </c>
      <c r="H49" s="59" t="str">
        <f t="shared" si="28"/>
        <v/>
      </c>
      <c r="I49" s="59" t="str">
        <f t="shared" si="29"/>
        <v/>
      </c>
      <c r="J49" s="61" t="str">
        <f t="shared" si="30"/>
        <v/>
      </c>
      <c r="K49" s="60" t="str">
        <f t="shared" si="31"/>
        <v/>
      </c>
      <c r="L49" s="60" t="str">
        <f t="shared" si="32"/>
        <v/>
      </c>
      <c r="M49" s="60" t="str">
        <f t="shared" si="33"/>
        <v/>
      </c>
      <c r="N49" s="60" t="str">
        <f t="shared" si="34"/>
        <v/>
      </c>
      <c r="O49" s="65" t="str">
        <f t="shared" si="3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4"/>
        <v/>
      </c>
      <c r="G50" s="20" t="str">
        <f t="shared" si="15"/>
        <v/>
      </c>
      <c r="H50" s="20" t="str">
        <f t="shared" si="28"/>
        <v/>
      </c>
      <c r="I50" s="20" t="str">
        <f t="shared" si="29"/>
        <v/>
      </c>
      <c r="J50" s="29" t="str">
        <f t="shared" si="30"/>
        <v/>
      </c>
      <c r="K50" s="36" t="str">
        <f t="shared" si="31"/>
        <v/>
      </c>
      <c r="L50" s="36" t="str">
        <f t="shared" si="32"/>
        <v/>
      </c>
      <c r="M50" s="36" t="str">
        <f t="shared" si="33"/>
        <v/>
      </c>
      <c r="N50" s="36" t="str">
        <f t="shared" si="34"/>
        <v/>
      </c>
      <c r="O50" s="64" t="str">
        <f t="shared" si="3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4"/>
        <v/>
      </c>
      <c r="G51" s="59" t="str">
        <f t="shared" si="15"/>
        <v/>
      </c>
      <c r="H51" s="59" t="str">
        <f t="shared" si="28"/>
        <v/>
      </c>
      <c r="I51" s="59" t="str">
        <f t="shared" si="29"/>
        <v/>
      </c>
      <c r="J51" s="61" t="str">
        <f t="shared" si="30"/>
        <v/>
      </c>
      <c r="K51" s="60" t="str">
        <f t="shared" si="31"/>
        <v/>
      </c>
      <c r="L51" s="60" t="str">
        <f t="shared" si="32"/>
        <v/>
      </c>
      <c r="M51" s="60" t="str">
        <f t="shared" si="33"/>
        <v/>
      </c>
      <c r="N51" s="60" t="str">
        <f t="shared" si="34"/>
        <v/>
      </c>
      <c r="O51" s="65" t="str">
        <f t="shared" si="3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4"/>
        <v/>
      </c>
      <c r="G52" s="20" t="str">
        <f t="shared" si="15"/>
        <v/>
      </c>
      <c r="H52" s="20" t="str">
        <f t="shared" si="28"/>
        <v/>
      </c>
      <c r="I52" s="20" t="str">
        <f t="shared" si="29"/>
        <v/>
      </c>
      <c r="J52" s="29" t="str">
        <f t="shared" si="30"/>
        <v/>
      </c>
      <c r="K52" s="36" t="str">
        <f t="shared" si="31"/>
        <v/>
      </c>
      <c r="L52" s="36" t="str">
        <f t="shared" si="32"/>
        <v/>
      </c>
      <c r="M52" s="36" t="str">
        <f t="shared" si="33"/>
        <v/>
      </c>
      <c r="N52" s="36" t="str">
        <f t="shared" si="34"/>
        <v/>
      </c>
      <c r="O52" s="64" t="str">
        <f t="shared" si="3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4"/>
        <v/>
      </c>
      <c r="G53" s="59" t="str">
        <f t="shared" si="15"/>
        <v/>
      </c>
      <c r="H53" s="59" t="str">
        <f t="shared" si="28"/>
        <v/>
      </c>
      <c r="I53" s="59" t="str">
        <f t="shared" si="29"/>
        <v/>
      </c>
      <c r="J53" s="61" t="str">
        <f t="shared" si="30"/>
        <v/>
      </c>
      <c r="K53" s="60" t="str">
        <f t="shared" si="31"/>
        <v/>
      </c>
      <c r="L53" s="60" t="str">
        <f t="shared" si="32"/>
        <v/>
      </c>
      <c r="M53" s="60" t="str">
        <f t="shared" si="33"/>
        <v/>
      </c>
      <c r="N53" s="60" t="str">
        <f t="shared" si="34"/>
        <v/>
      </c>
      <c r="O53" s="65" t="str">
        <f t="shared" si="3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4"/>
        <v/>
      </c>
      <c r="G54" s="20" t="str">
        <f t="shared" si="15"/>
        <v/>
      </c>
      <c r="H54" s="20" t="str">
        <f t="shared" si="28"/>
        <v/>
      </c>
      <c r="I54" s="20" t="str">
        <f t="shared" si="29"/>
        <v/>
      </c>
      <c r="J54" s="29" t="str">
        <f t="shared" si="30"/>
        <v/>
      </c>
      <c r="K54" s="36" t="str">
        <f t="shared" si="31"/>
        <v/>
      </c>
      <c r="L54" s="36" t="str">
        <f t="shared" si="32"/>
        <v/>
      </c>
      <c r="M54" s="36" t="str">
        <f t="shared" si="33"/>
        <v/>
      </c>
      <c r="N54" s="36" t="str">
        <f t="shared" si="34"/>
        <v/>
      </c>
      <c r="O54" s="64" t="str">
        <f t="shared" si="3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4"/>
        <v/>
      </c>
      <c r="G55" s="59" t="str">
        <f t="shared" si="15"/>
        <v/>
      </c>
      <c r="H55" s="59" t="str">
        <f t="shared" si="28"/>
        <v/>
      </c>
      <c r="I55" s="59" t="str">
        <f t="shared" si="29"/>
        <v/>
      </c>
      <c r="J55" s="61" t="str">
        <f t="shared" si="30"/>
        <v/>
      </c>
      <c r="K55" s="60" t="str">
        <f t="shared" si="31"/>
        <v/>
      </c>
      <c r="L55" s="60" t="str">
        <f t="shared" si="32"/>
        <v/>
      </c>
      <c r="M55" s="60" t="str">
        <f t="shared" si="33"/>
        <v/>
      </c>
      <c r="N55" s="60" t="str">
        <f t="shared" si="34"/>
        <v/>
      </c>
      <c r="O55" s="65" t="str">
        <f t="shared" si="3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4"/>
        <v/>
      </c>
      <c r="G56" s="20" t="str">
        <f t="shared" si="15"/>
        <v/>
      </c>
      <c r="H56" s="20" t="str">
        <f t="shared" si="28"/>
        <v/>
      </c>
      <c r="I56" s="20" t="str">
        <f t="shared" si="29"/>
        <v/>
      </c>
      <c r="J56" s="29" t="str">
        <f t="shared" si="30"/>
        <v/>
      </c>
      <c r="K56" s="36" t="str">
        <f t="shared" si="31"/>
        <v/>
      </c>
      <c r="L56" s="36" t="str">
        <f t="shared" si="32"/>
        <v/>
      </c>
      <c r="M56" s="36" t="str">
        <f t="shared" si="33"/>
        <v/>
      </c>
      <c r="N56" s="36" t="str">
        <f t="shared" si="34"/>
        <v/>
      </c>
      <c r="O56" s="64" t="str">
        <f t="shared" si="3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4"/>
        <v/>
      </c>
      <c r="G57" s="59" t="str">
        <f t="shared" si="15"/>
        <v/>
      </c>
      <c r="H57" s="59" t="str">
        <f t="shared" si="28"/>
        <v/>
      </c>
      <c r="I57" s="59" t="str">
        <f t="shared" si="29"/>
        <v/>
      </c>
      <c r="J57" s="61" t="str">
        <f t="shared" si="30"/>
        <v/>
      </c>
      <c r="K57" s="60" t="str">
        <f t="shared" si="31"/>
        <v/>
      </c>
      <c r="L57" s="60" t="str">
        <f t="shared" si="32"/>
        <v/>
      </c>
      <c r="M57" s="60" t="str">
        <f t="shared" si="33"/>
        <v/>
      </c>
      <c r="N57" s="60" t="str">
        <f t="shared" si="34"/>
        <v/>
      </c>
      <c r="O57" s="65" t="str">
        <f t="shared" si="3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4"/>
        <v/>
      </c>
      <c r="G58" s="20" t="str">
        <f t="shared" si="15"/>
        <v/>
      </c>
      <c r="H58" s="20" t="str">
        <f t="shared" si="28"/>
        <v/>
      </c>
      <c r="I58" s="20" t="str">
        <f t="shared" si="29"/>
        <v/>
      </c>
      <c r="J58" s="29" t="str">
        <f t="shared" si="30"/>
        <v/>
      </c>
      <c r="K58" s="36" t="str">
        <f t="shared" si="31"/>
        <v/>
      </c>
      <c r="L58" s="36" t="str">
        <f t="shared" si="32"/>
        <v/>
      </c>
      <c r="M58" s="36" t="str">
        <f t="shared" si="33"/>
        <v/>
      </c>
      <c r="N58" s="36" t="str">
        <f t="shared" si="34"/>
        <v/>
      </c>
      <c r="O58" s="64" t="str">
        <f t="shared" si="3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4"/>
        <v/>
      </c>
      <c r="G59" s="59" t="str">
        <f t="shared" si="15"/>
        <v/>
      </c>
      <c r="H59" s="59" t="str">
        <f t="shared" si="28"/>
        <v/>
      </c>
      <c r="I59" s="59" t="str">
        <f t="shared" si="29"/>
        <v/>
      </c>
      <c r="J59" s="61" t="str">
        <f t="shared" si="30"/>
        <v/>
      </c>
      <c r="K59" s="60" t="str">
        <f t="shared" si="31"/>
        <v/>
      </c>
      <c r="L59" s="60" t="str">
        <f t="shared" si="32"/>
        <v/>
      </c>
      <c r="M59" s="60" t="str">
        <f t="shared" si="33"/>
        <v/>
      </c>
      <c r="N59" s="60" t="str">
        <f t="shared" si="34"/>
        <v/>
      </c>
      <c r="O59" s="65" t="str">
        <f t="shared" si="3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4"/>
        <v/>
      </c>
      <c r="G60" s="20" t="str">
        <f t="shared" si="15"/>
        <v/>
      </c>
      <c r="H60" s="20" t="str">
        <f t="shared" si="28"/>
        <v/>
      </c>
      <c r="I60" s="20" t="str">
        <f t="shared" si="29"/>
        <v/>
      </c>
      <c r="J60" s="29" t="str">
        <f t="shared" si="30"/>
        <v/>
      </c>
      <c r="K60" s="36" t="str">
        <f t="shared" si="31"/>
        <v/>
      </c>
      <c r="L60" s="36" t="str">
        <f t="shared" si="32"/>
        <v/>
      </c>
      <c r="M60" s="36" t="str">
        <f t="shared" si="33"/>
        <v/>
      </c>
      <c r="N60" s="36" t="str">
        <f t="shared" si="34"/>
        <v/>
      </c>
      <c r="O60" s="64" t="str">
        <f t="shared" si="3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4"/>
        <v/>
      </c>
      <c r="G61" s="59" t="str">
        <f t="shared" si="15"/>
        <v/>
      </c>
      <c r="H61" s="59" t="str">
        <f t="shared" si="28"/>
        <v/>
      </c>
      <c r="I61" s="59" t="str">
        <f t="shared" si="29"/>
        <v/>
      </c>
      <c r="J61" s="61" t="str">
        <f t="shared" si="30"/>
        <v/>
      </c>
      <c r="K61" s="60" t="str">
        <f t="shared" si="31"/>
        <v/>
      </c>
      <c r="L61" s="60" t="str">
        <f t="shared" si="32"/>
        <v/>
      </c>
      <c r="M61" s="60" t="str">
        <f t="shared" si="33"/>
        <v/>
      </c>
      <c r="N61" s="60" t="str">
        <f t="shared" si="34"/>
        <v/>
      </c>
      <c r="O61" s="65" t="str">
        <f t="shared" si="3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C2:E25" name="区域1_2"/>
    <protectedRange sqref="E27" name="区域1_3" securityDescriptor=""/>
  </protectedRanges>
  <phoneticPr fontId="26" type="noConversion"/>
  <conditionalFormatting sqref="U1:AB1">
    <cfRule type="cellIs" priority="36" operator="notEqual">
      <formula>0</formula>
    </cfRule>
  </conditionalFormatting>
  <conditionalFormatting sqref="U62:AF1048576 AJ62:AK1048576">
    <cfRule type="cellIs" priority="24" operator="notEqual">
      <formula>0</formula>
    </cfRule>
  </conditionalFormatting>
  <conditionalFormatting sqref="U26:AM61">
    <cfRule type="cellIs" dxfId="5" priority="2" operator="equal">
      <formula>1</formula>
    </cfRule>
  </conditionalFormatting>
  <conditionalFormatting sqref="AJ1:AM1">
    <cfRule type="cellIs" priority="23" operator="notEqual">
      <formula>0</formula>
    </cfRule>
  </conditionalFormatting>
  <conditionalFormatting sqref="U2:AM25">
    <cfRule type="cellIs" dxfId="0" priority="1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25 B30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1:AG1 U26:AF1048576 AH1:AM1048576 AG2:AG1048576" xr:uid="{00000000-0002-0000-0000-000003000000}"/>
    <dataValidation allowBlank="1" showInputMessage="1" showErrorMessage="1" promptTitle="输出信号情况" prompt="为1时填1，其他不填！" sqref="U2:AF25" xr:uid="{23DC9DFE-6424-B042-A257-ACB84D0400B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F2:F61 G2:J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tabSelected="1" topLeftCell="U1" zoomScale="143" workbookViewId="0">
      <pane ySplit="1" topLeftCell="A6" activePane="bottomLeft" state="frozen"/>
      <selection pane="bottomLeft" activeCell="AC58" sqref="AC58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CSRRSI</v>
      </c>
      <c r="AE1" s="23" t="str">
        <f>真值表!AF1</f>
        <v>CSRRCI</v>
      </c>
      <c r="AF1" s="25" t="str">
        <f>真值表!AG1</f>
        <v>URET</v>
      </c>
      <c r="AG1" s="25" t="str">
        <f>真值表!AH1</f>
        <v>sb</v>
      </c>
      <c r="AH1" s="25" t="str">
        <f>真值表!AI1</f>
        <v>lui</v>
      </c>
      <c r="AI1" s="25" t="str">
        <f>真值表!AJ1</f>
        <v>srl</v>
      </c>
      <c r="AJ1" s="25" t="str">
        <f>真值表!AK1</f>
        <v>blt</v>
      </c>
      <c r="AK1" s="25" t="str">
        <f>真值表!AL1</f>
        <v>XXX</v>
      </c>
      <c r="AL1" s="25" t="str">
        <f>真值表!AM1</f>
        <v>XXX</v>
      </c>
    </row>
    <row r="2" spans="1:38" ht="16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">
      <c r="A13" s="50" t="str">
        <f>IF(ISBLANK(真值表!B13),"",真值表!B13)</f>
        <v>slli</v>
      </c>
      <c r="B13" s="45" t="str">
        <f>IF(ISBLANK(真值表!C13),"",真值表!C13)</f>
        <v/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/>
      </c>
      <c r="F13" s="47" t="str">
        <f>IF(真值表!G13=1," "&amp;真值表!G$1&amp;"&amp;",IF(真值表!G13=0,"~"&amp;真值表!G$1&amp;"&amp;",""))</f>
        <v/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~F14&amp;~F13&amp; F12&amp;~OP6&amp;~OP5&amp; OP4&amp;~OP3&amp;~OP2+</v>
      </c>
      <c r="W13" s="49" t="str">
        <f>IF(真值表!X13=1,$O13&amp;"+","")</f>
        <v>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>~F14&amp;~F13&amp;~F12&amp; OP6&amp; OP5&amp;~OP4&amp;~OP3&amp;~OP2+</v>
      </c>
      <c r="R19" s="49" t="str">
        <f>IF(真值表!S19=1,$O19&amp;"+","")</f>
        <v/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>~F14&amp;~F13&amp; F12&amp; OP6&amp; OP5&amp;~OP4&amp;~OP3&amp;~OP2+</v>
      </c>
      <c r="R20" s="24" t="str">
        <f>IF(真值表!S20=1,$O20&amp;"+","")</f>
        <v/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 xml:space="preserve"> F14&amp; F13&amp; F12&amp; OP6&amp; OP5&amp; OP4&amp;~OP3&amp;~OP2+</v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>~F30&amp;~F25&amp;~F14&amp;~F13&amp;~F12&amp; OP6&amp; OP5&amp; OP4&amp;~OP3&amp;~OP2+</v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">
      <c r="A26" s="31" t="str">
        <f>IF(ISBLANK(真值表!B26),"",真值表!B26)</f>
        <v>srl</v>
      </c>
      <c r="B26" s="37">
        <f>IF(ISBLANK(真值表!C26),"",真值表!C26)</f>
        <v>0</v>
      </c>
      <c r="C26" s="37">
        <f>IF(ISBLANK(真值表!D26),"",真值表!D26)</f>
        <v>5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 xml:space="preserve"> 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>~F30&amp;~F25&amp; F14&amp;~F13&amp; F12&amp;~OP6&amp; OP5&amp; OP4&amp;~OP3&amp;~OP2+</v>
      </c>
      <c r="S26" s="24" t="str">
        <f>IF(真值表!T26=1,$O26&amp;"+","")</f>
        <v/>
      </c>
      <c r="T26" s="24" t="str">
        <f>IF(真值表!U26=1,$O26&amp;"+","")</f>
        <v>~F30&amp;~F25&amp; F14&amp;~F13&amp; F12&amp;~OP6&amp; OP5&amp; OP4&amp;~OP3&amp;~OP2+</v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>~F30&amp;~F25&amp; F14&amp;~F13&amp; F12&amp;~OP6&amp; OP5&amp; OP4&amp;~OP3&amp;~OP2+</v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">
      <c r="A27" s="50" t="str">
        <f>IF(ISBLANK(真值表!B27),"",真值表!B27)</f>
        <v>lui</v>
      </c>
      <c r="B27" s="45" t="str">
        <f>IF(ISBLANK(真值表!C27),"",真值表!C27)</f>
        <v/>
      </c>
      <c r="C27" s="52" t="str">
        <f>IF(ISBLANK(真值表!D27),"",真值表!D27)</f>
        <v/>
      </c>
      <c r="D27" s="51" t="str">
        <f>IF(ISBLANK(真值表!E27),"",真值表!E27)</f>
        <v>0d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/>
      </c>
      <c r="H27" s="47" t="str">
        <f>IF(真值表!I27=1," "&amp;真值表!I$1&amp;"&amp;",IF(真值表!I27=0,"~"&amp;真值表!I$1&amp;"&amp;",""))</f>
        <v/>
      </c>
      <c r="I27" s="47" t="str">
        <f>IF(真值表!J27=1," "&amp;真值表!J$1&amp;"&amp;",IF(真值表!J27=0,"~"&amp;真值表!J$1&amp;"&amp;",""))</f>
        <v/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 xml:space="preserve"> OP2&amp;</v>
      </c>
      <c r="O27" s="48" t="str">
        <f t="shared" si="1"/>
        <v>~OP6&amp; OP5&amp; OP4&amp;~OP3&amp; OP2</v>
      </c>
      <c r="P27" s="49" t="str">
        <f>IF(真值表!Q27=1,$O27&amp;"+","")</f>
        <v/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>~OP6&amp; OP5&amp; OP4&amp;~OP3&amp; OP2+</v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>~OP6&amp; OP5&amp; OP4&amp;~OP3&amp; OP2+</v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/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">
      <c r="A29" s="50" t="str">
        <f>IF(ISBLANK(真值表!B29),"",真值表!B29)</f>
        <v>blt</v>
      </c>
      <c r="B29" s="45" t="str">
        <f>IF(ISBLANK(真值表!C29),"",真值表!C29)</f>
        <v/>
      </c>
      <c r="C29" s="52">
        <f>IF(ISBLANK(真值表!D29),"",真值表!D29)</f>
        <v>4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F14&amp;~F13&amp;~F12&amp; OP6&amp; OP5&amp;~OP4&amp;~OP3&amp;~OP2</v>
      </c>
      <c r="P29" s="49" t="str">
        <f>IF(真值表!Q29=1,$O29&amp;"+","")</f>
        <v/>
      </c>
      <c r="Q29" s="49" t="str">
        <f>IF(真值表!R29=1,$O29&amp;"+","")</f>
        <v xml:space="preserve"> F14&amp;~F13&amp;~F12&amp; OP6&amp; OP5&amp;~OP4&amp;~OP3&amp;~OP2+</v>
      </c>
      <c r="R29" s="49" t="str">
        <f>IF(真值表!S29=1,$O29&amp;"+","")</f>
        <v/>
      </c>
      <c r="S29" s="49" t="str">
        <f>IF(真值表!T29=1,$O29&amp;"+","")</f>
        <v xml:space="preserve"> F14&amp;~F13&amp;~F12&amp;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 xml:space="preserve"> F14&amp;~F13&amp;~F12&amp; OP6&amp; OP5&amp;~OP4&amp;~OP3&amp;~OP2+</v>
      </c>
      <c r="AK29" s="49" t="str">
        <f>IF(真值表!AL29=1,$O29&amp;"+","")</f>
        <v/>
      </c>
      <c r="AL29" s="49" t="str">
        <f>IF(真值表!AM29=1,$O29&amp;"+","")</f>
        <v/>
      </c>
    </row>
    <row r="30" spans="1:38" ht="16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">
      <c r="A58" s="94" t="s">
        <v>81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</v>
      </c>
      <c r="T58" s="30" t="str">
        <f t="shared" si="2"/>
        <v>~F14&amp; F13&amp;~F12&amp;~OP6&amp;~OP5&amp;~OP4&amp;~OP3&amp;~OP2+~F30&amp;~F25&amp; F14&amp;~F13&amp; F12&amp;~OP6&amp; OP5&amp; OP4&amp;~OP3&amp;~OP2+~OP6&amp; OP5&amp; OP4&amp;~OP3&amp; 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</v>
      </c>
      <c r="AE58" s="33" t="str">
        <f t="shared" si="2"/>
        <v xml:space="preserve"> F14&amp; F13&amp; F12&amp; OP6&amp; OP5&amp; OP4&amp;~OP3&amp;~OP2</v>
      </c>
      <c r="AF58" s="30" t="str">
        <f t="shared" si="2"/>
        <v>~F30&amp;~F25&amp;~F14&amp;~F13&amp;~F12&amp; 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>~OP6&amp; OP5&amp; OP4&amp;~OP3&amp; OP2</v>
      </c>
      <c r="AI58" s="30" t="str">
        <f t="shared" si="2"/>
        <v>~F30&amp;~F25&amp; F14&amp;~F13&amp; F12&amp;~OP6&amp; OP5&amp; OP4&amp;~OP3&amp;~OP2</v>
      </c>
      <c r="AJ58" s="30" t="str">
        <f t="shared" si="2"/>
        <v xml:space="preserve"> F14&amp;~F13&amp;~F12&amp; OP6&amp; OP5&amp;~OP4&amp;~OP3&amp;~OP2</v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OP4&amp;~OP3&amp;~OP2+~F30&amp;~F25&amp; F14&amp;~F13&amp; F12&amp;~OP6&amp;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OP2+~F14&amp;~F13&amp;~F12&amp;~OP6&amp; OP5&amp;~OP4&amp;~OP3&amp;~OP2+ F14&amp;~F13&amp;~F12&amp;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F13&amp;~F12&amp;~OP6&amp;~OP5&amp;~OP4&amp;~OP3&amp;~OP2+~F30&amp;~F25&amp; F14&amp;~F13&amp; F12&amp;~OP6&amp; OP5&amp; OP4&amp;~OP3&amp;~OP2+~OP6&amp; OP5&amp; OP4&amp;~OP3&amp; 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</v>
      </c>
      <c r="AE59" t="str">
        <f t="shared" si="3"/>
        <v xml:space="preserve"> F14&amp; F13&amp; F12&amp; OP6&amp; OP5&amp; OP4&amp;~OP3&amp;~OP2+</v>
      </c>
      <c r="AF59" t="str">
        <f t="shared" si="3"/>
        <v>~F30&amp;~F25&amp;~F14&amp;~F13&amp;~F12&amp; OP6&amp; OP5&amp; OP4&amp;~OP3&amp;~OP2+</v>
      </c>
      <c r="AG59" t="str">
        <f t="shared" si="3"/>
        <v>~F14&amp;~F13&amp;~F12&amp;~OP6&amp; OP5&amp;~OP4&amp;~OP3&amp;~OP2+</v>
      </c>
      <c r="AH59" t="str">
        <f t="shared" si="3"/>
        <v>~OP6&amp; OP5&amp; OP4&amp;~OP3&amp; OP2+</v>
      </c>
      <c r="AI59" t="str">
        <f t="shared" si="3"/>
        <v>~F30&amp;~F25&amp; F14&amp;~F13&amp; F12&amp;~OP6&amp; OP5&amp; OP4&amp;~OP3&amp;~OP2+</v>
      </c>
      <c r="AJ59" t="str">
        <f t="shared" si="3"/>
        <v xml:space="preserve"> F14&amp;~F13&amp;~F12&amp; 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97" t="s">
        <v>62</v>
      </c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18"/>
      <c r="AC61" s="18"/>
      <c r="AD61" s="18"/>
      <c r="AE61" s="18"/>
    </row>
    <row r="63" spans="1:50" ht="17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4" priority="6" operator="equal">
      <formula>1</formula>
    </cfRule>
  </conditionalFormatting>
  <conditionalFormatting sqref="P60:AE60 P62:AE62 P63 R63:AE63 P64:AE1048576">
    <cfRule type="cellIs" dxfId="3" priority="10" operator="equal">
      <formula>1</formula>
    </cfRule>
  </conditionalFormatting>
  <conditionalFormatting sqref="P2:AL59">
    <cfRule type="cellIs" dxfId="2" priority="1" operator="equal">
      <formula>1</formula>
    </cfRule>
  </conditionalFormatting>
  <conditionalFormatting sqref="AF60:AI1048576">
    <cfRule type="cellIs" dxfId="1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5" sqref="C5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96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F8A-C246-F34A-8767-544D60BDBC24}">
  <dimension ref="A1:AH72"/>
  <sheetViews>
    <sheetView topLeftCell="A19" zoomScale="91" workbookViewId="0">
      <selection activeCell="C36" sqref="C36:N36"/>
    </sheetView>
  </sheetViews>
  <sheetFormatPr baseColWidth="10" defaultRowHeight="15"/>
  <sheetData>
    <row r="1" spans="1:34" ht="16" thickBot="1">
      <c r="A1" s="70" t="s">
        <v>116</v>
      </c>
      <c r="B1" s="70"/>
      <c r="C1" s="71">
        <f t="shared" ref="C1:AD1" si="0">D1+1</f>
        <v>31</v>
      </c>
      <c r="D1" s="71">
        <f t="shared" si="0"/>
        <v>30</v>
      </c>
      <c r="E1" s="71">
        <f t="shared" si="0"/>
        <v>29</v>
      </c>
      <c r="F1" s="71">
        <f t="shared" si="0"/>
        <v>28</v>
      </c>
      <c r="G1" s="71">
        <f t="shared" si="0"/>
        <v>27</v>
      </c>
      <c r="H1" s="71">
        <f t="shared" si="0"/>
        <v>26</v>
      </c>
      <c r="I1" s="71">
        <f t="shared" si="0"/>
        <v>25</v>
      </c>
      <c r="J1" s="71">
        <f t="shared" si="0"/>
        <v>24</v>
      </c>
      <c r="K1" s="71">
        <f t="shared" si="0"/>
        <v>23</v>
      </c>
      <c r="L1" s="71">
        <f t="shared" si="0"/>
        <v>22</v>
      </c>
      <c r="M1" s="71">
        <f t="shared" si="0"/>
        <v>21</v>
      </c>
      <c r="N1" s="71">
        <f t="shared" si="0"/>
        <v>20</v>
      </c>
      <c r="O1" s="71">
        <f t="shared" si="0"/>
        <v>19</v>
      </c>
      <c r="P1" s="71">
        <f t="shared" si="0"/>
        <v>18</v>
      </c>
      <c r="Q1" s="71">
        <f t="shared" si="0"/>
        <v>17</v>
      </c>
      <c r="R1" s="71">
        <f t="shared" si="0"/>
        <v>16</v>
      </c>
      <c r="S1" s="71">
        <f t="shared" si="0"/>
        <v>15</v>
      </c>
      <c r="T1" s="71">
        <f t="shared" si="0"/>
        <v>14</v>
      </c>
      <c r="U1" s="71">
        <f t="shared" si="0"/>
        <v>13</v>
      </c>
      <c r="V1" s="71">
        <f t="shared" si="0"/>
        <v>12</v>
      </c>
      <c r="W1" s="71">
        <f t="shared" si="0"/>
        <v>11</v>
      </c>
      <c r="X1" s="71">
        <f t="shared" si="0"/>
        <v>10</v>
      </c>
      <c r="Y1" s="71">
        <f t="shared" si="0"/>
        <v>9</v>
      </c>
      <c r="Z1" s="71">
        <f t="shared" si="0"/>
        <v>8</v>
      </c>
      <c r="AA1" s="71">
        <f t="shared" si="0"/>
        <v>7</v>
      </c>
      <c r="AB1" s="71">
        <f t="shared" si="0"/>
        <v>6</v>
      </c>
      <c r="AC1" s="71">
        <f t="shared" si="0"/>
        <v>5</v>
      </c>
      <c r="AD1" s="71">
        <f t="shared" si="0"/>
        <v>4</v>
      </c>
      <c r="AE1" s="71">
        <v>3</v>
      </c>
      <c r="AF1" s="71">
        <v>2</v>
      </c>
      <c r="AG1" s="71">
        <v>1</v>
      </c>
      <c r="AH1" s="71">
        <v>0</v>
      </c>
    </row>
    <row r="2" spans="1:34">
      <c r="A2" s="72" t="s">
        <v>117</v>
      </c>
      <c r="B2" s="73" t="s">
        <v>118</v>
      </c>
      <c r="C2" s="116" t="s">
        <v>119</v>
      </c>
      <c r="D2" s="117"/>
      <c r="E2" s="117"/>
      <c r="F2" s="117"/>
      <c r="G2" s="117"/>
      <c r="H2" s="117"/>
      <c r="I2" s="118"/>
      <c r="J2" s="119" t="s">
        <v>120</v>
      </c>
      <c r="K2" s="120"/>
      <c r="L2" s="120"/>
      <c r="M2" s="120"/>
      <c r="N2" s="121"/>
      <c r="O2" s="122" t="s">
        <v>121</v>
      </c>
      <c r="P2" s="123"/>
      <c r="Q2" s="123"/>
      <c r="R2" s="123"/>
      <c r="S2" s="124"/>
      <c r="T2" s="125" t="s">
        <v>122</v>
      </c>
      <c r="U2" s="117"/>
      <c r="V2" s="118"/>
      <c r="W2" s="126" t="s">
        <v>123</v>
      </c>
      <c r="X2" s="127"/>
      <c r="Y2" s="127"/>
      <c r="Z2" s="127"/>
      <c r="AA2" s="128"/>
      <c r="AB2" s="125" t="s">
        <v>124</v>
      </c>
      <c r="AC2" s="117"/>
      <c r="AD2" s="117"/>
      <c r="AE2" s="117"/>
      <c r="AF2" s="118"/>
      <c r="AG2" s="74">
        <v>1</v>
      </c>
      <c r="AH2" s="75">
        <v>1</v>
      </c>
    </row>
    <row r="3" spans="1:34">
      <c r="A3" s="77" t="s">
        <v>126</v>
      </c>
      <c r="B3" s="76" t="s">
        <v>125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101" t="s">
        <v>120</v>
      </c>
      <c r="K3" s="101"/>
      <c r="L3" s="101"/>
      <c r="M3" s="101"/>
      <c r="N3" s="101"/>
      <c r="O3" s="101" t="s">
        <v>121</v>
      </c>
      <c r="P3" s="101"/>
      <c r="Q3" s="101"/>
      <c r="R3" s="101"/>
      <c r="S3" s="101"/>
      <c r="T3" s="101">
        <v>0</v>
      </c>
      <c r="U3" s="101"/>
      <c r="V3" s="101"/>
      <c r="W3" s="101" t="s">
        <v>123</v>
      </c>
      <c r="X3" s="101"/>
      <c r="Y3" s="101"/>
      <c r="Z3" s="101"/>
      <c r="AA3" s="101"/>
      <c r="AB3" s="101" t="s">
        <v>127</v>
      </c>
      <c r="AC3" s="101"/>
      <c r="AD3" s="101"/>
      <c r="AE3" s="101"/>
      <c r="AF3" s="101"/>
      <c r="AG3" s="79">
        <v>1</v>
      </c>
      <c r="AH3" s="79">
        <v>1</v>
      </c>
    </row>
    <row r="4" spans="1:34">
      <c r="A4" s="76" t="s">
        <v>128</v>
      </c>
      <c r="B4" s="76" t="s">
        <v>125</v>
      </c>
      <c r="C4" s="78">
        <v>0</v>
      </c>
      <c r="D4" s="80">
        <v>1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101" t="s">
        <v>120</v>
      </c>
      <c r="K4" s="101"/>
      <c r="L4" s="101"/>
      <c r="M4" s="101"/>
      <c r="N4" s="101"/>
      <c r="O4" s="101" t="s">
        <v>121</v>
      </c>
      <c r="P4" s="101"/>
      <c r="Q4" s="101"/>
      <c r="R4" s="101"/>
      <c r="S4" s="101"/>
      <c r="T4" s="101">
        <v>0</v>
      </c>
      <c r="U4" s="101"/>
      <c r="V4" s="101"/>
      <c r="W4" s="101" t="s">
        <v>123</v>
      </c>
      <c r="X4" s="101"/>
      <c r="Y4" s="101"/>
      <c r="Z4" s="101"/>
      <c r="AA4" s="101"/>
      <c r="AB4" s="101" t="s">
        <v>127</v>
      </c>
      <c r="AC4" s="101"/>
      <c r="AD4" s="101"/>
      <c r="AE4" s="101"/>
      <c r="AF4" s="101"/>
      <c r="AG4" s="79">
        <v>1</v>
      </c>
      <c r="AH4" s="79">
        <v>1</v>
      </c>
    </row>
    <row r="5" spans="1:34">
      <c r="A5" s="76" t="s">
        <v>129</v>
      </c>
      <c r="B5" s="76" t="s">
        <v>125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101" t="s">
        <v>120</v>
      </c>
      <c r="K5" s="101"/>
      <c r="L5" s="101"/>
      <c r="M5" s="101"/>
      <c r="N5" s="101"/>
      <c r="O5" s="101" t="s">
        <v>121</v>
      </c>
      <c r="P5" s="101"/>
      <c r="Q5" s="101"/>
      <c r="R5" s="101"/>
      <c r="S5" s="101"/>
      <c r="T5" s="101">
        <v>1</v>
      </c>
      <c r="U5" s="101"/>
      <c r="V5" s="101"/>
      <c r="W5" s="101" t="s">
        <v>123</v>
      </c>
      <c r="X5" s="101"/>
      <c r="Y5" s="101"/>
      <c r="Z5" s="101"/>
      <c r="AA5" s="101"/>
      <c r="AB5" s="101" t="s">
        <v>127</v>
      </c>
      <c r="AC5" s="101"/>
      <c r="AD5" s="101"/>
      <c r="AE5" s="101"/>
      <c r="AF5" s="101"/>
      <c r="AG5" s="79">
        <v>1</v>
      </c>
      <c r="AH5" s="79">
        <v>1</v>
      </c>
    </row>
    <row r="6" spans="1:34">
      <c r="A6" s="77" t="s">
        <v>130</v>
      </c>
      <c r="B6" s="76" t="s">
        <v>125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101" t="s">
        <v>120</v>
      </c>
      <c r="K6" s="101"/>
      <c r="L6" s="101"/>
      <c r="M6" s="101"/>
      <c r="N6" s="101"/>
      <c r="O6" s="101" t="s">
        <v>121</v>
      </c>
      <c r="P6" s="101"/>
      <c r="Q6" s="101"/>
      <c r="R6" s="101"/>
      <c r="S6" s="101"/>
      <c r="T6" s="101">
        <v>2</v>
      </c>
      <c r="U6" s="101"/>
      <c r="V6" s="101"/>
      <c r="W6" s="101" t="s">
        <v>123</v>
      </c>
      <c r="X6" s="101"/>
      <c r="Y6" s="101"/>
      <c r="Z6" s="101"/>
      <c r="AA6" s="101"/>
      <c r="AB6" s="101" t="s">
        <v>127</v>
      </c>
      <c r="AC6" s="101"/>
      <c r="AD6" s="101"/>
      <c r="AE6" s="101"/>
      <c r="AF6" s="101"/>
      <c r="AG6" s="79">
        <v>1</v>
      </c>
      <c r="AH6" s="79">
        <v>1</v>
      </c>
    </row>
    <row r="7" spans="1:34">
      <c r="A7" s="76" t="s">
        <v>131</v>
      </c>
      <c r="B7" s="76" t="s">
        <v>125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101" t="s">
        <v>120</v>
      </c>
      <c r="K7" s="101"/>
      <c r="L7" s="101"/>
      <c r="M7" s="101"/>
      <c r="N7" s="101"/>
      <c r="O7" s="101" t="s">
        <v>121</v>
      </c>
      <c r="P7" s="101"/>
      <c r="Q7" s="101"/>
      <c r="R7" s="101"/>
      <c r="S7" s="101"/>
      <c r="T7" s="101">
        <v>3</v>
      </c>
      <c r="U7" s="101"/>
      <c r="V7" s="101"/>
      <c r="W7" s="101" t="s">
        <v>123</v>
      </c>
      <c r="X7" s="101"/>
      <c r="Y7" s="101"/>
      <c r="Z7" s="101"/>
      <c r="AA7" s="101"/>
      <c r="AB7" s="101" t="s">
        <v>127</v>
      </c>
      <c r="AC7" s="101"/>
      <c r="AD7" s="101"/>
      <c r="AE7" s="101"/>
      <c r="AF7" s="101"/>
      <c r="AG7" s="79">
        <v>1</v>
      </c>
      <c r="AH7" s="79">
        <v>1</v>
      </c>
    </row>
    <row r="8" spans="1:34">
      <c r="A8" s="76" t="s">
        <v>132</v>
      </c>
      <c r="B8" s="76" t="s">
        <v>125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101" t="s">
        <v>120</v>
      </c>
      <c r="K8" s="101"/>
      <c r="L8" s="101"/>
      <c r="M8" s="101"/>
      <c r="N8" s="101"/>
      <c r="O8" s="101" t="s">
        <v>121</v>
      </c>
      <c r="P8" s="101"/>
      <c r="Q8" s="101"/>
      <c r="R8" s="101"/>
      <c r="S8" s="101"/>
      <c r="T8" s="101">
        <v>4</v>
      </c>
      <c r="U8" s="101"/>
      <c r="V8" s="101"/>
      <c r="W8" s="101" t="s">
        <v>123</v>
      </c>
      <c r="X8" s="101"/>
      <c r="Y8" s="101"/>
      <c r="Z8" s="101"/>
      <c r="AA8" s="101"/>
      <c r="AB8" s="101" t="s">
        <v>127</v>
      </c>
      <c r="AC8" s="101"/>
      <c r="AD8" s="101"/>
      <c r="AE8" s="101"/>
      <c r="AF8" s="101"/>
      <c r="AG8" s="79">
        <v>1</v>
      </c>
      <c r="AH8" s="79">
        <v>1</v>
      </c>
    </row>
    <row r="9" spans="1:34">
      <c r="A9" s="76" t="s">
        <v>133</v>
      </c>
      <c r="B9" s="76" t="s">
        <v>125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101" t="s">
        <v>120</v>
      </c>
      <c r="K9" s="101"/>
      <c r="L9" s="101"/>
      <c r="M9" s="101"/>
      <c r="N9" s="101"/>
      <c r="O9" s="101" t="s">
        <v>121</v>
      </c>
      <c r="P9" s="101"/>
      <c r="Q9" s="101"/>
      <c r="R9" s="101"/>
      <c r="S9" s="101"/>
      <c r="T9" s="101">
        <v>5</v>
      </c>
      <c r="U9" s="101"/>
      <c r="V9" s="101"/>
      <c r="W9" s="101" t="s">
        <v>123</v>
      </c>
      <c r="X9" s="101"/>
      <c r="Y9" s="101"/>
      <c r="Z9" s="101"/>
      <c r="AA9" s="101"/>
      <c r="AB9" s="101" t="s">
        <v>127</v>
      </c>
      <c r="AC9" s="101"/>
      <c r="AD9" s="101"/>
      <c r="AE9" s="101"/>
      <c r="AF9" s="101"/>
      <c r="AG9" s="79">
        <v>1</v>
      </c>
      <c r="AH9" s="79">
        <v>1</v>
      </c>
    </row>
    <row r="10" spans="1:34">
      <c r="A10" s="76" t="s">
        <v>134</v>
      </c>
      <c r="B10" s="76" t="s">
        <v>125</v>
      </c>
      <c r="C10" s="78">
        <v>0</v>
      </c>
      <c r="D10" s="80">
        <v>1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101" t="s">
        <v>120</v>
      </c>
      <c r="K10" s="101"/>
      <c r="L10" s="101"/>
      <c r="M10" s="101"/>
      <c r="N10" s="101"/>
      <c r="O10" s="101" t="s">
        <v>121</v>
      </c>
      <c r="P10" s="101"/>
      <c r="Q10" s="101"/>
      <c r="R10" s="101"/>
      <c r="S10" s="101"/>
      <c r="T10" s="101">
        <v>5</v>
      </c>
      <c r="U10" s="101"/>
      <c r="V10" s="101"/>
      <c r="W10" s="101" t="s">
        <v>123</v>
      </c>
      <c r="X10" s="101"/>
      <c r="Y10" s="101"/>
      <c r="Z10" s="101"/>
      <c r="AA10" s="101"/>
      <c r="AB10" s="101" t="s">
        <v>127</v>
      </c>
      <c r="AC10" s="101"/>
      <c r="AD10" s="101"/>
      <c r="AE10" s="101"/>
      <c r="AF10" s="101"/>
      <c r="AG10" s="79">
        <v>1</v>
      </c>
      <c r="AH10" s="79">
        <v>1</v>
      </c>
    </row>
    <row r="11" spans="1:34">
      <c r="A11" s="76" t="s">
        <v>135</v>
      </c>
      <c r="B11" s="76" t="s">
        <v>125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101" t="s">
        <v>120</v>
      </c>
      <c r="K11" s="101"/>
      <c r="L11" s="101"/>
      <c r="M11" s="101"/>
      <c r="N11" s="101"/>
      <c r="O11" s="101" t="s">
        <v>121</v>
      </c>
      <c r="P11" s="101"/>
      <c r="Q11" s="101"/>
      <c r="R11" s="101"/>
      <c r="S11" s="101"/>
      <c r="T11" s="101">
        <v>6</v>
      </c>
      <c r="U11" s="101"/>
      <c r="V11" s="101"/>
      <c r="W11" s="101" t="s">
        <v>123</v>
      </c>
      <c r="X11" s="101"/>
      <c r="Y11" s="101"/>
      <c r="Z11" s="101"/>
      <c r="AA11" s="101"/>
      <c r="AB11" s="101" t="s">
        <v>127</v>
      </c>
      <c r="AC11" s="101"/>
      <c r="AD11" s="101"/>
      <c r="AE11" s="101"/>
      <c r="AF11" s="101"/>
      <c r="AG11" s="79">
        <v>1</v>
      </c>
      <c r="AH11" s="79">
        <v>1</v>
      </c>
    </row>
    <row r="12" spans="1:34">
      <c r="A12" s="76" t="s">
        <v>136</v>
      </c>
      <c r="B12" s="76" t="s">
        <v>125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101" t="s">
        <v>120</v>
      </c>
      <c r="K12" s="101"/>
      <c r="L12" s="101"/>
      <c r="M12" s="101"/>
      <c r="N12" s="101"/>
      <c r="O12" s="101" t="s">
        <v>121</v>
      </c>
      <c r="P12" s="101"/>
      <c r="Q12" s="101"/>
      <c r="R12" s="101"/>
      <c r="S12" s="101"/>
      <c r="T12" s="101">
        <v>7</v>
      </c>
      <c r="U12" s="101"/>
      <c r="V12" s="101"/>
      <c r="W12" s="101" t="s">
        <v>123</v>
      </c>
      <c r="X12" s="101"/>
      <c r="Y12" s="101"/>
      <c r="Z12" s="101"/>
      <c r="AA12" s="101"/>
      <c r="AB12" s="101" t="s">
        <v>127</v>
      </c>
      <c r="AC12" s="101"/>
      <c r="AD12" s="101"/>
      <c r="AE12" s="101"/>
      <c r="AF12" s="101"/>
      <c r="AG12" s="79">
        <v>1</v>
      </c>
      <c r="AH12" s="79">
        <v>1</v>
      </c>
    </row>
    <row r="13" spans="1:34">
      <c r="A13" s="76" t="s">
        <v>138</v>
      </c>
      <c r="B13" s="76" t="s">
        <v>137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81">
        <v>1</v>
      </c>
      <c r="J13" s="101" t="s">
        <v>120</v>
      </c>
      <c r="K13" s="101"/>
      <c r="L13" s="101"/>
      <c r="M13" s="101"/>
      <c r="N13" s="101"/>
      <c r="O13" s="101" t="s">
        <v>121</v>
      </c>
      <c r="P13" s="101"/>
      <c r="Q13" s="101"/>
      <c r="R13" s="101"/>
      <c r="S13" s="101"/>
      <c r="T13" s="101">
        <v>0</v>
      </c>
      <c r="U13" s="101"/>
      <c r="V13" s="101"/>
      <c r="W13" s="101" t="s">
        <v>123</v>
      </c>
      <c r="X13" s="101"/>
      <c r="Y13" s="101"/>
      <c r="Z13" s="101"/>
      <c r="AA13" s="101"/>
      <c r="AB13" s="101" t="s">
        <v>127</v>
      </c>
      <c r="AC13" s="101"/>
      <c r="AD13" s="101"/>
      <c r="AE13" s="101"/>
      <c r="AF13" s="101"/>
      <c r="AG13" s="79">
        <v>1</v>
      </c>
      <c r="AH13" s="79">
        <v>1</v>
      </c>
    </row>
    <row r="14" spans="1:34">
      <c r="A14" s="76" t="s">
        <v>139</v>
      </c>
      <c r="B14" s="76" t="s">
        <v>137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81">
        <v>1</v>
      </c>
      <c r="J14" s="101" t="s">
        <v>120</v>
      </c>
      <c r="K14" s="101"/>
      <c r="L14" s="101"/>
      <c r="M14" s="101"/>
      <c r="N14" s="101"/>
      <c r="O14" s="101" t="s">
        <v>121</v>
      </c>
      <c r="P14" s="101"/>
      <c r="Q14" s="101"/>
      <c r="R14" s="101"/>
      <c r="S14" s="101"/>
      <c r="T14" s="101">
        <v>1</v>
      </c>
      <c r="U14" s="101"/>
      <c r="V14" s="101"/>
      <c r="W14" s="101" t="s">
        <v>123</v>
      </c>
      <c r="X14" s="101"/>
      <c r="Y14" s="101"/>
      <c r="Z14" s="101"/>
      <c r="AA14" s="101"/>
      <c r="AB14" s="101" t="s">
        <v>127</v>
      </c>
      <c r="AC14" s="101"/>
      <c r="AD14" s="101"/>
      <c r="AE14" s="101"/>
      <c r="AF14" s="101"/>
      <c r="AG14" s="79">
        <v>1</v>
      </c>
      <c r="AH14" s="79">
        <v>1</v>
      </c>
    </row>
    <row r="15" spans="1:34">
      <c r="A15" s="76" t="s">
        <v>140</v>
      </c>
      <c r="B15" s="76" t="s">
        <v>137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81">
        <v>1</v>
      </c>
      <c r="J15" s="101" t="s">
        <v>120</v>
      </c>
      <c r="K15" s="101"/>
      <c r="L15" s="101"/>
      <c r="M15" s="101"/>
      <c r="N15" s="101"/>
      <c r="O15" s="101" t="s">
        <v>121</v>
      </c>
      <c r="P15" s="101"/>
      <c r="Q15" s="101"/>
      <c r="R15" s="101"/>
      <c r="S15" s="101"/>
      <c r="T15" s="101">
        <v>2</v>
      </c>
      <c r="U15" s="101"/>
      <c r="V15" s="101"/>
      <c r="W15" s="101" t="s">
        <v>123</v>
      </c>
      <c r="X15" s="101"/>
      <c r="Y15" s="101"/>
      <c r="Z15" s="101"/>
      <c r="AA15" s="101"/>
      <c r="AB15" s="101" t="s">
        <v>127</v>
      </c>
      <c r="AC15" s="101"/>
      <c r="AD15" s="101"/>
      <c r="AE15" s="101"/>
      <c r="AF15" s="101"/>
      <c r="AG15" s="79">
        <v>1</v>
      </c>
      <c r="AH15" s="79">
        <v>1</v>
      </c>
    </row>
    <row r="16" spans="1:34">
      <c r="A16" s="76" t="s">
        <v>141</v>
      </c>
      <c r="B16" s="76" t="s">
        <v>137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81">
        <v>1</v>
      </c>
      <c r="J16" s="101" t="s">
        <v>120</v>
      </c>
      <c r="K16" s="101"/>
      <c r="L16" s="101"/>
      <c r="M16" s="101"/>
      <c r="N16" s="101"/>
      <c r="O16" s="101" t="s">
        <v>121</v>
      </c>
      <c r="P16" s="101"/>
      <c r="Q16" s="101"/>
      <c r="R16" s="101"/>
      <c r="S16" s="101"/>
      <c r="T16" s="101">
        <v>3</v>
      </c>
      <c r="U16" s="101"/>
      <c r="V16" s="101"/>
      <c r="W16" s="101" t="s">
        <v>123</v>
      </c>
      <c r="X16" s="101"/>
      <c r="Y16" s="101"/>
      <c r="Z16" s="101"/>
      <c r="AA16" s="101"/>
      <c r="AB16" s="101" t="s">
        <v>127</v>
      </c>
      <c r="AC16" s="101"/>
      <c r="AD16" s="101"/>
      <c r="AE16" s="101"/>
      <c r="AF16" s="101"/>
      <c r="AG16" s="79">
        <v>1</v>
      </c>
      <c r="AH16" s="79">
        <v>1</v>
      </c>
    </row>
    <row r="17" spans="1:34">
      <c r="A17" s="76" t="s">
        <v>142</v>
      </c>
      <c r="B17" s="76" t="s">
        <v>137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81">
        <v>1</v>
      </c>
      <c r="J17" s="101" t="s">
        <v>120</v>
      </c>
      <c r="K17" s="101"/>
      <c r="L17" s="101"/>
      <c r="M17" s="101"/>
      <c r="N17" s="101"/>
      <c r="O17" s="101" t="s">
        <v>121</v>
      </c>
      <c r="P17" s="101"/>
      <c r="Q17" s="101"/>
      <c r="R17" s="101"/>
      <c r="S17" s="101"/>
      <c r="T17" s="101">
        <v>4</v>
      </c>
      <c r="U17" s="101"/>
      <c r="V17" s="101"/>
      <c r="W17" s="101" t="s">
        <v>123</v>
      </c>
      <c r="X17" s="101"/>
      <c r="Y17" s="101"/>
      <c r="Z17" s="101"/>
      <c r="AA17" s="101"/>
      <c r="AB17" s="101" t="s">
        <v>127</v>
      </c>
      <c r="AC17" s="101"/>
      <c r="AD17" s="101"/>
      <c r="AE17" s="101"/>
      <c r="AF17" s="101"/>
      <c r="AG17" s="79">
        <v>1</v>
      </c>
      <c r="AH17" s="79">
        <v>1</v>
      </c>
    </row>
    <row r="18" spans="1:34">
      <c r="A18" s="76" t="s">
        <v>143</v>
      </c>
      <c r="B18" s="76" t="s">
        <v>137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81">
        <v>1</v>
      </c>
      <c r="J18" s="101" t="s">
        <v>120</v>
      </c>
      <c r="K18" s="101"/>
      <c r="L18" s="101"/>
      <c r="M18" s="101"/>
      <c r="N18" s="101"/>
      <c r="O18" s="101" t="s">
        <v>121</v>
      </c>
      <c r="P18" s="101"/>
      <c r="Q18" s="101"/>
      <c r="R18" s="101"/>
      <c r="S18" s="101"/>
      <c r="T18" s="101">
        <v>5</v>
      </c>
      <c r="U18" s="101"/>
      <c r="V18" s="101"/>
      <c r="W18" s="101" t="s">
        <v>123</v>
      </c>
      <c r="X18" s="101"/>
      <c r="Y18" s="101"/>
      <c r="Z18" s="101"/>
      <c r="AA18" s="101"/>
      <c r="AB18" s="101" t="s">
        <v>127</v>
      </c>
      <c r="AC18" s="101"/>
      <c r="AD18" s="101"/>
      <c r="AE18" s="101"/>
      <c r="AF18" s="101"/>
      <c r="AG18" s="79">
        <v>1</v>
      </c>
      <c r="AH18" s="79">
        <v>1</v>
      </c>
    </row>
    <row r="19" spans="1:34">
      <c r="A19" s="76" t="s">
        <v>144</v>
      </c>
      <c r="B19" s="76" t="s">
        <v>137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81">
        <v>1</v>
      </c>
      <c r="J19" s="101" t="s">
        <v>120</v>
      </c>
      <c r="K19" s="101"/>
      <c r="L19" s="101"/>
      <c r="M19" s="101"/>
      <c r="N19" s="101"/>
      <c r="O19" s="101" t="s">
        <v>121</v>
      </c>
      <c r="P19" s="101"/>
      <c r="Q19" s="101"/>
      <c r="R19" s="101"/>
      <c r="S19" s="101"/>
      <c r="T19" s="101">
        <v>6</v>
      </c>
      <c r="U19" s="101"/>
      <c r="V19" s="101"/>
      <c r="W19" s="101" t="s">
        <v>123</v>
      </c>
      <c r="X19" s="101"/>
      <c r="Y19" s="101"/>
      <c r="Z19" s="101"/>
      <c r="AA19" s="101"/>
      <c r="AB19" s="101" t="s">
        <v>127</v>
      </c>
      <c r="AC19" s="101"/>
      <c r="AD19" s="101"/>
      <c r="AE19" s="101"/>
      <c r="AF19" s="101"/>
      <c r="AG19" s="79">
        <v>1</v>
      </c>
      <c r="AH19" s="79">
        <v>1</v>
      </c>
    </row>
    <row r="20" spans="1:34">
      <c r="A20" s="76" t="s">
        <v>145</v>
      </c>
      <c r="B20" s="76" t="s">
        <v>137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81">
        <v>1</v>
      </c>
      <c r="J20" s="101" t="s">
        <v>120</v>
      </c>
      <c r="K20" s="101"/>
      <c r="L20" s="101"/>
      <c r="M20" s="101"/>
      <c r="N20" s="101"/>
      <c r="O20" s="101" t="s">
        <v>121</v>
      </c>
      <c r="P20" s="101"/>
      <c r="Q20" s="101"/>
      <c r="R20" s="101"/>
      <c r="S20" s="101"/>
      <c r="T20" s="101">
        <v>7</v>
      </c>
      <c r="U20" s="101"/>
      <c r="V20" s="101"/>
      <c r="W20" s="101" t="s">
        <v>123</v>
      </c>
      <c r="X20" s="101"/>
      <c r="Y20" s="101"/>
      <c r="Z20" s="101"/>
      <c r="AA20" s="101"/>
      <c r="AB20" s="101" t="s">
        <v>127</v>
      </c>
      <c r="AC20" s="101"/>
      <c r="AD20" s="101"/>
      <c r="AE20" s="101"/>
      <c r="AF20" s="101"/>
      <c r="AG20" s="79">
        <v>1</v>
      </c>
      <c r="AH20" s="79">
        <v>1</v>
      </c>
    </row>
    <row r="21" spans="1:34">
      <c r="A21" s="70"/>
      <c r="B21" s="76"/>
      <c r="C21" s="82">
        <f t="shared" ref="C21:AD21" si="1">D21+1</f>
        <v>31</v>
      </c>
      <c r="D21" s="82">
        <f t="shared" si="1"/>
        <v>30</v>
      </c>
      <c r="E21" s="82">
        <f t="shared" si="1"/>
        <v>29</v>
      </c>
      <c r="F21" s="82">
        <f t="shared" si="1"/>
        <v>28</v>
      </c>
      <c r="G21" s="82">
        <f t="shared" si="1"/>
        <v>27</v>
      </c>
      <c r="H21" s="82">
        <f t="shared" si="1"/>
        <v>26</v>
      </c>
      <c r="I21" s="82">
        <f t="shared" si="1"/>
        <v>25</v>
      </c>
      <c r="J21" s="82">
        <f t="shared" si="1"/>
        <v>24</v>
      </c>
      <c r="K21" s="82">
        <f t="shared" si="1"/>
        <v>23</v>
      </c>
      <c r="L21" s="82">
        <f t="shared" si="1"/>
        <v>22</v>
      </c>
      <c r="M21" s="82">
        <f t="shared" si="1"/>
        <v>21</v>
      </c>
      <c r="N21" s="82">
        <f t="shared" si="1"/>
        <v>20</v>
      </c>
      <c r="O21" s="82">
        <f t="shared" si="1"/>
        <v>19</v>
      </c>
      <c r="P21" s="82">
        <f t="shared" si="1"/>
        <v>18</v>
      </c>
      <c r="Q21" s="82">
        <f t="shared" si="1"/>
        <v>17</v>
      </c>
      <c r="R21" s="82">
        <f t="shared" si="1"/>
        <v>16</v>
      </c>
      <c r="S21" s="82">
        <f t="shared" si="1"/>
        <v>15</v>
      </c>
      <c r="T21" s="82">
        <f t="shared" si="1"/>
        <v>14</v>
      </c>
      <c r="U21" s="82">
        <f t="shared" si="1"/>
        <v>13</v>
      </c>
      <c r="V21" s="82">
        <f t="shared" si="1"/>
        <v>12</v>
      </c>
      <c r="W21" s="82">
        <f t="shared" si="1"/>
        <v>11</v>
      </c>
      <c r="X21" s="82">
        <f t="shared" si="1"/>
        <v>10</v>
      </c>
      <c r="Y21" s="82">
        <f t="shared" si="1"/>
        <v>9</v>
      </c>
      <c r="Z21" s="82">
        <f t="shared" si="1"/>
        <v>8</v>
      </c>
      <c r="AA21" s="82">
        <f t="shared" si="1"/>
        <v>7</v>
      </c>
      <c r="AB21" s="82">
        <f t="shared" si="1"/>
        <v>6</v>
      </c>
      <c r="AC21" s="82">
        <f t="shared" si="1"/>
        <v>5</v>
      </c>
      <c r="AD21" s="82">
        <f t="shared" si="1"/>
        <v>4</v>
      </c>
      <c r="AE21" s="82">
        <v>3</v>
      </c>
      <c r="AF21" s="82">
        <v>2</v>
      </c>
      <c r="AG21" s="82">
        <v>1</v>
      </c>
      <c r="AH21" s="82">
        <v>0</v>
      </c>
    </row>
    <row r="22" spans="1:34">
      <c r="A22" s="72" t="s">
        <v>146</v>
      </c>
      <c r="B22" s="73"/>
      <c r="C22" s="102" t="s">
        <v>147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13" t="s">
        <v>121</v>
      </c>
      <c r="P22" s="113"/>
      <c r="Q22" s="113"/>
      <c r="R22" s="113"/>
      <c r="S22" s="113"/>
      <c r="T22" s="107" t="s">
        <v>122</v>
      </c>
      <c r="U22" s="107"/>
      <c r="V22" s="107"/>
      <c r="W22" s="106" t="s">
        <v>123</v>
      </c>
      <c r="X22" s="106"/>
      <c r="Y22" s="106"/>
      <c r="Z22" s="106"/>
      <c r="AA22" s="106"/>
      <c r="AB22" s="107" t="s">
        <v>124</v>
      </c>
      <c r="AC22" s="107"/>
      <c r="AD22" s="107"/>
      <c r="AE22" s="107"/>
      <c r="AF22" s="107"/>
      <c r="AG22" s="83">
        <v>1</v>
      </c>
      <c r="AH22" s="83">
        <v>1</v>
      </c>
    </row>
    <row r="23" spans="1:34">
      <c r="A23" s="84" t="s">
        <v>115</v>
      </c>
      <c r="B23" s="76" t="s">
        <v>125</v>
      </c>
      <c r="C23" s="101" t="s">
        <v>147</v>
      </c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 t="s">
        <v>121</v>
      </c>
      <c r="P23" s="101"/>
      <c r="Q23" s="101"/>
      <c r="R23" s="101"/>
      <c r="S23" s="101"/>
      <c r="T23" s="101">
        <v>0</v>
      </c>
      <c r="U23" s="101"/>
      <c r="V23" s="101"/>
      <c r="W23" s="101" t="s">
        <v>123</v>
      </c>
      <c r="X23" s="101"/>
      <c r="Y23" s="101"/>
      <c r="Z23" s="101"/>
      <c r="AA23" s="101"/>
      <c r="AB23" s="101">
        <v>4</v>
      </c>
      <c r="AC23" s="101"/>
      <c r="AD23" s="101"/>
      <c r="AE23" s="101"/>
      <c r="AF23" s="101"/>
      <c r="AG23" s="79">
        <v>1</v>
      </c>
      <c r="AH23" s="79">
        <v>1</v>
      </c>
    </row>
    <row r="24" spans="1:34">
      <c r="A24" s="85" t="s">
        <v>148</v>
      </c>
      <c r="B24" s="76" t="s">
        <v>125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115" t="s">
        <v>149</v>
      </c>
      <c r="K24" s="115"/>
      <c r="L24" s="115"/>
      <c r="M24" s="115"/>
      <c r="N24" s="115"/>
      <c r="O24" s="101" t="s">
        <v>121</v>
      </c>
      <c r="P24" s="101"/>
      <c r="Q24" s="101"/>
      <c r="R24" s="101"/>
      <c r="S24" s="101"/>
      <c r="T24" s="101">
        <v>1</v>
      </c>
      <c r="U24" s="101"/>
      <c r="V24" s="101"/>
      <c r="W24" s="101" t="s">
        <v>123</v>
      </c>
      <c r="X24" s="101"/>
      <c r="Y24" s="101"/>
      <c r="Z24" s="101"/>
      <c r="AA24" s="101"/>
      <c r="AB24" s="101">
        <v>4</v>
      </c>
      <c r="AC24" s="101"/>
      <c r="AD24" s="101"/>
      <c r="AE24" s="101"/>
      <c r="AF24" s="101"/>
      <c r="AG24" s="79">
        <v>1</v>
      </c>
      <c r="AH24" s="79">
        <v>1</v>
      </c>
    </row>
    <row r="25" spans="1:34">
      <c r="A25" s="85" t="s">
        <v>150</v>
      </c>
      <c r="B25" s="76" t="s">
        <v>125</v>
      </c>
      <c r="C25" s="101" t="s">
        <v>147</v>
      </c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 t="s">
        <v>121</v>
      </c>
      <c r="P25" s="101"/>
      <c r="Q25" s="101"/>
      <c r="R25" s="101"/>
      <c r="S25" s="101"/>
      <c r="T25" s="101">
        <v>2</v>
      </c>
      <c r="U25" s="101"/>
      <c r="V25" s="101"/>
      <c r="W25" s="101" t="s">
        <v>123</v>
      </c>
      <c r="X25" s="101"/>
      <c r="Y25" s="101"/>
      <c r="Z25" s="101"/>
      <c r="AA25" s="101"/>
      <c r="AB25" s="101">
        <v>4</v>
      </c>
      <c r="AC25" s="101"/>
      <c r="AD25" s="101"/>
      <c r="AE25" s="101"/>
      <c r="AF25" s="101"/>
      <c r="AG25" s="79">
        <v>1</v>
      </c>
      <c r="AH25" s="79">
        <v>1</v>
      </c>
    </row>
    <row r="26" spans="1:34">
      <c r="A26" s="85" t="s">
        <v>151</v>
      </c>
      <c r="B26" s="76" t="s">
        <v>125</v>
      </c>
      <c r="C26" s="101" t="s">
        <v>147</v>
      </c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 t="s">
        <v>121</v>
      </c>
      <c r="P26" s="101"/>
      <c r="Q26" s="101"/>
      <c r="R26" s="101"/>
      <c r="S26" s="101"/>
      <c r="T26" s="101">
        <v>3</v>
      </c>
      <c r="U26" s="101"/>
      <c r="V26" s="101"/>
      <c r="W26" s="101" t="s">
        <v>123</v>
      </c>
      <c r="X26" s="101"/>
      <c r="Y26" s="101"/>
      <c r="Z26" s="101"/>
      <c r="AA26" s="101"/>
      <c r="AB26" s="101">
        <v>4</v>
      </c>
      <c r="AC26" s="101"/>
      <c r="AD26" s="101"/>
      <c r="AE26" s="101"/>
      <c r="AF26" s="101"/>
      <c r="AG26" s="79">
        <v>1</v>
      </c>
      <c r="AH26" s="79">
        <v>1</v>
      </c>
    </row>
    <row r="27" spans="1:34">
      <c r="A27" s="85" t="s">
        <v>152</v>
      </c>
      <c r="B27" s="76" t="s">
        <v>125</v>
      </c>
      <c r="C27" s="101" t="s">
        <v>147</v>
      </c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 t="s">
        <v>121</v>
      </c>
      <c r="P27" s="101"/>
      <c r="Q27" s="101"/>
      <c r="R27" s="101"/>
      <c r="S27" s="101"/>
      <c r="T27" s="101">
        <v>4</v>
      </c>
      <c r="U27" s="101"/>
      <c r="V27" s="101"/>
      <c r="W27" s="101" t="s">
        <v>123</v>
      </c>
      <c r="X27" s="101"/>
      <c r="Y27" s="101"/>
      <c r="Z27" s="101"/>
      <c r="AA27" s="101"/>
      <c r="AB27" s="101">
        <v>4</v>
      </c>
      <c r="AC27" s="101"/>
      <c r="AD27" s="101"/>
      <c r="AE27" s="101"/>
      <c r="AF27" s="101"/>
      <c r="AG27" s="79">
        <v>1</v>
      </c>
      <c r="AH27" s="79">
        <v>1</v>
      </c>
    </row>
    <row r="28" spans="1:34">
      <c r="A28" s="85" t="s">
        <v>153</v>
      </c>
      <c r="B28" s="76" t="s">
        <v>125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115" t="s">
        <v>149</v>
      </c>
      <c r="K28" s="115"/>
      <c r="L28" s="115"/>
      <c r="M28" s="115"/>
      <c r="N28" s="115"/>
      <c r="O28" s="101" t="s">
        <v>121</v>
      </c>
      <c r="P28" s="101"/>
      <c r="Q28" s="101"/>
      <c r="R28" s="101"/>
      <c r="S28" s="101"/>
      <c r="T28" s="101">
        <v>5</v>
      </c>
      <c r="U28" s="101"/>
      <c r="V28" s="101"/>
      <c r="W28" s="101" t="s">
        <v>123</v>
      </c>
      <c r="X28" s="101"/>
      <c r="Y28" s="101"/>
      <c r="Z28" s="101"/>
      <c r="AA28" s="101"/>
      <c r="AB28" s="101">
        <v>4</v>
      </c>
      <c r="AC28" s="101"/>
      <c r="AD28" s="101"/>
      <c r="AE28" s="101"/>
      <c r="AF28" s="101"/>
      <c r="AG28" s="79">
        <v>1</v>
      </c>
      <c r="AH28" s="79">
        <v>1</v>
      </c>
    </row>
    <row r="29" spans="1:34">
      <c r="A29" s="85" t="s">
        <v>154</v>
      </c>
      <c r="B29" s="76" t="s">
        <v>125</v>
      </c>
      <c r="C29" s="78">
        <v>0</v>
      </c>
      <c r="D29" s="80">
        <v>1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115" t="s">
        <v>149</v>
      </c>
      <c r="K29" s="115"/>
      <c r="L29" s="115"/>
      <c r="M29" s="115"/>
      <c r="N29" s="115"/>
      <c r="O29" s="101" t="s">
        <v>121</v>
      </c>
      <c r="P29" s="101"/>
      <c r="Q29" s="101"/>
      <c r="R29" s="101"/>
      <c r="S29" s="101"/>
      <c r="T29" s="101">
        <v>5</v>
      </c>
      <c r="U29" s="101"/>
      <c r="V29" s="101"/>
      <c r="W29" s="101" t="s">
        <v>123</v>
      </c>
      <c r="X29" s="101"/>
      <c r="Y29" s="101"/>
      <c r="Z29" s="101"/>
      <c r="AA29" s="101"/>
      <c r="AB29" s="101">
        <v>4</v>
      </c>
      <c r="AC29" s="101"/>
      <c r="AD29" s="101"/>
      <c r="AE29" s="101"/>
      <c r="AF29" s="101"/>
      <c r="AG29" s="79">
        <v>1</v>
      </c>
      <c r="AH29" s="79">
        <v>1</v>
      </c>
    </row>
    <row r="30" spans="1:34">
      <c r="A30" s="85" t="s">
        <v>155</v>
      </c>
      <c r="B30" s="76" t="s">
        <v>125</v>
      </c>
      <c r="C30" s="101" t="s">
        <v>147</v>
      </c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 t="s">
        <v>121</v>
      </c>
      <c r="P30" s="101"/>
      <c r="Q30" s="101"/>
      <c r="R30" s="101"/>
      <c r="S30" s="101"/>
      <c r="T30" s="101">
        <v>6</v>
      </c>
      <c r="U30" s="101"/>
      <c r="V30" s="101"/>
      <c r="W30" s="101" t="s">
        <v>123</v>
      </c>
      <c r="X30" s="101"/>
      <c r="Y30" s="101"/>
      <c r="Z30" s="101"/>
      <c r="AA30" s="101"/>
      <c r="AB30" s="101">
        <v>4</v>
      </c>
      <c r="AC30" s="101"/>
      <c r="AD30" s="101"/>
      <c r="AE30" s="101"/>
      <c r="AF30" s="101"/>
      <c r="AG30" s="79">
        <v>1</v>
      </c>
      <c r="AH30" s="79">
        <v>1</v>
      </c>
    </row>
    <row r="31" spans="1:34">
      <c r="A31" s="85" t="s">
        <v>156</v>
      </c>
      <c r="B31" s="76" t="s">
        <v>125</v>
      </c>
      <c r="C31" s="108" t="s">
        <v>147</v>
      </c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 t="s">
        <v>121</v>
      </c>
      <c r="P31" s="108"/>
      <c r="Q31" s="108"/>
      <c r="R31" s="108"/>
      <c r="S31" s="108"/>
      <c r="T31" s="108">
        <v>7</v>
      </c>
      <c r="U31" s="108"/>
      <c r="V31" s="108"/>
      <c r="W31" s="108" t="s">
        <v>123</v>
      </c>
      <c r="X31" s="108"/>
      <c r="Y31" s="108"/>
      <c r="Z31" s="108"/>
      <c r="AA31" s="108"/>
      <c r="AB31" s="108">
        <v>4</v>
      </c>
      <c r="AC31" s="108"/>
      <c r="AD31" s="108"/>
      <c r="AE31" s="108"/>
      <c r="AF31" s="108"/>
      <c r="AG31" s="87">
        <v>1</v>
      </c>
      <c r="AH31" s="87">
        <v>1</v>
      </c>
    </row>
    <row r="32" spans="1:34">
      <c r="A32" s="84" t="s">
        <v>157</v>
      </c>
      <c r="B32" s="76" t="s">
        <v>125</v>
      </c>
      <c r="C32" s="114" t="s">
        <v>147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 t="s">
        <v>121</v>
      </c>
      <c r="P32" s="114"/>
      <c r="Q32" s="114"/>
      <c r="R32" s="114"/>
      <c r="S32" s="114"/>
      <c r="T32" s="114">
        <v>0</v>
      </c>
      <c r="U32" s="114"/>
      <c r="V32" s="114"/>
      <c r="W32" s="114" t="s">
        <v>123</v>
      </c>
      <c r="X32" s="114"/>
      <c r="Y32" s="114"/>
      <c r="Z32" s="114"/>
      <c r="AA32" s="114"/>
      <c r="AB32" s="114">
        <v>0</v>
      </c>
      <c r="AC32" s="114"/>
      <c r="AD32" s="114"/>
      <c r="AE32" s="114"/>
      <c r="AF32" s="114"/>
      <c r="AG32" s="88">
        <v>1</v>
      </c>
      <c r="AH32" s="88">
        <v>1</v>
      </c>
    </row>
    <row r="33" spans="1:34">
      <c r="A33" s="84" t="s">
        <v>158</v>
      </c>
      <c r="B33" s="76" t="s">
        <v>125</v>
      </c>
      <c r="C33" s="114" t="s">
        <v>147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 t="s">
        <v>121</v>
      </c>
      <c r="P33" s="114"/>
      <c r="Q33" s="114"/>
      <c r="R33" s="114"/>
      <c r="S33" s="114"/>
      <c r="T33" s="114">
        <v>1</v>
      </c>
      <c r="U33" s="114"/>
      <c r="V33" s="114"/>
      <c r="W33" s="114" t="s">
        <v>123</v>
      </c>
      <c r="X33" s="114"/>
      <c r="Y33" s="114"/>
      <c r="Z33" s="114"/>
      <c r="AA33" s="114"/>
      <c r="AB33" s="114">
        <v>0</v>
      </c>
      <c r="AC33" s="114"/>
      <c r="AD33" s="114"/>
      <c r="AE33" s="114"/>
      <c r="AF33" s="114"/>
      <c r="AG33" s="88">
        <v>1</v>
      </c>
      <c r="AH33" s="88">
        <v>1</v>
      </c>
    </row>
    <row r="34" spans="1:34">
      <c r="A34" s="84" t="s">
        <v>159</v>
      </c>
      <c r="B34" s="76" t="s">
        <v>125</v>
      </c>
      <c r="C34" s="114" t="s">
        <v>147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 t="s">
        <v>121</v>
      </c>
      <c r="P34" s="114"/>
      <c r="Q34" s="114"/>
      <c r="R34" s="114"/>
      <c r="S34" s="114"/>
      <c r="T34" s="114">
        <v>2</v>
      </c>
      <c r="U34" s="114"/>
      <c r="V34" s="114"/>
      <c r="W34" s="114" t="s">
        <v>123</v>
      </c>
      <c r="X34" s="114"/>
      <c r="Y34" s="114"/>
      <c r="Z34" s="114"/>
      <c r="AA34" s="114"/>
      <c r="AB34" s="114">
        <v>0</v>
      </c>
      <c r="AC34" s="114"/>
      <c r="AD34" s="114"/>
      <c r="AE34" s="114"/>
      <c r="AF34" s="114"/>
      <c r="AG34" s="88">
        <v>1</v>
      </c>
      <c r="AH34" s="88">
        <v>1</v>
      </c>
    </row>
    <row r="35" spans="1:34">
      <c r="A35" s="84" t="s">
        <v>160</v>
      </c>
      <c r="B35" s="76" t="s">
        <v>125</v>
      </c>
      <c r="C35" s="114" t="s">
        <v>147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 t="s">
        <v>121</v>
      </c>
      <c r="P35" s="114"/>
      <c r="Q35" s="114"/>
      <c r="R35" s="114"/>
      <c r="S35" s="114"/>
      <c r="T35" s="114">
        <v>4</v>
      </c>
      <c r="U35" s="114"/>
      <c r="V35" s="114"/>
      <c r="W35" s="114" t="s">
        <v>123</v>
      </c>
      <c r="X35" s="114"/>
      <c r="Y35" s="114"/>
      <c r="Z35" s="114"/>
      <c r="AA35" s="114"/>
      <c r="AB35" s="114">
        <v>0</v>
      </c>
      <c r="AC35" s="114"/>
      <c r="AD35" s="114"/>
      <c r="AE35" s="114"/>
      <c r="AF35" s="114"/>
      <c r="AG35" s="88">
        <v>1</v>
      </c>
      <c r="AH35" s="88">
        <v>1</v>
      </c>
    </row>
    <row r="36" spans="1:34">
      <c r="A36" s="84" t="s">
        <v>161</v>
      </c>
      <c r="B36" s="76" t="s">
        <v>125</v>
      </c>
      <c r="C36" s="114" t="s">
        <v>147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 t="s">
        <v>121</v>
      </c>
      <c r="P36" s="114"/>
      <c r="Q36" s="114"/>
      <c r="R36" s="114"/>
      <c r="S36" s="114"/>
      <c r="T36" s="114">
        <v>5</v>
      </c>
      <c r="U36" s="114"/>
      <c r="V36" s="114"/>
      <c r="W36" s="114" t="s">
        <v>123</v>
      </c>
      <c r="X36" s="114"/>
      <c r="Y36" s="114"/>
      <c r="Z36" s="114"/>
      <c r="AA36" s="114"/>
      <c r="AB36" s="114">
        <v>0</v>
      </c>
      <c r="AC36" s="114"/>
      <c r="AD36" s="114"/>
      <c r="AE36" s="114"/>
      <c r="AF36" s="114"/>
      <c r="AG36" s="88">
        <v>1</v>
      </c>
      <c r="AH36" s="88">
        <v>1</v>
      </c>
    </row>
    <row r="37" spans="1:34">
      <c r="A37" s="76" t="s">
        <v>162</v>
      </c>
      <c r="B37" s="76" t="s">
        <v>125</v>
      </c>
      <c r="C37" s="108" t="s">
        <v>147</v>
      </c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 t="s">
        <v>121</v>
      </c>
      <c r="P37" s="108"/>
      <c r="Q37" s="108"/>
      <c r="R37" s="108"/>
      <c r="S37" s="108"/>
      <c r="T37" s="108">
        <v>0</v>
      </c>
      <c r="U37" s="108"/>
      <c r="V37" s="108"/>
      <c r="W37" s="108" t="s">
        <v>123</v>
      </c>
      <c r="X37" s="108"/>
      <c r="Y37" s="108"/>
      <c r="Z37" s="108"/>
      <c r="AA37" s="108"/>
      <c r="AB37" s="114" t="s">
        <v>163</v>
      </c>
      <c r="AC37" s="114"/>
      <c r="AD37" s="114"/>
      <c r="AE37" s="114"/>
      <c r="AF37" s="114"/>
      <c r="AG37" s="87">
        <v>1</v>
      </c>
      <c r="AH37" s="87">
        <v>1</v>
      </c>
    </row>
    <row r="38" spans="1:34">
      <c r="A38" s="76" t="s">
        <v>164</v>
      </c>
      <c r="B38" s="76" t="s">
        <v>125</v>
      </c>
      <c r="C38" s="108" t="s">
        <v>147</v>
      </c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 t="s">
        <v>121</v>
      </c>
      <c r="P38" s="108"/>
      <c r="Q38" s="108"/>
      <c r="R38" s="108"/>
      <c r="S38" s="108"/>
      <c r="T38" s="108">
        <v>0</v>
      </c>
      <c r="U38" s="108"/>
      <c r="V38" s="108"/>
      <c r="W38" s="108" t="s">
        <v>123</v>
      </c>
      <c r="X38" s="108"/>
      <c r="Y38" s="108"/>
      <c r="Z38" s="108"/>
      <c r="AA38" s="108"/>
      <c r="AB38" s="114" t="s">
        <v>165</v>
      </c>
      <c r="AC38" s="114"/>
      <c r="AD38" s="114"/>
      <c r="AE38" s="114"/>
      <c r="AF38" s="114"/>
      <c r="AG38" s="87">
        <v>1</v>
      </c>
      <c r="AH38" s="87">
        <v>1</v>
      </c>
    </row>
    <row r="39" spans="1:34">
      <c r="A39" s="76" t="s">
        <v>166</v>
      </c>
      <c r="B39" s="76" t="s">
        <v>125</v>
      </c>
      <c r="C39" s="108" t="s">
        <v>147</v>
      </c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 t="s">
        <v>121</v>
      </c>
      <c r="P39" s="108"/>
      <c r="Q39" s="108"/>
      <c r="R39" s="108"/>
      <c r="S39" s="108"/>
      <c r="T39" s="108">
        <v>1</v>
      </c>
      <c r="U39" s="108"/>
      <c r="V39" s="108"/>
      <c r="W39" s="108" t="s">
        <v>123</v>
      </c>
      <c r="X39" s="108"/>
      <c r="Y39" s="108"/>
      <c r="Z39" s="108"/>
      <c r="AA39" s="108"/>
      <c r="AB39" s="114" t="s">
        <v>165</v>
      </c>
      <c r="AC39" s="114"/>
      <c r="AD39" s="114"/>
      <c r="AE39" s="114"/>
      <c r="AF39" s="114"/>
      <c r="AG39" s="87">
        <v>1</v>
      </c>
      <c r="AH39" s="87">
        <v>1</v>
      </c>
    </row>
    <row r="40" spans="1:34">
      <c r="A40" s="89" t="s">
        <v>167</v>
      </c>
      <c r="B40" s="76" t="s">
        <v>125</v>
      </c>
      <c r="C40" s="82">
        <v>0</v>
      </c>
      <c r="D40" s="82">
        <v>0</v>
      </c>
      <c r="E40" s="82">
        <v>0</v>
      </c>
      <c r="F40" s="82">
        <v>0</v>
      </c>
      <c r="G40" s="82">
        <v>0</v>
      </c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108">
        <v>0</v>
      </c>
      <c r="P40" s="108"/>
      <c r="Q40" s="108"/>
      <c r="R40" s="108"/>
      <c r="S40" s="108"/>
      <c r="T40" s="108">
        <v>0</v>
      </c>
      <c r="U40" s="108"/>
      <c r="V40" s="108"/>
      <c r="W40" s="108">
        <v>0</v>
      </c>
      <c r="X40" s="108"/>
      <c r="Y40" s="108"/>
      <c r="Z40" s="108"/>
      <c r="AA40" s="108"/>
      <c r="AB40" s="114" t="s">
        <v>168</v>
      </c>
      <c r="AC40" s="114"/>
      <c r="AD40" s="114"/>
      <c r="AE40" s="114"/>
      <c r="AF40" s="114"/>
      <c r="AG40" s="87">
        <v>1</v>
      </c>
      <c r="AH40" s="87">
        <v>1</v>
      </c>
    </row>
    <row r="41" spans="1:34">
      <c r="A41" s="76" t="s">
        <v>169</v>
      </c>
      <c r="B41" s="76" t="s">
        <v>125</v>
      </c>
      <c r="C41" s="82">
        <v>0</v>
      </c>
      <c r="D41" s="82">
        <v>0</v>
      </c>
      <c r="E41" s="82">
        <v>0</v>
      </c>
      <c r="F41" s="82">
        <v>0</v>
      </c>
      <c r="G41" s="82">
        <v>0</v>
      </c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1">
        <v>1</v>
      </c>
      <c r="O41" s="108">
        <v>0</v>
      </c>
      <c r="P41" s="108"/>
      <c r="Q41" s="108"/>
      <c r="R41" s="108"/>
      <c r="S41" s="108"/>
      <c r="T41" s="108">
        <v>0</v>
      </c>
      <c r="U41" s="108"/>
      <c r="V41" s="108"/>
      <c r="W41" s="108">
        <v>0</v>
      </c>
      <c r="X41" s="108"/>
      <c r="Y41" s="108"/>
      <c r="Z41" s="108"/>
      <c r="AA41" s="108"/>
      <c r="AB41" s="114" t="s">
        <v>168</v>
      </c>
      <c r="AC41" s="114"/>
      <c r="AD41" s="114"/>
      <c r="AE41" s="114"/>
      <c r="AF41" s="114"/>
      <c r="AG41" s="87">
        <v>1</v>
      </c>
      <c r="AH41" s="87">
        <v>1</v>
      </c>
    </row>
    <row r="42" spans="1:34">
      <c r="A42" s="76" t="s">
        <v>171</v>
      </c>
      <c r="B42" s="90" t="s">
        <v>170</v>
      </c>
      <c r="C42" s="82">
        <v>0</v>
      </c>
      <c r="D42" s="82">
        <v>0</v>
      </c>
      <c r="E42" s="82">
        <v>0</v>
      </c>
      <c r="F42" s="82">
        <v>0</v>
      </c>
      <c r="G42" s="82">
        <v>0</v>
      </c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1">
        <v>1</v>
      </c>
      <c r="N42" s="82">
        <v>0</v>
      </c>
      <c r="O42" s="108">
        <v>0</v>
      </c>
      <c r="P42" s="108"/>
      <c r="Q42" s="108"/>
      <c r="R42" s="108"/>
      <c r="S42" s="108"/>
      <c r="T42" s="108">
        <v>0</v>
      </c>
      <c r="U42" s="108"/>
      <c r="V42" s="108"/>
      <c r="W42" s="108">
        <v>0</v>
      </c>
      <c r="X42" s="108"/>
      <c r="Y42" s="108"/>
      <c r="Z42" s="108"/>
      <c r="AA42" s="108"/>
      <c r="AB42" s="114" t="s">
        <v>168</v>
      </c>
      <c r="AC42" s="114"/>
      <c r="AD42" s="114"/>
      <c r="AE42" s="114"/>
      <c r="AF42" s="114"/>
      <c r="AG42" s="87">
        <v>1</v>
      </c>
      <c r="AH42" s="87">
        <v>1</v>
      </c>
    </row>
    <row r="43" spans="1:34" ht="17">
      <c r="A43" s="76" t="s">
        <v>173</v>
      </c>
      <c r="B43" s="76" t="s">
        <v>172</v>
      </c>
      <c r="C43" s="82">
        <v>0</v>
      </c>
      <c r="D43" s="82">
        <v>0</v>
      </c>
      <c r="E43" s="82">
        <v>0</v>
      </c>
      <c r="F43" s="81">
        <v>1</v>
      </c>
      <c r="G43" s="82">
        <v>0</v>
      </c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1">
        <v>1</v>
      </c>
      <c r="N43" s="82">
        <v>0</v>
      </c>
      <c r="O43" s="108">
        <v>0</v>
      </c>
      <c r="P43" s="108"/>
      <c r="Q43" s="108"/>
      <c r="R43" s="108"/>
      <c r="S43" s="108"/>
      <c r="T43" s="108">
        <v>0</v>
      </c>
      <c r="U43" s="108"/>
      <c r="V43" s="108"/>
      <c r="W43" s="108">
        <v>0</v>
      </c>
      <c r="X43" s="108"/>
      <c r="Y43" s="108"/>
      <c r="Z43" s="108"/>
      <c r="AA43" s="108"/>
      <c r="AB43" s="114" t="s">
        <v>168</v>
      </c>
      <c r="AC43" s="114"/>
      <c r="AD43" s="114"/>
      <c r="AE43" s="114"/>
      <c r="AF43" s="114"/>
      <c r="AG43" s="87">
        <v>1</v>
      </c>
      <c r="AH43" s="87">
        <v>1</v>
      </c>
    </row>
    <row r="44" spans="1:34" ht="17">
      <c r="A44" s="76" t="s">
        <v>174</v>
      </c>
      <c r="B44" s="76" t="s">
        <v>172</v>
      </c>
      <c r="C44" s="82">
        <v>0</v>
      </c>
      <c r="D44" s="82">
        <v>0</v>
      </c>
      <c r="E44" s="81">
        <v>1</v>
      </c>
      <c r="F44" s="81">
        <v>1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1">
        <v>1</v>
      </c>
      <c r="N44" s="82">
        <v>0</v>
      </c>
      <c r="O44" s="108">
        <v>0</v>
      </c>
      <c r="P44" s="108"/>
      <c r="Q44" s="108"/>
      <c r="R44" s="108"/>
      <c r="S44" s="108"/>
      <c r="T44" s="108">
        <v>0</v>
      </c>
      <c r="U44" s="108"/>
      <c r="V44" s="108"/>
      <c r="W44" s="108">
        <v>0</v>
      </c>
      <c r="X44" s="108"/>
      <c r="Y44" s="108"/>
      <c r="Z44" s="108"/>
      <c r="AA44" s="108"/>
      <c r="AB44" s="114" t="s">
        <v>168</v>
      </c>
      <c r="AC44" s="114"/>
      <c r="AD44" s="114"/>
      <c r="AE44" s="114"/>
      <c r="AF44" s="114"/>
      <c r="AG44" s="87">
        <v>1</v>
      </c>
      <c r="AH44" s="87">
        <v>1</v>
      </c>
    </row>
    <row r="45" spans="1:34" ht="17">
      <c r="A45" s="76" t="s">
        <v>175</v>
      </c>
      <c r="B45" s="76" t="s">
        <v>172</v>
      </c>
      <c r="C45" s="82">
        <v>0</v>
      </c>
      <c r="D45" s="82">
        <v>0</v>
      </c>
      <c r="E45" s="82">
        <v>0</v>
      </c>
      <c r="F45" s="82">
        <v>0</v>
      </c>
      <c r="G45" s="82">
        <v>0</v>
      </c>
      <c r="H45" s="82">
        <v>0</v>
      </c>
      <c r="I45" s="82">
        <v>0</v>
      </c>
      <c r="J45" s="82">
        <v>0</v>
      </c>
      <c r="K45" s="81">
        <v>1</v>
      </c>
      <c r="L45" s="82">
        <v>0</v>
      </c>
      <c r="M45" s="82">
        <v>0</v>
      </c>
      <c r="N45" s="81">
        <v>1</v>
      </c>
      <c r="O45" s="108">
        <v>0</v>
      </c>
      <c r="P45" s="108"/>
      <c r="Q45" s="108"/>
      <c r="R45" s="108"/>
      <c r="S45" s="108"/>
      <c r="T45" s="108">
        <v>0</v>
      </c>
      <c r="U45" s="108"/>
      <c r="V45" s="108"/>
      <c r="W45" s="108">
        <v>0</v>
      </c>
      <c r="X45" s="108"/>
      <c r="Y45" s="108"/>
      <c r="Z45" s="108"/>
      <c r="AA45" s="108"/>
      <c r="AB45" s="114" t="s">
        <v>168</v>
      </c>
      <c r="AC45" s="114"/>
      <c r="AD45" s="114"/>
      <c r="AE45" s="114"/>
      <c r="AF45" s="114"/>
      <c r="AG45" s="87">
        <v>1</v>
      </c>
      <c r="AH45" s="87">
        <v>1</v>
      </c>
    </row>
    <row r="46" spans="1:34" ht="17">
      <c r="A46" s="76" t="s">
        <v>176</v>
      </c>
      <c r="B46" s="76" t="s">
        <v>172</v>
      </c>
      <c r="C46" s="82">
        <v>0</v>
      </c>
      <c r="D46" s="82">
        <v>0</v>
      </c>
      <c r="E46" s="82">
        <v>0</v>
      </c>
      <c r="F46" s="81">
        <v>1</v>
      </c>
      <c r="G46" s="82">
        <v>0</v>
      </c>
      <c r="H46" s="82">
        <v>0</v>
      </c>
      <c r="I46" s="82">
        <v>0</v>
      </c>
      <c r="J46" s="82">
        <v>0</v>
      </c>
      <c r="K46" s="82">
        <v>0</v>
      </c>
      <c r="L46" s="81">
        <v>1</v>
      </c>
      <c r="M46" s="82">
        <v>0</v>
      </c>
      <c r="N46" s="81">
        <v>1</v>
      </c>
      <c r="O46" s="108">
        <v>0</v>
      </c>
      <c r="P46" s="108"/>
      <c r="Q46" s="108"/>
      <c r="R46" s="108"/>
      <c r="S46" s="108"/>
      <c r="T46" s="108">
        <v>0</v>
      </c>
      <c r="U46" s="108"/>
      <c r="V46" s="108"/>
      <c r="W46" s="108">
        <v>0</v>
      </c>
      <c r="X46" s="108"/>
      <c r="Y46" s="108"/>
      <c r="Z46" s="108"/>
      <c r="AA46" s="108"/>
      <c r="AB46" s="114" t="s">
        <v>168</v>
      </c>
      <c r="AC46" s="114"/>
      <c r="AD46" s="114"/>
      <c r="AE46" s="114"/>
      <c r="AF46" s="114"/>
      <c r="AG46" s="87">
        <v>1</v>
      </c>
      <c r="AH46" s="87">
        <v>1</v>
      </c>
    </row>
    <row r="47" spans="1:34">
      <c r="A47" s="76" t="s">
        <v>177</v>
      </c>
      <c r="B47" s="76" t="s">
        <v>125</v>
      </c>
      <c r="C47" s="108" t="s">
        <v>178</v>
      </c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 t="s">
        <v>121</v>
      </c>
      <c r="P47" s="108"/>
      <c r="Q47" s="108"/>
      <c r="R47" s="108"/>
      <c r="S47" s="108"/>
      <c r="T47" s="108">
        <v>1</v>
      </c>
      <c r="U47" s="108"/>
      <c r="V47" s="108"/>
      <c r="W47" s="108" t="s">
        <v>123</v>
      </c>
      <c r="X47" s="108"/>
      <c r="Y47" s="108"/>
      <c r="Z47" s="108"/>
      <c r="AA47" s="108"/>
      <c r="AB47" s="114" t="s">
        <v>168</v>
      </c>
      <c r="AC47" s="114"/>
      <c r="AD47" s="114"/>
      <c r="AE47" s="114"/>
      <c r="AF47" s="114"/>
      <c r="AG47" s="87">
        <v>1</v>
      </c>
      <c r="AH47" s="87">
        <v>1</v>
      </c>
    </row>
    <row r="48" spans="1:34">
      <c r="A48" s="76" t="s">
        <v>179</v>
      </c>
      <c r="B48" s="76" t="s">
        <v>125</v>
      </c>
      <c r="C48" s="108" t="s">
        <v>178</v>
      </c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 t="s">
        <v>121</v>
      </c>
      <c r="P48" s="108"/>
      <c r="Q48" s="108"/>
      <c r="R48" s="108"/>
      <c r="S48" s="108"/>
      <c r="T48" s="108">
        <v>2</v>
      </c>
      <c r="U48" s="108"/>
      <c r="V48" s="108"/>
      <c r="W48" s="108" t="s">
        <v>123</v>
      </c>
      <c r="X48" s="108"/>
      <c r="Y48" s="108"/>
      <c r="Z48" s="108"/>
      <c r="AA48" s="108"/>
      <c r="AB48" s="114" t="s">
        <v>168</v>
      </c>
      <c r="AC48" s="114"/>
      <c r="AD48" s="114"/>
      <c r="AE48" s="114"/>
      <c r="AF48" s="114"/>
      <c r="AG48" s="87">
        <v>1</v>
      </c>
      <c r="AH48" s="87">
        <v>1</v>
      </c>
    </row>
    <row r="49" spans="1:34">
      <c r="A49" s="76" t="s">
        <v>180</v>
      </c>
      <c r="B49" s="76" t="s">
        <v>125</v>
      </c>
      <c r="C49" s="108" t="s">
        <v>178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 t="s">
        <v>121</v>
      </c>
      <c r="P49" s="108"/>
      <c r="Q49" s="108"/>
      <c r="R49" s="108"/>
      <c r="S49" s="108"/>
      <c r="T49" s="108">
        <v>3</v>
      </c>
      <c r="U49" s="108"/>
      <c r="V49" s="108"/>
      <c r="W49" s="108" t="s">
        <v>123</v>
      </c>
      <c r="X49" s="108"/>
      <c r="Y49" s="108"/>
      <c r="Z49" s="108"/>
      <c r="AA49" s="108"/>
      <c r="AB49" s="114" t="s">
        <v>168</v>
      </c>
      <c r="AC49" s="114"/>
      <c r="AD49" s="114"/>
      <c r="AE49" s="114"/>
      <c r="AF49" s="114"/>
      <c r="AG49" s="87">
        <v>1</v>
      </c>
      <c r="AH49" s="87">
        <v>1</v>
      </c>
    </row>
    <row r="50" spans="1:34">
      <c r="A50" s="76" t="s">
        <v>181</v>
      </c>
      <c r="B50" s="76" t="s">
        <v>125</v>
      </c>
      <c r="C50" s="108" t="s">
        <v>178</v>
      </c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 t="s">
        <v>182</v>
      </c>
      <c r="P50" s="108"/>
      <c r="Q50" s="108"/>
      <c r="R50" s="108"/>
      <c r="S50" s="108"/>
      <c r="T50" s="108">
        <v>5</v>
      </c>
      <c r="U50" s="108"/>
      <c r="V50" s="108"/>
      <c r="W50" s="108" t="s">
        <v>123</v>
      </c>
      <c r="X50" s="108"/>
      <c r="Y50" s="108"/>
      <c r="Z50" s="108"/>
      <c r="AA50" s="108"/>
      <c r="AB50" s="114" t="s">
        <v>168</v>
      </c>
      <c r="AC50" s="114"/>
      <c r="AD50" s="114"/>
      <c r="AE50" s="114"/>
      <c r="AF50" s="114"/>
      <c r="AG50" s="87">
        <v>1</v>
      </c>
      <c r="AH50" s="87">
        <v>1</v>
      </c>
    </row>
    <row r="51" spans="1:34">
      <c r="A51" s="76" t="s">
        <v>183</v>
      </c>
      <c r="B51" s="76" t="s">
        <v>125</v>
      </c>
      <c r="C51" s="108" t="s">
        <v>178</v>
      </c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 t="s">
        <v>182</v>
      </c>
      <c r="P51" s="108"/>
      <c r="Q51" s="108"/>
      <c r="R51" s="108"/>
      <c r="S51" s="108"/>
      <c r="T51" s="108">
        <v>6</v>
      </c>
      <c r="U51" s="108"/>
      <c r="V51" s="108"/>
      <c r="W51" s="108" t="s">
        <v>123</v>
      </c>
      <c r="X51" s="108"/>
      <c r="Y51" s="108"/>
      <c r="Z51" s="108"/>
      <c r="AA51" s="108"/>
      <c r="AB51" s="114" t="s">
        <v>168</v>
      </c>
      <c r="AC51" s="114"/>
      <c r="AD51" s="114"/>
      <c r="AE51" s="114"/>
      <c r="AF51" s="114"/>
      <c r="AG51" s="87">
        <v>1</v>
      </c>
      <c r="AH51" s="87">
        <v>1</v>
      </c>
    </row>
    <row r="52" spans="1:34">
      <c r="A52" s="76" t="s">
        <v>184</v>
      </c>
      <c r="B52" s="76" t="s">
        <v>125</v>
      </c>
      <c r="C52" s="108" t="s">
        <v>178</v>
      </c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 t="s">
        <v>182</v>
      </c>
      <c r="P52" s="108"/>
      <c r="Q52" s="108"/>
      <c r="R52" s="108"/>
      <c r="S52" s="108"/>
      <c r="T52" s="108">
        <v>7</v>
      </c>
      <c r="U52" s="108"/>
      <c r="V52" s="108"/>
      <c r="W52" s="108" t="s">
        <v>123</v>
      </c>
      <c r="X52" s="108"/>
      <c r="Y52" s="108"/>
      <c r="Z52" s="108"/>
      <c r="AA52" s="108"/>
      <c r="AB52" s="114" t="s">
        <v>168</v>
      </c>
      <c r="AC52" s="114"/>
      <c r="AD52" s="114"/>
      <c r="AE52" s="114"/>
      <c r="AF52" s="114"/>
      <c r="AG52" s="87">
        <v>1</v>
      </c>
      <c r="AH52" s="87">
        <v>1</v>
      </c>
    </row>
    <row r="53" spans="1:34">
      <c r="A53" s="70"/>
      <c r="B53" s="76"/>
      <c r="C53" s="82">
        <f t="shared" ref="C53:AD53" si="2">D53+1</f>
        <v>31</v>
      </c>
      <c r="D53" s="82">
        <f t="shared" si="2"/>
        <v>30</v>
      </c>
      <c r="E53" s="82">
        <f t="shared" si="2"/>
        <v>29</v>
      </c>
      <c r="F53" s="82">
        <f t="shared" si="2"/>
        <v>28</v>
      </c>
      <c r="G53" s="82">
        <f t="shared" si="2"/>
        <v>27</v>
      </c>
      <c r="H53" s="82">
        <f t="shared" si="2"/>
        <v>26</v>
      </c>
      <c r="I53" s="82">
        <f t="shared" si="2"/>
        <v>25</v>
      </c>
      <c r="J53" s="82">
        <f t="shared" si="2"/>
        <v>24</v>
      </c>
      <c r="K53" s="82">
        <f t="shared" si="2"/>
        <v>23</v>
      </c>
      <c r="L53" s="82">
        <f t="shared" si="2"/>
        <v>22</v>
      </c>
      <c r="M53" s="82">
        <f t="shared" si="2"/>
        <v>21</v>
      </c>
      <c r="N53" s="82">
        <f t="shared" si="2"/>
        <v>20</v>
      </c>
      <c r="O53" s="82">
        <f t="shared" si="2"/>
        <v>19</v>
      </c>
      <c r="P53" s="82">
        <f t="shared" si="2"/>
        <v>18</v>
      </c>
      <c r="Q53" s="82">
        <f t="shared" si="2"/>
        <v>17</v>
      </c>
      <c r="R53" s="82">
        <f t="shared" si="2"/>
        <v>16</v>
      </c>
      <c r="S53" s="82">
        <f t="shared" si="2"/>
        <v>15</v>
      </c>
      <c r="T53" s="82">
        <f t="shared" si="2"/>
        <v>14</v>
      </c>
      <c r="U53" s="82">
        <f t="shared" si="2"/>
        <v>13</v>
      </c>
      <c r="V53" s="82">
        <f t="shared" si="2"/>
        <v>12</v>
      </c>
      <c r="W53" s="82">
        <f t="shared" si="2"/>
        <v>11</v>
      </c>
      <c r="X53" s="82">
        <f t="shared" si="2"/>
        <v>10</v>
      </c>
      <c r="Y53" s="82">
        <f t="shared" si="2"/>
        <v>9</v>
      </c>
      <c r="Z53" s="82">
        <f t="shared" si="2"/>
        <v>8</v>
      </c>
      <c r="AA53" s="82">
        <f t="shared" si="2"/>
        <v>7</v>
      </c>
      <c r="AB53" s="82">
        <f t="shared" si="2"/>
        <v>6</v>
      </c>
      <c r="AC53" s="82">
        <f t="shared" si="2"/>
        <v>5</v>
      </c>
      <c r="AD53" s="82">
        <f t="shared" si="2"/>
        <v>4</v>
      </c>
      <c r="AE53" s="82">
        <v>3</v>
      </c>
      <c r="AF53" s="82">
        <v>2</v>
      </c>
      <c r="AG53" s="82">
        <v>1</v>
      </c>
      <c r="AH53" s="82">
        <v>0</v>
      </c>
    </row>
    <row r="54" spans="1:34">
      <c r="A54" s="72" t="s">
        <v>185</v>
      </c>
      <c r="B54" s="73"/>
      <c r="C54" s="91">
        <v>12</v>
      </c>
      <c r="D54" s="103" t="s">
        <v>186</v>
      </c>
      <c r="E54" s="104"/>
      <c r="F54" s="104"/>
      <c r="G54" s="104"/>
      <c r="H54" s="104"/>
      <c r="I54" s="105"/>
      <c r="J54" s="112" t="s">
        <v>120</v>
      </c>
      <c r="K54" s="112"/>
      <c r="L54" s="112"/>
      <c r="M54" s="112"/>
      <c r="N54" s="112"/>
      <c r="O54" s="113" t="s">
        <v>121</v>
      </c>
      <c r="P54" s="113"/>
      <c r="Q54" s="113"/>
      <c r="R54" s="113"/>
      <c r="S54" s="113"/>
      <c r="T54" s="107" t="s">
        <v>122</v>
      </c>
      <c r="U54" s="107"/>
      <c r="V54" s="107"/>
      <c r="W54" s="103" t="s">
        <v>187</v>
      </c>
      <c r="X54" s="104"/>
      <c r="Y54" s="104"/>
      <c r="Z54" s="105"/>
      <c r="AA54" s="91">
        <v>11</v>
      </c>
      <c r="AB54" s="107" t="s">
        <v>124</v>
      </c>
      <c r="AC54" s="107"/>
      <c r="AD54" s="107"/>
      <c r="AE54" s="107"/>
      <c r="AF54" s="107"/>
      <c r="AG54" s="83">
        <v>1</v>
      </c>
      <c r="AH54" s="83">
        <v>1</v>
      </c>
    </row>
    <row r="55" spans="1:34">
      <c r="A55" s="76" t="s">
        <v>188</v>
      </c>
      <c r="B55" s="76" t="s">
        <v>125</v>
      </c>
      <c r="C55" s="92">
        <v>12</v>
      </c>
      <c r="D55" s="98" t="s">
        <v>186</v>
      </c>
      <c r="E55" s="99"/>
      <c r="F55" s="99"/>
      <c r="G55" s="99"/>
      <c r="H55" s="99"/>
      <c r="I55" s="100"/>
      <c r="J55" s="101" t="s">
        <v>120</v>
      </c>
      <c r="K55" s="101"/>
      <c r="L55" s="101"/>
      <c r="M55" s="101"/>
      <c r="N55" s="101"/>
      <c r="O55" s="101" t="s">
        <v>121</v>
      </c>
      <c r="P55" s="101"/>
      <c r="Q55" s="101"/>
      <c r="R55" s="101"/>
      <c r="S55" s="101"/>
      <c r="T55" s="101">
        <v>0</v>
      </c>
      <c r="U55" s="101"/>
      <c r="V55" s="101"/>
      <c r="W55" s="98" t="s">
        <v>187</v>
      </c>
      <c r="X55" s="99"/>
      <c r="Y55" s="99"/>
      <c r="Z55" s="100"/>
      <c r="AA55" s="92">
        <v>11</v>
      </c>
      <c r="AB55" s="101" t="s">
        <v>189</v>
      </c>
      <c r="AC55" s="101"/>
      <c r="AD55" s="101"/>
      <c r="AE55" s="101"/>
      <c r="AF55" s="101"/>
      <c r="AG55" s="79">
        <v>1</v>
      </c>
      <c r="AH55" s="79">
        <v>1</v>
      </c>
    </row>
    <row r="56" spans="1:34">
      <c r="A56" s="76" t="s">
        <v>190</v>
      </c>
      <c r="B56" s="76" t="s">
        <v>125</v>
      </c>
      <c r="C56" s="92">
        <v>12</v>
      </c>
      <c r="D56" s="98" t="s">
        <v>186</v>
      </c>
      <c r="E56" s="99"/>
      <c r="F56" s="99"/>
      <c r="G56" s="99"/>
      <c r="H56" s="99"/>
      <c r="I56" s="100"/>
      <c r="J56" s="101" t="s">
        <v>120</v>
      </c>
      <c r="K56" s="101"/>
      <c r="L56" s="101"/>
      <c r="M56" s="101"/>
      <c r="N56" s="101"/>
      <c r="O56" s="101" t="s">
        <v>121</v>
      </c>
      <c r="P56" s="101"/>
      <c r="Q56" s="101"/>
      <c r="R56" s="101"/>
      <c r="S56" s="101"/>
      <c r="T56" s="101">
        <v>1</v>
      </c>
      <c r="U56" s="101"/>
      <c r="V56" s="101"/>
      <c r="W56" s="98" t="s">
        <v>187</v>
      </c>
      <c r="X56" s="99"/>
      <c r="Y56" s="99"/>
      <c r="Z56" s="100"/>
      <c r="AA56" s="92">
        <v>11</v>
      </c>
      <c r="AB56" s="101" t="s">
        <v>189</v>
      </c>
      <c r="AC56" s="101"/>
      <c r="AD56" s="101"/>
      <c r="AE56" s="101"/>
      <c r="AF56" s="101"/>
      <c r="AG56" s="79">
        <v>1</v>
      </c>
      <c r="AH56" s="79">
        <v>1</v>
      </c>
    </row>
    <row r="57" spans="1:34">
      <c r="A57" s="76" t="s">
        <v>191</v>
      </c>
      <c r="B57" s="76" t="s">
        <v>125</v>
      </c>
      <c r="C57" s="92">
        <v>12</v>
      </c>
      <c r="D57" s="98" t="s">
        <v>186</v>
      </c>
      <c r="E57" s="99"/>
      <c r="F57" s="99"/>
      <c r="G57" s="99"/>
      <c r="H57" s="99"/>
      <c r="I57" s="100"/>
      <c r="J57" s="101" t="s">
        <v>120</v>
      </c>
      <c r="K57" s="101"/>
      <c r="L57" s="101"/>
      <c r="M57" s="101"/>
      <c r="N57" s="101"/>
      <c r="O57" s="101" t="s">
        <v>121</v>
      </c>
      <c r="P57" s="101"/>
      <c r="Q57" s="101"/>
      <c r="R57" s="101"/>
      <c r="S57" s="101"/>
      <c r="T57" s="101">
        <v>4</v>
      </c>
      <c r="U57" s="101"/>
      <c r="V57" s="101"/>
      <c r="W57" s="98" t="s">
        <v>187</v>
      </c>
      <c r="X57" s="99"/>
      <c r="Y57" s="99"/>
      <c r="Z57" s="100"/>
      <c r="AA57" s="92">
        <v>11</v>
      </c>
      <c r="AB57" s="101" t="s">
        <v>189</v>
      </c>
      <c r="AC57" s="101"/>
      <c r="AD57" s="101"/>
      <c r="AE57" s="101"/>
      <c r="AF57" s="101"/>
      <c r="AG57" s="79">
        <v>1</v>
      </c>
      <c r="AH57" s="79">
        <v>1</v>
      </c>
    </row>
    <row r="58" spans="1:34">
      <c r="A58" s="76" t="s">
        <v>192</v>
      </c>
      <c r="B58" s="76" t="s">
        <v>125</v>
      </c>
      <c r="C58" s="92">
        <v>12</v>
      </c>
      <c r="D58" s="98" t="s">
        <v>186</v>
      </c>
      <c r="E58" s="99"/>
      <c r="F58" s="99"/>
      <c r="G58" s="99"/>
      <c r="H58" s="99"/>
      <c r="I58" s="100"/>
      <c r="J58" s="101" t="s">
        <v>120</v>
      </c>
      <c r="K58" s="101"/>
      <c r="L58" s="101"/>
      <c r="M58" s="101"/>
      <c r="N58" s="101"/>
      <c r="O58" s="101" t="s">
        <v>121</v>
      </c>
      <c r="P58" s="101"/>
      <c r="Q58" s="101"/>
      <c r="R58" s="101"/>
      <c r="S58" s="101"/>
      <c r="T58" s="101">
        <v>5</v>
      </c>
      <c r="U58" s="101"/>
      <c r="V58" s="101"/>
      <c r="W58" s="98" t="s">
        <v>187</v>
      </c>
      <c r="X58" s="99"/>
      <c r="Y58" s="99"/>
      <c r="Z58" s="100"/>
      <c r="AA58" s="92">
        <v>11</v>
      </c>
      <c r="AB58" s="101" t="s">
        <v>189</v>
      </c>
      <c r="AC58" s="101"/>
      <c r="AD58" s="101"/>
      <c r="AE58" s="101"/>
      <c r="AF58" s="101"/>
      <c r="AG58" s="79">
        <v>1</v>
      </c>
      <c r="AH58" s="79">
        <v>1</v>
      </c>
    </row>
    <row r="59" spans="1:34">
      <c r="A59" s="76" t="s">
        <v>193</v>
      </c>
      <c r="B59" s="76" t="s">
        <v>125</v>
      </c>
      <c r="C59" s="92">
        <v>12</v>
      </c>
      <c r="D59" s="98" t="s">
        <v>186</v>
      </c>
      <c r="E59" s="99"/>
      <c r="F59" s="99"/>
      <c r="G59" s="99"/>
      <c r="H59" s="99"/>
      <c r="I59" s="100"/>
      <c r="J59" s="101" t="s">
        <v>120</v>
      </c>
      <c r="K59" s="101"/>
      <c r="L59" s="101"/>
      <c r="M59" s="101"/>
      <c r="N59" s="101"/>
      <c r="O59" s="101" t="s">
        <v>121</v>
      </c>
      <c r="P59" s="101"/>
      <c r="Q59" s="101"/>
      <c r="R59" s="101"/>
      <c r="S59" s="101"/>
      <c r="T59" s="101">
        <v>6</v>
      </c>
      <c r="U59" s="101"/>
      <c r="V59" s="101"/>
      <c r="W59" s="98" t="s">
        <v>187</v>
      </c>
      <c r="X59" s="99"/>
      <c r="Y59" s="99"/>
      <c r="Z59" s="100"/>
      <c r="AA59" s="92">
        <v>11</v>
      </c>
      <c r="AB59" s="101" t="s">
        <v>189</v>
      </c>
      <c r="AC59" s="101"/>
      <c r="AD59" s="101"/>
      <c r="AE59" s="101"/>
      <c r="AF59" s="101"/>
      <c r="AG59" s="79">
        <v>1</v>
      </c>
      <c r="AH59" s="79">
        <v>1</v>
      </c>
    </row>
    <row r="60" spans="1:34">
      <c r="A60" s="89" t="s">
        <v>194</v>
      </c>
      <c r="B60" s="76" t="s">
        <v>125</v>
      </c>
      <c r="C60" s="92">
        <v>12</v>
      </c>
      <c r="D60" s="98" t="s">
        <v>186</v>
      </c>
      <c r="E60" s="99"/>
      <c r="F60" s="99"/>
      <c r="G60" s="99"/>
      <c r="H60" s="99"/>
      <c r="I60" s="100"/>
      <c r="J60" s="108" t="s">
        <v>120</v>
      </c>
      <c r="K60" s="108"/>
      <c r="L60" s="108"/>
      <c r="M60" s="108"/>
      <c r="N60" s="108"/>
      <c r="O60" s="108" t="s">
        <v>121</v>
      </c>
      <c r="P60" s="108"/>
      <c r="Q60" s="108"/>
      <c r="R60" s="108"/>
      <c r="S60" s="108"/>
      <c r="T60" s="108">
        <v>7</v>
      </c>
      <c r="U60" s="108"/>
      <c r="V60" s="108"/>
      <c r="W60" s="98" t="s">
        <v>187</v>
      </c>
      <c r="X60" s="99"/>
      <c r="Y60" s="99"/>
      <c r="Z60" s="100"/>
      <c r="AA60" s="92">
        <v>11</v>
      </c>
      <c r="AB60" s="108" t="s">
        <v>189</v>
      </c>
      <c r="AC60" s="108"/>
      <c r="AD60" s="108"/>
      <c r="AE60" s="108"/>
      <c r="AF60" s="108"/>
      <c r="AG60" s="87">
        <v>1</v>
      </c>
      <c r="AH60" s="87">
        <v>1</v>
      </c>
    </row>
    <row r="61" spans="1:34">
      <c r="A61" s="70"/>
      <c r="B61" s="76"/>
      <c r="C61" s="82">
        <f t="shared" ref="C61:AD61" si="3">D61+1</f>
        <v>31</v>
      </c>
      <c r="D61" s="82">
        <f t="shared" si="3"/>
        <v>30</v>
      </c>
      <c r="E61" s="82">
        <f t="shared" si="3"/>
        <v>29</v>
      </c>
      <c r="F61" s="82">
        <f t="shared" si="3"/>
        <v>28</v>
      </c>
      <c r="G61" s="82">
        <f t="shared" si="3"/>
        <v>27</v>
      </c>
      <c r="H61" s="82">
        <f t="shared" si="3"/>
        <v>26</v>
      </c>
      <c r="I61" s="82">
        <f t="shared" si="3"/>
        <v>25</v>
      </c>
      <c r="J61" s="82">
        <f t="shared" si="3"/>
        <v>24</v>
      </c>
      <c r="K61" s="82">
        <f t="shared" si="3"/>
        <v>23</v>
      </c>
      <c r="L61" s="82">
        <f t="shared" si="3"/>
        <v>22</v>
      </c>
      <c r="M61" s="82">
        <f t="shared" si="3"/>
        <v>21</v>
      </c>
      <c r="N61" s="82">
        <f t="shared" si="3"/>
        <v>20</v>
      </c>
      <c r="O61" s="82">
        <f t="shared" si="3"/>
        <v>19</v>
      </c>
      <c r="P61" s="82">
        <f t="shared" si="3"/>
        <v>18</v>
      </c>
      <c r="Q61" s="82">
        <f t="shared" si="3"/>
        <v>17</v>
      </c>
      <c r="R61" s="82">
        <f t="shared" si="3"/>
        <v>16</v>
      </c>
      <c r="S61" s="82">
        <f t="shared" si="3"/>
        <v>15</v>
      </c>
      <c r="T61" s="82">
        <f t="shared" si="3"/>
        <v>14</v>
      </c>
      <c r="U61" s="82">
        <f t="shared" si="3"/>
        <v>13</v>
      </c>
      <c r="V61" s="82">
        <f t="shared" si="3"/>
        <v>12</v>
      </c>
      <c r="W61" s="82">
        <f t="shared" si="3"/>
        <v>11</v>
      </c>
      <c r="X61" s="82">
        <f t="shared" si="3"/>
        <v>10</v>
      </c>
      <c r="Y61" s="82">
        <f t="shared" si="3"/>
        <v>9</v>
      </c>
      <c r="Z61" s="82">
        <f t="shared" si="3"/>
        <v>8</v>
      </c>
      <c r="AA61" s="82">
        <f t="shared" si="3"/>
        <v>7</v>
      </c>
      <c r="AB61" s="82">
        <f t="shared" si="3"/>
        <v>6</v>
      </c>
      <c r="AC61" s="82">
        <f t="shared" si="3"/>
        <v>5</v>
      </c>
      <c r="AD61" s="82">
        <f t="shared" si="3"/>
        <v>4</v>
      </c>
      <c r="AE61" s="82">
        <v>3</v>
      </c>
      <c r="AF61" s="82">
        <v>2</v>
      </c>
      <c r="AG61" s="82">
        <v>1</v>
      </c>
      <c r="AH61" s="82">
        <v>0</v>
      </c>
    </row>
    <row r="62" spans="1:34">
      <c r="A62" s="72" t="s">
        <v>195</v>
      </c>
      <c r="B62" s="73"/>
      <c r="C62" s="102" t="s">
        <v>196</v>
      </c>
      <c r="D62" s="102"/>
      <c r="E62" s="102"/>
      <c r="F62" s="102"/>
      <c r="G62" s="102"/>
      <c r="H62" s="102"/>
      <c r="I62" s="102"/>
      <c r="J62" s="112" t="s">
        <v>120</v>
      </c>
      <c r="K62" s="112"/>
      <c r="L62" s="112"/>
      <c r="M62" s="112"/>
      <c r="N62" s="112"/>
      <c r="O62" s="113" t="s">
        <v>121</v>
      </c>
      <c r="P62" s="113"/>
      <c r="Q62" s="113"/>
      <c r="R62" s="113"/>
      <c r="S62" s="113"/>
      <c r="T62" s="107" t="s">
        <v>122</v>
      </c>
      <c r="U62" s="107"/>
      <c r="V62" s="107"/>
      <c r="W62" s="102" t="s">
        <v>197</v>
      </c>
      <c r="X62" s="102"/>
      <c r="Y62" s="102"/>
      <c r="Z62" s="102"/>
      <c r="AA62" s="102"/>
      <c r="AB62" s="107" t="s">
        <v>124</v>
      </c>
      <c r="AC62" s="107"/>
      <c r="AD62" s="107"/>
      <c r="AE62" s="107"/>
      <c r="AF62" s="107"/>
      <c r="AG62" s="83">
        <v>1</v>
      </c>
      <c r="AH62" s="83">
        <v>1</v>
      </c>
    </row>
    <row r="63" spans="1:34">
      <c r="A63" s="89" t="s">
        <v>198</v>
      </c>
      <c r="B63" s="76" t="s">
        <v>125</v>
      </c>
      <c r="C63" s="109" t="s">
        <v>196</v>
      </c>
      <c r="D63" s="110"/>
      <c r="E63" s="110"/>
      <c r="F63" s="110"/>
      <c r="G63" s="110"/>
      <c r="H63" s="110"/>
      <c r="I63" s="111"/>
      <c r="J63" s="109" t="s">
        <v>120</v>
      </c>
      <c r="K63" s="110"/>
      <c r="L63" s="110"/>
      <c r="M63" s="110"/>
      <c r="N63" s="111"/>
      <c r="O63" s="109" t="s">
        <v>121</v>
      </c>
      <c r="P63" s="110"/>
      <c r="Q63" s="110"/>
      <c r="R63" s="110"/>
      <c r="S63" s="111"/>
      <c r="T63" s="109">
        <v>0</v>
      </c>
      <c r="U63" s="110"/>
      <c r="V63" s="111"/>
      <c r="W63" s="109" t="s">
        <v>197</v>
      </c>
      <c r="X63" s="110"/>
      <c r="Y63" s="110"/>
      <c r="Z63" s="110"/>
      <c r="AA63" s="111"/>
      <c r="AB63" s="109" t="s">
        <v>199</v>
      </c>
      <c r="AC63" s="110"/>
      <c r="AD63" s="110"/>
      <c r="AE63" s="110"/>
      <c r="AF63" s="111"/>
      <c r="AG63" s="87">
        <v>1</v>
      </c>
      <c r="AH63" s="87">
        <v>1</v>
      </c>
    </row>
    <row r="64" spans="1:34">
      <c r="A64" s="89" t="s">
        <v>200</v>
      </c>
      <c r="B64" s="76" t="s">
        <v>125</v>
      </c>
      <c r="C64" s="108" t="s">
        <v>196</v>
      </c>
      <c r="D64" s="108"/>
      <c r="E64" s="108"/>
      <c r="F64" s="108"/>
      <c r="G64" s="108"/>
      <c r="H64" s="108"/>
      <c r="I64" s="108"/>
      <c r="J64" s="108" t="s">
        <v>120</v>
      </c>
      <c r="K64" s="108"/>
      <c r="L64" s="108"/>
      <c r="M64" s="108"/>
      <c r="N64" s="108"/>
      <c r="O64" s="108" t="s">
        <v>121</v>
      </c>
      <c r="P64" s="108"/>
      <c r="Q64" s="108"/>
      <c r="R64" s="108"/>
      <c r="S64" s="108"/>
      <c r="T64" s="108">
        <v>1</v>
      </c>
      <c r="U64" s="108"/>
      <c r="V64" s="108"/>
      <c r="W64" s="108" t="s">
        <v>197</v>
      </c>
      <c r="X64" s="108"/>
      <c r="Y64" s="108"/>
      <c r="Z64" s="108"/>
      <c r="AA64" s="108"/>
      <c r="AB64" s="108" t="s">
        <v>199</v>
      </c>
      <c r="AC64" s="108"/>
      <c r="AD64" s="108"/>
      <c r="AE64" s="108"/>
      <c r="AF64" s="108"/>
      <c r="AG64" s="87">
        <v>1</v>
      </c>
      <c r="AH64" s="87">
        <v>1</v>
      </c>
    </row>
    <row r="65" spans="1:34">
      <c r="A65" s="89" t="s">
        <v>201</v>
      </c>
      <c r="B65" s="76" t="s">
        <v>125</v>
      </c>
      <c r="C65" s="108" t="s">
        <v>196</v>
      </c>
      <c r="D65" s="108"/>
      <c r="E65" s="108"/>
      <c r="F65" s="108"/>
      <c r="G65" s="108"/>
      <c r="H65" s="108"/>
      <c r="I65" s="108"/>
      <c r="J65" s="108" t="s">
        <v>120</v>
      </c>
      <c r="K65" s="108"/>
      <c r="L65" s="108"/>
      <c r="M65" s="108"/>
      <c r="N65" s="108"/>
      <c r="O65" s="108" t="s">
        <v>121</v>
      </c>
      <c r="P65" s="108"/>
      <c r="Q65" s="108"/>
      <c r="R65" s="108"/>
      <c r="S65" s="108"/>
      <c r="T65" s="108">
        <v>2</v>
      </c>
      <c r="U65" s="108"/>
      <c r="V65" s="108"/>
      <c r="W65" s="108" t="s">
        <v>197</v>
      </c>
      <c r="X65" s="108"/>
      <c r="Y65" s="108"/>
      <c r="Z65" s="108"/>
      <c r="AA65" s="108"/>
      <c r="AB65" s="108" t="s">
        <v>199</v>
      </c>
      <c r="AC65" s="108"/>
      <c r="AD65" s="108"/>
      <c r="AE65" s="108"/>
      <c r="AF65" s="108"/>
      <c r="AG65" s="87">
        <v>1</v>
      </c>
      <c r="AH65" s="87">
        <v>1</v>
      </c>
    </row>
    <row r="66" spans="1:34">
      <c r="A66" s="70"/>
      <c r="B66" s="76"/>
      <c r="C66" s="82">
        <f t="shared" ref="C66:AD66" si="4">D66+1</f>
        <v>31</v>
      </c>
      <c r="D66" s="82">
        <f t="shared" si="4"/>
        <v>30</v>
      </c>
      <c r="E66" s="82">
        <f t="shared" si="4"/>
        <v>29</v>
      </c>
      <c r="F66" s="82">
        <f t="shared" si="4"/>
        <v>28</v>
      </c>
      <c r="G66" s="82">
        <f t="shared" si="4"/>
        <v>27</v>
      </c>
      <c r="H66" s="82">
        <f t="shared" si="4"/>
        <v>26</v>
      </c>
      <c r="I66" s="82">
        <f t="shared" si="4"/>
        <v>25</v>
      </c>
      <c r="J66" s="82">
        <f t="shared" si="4"/>
        <v>24</v>
      </c>
      <c r="K66" s="82">
        <f t="shared" si="4"/>
        <v>23</v>
      </c>
      <c r="L66" s="82">
        <f t="shared" si="4"/>
        <v>22</v>
      </c>
      <c r="M66" s="82">
        <f t="shared" si="4"/>
        <v>21</v>
      </c>
      <c r="N66" s="82">
        <f t="shared" si="4"/>
        <v>20</v>
      </c>
      <c r="O66" s="82">
        <f t="shared" si="4"/>
        <v>19</v>
      </c>
      <c r="P66" s="82">
        <f t="shared" si="4"/>
        <v>18</v>
      </c>
      <c r="Q66" s="82">
        <f t="shared" si="4"/>
        <v>17</v>
      </c>
      <c r="R66" s="82">
        <f t="shared" si="4"/>
        <v>16</v>
      </c>
      <c r="S66" s="82">
        <f t="shared" si="4"/>
        <v>15</v>
      </c>
      <c r="T66" s="82">
        <f t="shared" si="4"/>
        <v>14</v>
      </c>
      <c r="U66" s="82">
        <f t="shared" si="4"/>
        <v>13</v>
      </c>
      <c r="V66" s="82">
        <f t="shared" si="4"/>
        <v>12</v>
      </c>
      <c r="W66" s="82">
        <f t="shared" si="4"/>
        <v>11</v>
      </c>
      <c r="X66" s="82">
        <f t="shared" si="4"/>
        <v>10</v>
      </c>
      <c r="Y66" s="82">
        <f t="shared" si="4"/>
        <v>9</v>
      </c>
      <c r="Z66" s="82">
        <f t="shared" si="4"/>
        <v>8</v>
      </c>
      <c r="AA66" s="82">
        <f t="shared" si="4"/>
        <v>7</v>
      </c>
      <c r="AB66" s="82">
        <f t="shared" si="4"/>
        <v>6</v>
      </c>
      <c r="AC66" s="82">
        <f t="shared" si="4"/>
        <v>5</v>
      </c>
      <c r="AD66" s="82">
        <f t="shared" si="4"/>
        <v>4</v>
      </c>
      <c r="AE66" s="82">
        <v>3</v>
      </c>
      <c r="AF66" s="82">
        <v>2</v>
      </c>
      <c r="AG66" s="82">
        <v>1</v>
      </c>
      <c r="AH66" s="82">
        <v>0</v>
      </c>
    </row>
    <row r="67" spans="1:34">
      <c r="A67" s="72" t="s">
        <v>202</v>
      </c>
      <c r="B67" s="72"/>
      <c r="C67" s="102" t="s">
        <v>203</v>
      </c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6" t="s">
        <v>123</v>
      </c>
      <c r="X67" s="106"/>
      <c r="Y67" s="106"/>
      <c r="Z67" s="106"/>
      <c r="AA67" s="106"/>
      <c r="AB67" s="107" t="s">
        <v>124</v>
      </c>
      <c r="AC67" s="107"/>
      <c r="AD67" s="107"/>
      <c r="AE67" s="107"/>
      <c r="AF67" s="107"/>
      <c r="AG67" s="83">
        <v>1</v>
      </c>
      <c r="AH67" s="83">
        <v>1</v>
      </c>
    </row>
    <row r="68" spans="1:34">
      <c r="A68" s="70" t="s">
        <v>204</v>
      </c>
      <c r="B68" s="76" t="s">
        <v>125</v>
      </c>
      <c r="C68" s="102" t="s">
        <v>203</v>
      </c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1" t="s">
        <v>123</v>
      </c>
      <c r="X68" s="101"/>
      <c r="Y68" s="101"/>
      <c r="Z68" s="101"/>
      <c r="AA68" s="101"/>
      <c r="AB68" s="101" t="s">
        <v>205</v>
      </c>
      <c r="AC68" s="101"/>
      <c r="AD68" s="101"/>
      <c r="AE68" s="101"/>
      <c r="AF68" s="101"/>
      <c r="AG68" s="79">
        <v>1</v>
      </c>
      <c r="AH68" s="79">
        <v>1</v>
      </c>
    </row>
    <row r="69" spans="1:34">
      <c r="A69" s="70" t="s">
        <v>206</v>
      </c>
      <c r="B69" s="76" t="s">
        <v>125</v>
      </c>
      <c r="C69" s="102" t="s">
        <v>203</v>
      </c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1" t="s">
        <v>123</v>
      </c>
      <c r="X69" s="101"/>
      <c r="Y69" s="101"/>
      <c r="Z69" s="101"/>
      <c r="AA69" s="101"/>
      <c r="AB69" s="101" t="s">
        <v>207</v>
      </c>
      <c r="AC69" s="101"/>
      <c r="AD69" s="101"/>
      <c r="AE69" s="101"/>
      <c r="AF69" s="101"/>
      <c r="AG69" s="79">
        <v>1</v>
      </c>
      <c r="AH69" s="79">
        <v>1</v>
      </c>
    </row>
    <row r="70" spans="1:34">
      <c r="A70" s="70"/>
      <c r="B70" s="76"/>
      <c r="C70" s="82">
        <f t="shared" ref="C70:AD70" si="5">D70+1</f>
        <v>31</v>
      </c>
      <c r="D70" s="82">
        <f t="shared" si="5"/>
        <v>30</v>
      </c>
      <c r="E70" s="82">
        <f t="shared" si="5"/>
        <v>29</v>
      </c>
      <c r="F70" s="82">
        <f t="shared" si="5"/>
        <v>28</v>
      </c>
      <c r="G70" s="82">
        <f t="shared" si="5"/>
        <v>27</v>
      </c>
      <c r="H70" s="82">
        <f t="shared" si="5"/>
        <v>26</v>
      </c>
      <c r="I70" s="82">
        <f t="shared" si="5"/>
        <v>25</v>
      </c>
      <c r="J70" s="82">
        <f t="shared" si="5"/>
        <v>24</v>
      </c>
      <c r="K70" s="82">
        <f t="shared" si="5"/>
        <v>23</v>
      </c>
      <c r="L70" s="82">
        <f t="shared" si="5"/>
        <v>22</v>
      </c>
      <c r="M70" s="82">
        <f t="shared" si="5"/>
        <v>21</v>
      </c>
      <c r="N70" s="82">
        <f t="shared" si="5"/>
        <v>20</v>
      </c>
      <c r="O70" s="82">
        <f t="shared" si="5"/>
        <v>19</v>
      </c>
      <c r="P70" s="82">
        <f t="shared" si="5"/>
        <v>18</v>
      </c>
      <c r="Q70" s="82">
        <f t="shared" si="5"/>
        <v>17</v>
      </c>
      <c r="R70" s="82">
        <f t="shared" si="5"/>
        <v>16</v>
      </c>
      <c r="S70" s="82">
        <f t="shared" si="5"/>
        <v>15</v>
      </c>
      <c r="T70" s="82">
        <f t="shared" si="5"/>
        <v>14</v>
      </c>
      <c r="U70" s="82">
        <f t="shared" si="5"/>
        <v>13</v>
      </c>
      <c r="V70" s="82">
        <f t="shared" si="5"/>
        <v>12</v>
      </c>
      <c r="W70" s="82">
        <f t="shared" si="5"/>
        <v>11</v>
      </c>
      <c r="X70" s="82">
        <f t="shared" si="5"/>
        <v>10</v>
      </c>
      <c r="Y70" s="82">
        <f t="shared" si="5"/>
        <v>9</v>
      </c>
      <c r="Z70" s="82">
        <f t="shared" si="5"/>
        <v>8</v>
      </c>
      <c r="AA70" s="82">
        <f t="shared" si="5"/>
        <v>7</v>
      </c>
      <c r="AB70" s="82">
        <f t="shared" si="5"/>
        <v>6</v>
      </c>
      <c r="AC70" s="82">
        <f t="shared" si="5"/>
        <v>5</v>
      </c>
      <c r="AD70" s="82">
        <f t="shared" si="5"/>
        <v>4</v>
      </c>
      <c r="AE70" s="82">
        <v>3</v>
      </c>
      <c r="AF70" s="82">
        <v>2</v>
      </c>
      <c r="AG70" s="82">
        <v>1</v>
      </c>
      <c r="AH70" s="82">
        <v>0</v>
      </c>
    </row>
    <row r="71" spans="1:34">
      <c r="A71" s="72" t="s">
        <v>208</v>
      </c>
      <c r="B71" s="72"/>
      <c r="C71" s="86">
        <v>20</v>
      </c>
      <c r="D71" s="103" t="s">
        <v>209</v>
      </c>
      <c r="E71" s="104"/>
      <c r="F71" s="104"/>
      <c r="G71" s="104"/>
      <c r="H71" s="104"/>
      <c r="I71" s="104"/>
      <c r="J71" s="104"/>
      <c r="K71" s="104"/>
      <c r="L71" s="104"/>
      <c r="M71" s="105"/>
      <c r="N71" s="86">
        <v>11</v>
      </c>
      <c r="O71" s="103" t="s">
        <v>210</v>
      </c>
      <c r="P71" s="104"/>
      <c r="Q71" s="104"/>
      <c r="R71" s="104"/>
      <c r="S71" s="104"/>
      <c r="T71" s="104"/>
      <c r="U71" s="104"/>
      <c r="V71" s="105"/>
      <c r="W71" s="106" t="s">
        <v>123</v>
      </c>
      <c r="X71" s="106"/>
      <c r="Y71" s="106"/>
      <c r="Z71" s="106"/>
      <c r="AA71" s="106"/>
      <c r="AB71" s="107" t="s">
        <v>124</v>
      </c>
      <c r="AC71" s="107"/>
      <c r="AD71" s="107"/>
      <c r="AE71" s="107"/>
      <c r="AF71" s="107"/>
      <c r="AG71" s="83">
        <v>1</v>
      </c>
      <c r="AH71" s="83">
        <v>1</v>
      </c>
    </row>
    <row r="72" spans="1:34">
      <c r="A72" s="70" t="s">
        <v>211</v>
      </c>
      <c r="B72" s="76" t="s">
        <v>125</v>
      </c>
      <c r="C72" s="93">
        <v>20</v>
      </c>
      <c r="D72" s="98" t="s">
        <v>209</v>
      </c>
      <c r="E72" s="99"/>
      <c r="F72" s="99"/>
      <c r="G72" s="99"/>
      <c r="H72" s="99"/>
      <c r="I72" s="99"/>
      <c r="J72" s="99"/>
      <c r="K72" s="99"/>
      <c r="L72" s="99"/>
      <c r="M72" s="100"/>
      <c r="N72" s="93">
        <v>11</v>
      </c>
      <c r="O72" s="98" t="s">
        <v>210</v>
      </c>
      <c r="P72" s="99"/>
      <c r="Q72" s="99"/>
      <c r="R72" s="99"/>
      <c r="S72" s="99"/>
      <c r="T72" s="99"/>
      <c r="U72" s="99"/>
      <c r="V72" s="100"/>
      <c r="W72" s="101" t="s">
        <v>123</v>
      </c>
      <c r="X72" s="101"/>
      <c r="Y72" s="101"/>
      <c r="Z72" s="101"/>
      <c r="AA72" s="101"/>
      <c r="AB72" s="101" t="s">
        <v>212</v>
      </c>
      <c r="AC72" s="101"/>
      <c r="AD72" s="101"/>
      <c r="AE72" s="101"/>
      <c r="AF72" s="101"/>
      <c r="AG72" s="79">
        <v>1</v>
      </c>
      <c r="AH72" s="79">
        <v>1</v>
      </c>
    </row>
  </sheetData>
  <mergeCells count="327">
    <mergeCell ref="C2:I2"/>
    <mergeCell ref="J2:N2"/>
    <mergeCell ref="O2:S2"/>
    <mergeCell ref="T2:V2"/>
    <mergeCell ref="W2:AA2"/>
    <mergeCell ref="AB2:AF2"/>
    <mergeCell ref="J3:N3"/>
    <mergeCell ref="O3:S3"/>
    <mergeCell ref="T3:V3"/>
    <mergeCell ref="W3:AA3"/>
    <mergeCell ref="AB3:AF3"/>
    <mergeCell ref="J4:N4"/>
    <mergeCell ref="O4:S4"/>
    <mergeCell ref="T4:V4"/>
    <mergeCell ref="W4:AA4"/>
    <mergeCell ref="AB4:AF4"/>
    <mergeCell ref="J5:N5"/>
    <mergeCell ref="O5:S5"/>
    <mergeCell ref="T5:V5"/>
    <mergeCell ref="W5:AA5"/>
    <mergeCell ref="AB5:AF5"/>
    <mergeCell ref="J6:N6"/>
    <mergeCell ref="O6:S6"/>
    <mergeCell ref="T6:V6"/>
    <mergeCell ref="W6:AA6"/>
    <mergeCell ref="AB6:AF6"/>
    <mergeCell ref="J7:N7"/>
    <mergeCell ref="O7:S7"/>
    <mergeCell ref="T7:V7"/>
    <mergeCell ref="W7:AA7"/>
    <mergeCell ref="AB7:AF7"/>
    <mergeCell ref="J8:N8"/>
    <mergeCell ref="O8:S8"/>
    <mergeCell ref="T8:V8"/>
    <mergeCell ref="W8:AA8"/>
    <mergeCell ref="AB8:AF8"/>
    <mergeCell ref="J9:N9"/>
    <mergeCell ref="O9:S9"/>
    <mergeCell ref="T9:V9"/>
    <mergeCell ref="W9:AA9"/>
    <mergeCell ref="AB9:AF9"/>
    <mergeCell ref="J10:N10"/>
    <mergeCell ref="O10:S10"/>
    <mergeCell ref="T10:V10"/>
    <mergeCell ref="W10:AA10"/>
    <mergeCell ref="AB10:AF10"/>
    <mergeCell ref="J11:N11"/>
    <mergeCell ref="O11:S11"/>
    <mergeCell ref="T11:V11"/>
    <mergeCell ref="W11:AA11"/>
    <mergeCell ref="AB11:AF11"/>
    <mergeCell ref="J12:N12"/>
    <mergeCell ref="O12:S12"/>
    <mergeCell ref="T12:V12"/>
    <mergeCell ref="W12:AA12"/>
    <mergeCell ref="AB12:AF12"/>
    <mergeCell ref="J13:N13"/>
    <mergeCell ref="O13:S13"/>
    <mergeCell ref="T13:V13"/>
    <mergeCell ref="W13:AA13"/>
    <mergeCell ref="AB13:AF13"/>
    <mergeCell ref="J14:N14"/>
    <mergeCell ref="O14:S14"/>
    <mergeCell ref="T14:V14"/>
    <mergeCell ref="W14:AA14"/>
    <mergeCell ref="AB14:AF14"/>
    <mergeCell ref="J15:N15"/>
    <mergeCell ref="O15:S15"/>
    <mergeCell ref="T15:V15"/>
    <mergeCell ref="W15:AA15"/>
    <mergeCell ref="AB15:AF15"/>
    <mergeCell ref="J16:N16"/>
    <mergeCell ref="O16:S16"/>
    <mergeCell ref="T16:V16"/>
    <mergeCell ref="W16:AA16"/>
    <mergeCell ref="AB16:AF16"/>
    <mergeCell ref="J17:N17"/>
    <mergeCell ref="O17:S17"/>
    <mergeCell ref="T17:V17"/>
    <mergeCell ref="W17:AA17"/>
    <mergeCell ref="AB17:AF17"/>
    <mergeCell ref="J18:N18"/>
    <mergeCell ref="O18:S18"/>
    <mergeCell ref="T18:V18"/>
    <mergeCell ref="W18:AA18"/>
    <mergeCell ref="AB18:AF18"/>
    <mergeCell ref="J19:N19"/>
    <mergeCell ref="O19:S19"/>
    <mergeCell ref="T19:V19"/>
    <mergeCell ref="W19:AA19"/>
    <mergeCell ref="AB19:AF19"/>
    <mergeCell ref="J20:N20"/>
    <mergeCell ref="O20:S20"/>
    <mergeCell ref="T20:V20"/>
    <mergeCell ref="W20:AA20"/>
    <mergeCell ref="AB20:AF20"/>
    <mergeCell ref="C22:N22"/>
    <mergeCell ref="O22:S22"/>
    <mergeCell ref="T22:V22"/>
    <mergeCell ref="W22:AA22"/>
    <mergeCell ref="AB22:AF22"/>
    <mergeCell ref="C23:N23"/>
    <mergeCell ref="O23:S23"/>
    <mergeCell ref="T23:V23"/>
    <mergeCell ref="W23:AA23"/>
    <mergeCell ref="AB23:AF23"/>
    <mergeCell ref="J24:N24"/>
    <mergeCell ref="O24:S24"/>
    <mergeCell ref="T24:V24"/>
    <mergeCell ref="W24:AA24"/>
    <mergeCell ref="AB24:AF24"/>
    <mergeCell ref="C25:N25"/>
    <mergeCell ref="O25:S25"/>
    <mergeCell ref="T25:V25"/>
    <mergeCell ref="W25:AA25"/>
    <mergeCell ref="AB25:AF25"/>
    <mergeCell ref="C26:N26"/>
    <mergeCell ref="O26:S26"/>
    <mergeCell ref="T26:V26"/>
    <mergeCell ref="W26:AA26"/>
    <mergeCell ref="AB26:AF26"/>
    <mergeCell ref="C27:N27"/>
    <mergeCell ref="O27:S27"/>
    <mergeCell ref="T27:V27"/>
    <mergeCell ref="W27:AA27"/>
    <mergeCell ref="AB27:AF27"/>
    <mergeCell ref="J28:N28"/>
    <mergeCell ref="O28:S28"/>
    <mergeCell ref="T28:V28"/>
    <mergeCell ref="W28:AA28"/>
    <mergeCell ref="AB28:AF28"/>
    <mergeCell ref="J29:N29"/>
    <mergeCell ref="O29:S29"/>
    <mergeCell ref="T29:V29"/>
    <mergeCell ref="W29:AA29"/>
    <mergeCell ref="AB29:AF29"/>
    <mergeCell ref="C30:N30"/>
    <mergeCell ref="O30:S30"/>
    <mergeCell ref="T30:V30"/>
    <mergeCell ref="W30:AA30"/>
    <mergeCell ref="AB30:AF30"/>
    <mergeCell ref="C31:N31"/>
    <mergeCell ref="O31:S31"/>
    <mergeCell ref="T31:V31"/>
    <mergeCell ref="W31:AA31"/>
    <mergeCell ref="AB31:AF31"/>
    <mergeCell ref="C32:N32"/>
    <mergeCell ref="O32:S32"/>
    <mergeCell ref="T32:V32"/>
    <mergeCell ref="W32:AA32"/>
    <mergeCell ref="AB32:AF32"/>
    <mergeCell ref="C33:N33"/>
    <mergeCell ref="O33:S33"/>
    <mergeCell ref="T33:V33"/>
    <mergeCell ref="W33:AA33"/>
    <mergeCell ref="AB33:AF33"/>
    <mergeCell ref="C34:N34"/>
    <mergeCell ref="O34:S34"/>
    <mergeCell ref="T34:V34"/>
    <mergeCell ref="W34:AA34"/>
    <mergeCell ref="AB34:AF34"/>
    <mergeCell ref="C35:N35"/>
    <mergeCell ref="O35:S35"/>
    <mergeCell ref="T35:V35"/>
    <mergeCell ref="W35:AA35"/>
    <mergeCell ref="AB35:AF35"/>
    <mergeCell ref="C36:N36"/>
    <mergeCell ref="O36:S36"/>
    <mergeCell ref="T36:V36"/>
    <mergeCell ref="W36:AA36"/>
    <mergeCell ref="AB36:AF36"/>
    <mergeCell ref="C37:N37"/>
    <mergeCell ref="O37:S37"/>
    <mergeCell ref="T37:V37"/>
    <mergeCell ref="W37:AA37"/>
    <mergeCell ref="AB37:AF37"/>
    <mergeCell ref="O40:S40"/>
    <mergeCell ref="T40:V40"/>
    <mergeCell ref="W40:AA40"/>
    <mergeCell ref="AB40:AF40"/>
    <mergeCell ref="O41:S41"/>
    <mergeCell ref="T41:V41"/>
    <mergeCell ref="W41:AA41"/>
    <mergeCell ref="AB41:AF41"/>
    <mergeCell ref="C38:N38"/>
    <mergeCell ref="O38:S38"/>
    <mergeCell ref="T38:V38"/>
    <mergeCell ref="W38:AA38"/>
    <mergeCell ref="AB38:AF38"/>
    <mergeCell ref="C39:N39"/>
    <mergeCell ref="O39:S39"/>
    <mergeCell ref="T39:V39"/>
    <mergeCell ref="W39:AA39"/>
    <mergeCell ref="AB39:AF39"/>
    <mergeCell ref="O44:S44"/>
    <mergeCell ref="T44:V44"/>
    <mergeCell ref="W44:AA44"/>
    <mergeCell ref="AB44:AF44"/>
    <mergeCell ref="O45:S45"/>
    <mergeCell ref="T45:V45"/>
    <mergeCell ref="W45:AA45"/>
    <mergeCell ref="AB45:AF45"/>
    <mergeCell ref="O42:S42"/>
    <mergeCell ref="T42:V42"/>
    <mergeCell ref="W42:AA42"/>
    <mergeCell ref="AB42:AF42"/>
    <mergeCell ref="O43:S43"/>
    <mergeCell ref="T43:V43"/>
    <mergeCell ref="W43:AA43"/>
    <mergeCell ref="AB43:AF43"/>
    <mergeCell ref="O46:S46"/>
    <mergeCell ref="T46:V46"/>
    <mergeCell ref="W46:AA46"/>
    <mergeCell ref="AB46:AF46"/>
    <mergeCell ref="C47:N47"/>
    <mergeCell ref="O47:S47"/>
    <mergeCell ref="T47:V47"/>
    <mergeCell ref="W47:AA47"/>
    <mergeCell ref="AB47:AF47"/>
    <mergeCell ref="C48:N48"/>
    <mergeCell ref="O48:S48"/>
    <mergeCell ref="T48:V48"/>
    <mergeCell ref="W48:AA48"/>
    <mergeCell ref="AB48:AF48"/>
    <mergeCell ref="C49:N49"/>
    <mergeCell ref="O49:S49"/>
    <mergeCell ref="T49:V49"/>
    <mergeCell ref="W49:AA49"/>
    <mergeCell ref="AB49:AF49"/>
    <mergeCell ref="C50:N50"/>
    <mergeCell ref="O50:S50"/>
    <mergeCell ref="T50:V50"/>
    <mergeCell ref="W50:AA50"/>
    <mergeCell ref="AB50:AF50"/>
    <mergeCell ref="C51:N51"/>
    <mergeCell ref="O51:S51"/>
    <mergeCell ref="T51:V51"/>
    <mergeCell ref="W51:AA51"/>
    <mergeCell ref="AB51:AF51"/>
    <mergeCell ref="AB54:AF54"/>
    <mergeCell ref="D55:I55"/>
    <mergeCell ref="J55:N55"/>
    <mergeCell ref="O55:S55"/>
    <mergeCell ref="T55:V55"/>
    <mergeCell ref="W55:Z55"/>
    <mergeCell ref="AB55:AF55"/>
    <mergeCell ref="C52:N52"/>
    <mergeCell ref="O52:S52"/>
    <mergeCell ref="T52:V52"/>
    <mergeCell ref="W52:AA52"/>
    <mergeCell ref="AB52:AF52"/>
    <mergeCell ref="D54:I54"/>
    <mergeCell ref="J54:N54"/>
    <mergeCell ref="O54:S54"/>
    <mergeCell ref="T54:V54"/>
    <mergeCell ref="W54:Z54"/>
    <mergeCell ref="D57:I57"/>
    <mergeCell ref="J57:N57"/>
    <mergeCell ref="O57:S57"/>
    <mergeCell ref="T57:V57"/>
    <mergeCell ref="W57:Z57"/>
    <mergeCell ref="AB57:AF57"/>
    <mergeCell ref="D56:I56"/>
    <mergeCell ref="J56:N56"/>
    <mergeCell ref="O56:S56"/>
    <mergeCell ref="T56:V56"/>
    <mergeCell ref="W56:Z56"/>
    <mergeCell ref="AB56:AF56"/>
    <mergeCell ref="D59:I59"/>
    <mergeCell ref="J59:N59"/>
    <mergeCell ref="O59:S59"/>
    <mergeCell ref="T59:V59"/>
    <mergeCell ref="W59:Z59"/>
    <mergeCell ref="AB59:AF59"/>
    <mergeCell ref="D58:I58"/>
    <mergeCell ref="J58:N58"/>
    <mergeCell ref="O58:S58"/>
    <mergeCell ref="T58:V58"/>
    <mergeCell ref="W58:Z58"/>
    <mergeCell ref="AB58:AF58"/>
    <mergeCell ref="C62:I62"/>
    <mergeCell ref="J62:N62"/>
    <mergeCell ref="O62:S62"/>
    <mergeCell ref="T62:V62"/>
    <mergeCell ref="W62:AA62"/>
    <mergeCell ref="AB62:AF62"/>
    <mergeCell ref="D60:I60"/>
    <mergeCell ref="J60:N60"/>
    <mergeCell ref="O60:S60"/>
    <mergeCell ref="T60:V60"/>
    <mergeCell ref="W60:Z60"/>
    <mergeCell ref="AB60:AF60"/>
    <mergeCell ref="C64:I64"/>
    <mergeCell ref="J64:N64"/>
    <mergeCell ref="O64:S64"/>
    <mergeCell ref="T64:V64"/>
    <mergeCell ref="W64:AA64"/>
    <mergeCell ref="AB64:AF64"/>
    <mergeCell ref="C63:I63"/>
    <mergeCell ref="J63:N63"/>
    <mergeCell ref="O63:S63"/>
    <mergeCell ref="T63:V63"/>
    <mergeCell ref="W63:AA63"/>
    <mergeCell ref="AB63:AF63"/>
    <mergeCell ref="C67:V67"/>
    <mergeCell ref="W67:AA67"/>
    <mergeCell ref="AB67:AF67"/>
    <mergeCell ref="C68:V68"/>
    <mergeCell ref="W68:AA68"/>
    <mergeCell ref="AB68:AF68"/>
    <mergeCell ref="C65:I65"/>
    <mergeCell ref="J65:N65"/>
    <mergeCell ref="O65:S65"/>
    <mergeCell ref="T65:V65"/>
    <mergeCell ref="W65:AA65"/>
    <mergeCell ref="AB65:AF65"/>
    <mergeCell ref="D72:M72"/>
    <mergeCell ref="O72:V72"/>
    <mergeCell ref="W72:AA72"/>
    <mergeCell ref="AB72:AF72"/>
    <mergeCell ref="C69:V69"/>
    <mergeCell ref="W69:AA69"/>
    <mergeCell ref="AB69:AF69"/>
    <mergeCell ref="D71:M71"/>
    <mergeCell ref="O71:V71"/>
    <mergeCell ref="W71:AA71"/>
    <mergeCell ref="AB71:AF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指令码表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姚晨炫</cp:lastModifiedBy>
  <dcterms:created xsi:type="dcterms:W3CDTF">2015-06-05T18:19:00Z</dcterms:created>
  <dcterms:modified xsi:type="dcterms:W3CDTF">2023-08-31T06:56:04Z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