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09"/>
  <workbookPr/>
  <mc:AlternateContent xmlns:mc="http://schemas.openxmlformats.org/markup-compatibility/2006">
    <mc:Choice Requires="x15">
      <x15ac:absPath xmlns:x15ac="http://schemas.microsoft.com/office/spreadsheetml/2010/11/ac" url="/Users/miles/Desktop/Computer-Organization/"/>
    </mc:Choice>
  </mc:AlternateContent>
  <xr:revisionPtr revIDLastSave="0" documentId="13_ncr:1_{5AE48183-29C5-ED43-A352-55D40E68E6E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微程序地址入口表" sheetId="1" r:id="rId1"/>
    <sheet name="地址逻辑自动生成" sheetId="2" r:id="rId2"/>
  </sheets>
  <definedNames>
    <definedName name="_xlnm._FilterDatabase" localSheetId="1" hidden="1">地址逻辑自动生成!$A$1:$M$31</definedName>
    <definedName name="_xlnm._FilterDatabase" localSheetId="0" hidden="1">微程序地址入口表!$J$2:$M$22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" i="1" l="1"/>
  <c r="L5" i="1"/>
  <c r="H30" i="2" l="1"/>
  <c r="G30" i="2"/>
  <c r="F30" i="2"/>
  <c r="E30" i="2"/>
  <c r="D30" i="2"/>
  <c r="C30" i="2"/>
  <c r="B30" i="2"/>
  <c r="A30" i="2"/>
  <c r="H29" i="2"/>
  <c r="G29" i="2"/>
  <c r="F29" i="2"/>
  <c r="E29" i="2"/>
  <c r="D29" i="2"/>
  <c r="C29" i="2"/>
  <c r="B29" i="2"/>
  <c r="A29" i="2"/>
  <c r="H28" i="2"/>
  <c r="G28" i="2"/>
  <c r="F28" i="2"/>
  <c r="E28" i="2"/>
  <c r="D28" i="2"/>
  <c r="C28" i="2"/>
  <c r="B28" i="2"/>
  <c r="A28" i="2"/>
  <c r="H27" i="2"/>
  <c r="G27" i="2"/>
  <c r="F27" i="2"/>
  <c r="E27" i="2"/>
  <c r="D27" i="2"/>
  <c r="C27" i="2"/>
  <c r="B27" i="2"/>
  <c r="A27" i="2"/>
  <c r="H26" i="2"/>
  <c r="G26" i="2"/>
  <c r="F26" i="2"/>
  <c r="E26" i="2"/>
  <c r="D26" i="2"/>
  <c r="C26" i="2"/>
  <c r="B26" i="2"/>
  <c r="A26" i="2"/>
  <c r="H25" i="2"/>
  <c r="G25" i="2"/>
  <c r="F25" i="2"/>
  <c r="E25" i="2"/>
  <c r="D25" i="2"/>
  <c r="C25" i="2"/>
  <c r="B25" i="2"/>
  <c r="A25" i="2"/>
  <c r="H24" i="2"/>
  <c r="G24" i="2"/>
  <c r="F24" i="2"/>
  <c r="E24" i="2"/>
  <c r="D24" i="2"/>
  <c r="C24" i="2"/>
  <c r="B24" i="2"/>
  <c r="A24" i="2"/>
  <c r="H23" i="2"/>
  <c r="G23" i="2"/>
  <c r="F23" i="2"/>
  <c r="E23" i="2"/>
  <c r="D23" i="2"/>
  <c r="C23" i="2"/>
  <c r="B23" i="2"/>
  <c r="A23" i="2"/>
  <c r="H22" i="2"/>
  <c r="G22" i="2"/>
  <c r="F22" i="2"/>
  <c r="E22" i="2"/>
  <c r="D22" i="2"/>
  <c r="C22" i="2"/>
  <c r="B22" i="2"/>
  <c r="A22" i="2"/>
  <c r="H21" i="2"/>
  <c r="G21" i="2"/>
  <c r="F21" i="2"/>
  <c r="E21" i="2"/>
  <c r="D21" i="2"/>
  <c r="C21" i="2"/>
  <c r="B21" i="2"/>
  <c r="A21" i="2"/>
  <c r="H20" i="2"/>
  <c r="G20" i="2"/>
  <c r="F20" i="2"/>
  <c r="E20" i="2"/>
  <c r="D20" i="2"/>
  <c r="C20" i="2"/>
  <c r="B20" i="2"/>
  <c r="A20" i="2"/>
  <c r="H19" i="2"/>
  <c r="G19" i="2"/>
  <c r="F19" i="2"/>
  <c r="E19" i="2"/>
  <c r="D19" i="2"/>
  <c r="C19" i="2"/>
  <c r="B19" i="2"/>
  <c r="A19" i="2"/>
  <c r="H18" i="2"/>
  <c r="G18" i="2"/>
  <c r="F18" i="2"/>
  <c r="E18" i="2"/>
  <c r="D18" i="2"/>
  <c r="C18" i="2"/>
  <c r="B18" i="2"/>
  <c r="A18" i="2"/>
  <c r="H17" i="2"/>
  <c r="G17" i="2"/>
  <c r="F17" i="2"/>
  <c r="E17" i="2"/>
  <c r="D17" i="2"/>
  <c r="C17" i="2"/>
  <c r="B17" i="2"/>
  <c r="A17" i="2"/>
  <c r="H16" i="2"/>
  <c r="G16" i="2"/>
  <c r="F16" i="2"/>
  <c r="E16" i="2"/>
  <c r="D16" i="2"/>
  <c r="C16" i="2"/>
  <c r="B16" i="2"/>
  <c r="A16" i="2"/>
  <c r="H15" i="2"/>
  <c r="G15" i="2"/>
  <c r="F15" i="2"/>
  <c r="E15" i="2"/>
  <c r="D15" i="2"/>
  <c r="C15" i="2"/>
  <c r="B15" i="2"/>
  <c r="A15" i="2"/>
  <c r="H14" i="2"/>
  <c r="G14" i="2"/>
  <c r="F14" i="2"/>
  <c r="E14" i="2"/>
  <c r="D14" i="2"/>
  <c r="C14" i="2"/>
  <c r="B14" i="2"/>
  <c r="A14" i="2"/>
  <c r="H13" i="2"/>
  <c r="G13" i="2"/>
  <c r="F13" i="2"/>
  <c r="E13" i="2"/>
  <c r="D13" i="2"/>
  <c r="C13" i="2"/>
  <c r="B13" i="2"/>
  <c r="A13" i="2"/>
  <c r="H12" i="2"/>
  <c r="G12" i="2"/>
  <c r="F12" i="2"/>
  <c r="E12" i="2"/>
  <c r="D12" i="2"/>
  <c r="C12" i="2"/>
  <c r="B12" i="2"/>
  <c r="A12" i="2"/>
  <c r="H11" i="2"/>
  <c r="G11" i="2"/>
  <c r="F11" i="2"/>
  <c r="E11" i="2"/>
  <c r="D11" i="2"/>
  <c r="C11" i="2"/>
  <c r="B11" i="2"/>
  <c r="A11" i="2"/>
  <c r="H10" i="2"/>
  <c r="G10" i="2"/>
  <c r="F10" i="2"/>
  <c r="E10" i="2"/>
  <c r="D10" i="2"/>
  <c r="C10" i="2"/>
  <c r="B10" i="2"/>
  <c r="A10" i="2"/>
  <c r="H9" i="2"/>
  <c r="G9" i="2"/>
  <c r="F9" i="2"/>
  <c r="E9" i="2"/>
  <c r="D9" i="2"/>
  <c r="C9" i="2"/>
  <c r="B9" i="2"/>
  <c r="A9" i="2"/>
  <c r="H8" i="2"/>
  <c r="G8" i="2"/>
  <c r="F8" i="2"/>
  <c r="E8" i="2"/>
  <c r="D8" i="2"/>
  <c r="C8" i="2"/>
  <c r="B8" i="2"/>
  <c r="A8" i="2"/>
  <c r="H7" i="2"/>
  <c r="G7" i="2"/>
  <c r="F7" i="2"/>
  <c r="E7" i="2"/>
  <c r="D7" i="2"/>
  <c r="C7" i="2"/>
  <c r="B7" i="2"/>
  <c r="A7" i="2"/>
  <c r="H6" i="2"/>
  <c r="G6" i="2"/>
  <c r="F6" i="2"/>
  <c r="E6" i="2"/>
  <c r="D6" i="2"/>
  <c r="C6" i="2"/>
  <c r="B6" i="2"/>
  <c r="A6" i="2"/>
  <c r="H5" i="2"/>
  <c r="G5" i="2"/>
  <c r="F5" i="2"/>
  <c r="E5" i="2"/>
  <c r="D5" i="2"/>
  <c r="C5" i="2"/>
  <c r="B5" i="2"/>
  <c r="A5" i="2"/>
  <c r="H4" i="2"/>
  <c r="G4" i="2"/>
  <c r="F4" i="2"/>
  <c r="E4" i="2"/>
  <c r="D4" i="2"/>
  <c r="C4" i="2"/>
  <c r="B4" i="2"/>
  <c r="A4" i="2"/>
  <c r="H3" i="2"/>
  <c r="G3" i="2"/>
  <c r="F3" i="2"/>
  <c r="E3" i="2"/>
  <c r="D3" i="2"/>
  <c r="C3" i="2"/>
  <c r="B3" i="2"/>
  <c r="A3" i="2"/>
  <c r="H2" i="2"/>
  <c r="G2" i="2"/>
  <c r="F2" i="2"/>
  <c r="E2" i="2"/>
  <c r="D2" i="2"/>
  <c r="C2" i="2"/>
  <c r="B2" i="2"/>
  <c r="A2" i="2"/>
  <c r="M1" i="2"/>
  <c r="L1" i="2"/>
  <c r="K1" i="2"/>
  <c r="J1" i="2"/>
  <c r="H1" i="2"/>
  <c r="G1" i="2"/>
  <c r="F1" i="2"/>
  <c r="E1" i="2"/>
  <c r="D1" i="2"/>
  <c r="C1" i="2"/>
  <c r="B1" i="2"/>
  <c r="A1" i="2"/>
  <c r="M31" i="1"/>
  <c r="M30" i="2" s="1"/>
  <c r="L31" i="1"/>
  <c r="L30" i="2" s="1"/>
  <c r="K31" i="1"/>
  <c r="K30" i="2" s="1"/>
  <c r="J31" i="1"/>
  <c r="J30" i="2" s="1"/>
  <c r="M30" i="1"/>
  <c r="M29" i="2" s="1"/>
  <c r="L30" i="1"/>
  <c r="L29" i="2" s="1"/>
  <c r="K30" i="1"/>
  <c r="K29" i="2" s="1"/>
  <c r="J30" i="1"/>
  <c r="J29" i="2" s="1"/>
  <c r="M29" i="1"/>
  <c r="M28" i="2" s="1"/>
  <c r="L29" i="1"/>
  <c r="L28" i="2" s="1"/>
  <c r="K29" i="1"/>
  <c r="K28" i="2" s="1"/>
  <c r="J29" i="1"/>
  <c r="J28" i="2" s="1"/>
  <c r="M28" i="1"/>
  <c r="M27" i="2" s="1"/>
  <c r="L28" i="1"/>
  <c r="L27" i="2" s="1"/>
  <c r="K28" i="1"/>
  <c r="K27" i="2" s="1"/>
  <c r="J28" i="1"/>
  <c r="J27" i="2" s="1"/>
  <c r="M27" i="1"/>
  <c r="M26" i="2" s="1"/>
  <c r="L27" i="1"/>
  <c r="L26" i="2" s="1"/>
  <c r="K27" i="1"/>
  <c r="K26" i="2" s="1"/>
  <c r="J27" i="1"/>
  <c r="J26" i="2" s="1"/>
  <c r="M26" i="1"/>
  <c r="M25" i="2" s="1"/>
  <c r="L26" i="1"/>
  <c r="L25" i="2" s="1"/>
  <c r="K26" i="1"/>
  <c r="K25" i="2" s="1"/>
  <c r="J26" i="1"/>
  <c r="J25" i="2" s="1"/>
  <c r="M25" i="1"/>
  <c r="M24" i="2" s="1"/>
  <c r="L25" i="1"/>
  <c r="L24" i="2" s="1"/>
  <c r="K25" i="1"/>
  <c r="K24" i="2" s="1"/>
  <c r="J25" i="1"/>
  <c r="J24" i="2" s="1"/>
  <c r="M24" i="1"/>
  <c r="M23" i="2" s="1"/>
  <c r="L24" i="1"/>
  <c r="L23" i="2" s="1"/>
  <c r="K24" i="1"/>
  <c r="K23" i="2" s="1"/>
  <c r="J24" i="1"/>
  <c r="J23" i="2" s="1"/>
  <c r="M23" i="1"/>
  <c r="M22" i="2" s="1"/>
  <c r="L23" i="1"/>
  <c r="L22" i="2" s="1"/>
  <c r="K23" i="1"/>
  <c r="K22" i="2" s="1"/>
  <c r="J23" i="1"/>
  <c r="J22" i="2" s="1"/>
  <c r="M22" i="1"/>
  <c r="M21" i="2" s="1"/>
  <c r="L22" i="1"/>
  <c r="L21" i="2" s="1"/>
  <c r="K22" i="1"/>
  <c r="K21" i="2" s="1"/>
  <c r="J22" i="1"/>
  <c r="J21" i="2" s="1"/>
  <c r="M21" i="1"/>
  <c r="M20" i="2" s="1"/>
  <c r="L21" i="1"/>
  <c r="L20" i="2" s="1"/>
  <c r="K21" i="1"/>
  <c r="K20" i="2" s="1"/>
  <c r="J21" i="1"/>
  <c r="J20" i="2" s="1"/>
  <c r="M20" i="1"/>
  <c r="M19" i="2" s="1"/>
  <c r="L20" i="1"/>
  <c r="L19" i="2" s="1"/>
  <c r="K20" i="1"/>
  <c r="K19" i="2" s="1"/>
  <c r="J20" i="1"/>
  <c r="J19" i="2" s="1"/>
  <c r="M19" i="1"/>
  <c r="M18" i="2" s="1"/>
  <c r="L19" i="1"/>
  <c r="L18" i="2" s="1"/>
  <c r="K19" i="1"/>
  <c r="K18" i="2" s="1"/>
  <c r="J19" i="1"/>
  <c r="J18" i="2" s="1"/>
  <c r="M18" i="1"/>
  <c r="M17" i="2" s="1"/>
  <c r="L18" i="1"/>
  <c r="L17" i="2" s="1"/>
  <c r="K18" i="1"/>
  <c r="K17" i="2" s="1"/>
  <c r="J18" i="1"/>
  <c r="J17" i="2" s="1"/>
  <c r="M17" i="1"/>
  <c r="M16" i="2" s="1"/>
  <c r="L17" i="1"/>
  <c r="L16" i="2" s="1"/>
  <c r="K17" i="1"/>
  <c r="K16" i="2" s="1"/>
  <c r="J17" i="1"/>
  <c r="J16" i="2" s="1"/>
  <c r="M16" i="1"/>
  <c r="M15" i="2" s="1"/>
  <c r="L16" i="1"/>
  <c r="L15" i="2" s="1"/>
  <c r="K16" i="1"/>
  <c r="K15" i="2" s="1"/>
  <c r="J16" i="1"/>
  <c r="J15" i="2" s="1"/>
  <c r="M15" i="1"/>
  <c r="M14" i="2" s="1"/>
  <c r="L15" i="1"/>
  <c r="L14" i="2" s="1"/>
  <c r="K15" i="1"/>
  <c r="K14" i="2" s="1"/>
  <c r="J15" i="1"/>
  <c r="J14" i="2" s="1"/>
  <c r="M14" i="1"/>
  <c r="M13" i="2" s="1"/>
  <c r="L14" i="1"/>
  <c r="L13" i="2" s="1"/>
  <c r="K14" i="1"/>
  <c r="K13" i="2" s="1"/>
  <c r="J14" i="1"/>
  <c r="J13" i="2" s="1"/>
  <c r="M13" i="1"/>
  <c r="M12" i="2" s="1"/>
  <c r="L13" i="1"/>
  <c r="L12" i="2" s="1"/>
  <c r="K13" i="1"/>
  <c r="K12" i="2" s="1"/>
  <c r="J13" i="1"/>
  <c r="J12" i="2" s="1"/>
  <c r="M12" i="1"/>
  <c r="M11" i="2" s="1"/>
  <c r="L12" i="1"/>
  <c r="L11" i="2" s="1"/>
  <c r="K12" i="1"/>
  <c r="K11" i="2" s="1"/>
  <c r="J12" i="1"/>
  <c r="J11" i="2" s="1"/>
  <c r="M11" i="1"/>
  <c r="M10" i="2" s="1"/>
  <c r="L11" i="1"/>
  <c r="L10" i="2" s="1"/>
  <c r="K11" i="1"/>
  <c r="K10" i="2" s="1"/>
  <c r="J11" i="1"/>
  <c r="J10" i="2" s="1"/>
  <c r="M10" i="1"/>
  <c r="M9" i="2" s="1"/>
  <c r="L10" i="1"/>
  <c r="L9" i="2" s="1"/>
  <c r="K10" i="1"/>
  <c r="K9" i="2" s="1"/>
  <c r="J10" i="1"/>
  <c r="J9" i="2" s="1"/>
  <c r="M9" i="1"/>
  <c r="M8" i="2" s="1"/>
  <c r="L9" i="1"/>
  <c r="L8" i="2" s="1"/>
  <c r="K9" i="1"/>
  <c r="K8" i="2" s="1"/>
  <c r="J9" i="1"/>
  <c r="J8" i="2" s="1"/>
  <c r="M8" i="1"/>
  <c r="M7" i="2" s="1"/>
  <c r="L8" i="1"/>
  <c r="L7" i="2" s="1"/>
  <c r="K8" i="1"/>
  <c r="K7" i="2" s="1"/>
  <c r="J8" i="1"/>
  <c r="J7" i="2" s="1"/>
  <c r="M7" i="1"/>
  <c r="M6" i="2" s="1"/>
  <c r="L7" i="1"/>
  <c r="L6" i="2" s="1"/>
  <c r="K7" i="1"/>
  <c r="K6" i="2" s="1"/>
  <c r="J6" i="2"/>
  <c r="M6" i="1"/>
  <c r="M5" i="2" s="1"/>
  <c r="L6" i="1"/>
  <c r="L5" i="2" s="1"/>
  <c r="K6" i="1"/>
  <c r="K5" i="2" s="1"/>
  <c r="J6" i="1"/>
  <c r="J5" i="2" s="1"/>
  <c r="M5" i="1"/>
  <c r="L4" i="2"/>
  <c r="K5" i="1"/>
  <c r="K4" i="2" s="1"/>
  <c r="J5" i="1"/>
  <c r="M4" i="1"/>
  <c r="L4" i="1"/>
  <c r="K4" i="1"/>
  <c r="K3" i="2" s="1"/>
  <c r="J4" i="1"/>
  <c r="M3" i="1"/>
  <c r="L3" i="1"/>
  <c r="K3" i="1"/>
  <c r="J3" i="1"/>
  <c r="J2" i="2" s="1"/>
  <c r="I2" i="2" l="1"/>
  <c r="I3" i="2"/>
  <c r="I4" i="2"/>
  <c r="M4" i="2" s="1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5" i="2"/>
  <c r="I6" i="2"/>
  <c r="I20" i="2"/>
  <c r="I21" i="2"/>
  <c r="I22" i="2"/>
  <c r="I23" i="2"/>
  <c r="I24" i="2"/>
  <c r="I25" i="2"/>
  <c r="I26" i="2"/>
  <c r="I27" i="2"/>
  <c r="I28" i="2"/>
  <c r="I29" i="2"/>
  <c r="I30" i="2"/>
  <c r="M2" i="2"/>
  <c r="M3" i="2"/>
  <c r="J4" i="2" l="1"/>
  <c r="L3" i="2"/>
  <c r="L2" i="2"/>
  <c r="K2" i="2"/>
  <c r="K32" i="2" s="1"/>
  <c r="K31" i="2" s="1"/>
  <c r="J3" i="2"/>
  <c r="J32" i="2" s="1"/>
  <c r="J31" i="2" s="1"/>
  <c r="M32" i="2"/>
  <c r="M31" i="2" s="1"/>
  <c r="L32" i="2" l="1"/>
  <c r="L31" i="2" s="1"/>
</calcChain>
</file>

<file path=xl/sharedStrings.xml><?xml version="1.0" encoding="utf-8"?>
<sst xmlns="http://schemas.openxmlformats.org/spreadsheetml/2006/main" count="18" uniqueCount="18">
  <si>
    <t>只填0或1，无关项不填</t>
  </si>
  <si>
    <t>最小项表达式</t>
  </si>
  <si>
    <t>这里是最终的表达式，复制到Logisim中即可</t>
  </si>
  <si>
    <t>R_Type</t>
  </si>
  <si>
    <t>ADDI</t>
  </si>
  <si>
    <t>LW</t>
  </si>
  <si>
    <t>SW</t>
  </si>
  <si>
    <t>BEQ</t>
  </si>
  <si>
    <t>BNE</t>
  </si>
  <si>
    <t>SYSCALL</t>
  </si>
  <si>
    <t>微程序入口地址</t>
    <phoneticPr fontId="12" type="noConversion"/>
  </si>
  <si>
    <t>S3</t>
    <phoneticPr fontId="12" type="noConversion"/>
  </si>
  <si>
    <t>S2</t>
    <phoneticPr fontId="12" type="noConversion"/>
  </si>
  <si>
    <t>S1</t>
    <phoneticPr fontId="12" type="noConversion"/>
  </si>
  <si>
    <t>S0</t>
    <phoneticPr fontId="12" type="noConversion"/>
  </si>
  <si>
    <t>机器指令译码信号</t>
    <phoneticPr fontId="12" type="noConversion"/>
  </si>
  <si>
    <t>入口地址
10进制</t>
    <phoneticPr fontId="12" type="noConversion"/>
  </si>
  <si>
    <t>此表一般不需要修改，如需修改，在审阅中撤销工作表保护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</si>
</sst>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年&quot;m&quot;月&quot;d&quot;日&quot;;@"/>
  </numFmts>
  <fonts count="19">
    <font>
      <sz val="11"/>
      <color theme="1"/>
      <name val="等线"/>
      <charset val="134"/>
      <scheme val="minor"/>
    </font>
    <font>
      <b/>
      <sz val="11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b/>
      <sz val="11"/>
      <color rgb="FF0070C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1"/>
      <color rgb="FF0000FF"/>
      <name val="微软雅黑"/>
      <family val="2"/>
      <charset val="134"/>
    </font>
    <font>
      <b/>
      <sz val="11"/>
      <color rgb="FF0000FF"/>
      <name val="仿宋"/>
      <family val="3"/>
      <charset val="134"/>
    </font>
    <font>
      <sz val="11"/>
      <color theme="1" tint="0.34998626667073579"/>
      <name val="仿宋"/>
      <family val="3"/>
      <charset val="134"/>
    </font>
    <font>
      <b/>
      <sz val="11"/>
      <color rgb="FFFF0000"/>
      <name val="微软雅黑"/>
      <family val="2"/>
      <charset val="134"/>
    </font>
    <font>
      <sz val="12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1"/>
      <color theme="1"/>
      <name val="仿宋"/>
      <family val="3"/>
      <charset val="134"/>
    </font>
    <font>
      <b/>
      <sz val="11"/>
      <color theme="1"/>
      <name val="微软雅黑"/>
      <family val="2"/>
      <charset val="134"/>
    </font>
    <font>
      <b/>
      <sz val="11"/>
      <color rgb="FF0000FF"/>
      <name val="仿宋"/>
      <family val="3"/>
      <charset val="134"/>
    </font>
    <font>
      <b/>
      <sz val="11"/>
      <color rgb="FF0000FF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1"/>
      <color rgb="FFFF0000"/>
      <name val="等线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39988402966399123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8901333658864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14990691854609822"/>
        <bgColor indexed="64"/>
      </patternFill>
    </fill>
    <fill>
      <patternFill patternType="solid">
        <fgColor theme="7" tint="0.39988402966399123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57">
    <xf numFmtId="0" fontId="0" fillId="0" borderId="0" xfId="0">
      <alignment vertical="center"/>
    </xf>
    <xf numFmtId="176" fontId="2" fillId="5" borderId="5" xfId="0" applyNumberFormat="1" applyFont="1" applyFill="1" applyBorder="1" applyAlignment="1">
      <alignment horizontal="center" vertical="center" shrinkToFit="1"/>
    </xf>
    <xf numFmtId="176" fontId="2" fillId="5" borderId="10" xfId="0" applyNumberFormat="1" applyFont="1" applyFill="1" applyBorder="1" applyAlignment="1">
      <alignment horizontal="center" vertical="center" shrinkToFit="1"/>
    </xf>
    <xf numFmtId="176" fontId="2" fillId="5" borderId="11" xfId="0" applyNumberFormat="1" applyFont="1" applyFill="1" applyBorder="1" applyAlignment="1">
      <alignment horizontal="center" vertical="center" shrinkToFit="1"/>
    </xf>
    <xf numFmtId="176" fontId="1" fillId="7" borderId="0" xfId="0" applyNumberFormat="1" applyFont="1" applyFill="1" applyAlignment="1">
      <alignment vertical="center" wrapText="1" shrinkToFit="1"/>
    </xf>
    <xf numFmtId="0" fontId="4" fillId="0" borderId="0" xfId="0" applyFont="1">
      <alignment vertical="center"/>
    </xf>
    <xf numFmtId="0" fontId="0" fillId="0" borderId="0" xfId="0" applyAlignment="1">
      <alignment horizontal="center" vertical="center"/>
    </xf>
    <xf numFmtId="0" fontId="6" fillId="2" borderId="17" xfId="0" applyFont="1" applyFill="1" applyBorder="1" applyAlignment="1">
      <alignment horizontal="center" vertical="center" shrinkToFit="1"/>
    </xf>
    <xf numFmtId="0" fontId="6" fillId="2" borderId="1" xfId="0" applyFont="1" applyFill="1" applyBorder="1" applyAlignment="1">
      <alignment horizontal="center" vertical="center" shrinkToFit="1"/>
    </xf>
    <xf numFmtId="0" fontId="7" fillId="0" borderId="6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7" fillId="8" borderId="6" xfId="0" applyFont="1" applyFill="1" applyBorder="1" applyAlignment="1">
      <alignment horizontal="center" vertical="center"/>
    </xf>
    <xf numFmtId="0" fontId="4" fillId="8" borderId="15" xfId="0" applyFont="1" applyFill="1" applyBorder="1" applyAlignment="1">
      <alignment horizontal="center" vertical="center"/>
    </xf>
    <xf numFmtId="0" fontId="4" fillId="8" borderId="6" xfId="0" applyFont="1" applyFill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8" borderId="14" xfId="0" applyFont="1" applyFill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9" fillId="0" borderId="0" xfId="0" applyFont="1">
      <alignment vertical="center"/>
    </xf>
    <xf numFmtId="176" fontId="0" fillId="0" borderId="0" xfId="0" applyNumberFormat="1" applyAlignment="1">
      <alignment vertical="center" shrinkToFit="1"/>
    </xf>
    <xf numFmtId="0" fontId="2" fillId="0" borderId="21" xfId="0" applyFont="1" applyBorder="1" applyAlignment="1">
      <alignment horizontal="center" vertical="center" shrinkToFit="1"/>
    </xf>
    <xf numFmtId="0" fontId="2" fillId="0" borderId="22" xfId="0" applyFont="1" applyBorder="1" applyAlignment="1">
      <alignment horizontal="center" vertical="center" shrinkToFit="1"/>
    </xf>
    <xf numFmtId="0" fontId="2" fillId="0" borderId="6" xfId="0" applyFont="1" applyBorder="1" applyAlignment="1">
      <alignment horizontal="center" vertical="center" shrinkToFit="1"/>
    </xf>
    <xf numFmtId="0" fontId="2" fillId="0" borderId="15" xfId="0" applyFont="1" applyBorder="1" applyAlignment="1">
      <alignment horizontal="center" vertical="center" shrinkToFit="1"/>
    </xf>
    <xf numFmtId="0" fontId="2" fillId="7" borderId="0" xfId="0" applyFont="1" applyFill="1">
      <alignment vertical="center"/>
    </xf>
    <xf numFmtId="0" fontId="2" fillId="0" borderId="23" xfId="0" applyFont="1" applyBorder="1" applyAlignment="1">
      <alignment horizontal="center" vertical="center" shrinkToFit="1"/>
    </xf>
    <xf numFmtId="176" fontId="2" fillId="0" borderId="24" xfId="0" applyNumberFormat="1" applyFont="1" applyBorder="1" applyAlignment="1">
      <alignment vertical="center" shrinkToFit="1"/>
    </xf>
    <xf numFmtId="0" fontId="2" fillId="0" borderId="7" xfId="0" applyFont="1" applyBorder="1" applyAlignment="1">
      <alignment horizontal="center" vertical="center" shrinkToFit="1"/>
    </xf>
    <xf numFmtId="176" fontId="2" fillId="7" borderId="0" xfId="0" applyNumberFormat="1" applyFont="1" applyFill="1" applyAlignment="1">
      <alignment vertical="center" shrinkToFit="1"/>
    </xf>
    <xf numFmtId="176" fontId="10" fillId="0" borderId="0" xfId="0" applyNumberFormat="1" applyFont="1" applyAlignment="1">
      <alignment vertical="center" shrinkToFit="1"/>
    </xf>
    <xf numFmtId="0" fontId="8" fillId="0" borderId="21" xfId="0" applyFont="1" applyBorder="1" applyAlignment="1">
      <alignment horizontal="center" vertical="center"/>
    </xf>
    <xf numFmtId="0" fontId="8" fillId="9" borderId="15" xfId="0" applyFont="1" applyFill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13" fillId="10" borderId="1" xfId="0" applyFont="1" applyFill="1" applyBorder="1" applyAlignment="1">
      <alignment horizontal="center" vertical="center"/>
    </xf>
    <xf numFmtId="0" fontId="13" fillId="10" borderId="16" xfId="0" applyFont="1" applyFill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 shrinkToFit="1"/>
    </xf>
    <xf numFmtId="0" fontId="13" fillId="10" borderId="17" xfId="0" applyFont="1" applyFill="1" applyBorder="1" applyAlignment="1">
      <alignment horizontal="center" vertical="center" wrapText="1"/>
    </xf>
    <xf numFmtId="176" fontId="14" fillId="2" borderId="9" xfId="0" applyNumberFormat="1" applyFont="1" applyFill="1" applyBorder="1" applyAlignment="1">
      <alignment horizontal="center" vertical="center" shrinkToFit="1"/>
    </xf>
    <xf numFmtId="176" fontId="14" fillId="4" borderId="3" xfId="0" applyNumberFormat="1" applyFont="1" applyFill="1" applyBorder="1" applyAlignment="1">
      <alignment horizontal="center" vertical="center" shrinkToFit="1"/>
    </xf>
    <xf numFmtId="0" fontId="17" fillId="2" borderId="17" xfId="0" applyFont="1" applyFill="1" applyBorder="1" applyAlignment="1">
      <alignment horizontal="center" vertical="center" shrinkToFit="1"/>
    </xf>
    <xf numFmtId="0" fontId="17" fillId="2" borderId="1" xfId="0" applyFont="1" applyFill="1" applyBorder="1" applyAlignment="1">
      <alignment horizontal="center" vertical="center" shrinkToFit="1"/>
    </xf>
    <xf numFmtId="0" fontId="17" fillId="2" borderId="2" xfId="0" applyFont="1" applyFill="1" applyBorder="1" applyAlignment="1">
      <alignment horizontal="center" vertical="center" shrinkToFit="1"/>
    </xf>
    <xf numFmtId="176" fontId="11" fillId="6" borderId="13" xfId="0" applyNumberFormat="1" applyFont="1" applyFill="1" applyBorder="1" applyAlignment="1">
      <alignment horizontal="center" vertical="center" shrinkToFit="1"/>
    </xf>
    <xf numFmtId="176" fontId="11" fillId="6" borderId="12" xfId="0" applyNumberFormat="1" applyFont="1" applyFill="1" applyBorder="1" applyAlignment="1">
      <alignment horizontal="center" vertical="center" shrinkToFit="1"/>
    </xf>
    <xf numFmtId="0" fontId="16" fillId="3" borderId="1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14" xfId="0" applyFont="1" applyFill="1" applyBorder="1" applyAlignment="1">
      <alignment horizontal="center" vertical="center"/>
    </xf>
    <xf numFmtId="0" fontId="14" fillId="10" borderId="15" xfId="0" applyFont="1" applyFill="1" applyBorder="1" applyAlignment="1">
      <alignment horizontal="center" vertical="center" wrapText="1"/>
    </xf>
    <xf numFmtId="0" fontId="4" fillId="10" borderId="6" xfId="0" applyFont="1" applyFill="1" applyBorder="1" applyAlignment="1">
      <alignment horizontal="center" vertical="center" wrapText="1"/>
    </xf>
    <xf numFmtId="0" fontId="4" fillId="10" borderId="14" xfId="0" applyFont="1" applyFill="1" applyBorder="1" applyAlignment="1">
      <alignment horizontal="center" vertical="center" wrapText="1"/>
    </xf>
    <xf numFmtId="0" fontId="4" fillId="0" borderId="20" xfId="0" applyFont="1" applyBorder="1" applyAlignment="1">
      <alignment horizontal="center" vertical="center"/>
    </xf>
    <xf numFmtId="0" fontId="3" fillId="0" borderId="8" xfId="0" applyFont="1" applyBorder="1" applyAlignment="1">
      <alignment horizontal="right" vertical="center"/>
    </xf>
    <xf numFmtId="0" fontId="3" fillId="0" borderId="25" xfId="0" applyFont="1" applyBorder="1" applyAlignment="1">
      <alignment horizontal="right" vertical="center"/>
    </xf>
    <xf numFmtId="0" fontId="8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</cellXfs>
  <cellStyles count="1">
    <cellStyle name="常规" xfId="0" builtinId="0"/>
  </cellStyles>
  <dxfs count="5">
    <dxf>
      <font>
        <color rgb="FF9C0006"/>
      </font>
      <fill>
        <patternFill patternType="solid">
          <bgColor rgb="FFFFC7CE"/>
        </patternFill>
      </fill>
    </dxf>
    <dxf>
      <font>
        <color theme="1"/>
      </font>
      <fill>
        <patternFill patternType="solid">
          <bgColor theme="4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269533</xdr:colOff>
      <xdr:row>30</xdr:row>
      <xdr:rowOff>161193</xdr:rowOff>
    </xdr:from>
    <xdr:to>
      <xdr:col>10</xdr:col>
      <xdr:colOff>527441</xdr:colOff>
      <xdr:row>34</xdr:row>
      <xdr:rowOff>163773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3742495" y="2410558"/>
          <a:ext cx="1056542" cy="56675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-0.249977111117893"/>
  </sheetPr>
  <dimension ref="A1:M32"/>
  <sheetViews>
    <sheetView tabSelected="1" workbookViewId="0">
      <pane ySplit="2" topLeftCell="A3" activePane="bottomLeft" state="frozen"/>
      <selection pane="bottomLeft" activeCell="O9" sqref="O9"/>
    </sheetView>
  </sheetViews>
  <sheetFormatPr baseColWidth="10" defaultColWidth="9" defaultRowHeight="15"/>
  <cols>
    <col min="1" max="1" width="7.6640625" style="6" customWidth="1"/>
    <col min="2" max="7" width="6.6640625" style="6" customWidth="1"/>
    <col min="8" max="8" width="6.5" style="6" hidden="1" customWidth="1"/>
    <col min="9" max="9" width="10.33203125" style="6" customWidth="1"/>
    <col min="10" max="13" width="3.6640625" style="6" customWidth="1"/>
  </cols>
  <sheetData>
    <row r="1" spans="1:13" ht="27" customHeight="1">
      <c r="A1" s="46" t="s">
        <v>15</v>
      </c>
      <c r="B1" s="47"/>
      <c r="C1" s="47"/>
      <c r="D1" s="47"/>
      <c r="E1" s="47"/>
      <c r="F1" s="47"/>
      <c r="G1" s="47"/>
      <c r="H1" s="48"/>
      <c r="I1" s="49" t="s">
        <v>10</v>
      </c>
      <c r="J1" s="50"/>
      <c r="K1" s="50"/>
      <c r="L1" s="50"/>
      <c r="M1" s="51"/>
    </row>
    <row r="2" spans="1:13" ht="31" thickBot="1">
      <c r="A2" s="7" t="s">
        <v>3</v>
      </c>
      <c r="B2" s="8" t="s">
        <v>4</v>
      </c>
      <c r="C2" s="8" t="s">
        <v>5</v>
      </c>
      <c r="D2" s="8" t="s">
        <v>6</v>
      </c>
      <c r="E2" s="8" t="s">
        <v>7</v>
      </c>
      <c r="F2" s="8" t="s">
        <v>8</v>
      </c>
      <c r="G2" s="8" t="s">
        <v>9</v>
      </c>
      <c r="H2" s="37"/>
      <c r="I2" s="38" t="s">
        <v>16</v>
      </c>
      <c r="J2" s="35" t="s">
        <v>11</v>
      </c>
      <c r="K2" s="35" t="s">
        <v>12</v>
      </c>
      <c r="L2" s="35" t="s">
        <v>13</v>
      </c>
      <c r="M2" s="36" t="s">
        <v>14</v>
      </c>
    </row>
    <row r="3" spans="1:13" ht="18" thickTop="1">
      <c r="A3" s="10">
        <v>1</v>
      </c>
      <c r="B3" s="11"/>
      <c r="C3" s="11"/>
      <c r="D3" s="11"/>
      <c r="E3" s="11"/>
      <c r="F3" s="11"/>
      <c r="G3" s="11"/>
      <c r="H3" s="15"/>
      <c r="I3" s="31">
        <v>7</v>
      </c>
      <c r="J3" s="9">
        <f>IF(ISNUMBER($I3),IF(MOD($I3,16)/8&gt;=1,1,0),"")</f>
        <v>0</v>
      </c>
      <c r="K3" s="9">
        <f>IF(ISNUMBER($I3),IF(MOD($I3,8)/4&gt;=1,1,0),"")</f>
        <v>1</v>
      </c>
      <c r="L3" s="9">
        <f>IF(ISNUMBER($I3),IF(MOD($I3,4)/2&gt;=1,1,0),"")</f>
        <v>1</v>
      </c>
      <c r="M3" s="9">
        <f>IF(ISNUMBER($I3),MOD($I3,2),"")</f>
        <v>1</v>
      </c>
    </row>
    <row r="4" spans="1:13" ht="17">
      <c r="A4" s="13"/>
      <c r="B4" s="14">
        <v>1</v>
      </c>
      <c r="C4" s="14"/>
      <c r="D4" s="14"/>
      <c r="E4" s="14"/>
      <c r="F4" s="14"/>
      <c r="G4" s="14"/>
      <c r="H4" s="16"/>
      <c r="I4" s="32">
        <v>11</v>
      </c>
      <c r="J4" s="12">
        <f t="shared" ref="J4:J31" si="0">IF(ISNUMBER($I4),IF(MOD($I4,16)/8&gt;=1,1,0),"")</f>
        <v>1</v>
      </c>
      <c r="K4" s="12">
        <f t="shared" ref="K4:K31" si="1">IF(ISNUMBER($I4),IF(MOD($I4,8)/4&gt;=1,1,0),"")</f>
        <v>0</v>
      </c>
      <c r="L4" s="12">
        <f t="shared" ref="L4:L31" si="2">IF(ISNUMBER($I4),IF(MOD($I4,4)/2&gt;=1,1,0),"")</f>
        <v>1</v>
      </c>
      <c r="M4" s="12">
        <f t="shared" ref="M4:M31" si="3">IF(ISNUMBER($I4),MOD($I4,2),"")</f>
        <v>1</v>
      </c>
    </row>
    <row r="5" spans="1:13" ht="17">
      <c r="A5" s="17"/>
      <c r="B5" s="18"/>
      <c r="C5" s="18">
        <v>1</v>
      </c>
      <c r="D5" s="18"/>
      <c r="E5" s="18"/>
      <c r="F5" s="18"/>
      <c r="G5" s="18"/>
      <c r="H5" s="33"/>
      <c r="I5" s="34">
        <v>2</v>
      </c>
      <c r="J5" s="9">
        <f t="shared" si="0"/>
        <v>0</v>
      </c>
      <c r="K5" s="9">
        <f t="shared" si="1"/>
        <v>0</v>
      </c>
      <c r="L5" s="9">
        <f>IF(ISNUMBER($I5),IF(MOD($I5,4)/2&gt;=1,1,0),"")</f>
        <v>1</v>
      </c>
      <c r="M5" s="9">
        <f t="shared" si="3"/>
        <v>0</v>
      </c>
    </row>
    <row r="6" spans="1:13" ht="17">
      <c r="A6" s="13"/>
      <c r="B6" s="14"/>
      <c r="C6" s="14"/>
      <c r="D6" s="14">
        <v>1</v>
      </c>
      <c r="E6" s="14"/>
      <c r="F6" s="14"/>
      <c r="G6" s="14"/>
      <c r="H6" s="16"/>
      <c r="I6" s="32">
        <v>5</v>
      </c>
      <c r="J6" s="12">
        <f t="shared" si="0"/>
        <v>0</v>
      </c>
      <c r="K6" s="12">
        <f t="shared" si="1"/>
        <v>1</v>
      </c>
      <c r="L6" s="12">
        <f t="shared" si="2"/>
        <v>0</v>
      </c>
      <c r="M6" s="12">
        <f t="shared" si="3"/>
        <v>1</v>
      </c>
    </row>
    <row r="7" spans="1:13" ht="17">
      <c r="A7" s="17"/>
      <c r="B7" s="18"/>
      <c r="C7" s="18"/>
      <c r="D7" s="18"/>
      <c r="E7" s="18">
        <v>1</v>
      </c>
      <c r="F7" s="18"/>
      <c r="G7" s="18"/>
      <c r="H7" s="33"/>
      <c r="I7" s="34">
        <v>9</v>
      </c>
      <c r="J7" s="9">
        <f>IF(ISNUMBER($I7),IF(MOD($I7,16)/8&gt;=1,1,0),"")</f>
        <v>1</v>
      </c>
      <c r="K7" s="9">
        <f t="shared" si="1"/>
        <v>0</v>
      </c>
      <c r="L7" s="9">
        <f t="shared" si="2"/>
        <v>0</v>
      </c>
      <c r="M7" s="9">
        <f t="shared" si="3"/>
        <v>1</v>
      </c>
    </row>
    <row r="8" spans="1:13" ht="17">
      <c r="A8" s="13"/>
      <c r="B8" s="14"/>
      <c r="C8" s="14"/>
      <c r="D8" s="14"/>
      <c r="E8" s="14"/>
      <c r="F8" s="14">
        <v>1</v>
      </c>
      <c r="G8" s="14"/>
      <c r="H8" s="16"/>
      <c r="I8" s="32">
        <v>10</v>
      </c>
      <c r="J8" s="12">
        <f t="shared" si="0"/>
        <v>1</v>
      </c>
      <c r="K8" s="12">
        <f t="shared" si="1"/>
        <v>0</v>
      </c>
      <c r="L8" s="12">
        <f t="shared" si="2"/>
        <v>1</v>
      </c>
      <c r="M8" s="12">
        <f t="shared" si="3"/>
        <v>0</v>
      </c>
    </row>
    <row r="9" spans="1:13" ht="17">
      <c r="A9" s="17"/>
      <c r="B9" s="18"/>
      <c r="C9" s="18"/>
      <c r="D9" s="18"/>
      <c r="E9" s="18"/>
      <c r="F9" s="18"/>
      <c r="G9" s="18">
        <v>1</v>
      </c>
      <c r="H9" s="33"/>
      <c r="I9" s="34">
        <v>13</v>
      </c>
      <c r="J9" s="9">
        <f t="shared" si="0"/>
        <v>1</v>
      </c>
      <c r="K9" s="9">
        <f t="shared" si="1"/>
        <v>1</v>
      </c>
      <c r="L9" s="9">
        <f t="shared" si="2"/>
        <v>0</v>
      </c>
      <c r="M9" s="9">
        <f t="shared" si="3"/>
        <v>1</v>
      </c>
    </row>
    <row r="10" spans="1:13" ht="17">
      <c r="A10" s="13"/>
      <c r="B10" s="14"/>
      <c r="C10" s="14"/>
      <c r="D10" s="14"/>
      <c r="E10" s="14"/>
      <c r="F10" s="14"/>
      <c r="G10" s="14"/>
      <c r="H10" s="16"/>
      <c r="I10" s="32"/>
      <c r="J10" s="12" t="str">
        <f t="shared" si="0"/>
        <v/>
      </c>
      <c r="K10" s="12" t="str">
        <f t="shared" si="1"/>
        <v/>
      </c>
      <c r="L10" s="12" t="str">
        <f t="shared" si="2"/>
        <v/>
      </c>
      <c r="M10" s="12" t="str">
        <f t="shared" si="3"/>
        <v/>
      </c>
    </row>
    <row r="11" spans="1:13" ht="17">
      <c r="A11" s="17"/>
      <c r="B11" s="18"/>
      <c r="C11" s="18"/>
      <c r="D11" s="18"/>
      <c r="E11" s="18"/>
      <c r="F11" s="18"/>
      <c r="G11" s="18"/>
      <c r="H11" s="33"/>
      <c r="I11" s="34"/>
      <c r="J11" s="9" t="str">
        <f t="shared" si="0"/>
        <v/>
      </c>
      <c r="K11" s="9" t="str">
        <f t="shared" si="1"/>
        <v/>
      </c>
      <c r="L11" s="9" t="str">
        <f t="shared" si="2"/>
        <v/>
      </c>
      <c r="M11" s="9" t="str">
        <f t="shared" si="3"/>
        <v/>
      </c>
    </row>
    <row r="12" spans="1:13" ht="17">
      <c r="A12" s="13"/>
      <c r="B12" s="14"/>
      <c r="C12" s="14"/>
      <c r="D12" s="14"/>
      <c r="E12" s="14"/>
      <c r="F12" s="14"/>
      <c r="G12" s="14"/>
      <c r="H12" s="16"/>
      <c r="I12" s="32"/>
      <c r="J12" s="12" t="str">
        <f t="shared" si="0"/>
        <v/>
      </c>
      <c r="K12" s="12" t="str">
        <f t="shared" si="1"/>
        <v/>
      </c>
      <c r="L12" s="12" t="str">
        <f t="shared" si="2"/>
        <v/>
      </c>
      <c r="M12" s="12" t="str">
        <f t="shared" si="3"/>
        <v/>
      </c>
    </row>
    <row r="13" spans="1:13" ht="17">
      <c r="A13" s="17"/>
      <c r="B13" s="18"/>
      <c r="C13" s="18"/>
      <c r="D13" s="18"/>
      <c r="E13" s="18"/>
      <c r="F13" s="18"/>
      <c r="G13" s="18"/>
      <c r="H13" s="33"/>
      <c r="I13" s="34"/>
      <c r="J13" s="9" t="str">
        <f t="shared" si="0"/>
        <v/>
      </c>
      <c r="K13" s="9" t="str">
        <f t="shared" si="1"/>
        <v/>
      </c>
      <c r="L13" s="9" t="str">
        <f t="shared" si="2"/>
        <v/>
      </c>
      <c r="M13" s="9" t="str">
        <f t="shared" si="3"/>
        <v/>
      </c>
    </row>
    <row r="14" spans="1:13" ht="17">
      <c r="A14" s="13"/>
      <c r="B14" s="14"/>
      <c r="C14" s="14"/>
      <c r="D14" s="14"/>
      <c r="E14" s="14"/>
      <c r="F14" s="14"/>
      <c r="G14" s="14"/>
      <c r="H14" s="16"/>
      <c r="I14" s="32"/>
      <c r="J14" s="12" t="str">
        <f t="shared" si="0"/>
        <v/>
      </c>
      <c r="K14" s="12" t="str">
        <f t="shared" si="1"/>
        <v/>
      </c>
      <c r="L14" s="12" t="str">
        <f t="shared" si="2"/>
        <v/>
      </c>
      <c r="M14" s="12" t="str">
        <f t="shared" si="3"/>
        <v/>
      </c>
    </row>
    <row r="15" spans="1:13" ht="17">
      <c r="A15" s="17"/>
      <c r="B15" s="18"/>
      <c r="C15" s="18"/>
      <c r="D15" s="18"/>
      <c r="E15" s="18"/>
      <c r="F15" s="18"/>
      <c r="G15" s="18"/>
      <c r="H15" s="33"/>
      <c r="I15" s="34"/>
      <c r="J15" s="9" t="str">
        <f t="shared" si="0"/>
        <v/>
      </c>
      <c r="K15" s="9" t="str">
        <f t="shared" si="1"/>
        <v/>
      </c>
      <c r="L15" s="9" t="str">
        <f t="shared" si="2"/>
        <v/>
      </c>
      <c r="M15" s="9" t="str">
        <f t="shared" si="3"/>
        <v/>
      </c>
    </row>
    <row r="16" spans="1:13" ht="17">
      <c r="A16" s="13"/>
      <c r="B16" s="14"/>
      <c r="C16" s="14"/>
      <c r="D16" s="14"/>
      <c r="E16" s="14"/>
      <c r="F16" s="14"/>
      <c r="G16" s="14"/>
      <c r="H16" s="16"/>
      <c r="I16" s="32"/>
      <c r="J16" s="12" t="str">
        <f t="shared" si="0"/>
        <v/>
      </c>
      <c r="K16" s="12" t="str">
        <f t="shared" si="1"/>
        <v/>
      </c>
      <c r="L16" s="12" t="str">
        <f t="shared" si="2"/>
        <v/>
      </c>
      <c r="M16" s="12" t="str">
        <f t="shared" si="3"/>
        <v/>
      </c>
    </row>
    <row r="17" spans="1:13" ht="17">
      <c r="A17" s="17"/>
      <c r="B17" s="18"/>
      <c r="C17" s="18"/>
      <c r="D17" s="18"/>
      <c r="E17" s="18"/>
      <c r="F17" s="18"/>
      <c r="G17" s="18"/>
      <c r="H17" s="33"/>
      <c r="I17" s="34"/>
      <c r="J17" s="9" t="str">
        <f t="shared" si="0"/>
        <v/>
      </c>
      <c r="K17" s="9" t="str">
        <f t="shared" si="1"/>
        <v/>
      </c>
      <c r="L17" s="9" t="str">
        <f t="shared" si="2"/>
        <v/>
      </c>
      <c r="M17" s="9" t="str">
        <f t="shared" si="3"/>
        <v/>
      </c>
    </row>
    <row r="18" spans="1:13" ht="17">
      <c r="A18" s="13"/>
      <c r="B18" s="14"/>
      <c r="C18" s="14"/>
      <c r="D18" s="14"/>
      <c r="E18" s="14"/>
      <c r="F18" s="14"/>
      <c r="G18" s="14"/>
      <c r="H18" s="16"/>
      <c r="I18" s="32"/>
      <c r="J18" s="12" t="str">
        <f t="shared" si="0"/>
        <v/>
      </c>
      <c r="K18" s="12" t="str">
        <f t="shared" si="1"/>
        <v/>
      </c>
      <c r="L18" s="12" t="str">
        <f t="shared" si="2"/>
        <v/>
      </c>
      <c r="M18" s="12" t="str">
        <f t="shared" si="3"/>
        <v/>
      </c>
    </row>
    <row r="19" spans="1:13" ht="17">
      <c r="A19" s="17"/>
      <c r="B19" s="18"/>
      <c r="C19" s="18"/>
      <c r="D19" s="18"/>
      <c r="E19" s="18"/>
      <c r="F19" s="18"/>
      <c r="G19" s="18"/>
      <c r="H19" s="33"/>
      <c r="I19" s="34"/>
      <c r="J19" s="9" t="str">
        <f t="shared" si="0"/>
        <v/>
      </c>
      <c r="K19" s="9" t="str">
        <f t="shared" si="1"/>
        <v/>
      </c>
      <c r="L19" s="9" t="str">
        <f t="shared" si="2"/>
        <v/>
      </c>
      <c r="M19" s="9" t="str">
        <f t="shared" si="3"/>
        <v/>
      </c>
    </row>
    <row r="20" spans="1:13" ht="17">
      <c r="A20" s="13"/>
      <c r="B20" s="14"/>
      <c r="C20" s="14"/>
      <c r="D20" s="14"/>
      <c r="E20" s="14"/>
      <c r="F20" s="14"/>
      <c r="G20" s="14"/>
      <c r="H20" s="16"/>
      <c r="I20" s="32"/>
      <c r="J20" s="12" t="str">
        <f t="shared" si="0"/>
        <v/>
      </c>
      <c r="K20" s="12" t="str">
        <f t="shared" si="1"/>
        <v/>
      </c>
      <c r="L20" s="12" t="str">
        <f t="shared" si="2"/>
        <v/>
      </c>
      <c r="M20" s="12" t="str">
        <f t="shared" si="3"/>
        <v/>
      </c>
    </row>
    <row r="21" spans="1:13" ht="17" hidden="1">
      <c r="A21" s="17"/>
      <c r="B21" s="18"/>
      <c r="C21" s="18"/>
      <c r="D21" s="18"/>
      <c r="E21" s="18"/>
      <c r="F21" s="18"/>
      <c r="G21" s="18"/>
      <c r="H21" s="33"/>
      <c r="I21" s="34"/>
      <c r="J21" s="9" t="str">
        <f t="shared" si="0"/>
        <v/>
      </c>
      <c r="K21" s="9" t="str">
        <f t="shared" si="1"/>
        <v/>
      </c>
      <c r="L21" s="9" t="str">
        <f t="shared" si="2"/>
        <v/>
      </c>
      <c r="M21" s="9" t="str">
        <f t="shared" si="3"/>
        <v/>
      </c>
    </row>
    <row r="22" spans="1:13" ht="17" hidden="1">
      <c r="A22" s="13"/>
      <c r="B22" s="14"/>
      <c r="C22" s="14"/>
      <c r="D22" s="14"/>
      <c r="E22" s="14"/>
      <c r="F22" s="14"/>
      <c r="G22" s="14"/>
      <c r="H22" s="16"/>
      <c r="I22" s="32"/>
      <c r="J22" s="12" t="str">
        <f t="shared" si="0"/>
        <v/>
      </c>
      <c r="K22" s="12" t="str">
        <f t="shared" si="1"/>
        <v/>
      </c>
      <c r="L22" s="12" t="str">
        <f t="shared" si="2"/>
        <v/>
      </c>
      <c r="M22" s="12" t="str">
        <f t="shared" si="3"/>
        <v/>
      </c>
    </row>
    <row r="23" spans="1:13" ht="17" hidden="1">
      <c r="A23" s="17"/>
      <c r="B23" s="18"/>
      <c r="C23" s="18"/>
      <c r="D23" s="18"/>
      <c r="E23" s="18"/>
      <c r="F23" s="18"/>
      <c r="G23" s="18"/>
      <c r="H23" s="33"/>
      <c r="I23" s="34"/>
      <c r="J23" s="9" t="str">
        <f t="shared" si="0"/>
        <v/>
      </c>
      <c r="K23" s="9" t="str">
        <f t="shared" si="1"/>
        <v/>
      </c>
      <c r="L23" s="9" t="str">
        <f t="shared" si="2"/>
        <v/>
      </c>
      <c r="M23" s="9" t="str">
        <f t="shared" si="3"/>
        <v/>
      </c>
    </row>
    <row r="24" spans="1:13" ht="17" hidden="1">
      <c r="A24" s="13"/>
      <c r="B24" s="14"/>
      <c r="C24" s="14"/>
      <c r="D24" s="14"/>
      <c r="E24" s="14"/>
      <c r="F24" s="14"/>
      <c r="G24" s="14"/>
      <c r="H24" s="16"/>
      <c r="I24" s="32"/>
      <c r="J24" s="12" t="str">
        <f t="shared" si="0"/>
        <v/>
      </c>
      <c r="K24" s="12" t="str">
        <f t="shared" si="1"/>
        <v/>
      </c>
      <c r="L24" s="12" t="str">
        <f t="shared" si="2"/>
        <v/>
      </c>
      <c r="M24" s="12" t="str">
        <f t="shared" si="3"/>
        <v/>
      </c>
    </row>
    <row r="25" spans="1:13" ht="17" hidden="1">
      <c r="A25" s="17"/>
      <c r="B25" s="18"/>
      <c r="C25" s="18"/>
      <c r="D25" s="18"/>
      <c r="E25" s="18"/>
      <c r="F25" s="18"/>
      <c r="G25" s="18"/>
      <c r="H25" s="33"/>
      <c r="I25" s="34"/>
      <c r="J25" s="9" t="str">
        <f t="shared" si="0"/>
        <v/>
      </c>
      <c r="K25" s="9" t="str">
        <f t="shared" si="1"/>
        <v/>
      </c>
      <c r="L25" s="9" t="str">
        <f t="shared" si="2"/>
        <v/>
      </c>
      <c r="M25" s="9" t="str">
        <f t="shared" si="3"/>
        <v/>
      </c>
    </row>
    <row r="26" spans="1:13" ht="17" hidden="1">
      <c r="A26" s="13"/>
      <c r="B26" s="14"/>
      <c r="C26" s="14"/>
      <c r="D26" s="14"/>
      <c r="E26" s="14"/>
      <c r="F26" s="14"/>
      <c r="G26" s="14"/>
      <c r="H26" s="16"/>
      <c r="I26" s="32"/>
      <c r="J26" s="12" t="str">
        <f t="shared" si="0"/>
        <v/>
      </c>
      <c r="K26" s="12" t="str">
        <f t="shared" si="1"/>
        <v/>
      </c>
      <c r="L26" s="12" t="str">
        <f t="shared" si="2"/>
        <v/>
      </c>
      <c r="M26" s="12" t="str">
        <f t="shared" si="3"/>
        <v/>
      </c>
    </row>
    <row r="27" spans="1:13" ht="17" hidden="1">
      <c r="A27" s="17"/>
      <c r="B27" s="18"/>
      <c r="C27" s="18"/>
      <c r="D27" s="18"/>
      <c r="E27" s="18"/>
      <c r="F27" s="18"/>
      <c r="G27" s="18"/>
      <c r="H27" s="33"/>
      <c r="I27" s="34"/>
      <c r="J27" s="9" t="str">
        <f t="shared" si="0"/>
        <v/>
      </c>
      <c r="K27" s="9" t="str">
        <f t="shared" si="1"/>
        <v/>
      </c>
      <c r="L27" s="9" t="str">
        <f t="shared" si="2"/>
        <v/>
      </c>
      <c r="M27" s="9" t="str">
        <f t="shared" si="3"/>
        <v/>
      </c>
    </row>
    <row r="28" spans="1:13" ht="17" hidden="1">
      <c r="A28" s="13"/>
      <c r="B28" s="14"/>
      <c r="C28" s="14"/>
      <c r="D28" s="14"/>
      <c r="E28" s="14"/>
      <c r="F28" s="14"/>
      <c r="G28" s="14"/>
      <c r="H28" s="16"/>
      <c r="I28" s="32"/>
      <c r="J28" s="12" t="str">
        <f t="shared" si="0"/>
        <v/>
      </c>
      <c r="K28" s="12" t="str">
        <f t="shared" si="1"/>
        <v/>
      </c>
      <c r="L28" s="12" t="str">
        <f t="shared" si="2"/>
        <v/>
      </c>
      <c r="M28" s="12" t="str">
        <f t="shared" si="3"/>
        <v/>
      </c>
    </row>
    <row r="29" spans="1:13" ht="17" hidden="1">
      <c r="A29" s="17"/>
      <c r="B29" s="18"/>
      <c r="C29" s="18"/>
      <c r="D29" s="18"/>
      <c r="E29" s="18"/>
      <c r="F29" s="18"/>
      <c r="G29" s="18"/>
      <c r="H29" s="33"/>
      <c r="I29" s="34"/>
      <c r="J29" s="9" t="str">
        <f t="shared" si="0"/>
        <v/>
      </c>
      <c r="K29" s="9" t="str">
        <f t="shared" si="1"/>
        <v/>
      </c>
      <c r="L29" s="9" t="str">
        <f t="shared" si="2"/>
        <v/>
      </c>
      <c r="M29" s="9" t="str">
        <f t="shared" si="3"/>
        <v/>
      </c>
    </row>
    <row r="30" spans="1:13" ht="17" hidden="1">
      <c r="A30" s="13"/>
      <c r="B30" s="14"/>
      <c r="C30" s="14"/>
      <c r="D30" s="14"/>
      <c r="E30" s="14"/>
      <c r="F30" s="14"/>
      <c r="G30" s="14"/>
      <c r="H30" s="16"/>
      <c r="I30" s="32"/>
      <c r="J30" s="12" t="str">
        <f t="shared" si="0"/>
        <v/>
      </c>
      <c r="K30" s="12" t="str">
        <f t="shared" si="1"/>
        <v/>
      </c>
      <c r="L30" s="12" t="str">
        <f t="shared" si="2"/>
        <v/>
      </c>
      <c r="M30" s="12" t="str">
        <f t="shared" si="3"/>
        <v/>
      </c>
    </row>
    <row r="31" spans="1:13" ht="17" hidden="1">
      <c r="A31" s="17"/>
      <c r="B31" s="18"/>
      <c r="C31" s="18"/>
      <c r="D31" s="18"/>
      <c r="E31" s="18"/>
      <c r="F31" s="18"/>
      <c r="G31" s="18"/>
      <c r="H31" s="33"/>
      <c r="I31" s="34"/>
      <c r="J31" s="9" t="str">
        <f t="shared" si="0"/>
        <v/>
      </c>
      <c r="K31" s="9" t="str">
        <f t="shared" si="1"/>
        <v/>
      </c>
      <c r="L31" s="9" t="str">
        <f t="shared" si="2"/>
        <v/>
      </c>
      <c r="M31" s="9" t="str">
        <f t="shared" si="3"/>
        <v/>
      </c>
    </row>
    <row r="32" spans="1:13" ht="17">
      <c r="A32" s="52" t="s">
        <v>0</v>
      </c>
      <c r="B32" s="52"/>
      <c r="C32" s="52"/>
      <c r="D32" s="52"/>
      <c r="E32" s="52"/>
      <c r="F32" s="52"/>
      <c r="G32" s="52"/>
      <c r="H32" s="52"/>
    </row>
  </sheetData>
  <sheetProtection sheet="1" objects="1" scenarios="1"/>
  <protectedRanges>
    <protectedRange sqref="A1:I1048576" name="区域2"/>
  </protectedRanges>
  <mergeCells count="3">
    <mergeCell ref="A1:H1"/>
    <mergeCell ref="I1:M1"/>
    <mergeCell ref="A32:H32"/>
  </mergeCells>
  <phoneticPr fontId="12" type="noConversion"/>
  <conditionalFormatting sqref="A3:H31">
    <cfRule type="cellIs" dxfId="4" priority="2" operator="equal">
      <formula>1</formula>
    </cfRule>
    <cfRule type="notContainsBlanks" dxfId="3" priority="3">
      <formula>LEN(TRIM(A3))&gt;0</formula>
    </cfRule>
  </conditionalFormatting>
  <conditionalFormatting sqref="J32:M1048576">
    <cfRule type="containsText" dxfId="2" priority="13" operator="containsText" text="1">
      <formula>NOT(ISERROR(SEARCH("1",J32)))</formula>
    </cfRule>
  </conditionalFormatting>
  <dataValidations count="5">
    <dataValidation allowBlank="1" showInputMessage="1" showErrorMessage="1" promptTitle="状态变化控制信号" prompt="决定状态机迁移，如无关填“X”，输入信号名默认为Cx，可自行更改为和logisim自动生成电路的输入信号标签名一致！" sqref="A32:A1048576 B33:H1048576" xr:uid="{00000000-0002-0000-0000-000000000000}"/>
    <dataValidation allowBlank="1" showInputMessage="1" showErrorMessage="1" promptTitle="次态输出" prompt="次态二进制表示，由前列10进制自动计算，不可修改" sqref="J21:M1048576" xr:uid="{00000000-0002-0000-0000-000001000000}"/>
    <dataValidation allowBlank="1" showInputMessage="1" showErrorMessage="1" promptTitle="次态10进制" prompt="次态10进制，方便大家输入，输入十进制后会自动计算二进制N3N2N1N0" sqref="I1:I1048576" xr:uid="{00000000-0002-0000-0000-000002000000}"/>
    <dataValidation allowBlank="1" showInputMessage="1" showErrorMessage="1" promptTitle="状态变化控制信号" prompt="决定状态机迁移，只填0或1，无关不填或填“X”，输入信号名默认为In#x，可自行更改为和logisim自动生成电路的输入信号标签名一致！" sqref="A1:H31" xr:uid="{00000000-0002-0000-0000-000003000000}"/>
    <dataValidation allowBlank="1" showInputMessage="1" showErrorMessage="1" promptTitle="入口地址二进制信息" prompt="入口地址二进制信息，由前列10进制自动计算，不可修改" sqref="J2:M20" xr:uid="{00000000-0002-0000-0000-000004000000}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</sheetPr>
  <dimension ref="A1:M38"/>
  <sheetViews>
    <sheetView zoomScale="130" zoomScaleNormal="130" workbookViewId="0">
      <selection activeCell="L9" sqref="L9"/>
    </sheetView>
  </sheetViews>
  <sheetFormatPr baseColWidth="10" defaultColWidth="9" defaultRowHeight="15"/>
  <cols>
    <col min="1" max="7" width="4.6640625" customWidth="1"/>
    <col min="8" max="8" width="4.6640625" hidden="1" customWidth="1"/>
    <col min="9" max="9" width="13.1640625" style="20" customWidth="1"/>
    <col min="10" max="10" width="10.5" style="20" customWidth="1"/>
    <col min="11" max="11" width="9.5" style="20" customWidth="1"/>
    <col min="12" max="12" width="10.1640625" style="20" customWidth="1"/>
    <col min="13" max="13" width="11.1640625" style="20" customWidth="1"/>
  </cols>
  <sheetData>
    <row r="1" spans="1:13" s="19" customFormat="1" ht="18" thickBot="1">
      <c r="A1" s="41" t="str">
        <f>微程序地址入口表!A2</f>
        <v>R_Type</v>
      </c>
      <c r="B1" s="42" t="str">
        <f>微程序地址入口表!B2</f>
        <v>ADDI</v>
      </c>
      <c r="C1" s="42" t="str">
        <f>微程序地址入口表!C2</f>
        <v>LW</v>
      </c>
      <c r="D1" s="42" t="str">
        <f>微程序地址入口表!D2</f>
        <v>SW</v>
      </c>
      <c r="E1" s="42" t="str">
        <f>微程序地址入口表!E2</f>
        <v>BEQ</v>
      </c>
      <c r="F1" s="42" t="str">
        <f>微程序地址入口表!F2</f>
        <v>BNE</v>
      </c>
      <c r="G1" s="42" t="str">
        <f>微程序地址入口表!G2</f>
        <v>SYSCALL</v>
      </c>
      <c r="H1" s="43">
        <f>微程序地址入口表!H2</f>
        <v>0</v>
      </c>
      <c r="I1" s="39" t="s">
        <v>1</v>
      </c>
      <c r="J1" s="40" t="str">
        <f>微程序地址入口表!J2</f>
        <v>S3</v>
      </c>
      <c r="K1" s="40" t="str">
        <f>微程序地址入口表!K2</f>
        <v>S2</v>
      </c>
      <c r="L1" s="40" t="str">
        <f>微程序地址入口表!L2</f>
        <v>S1</v>
      </c>
      <c r="M1" s="40" t="str">
        <f>微程序地址入口表!M2</f>
        <v>S0</v>
      </c>
    </row>
    <row r="2" spans="1:13" ht="16" thickTop="1">
      <c r="A2" s="21" t="str">
        <f>IF(微程序地址入口表!A3&lt;&gt;"",IF(微程序地址入口表!A3=1,微程序地址入口表!A$2&amp;"&amp;",IF(微程序地址入口表!A3=0,"~"&amp;微程序地址入口表!A$2&amp;"&amp;","")),"")</f>
        <v>R_Type&amp;</v>
      </c>
      <c r="B2" s="22" t="str">
        <f>IF(微程序地址入口表!B3&lt;&gt;"",IF(微程序地址入口表!B3=1,微程序地址入口表!B$2&amp;"&amp;",IF(微程序地址入口表!B3=0,"~"&amp;微程序地址入口表!B$2&amp;"&amp;","")),"")</f>
        <v/>
      </c>
      <c r="C2" s="22" t="str">
        <f>IF(微程序地址入口表!C3&lt;&gt;"",IF(微程序地址入口表!C3=1,微程序地址入口表!C$2&amp;"&amp;",IF(微程序地址入口表!C3=0,"~"&amp;微程序地址入口表!C$2&amp;"&amp;","")),"")</f>
        <v/>
      </c>
      <c r="D2" s="22" t="str">
        <f>IF(微程序地址入口表!D3&lt;&gt;"",IF(微程序地址入口表!D3=1,微程序地址入口表!D$2&amp;"&amp;",IF(微程序地址入口表!D3=0,"~"&amp;微程序地址入口表!D$2&amp;"&amp;","")),"")</f>
        <v/>
      </c>
      <c r="E2" s="22" t="str">
        <f>IF(微程序地址入口表!E3&lt;&gt;"",IF(微程序地址入口表!E3=1,微程序地址入口表!E$2&amp;"&amp;",IF(微程序地址入口表!E3=0,"~"&amp;微程序地址入口表!E$2&amp;"&amp;","")),"")</f>
        <v/>
      </c>
      <c r="F2" s="22" t="str">
        <f>IF(微程序地址入口表!F3&lt;&gt;"",IF(微程序地址入口表!F3=1,微程序地址入口表!F$2&amp;"&amp;",IF(微程序地址入口表!F3=0,"~"&amp;微程序地址入口表!F$2&amp;"&amp;","")),"")</f>
        <v/>
      </c>
      <c r="G2" s="22" t="str">
        <f>IF(微程序地址入口表!G3&lt;&gt;"",IF(微程序地址入口表!G3=1,微程序地址入口表!G$2&amp;"&amp;",IF(微程序地址入口表!G3=0,"~"&amp;微程序地址入口表!G$2&amp;"&amp;","")),"")</f>
        <v/>
      </c>
      <c r="H2" s="26" t="str">
        <f>IF(微程序地址入口表!H3&lt;&gt;"",IF(微程序地址入口表!H3=1,微程序地址入口表!H$2&amp;"&amp;",IF(微程序地址入口表!H3=0,"~"&amp;微程序地址入口表!H$2&amp;"&amp;","")),"")</f>
        <v/>
      </c>
      <c r="I2" s="27" t="str">
        <f>IF(LEN(CONCATENATE(A2,B2,C2,D2,E2,F2,G2,H2))=0,"",LEFT(CONCATENATE(A2,B2,C2,D2,E2,F2,G2,H2),LEN(CONCATENATE(A2,B2,C2,D2,E2,F2,G2,H2))-1))</f>
        <v>R_Type</v>
      </c>
      <c r="J2" s="1" t="str">
        <f>IF(微程序地址入口表!J3=1,$I2&amp;"+","")</f>
        <v/>
      </c>
      <c r="K2" s="1" t="str">
        <f>IF(微程序地址入口表!K3=1,$I2&amp;"+","")</f>
        <v>R_Type+</v>
      </c>
      <c r="L2" s="1" t="str">
        <f>IF(微程序地址入口表!L3=1,$I2&amp;"+","")</f>
        <v>R_Type+</v>
      </c>
      <c r="M2" s="1" t="str">
        <f>IF(微程序地址入口表!M3=1,$I2&amp;"+","")</f>
        <v>R_Type+</v>
      </c>
    </row>
    <row r="3" spans="1:13">
      <c r="A3" s="24" t="str">
        <f>IF(微程序地址入口表!A4&lt;&gt;"",IF(微程序地址入口表!A4=1,微程序地址入口表!A$2&amp;"&amp;",IF(微程序地址入口表!A4=0,"~"&amp;微程序地址入口表!A$2&amp;"&amp;","")),"")</f>
        <v/>
      </c>
      <c r="B3" s="23" t="str">
        <f>IF(微程序地址入口表!B4&lt;&gt;"",IF(微程序地址入口表!B4=1,微程序地址入口表!B$2&amp;"&amp;",IF(微程序地址入口表!B4=0,"~"&amp;微程序地址入口表!B$2&amp;"&amp;","")),"")</f>
        <v>ADDI&amp;</v>
      </c>
      <c r="C3" s="23" t="str">
        <f>IF(微程序地址入口表!C4&lt;&gt;"",IF(微程序地址入口表!C4=1,微程序地址入口表!C$2&amp;"&amp;",IF(微程序地址入口表!C4=0,"~"&amp;微程序地址入口表!C$2&amp;"&amp;","")),"")</f>
        <v/>
      </c>
      <c r="D3" s="23" t="str">
        <f>IF(微程序地址入口表!D4&lt;&gt;"",IF(微程序地址入口表!D4=1,微程序地址入口表!D$2&amp;"&amp;",IF(微程序地址入口表!D4=0,"~"&amp;微程序地址入口表!D$2&amp;"&amp;","")),"")</f>
        <v/>
      </c>
      <c r="E3" s="23" t="str">
        <f>IF(微程序地址入口表!E4&lt;&gt;"",IF(微程序地址入口表!E4=1,微程序地址入口表!E$2&amp;"&amp;",IF(微程序地址入口表!E4=0,"~"&amp;微程序地址入口表!E$2&amp;"&amp;","")),"")</f>
        <v/>
      </c>
      <c r="F3" s="23" t="str">
        <f>IF(微程序地址入口表!F4&lt;&gt;"",IF(微程序地址入口表!F4=1,微程序地址入口表!F$2&amp;"&amp;",IF(微程序地址入口表!F4=0,"~"&amp;微程序地址入口表!F$2&amp;"&amp;","")),"")</f>
        <v/>
      </c>
      <c r="G3" s="23" t="str">
        <f>IF(微程序地址入口表!G4&lt;&gt;"",IF(微程序地址入口表!G4=1,微程序地址入口表!G$2&amp;"&amp;",IF(微程序地址入口表!G4=0,"~"&amp;微程序地址入口表!G$2&amp;"&amp;","")),"")</f>
        <v/>
      </c>
      <c r="H3" s="28" t="str">
        <f>IF(微程序地址入口表!H4&lt;&gt;"",IF(微程序地址入口表!H4=1,微程序地址入口表!H$2&amp;"&amp;",IF(微程序地址入口表!H4=0,"~"&amp;微程序地址入口表!H$2&amp;"&amp;","")),"")</f>
        <v/>
      </c>
      <c r="I3" s="27" t="str">
        <f t="shared" ref="I3:I30" si="0">IF(LEN(CONCATENATE(A3,B3,C3,D3,E3,F3,G3,H3))=0,"",LEFT(CONCATENATE(A3,B3,C3,D3,E3,F3,G3,H3),LEN(CONCATENATE(A3,B3,C3,D3,E3,F3,G3,H3))-1))</f>
        <v>ADDI</v>
      </c>
      <c r="J3" s="2" t="str">
        <f>IF(微程序地址入口表!J4=1,$I3&amp;"+","")</f>
        <v>ADDI+</v>
      </c>
      <c r="K3" s="2" t="str">
        <f>IF(微程序地址入口表!K4=1,$I3&amp;"+","")</f>
        <v/>
      </c>
      <c r="L3" s="2" t="str">
        <f>IF(微程序地址入口表!L4=1,$I3&amp;"+","")</f>
        <v>ADDI+</v>
      </c>
      <c r="M3" s="2" t="str">
        <f>IF(微程序地址入口表!M4=1,$I3&amp;"+","")</f>
        <v>ADDI+</v>
      </c>
    </row>
    <row r="4" spans="1:13">
      <c r="A4" s="24" t="str">
        <f>IF(微程序地址入口表!A5&lt;&gt;"",IF(微程序地址入口表!A5=1,微程序地址入口表!A$2&amp;"&amp;",IF(微程序地址入口表!A5=0,"~"&amp;微程序地址入口表!A$2&amp;"&amp;","")),"")</f>
        <v/>
      </c>
      <c r="B4" s="23" t="str">
        <f>IF(微程序地址入口表!B5&lt;&gt;"",IF(微程序地址入口表!B5=1,微程序地址入口表!B$2&amp;"&amp;",IF(微程序地址入口表!B5=0,"~"&amp;微程序地址入口表!B$2&amp;"&amp;","")),"")</f>
        <v/>
      </c>
      <c r="C4" s="23" t="str">
        <f>IF(微程序地址入口表!C5&lt;&gt;"",IF(微程序地址入口表!C5=1,微程序地址入口表!C$2&amp;"&amp;",IF(微程序地址入口表!C5=0,"~"&amp;微程序地址入口表!C$2&amp;"&amp;","")),"")</f>
        <v>LW&amp;</v>
      </c>
      <c r="D4" s="23" t="str">
        <f>IF(微程序地址入口表!D5&lt;&gt;"",IF(微程序地址入口表!D5=1,微程序地址入口表!D$2&amp;"&amp;",IF(微程序地址入口表!D5=0,"~"&amp;微程序地址入口表!D$2&amp;"&amp;","")),"")</f>
        <v/>
      </c>
      <c r="E4" s="23" t="str">
        <f>IF(微程序地址入口表!E5&lt;&gt;"",IF(微程序地址入口表!E5=1,微程序地址入口表!E$2&amp;"&amp;",IF(微程序地址入口表!E5=0,"~"&amp;微程序地址入口表!E$2&amp;"&amp;","")),"")</f>
        <v/>
      </c>
      <c r="F4" s="23" t="str">
        <f>IF(微程序地址入口表!F5&lt;&gt;"",IF(微程序地址入口表!F5=1,微程序地址入口表!F$2&amp;"&amp;",IF(微程序地址入口表!F5=0,"~"&amp;微程序地址入口表!F$2&amp;"&amp;","")),"")</f>
        <v/>
      </c>
      <c r="G4" s="23" t="str">
        <f>IF(微程序地址入口表!G5&lt;&gt;"",IF(微程序地址入口表!G5=1,微程序地址入口表!G$2&amp;"&amp;",IF(微程序地址入口表!G5=0,"~"&amp;微程序地址入口表!G$2&amp;"&amp;","")),"")</f>
        <v/>
      </c>
      <c r="H4" s="28" t="str">
        <f>IF(微程序地址入口表!H5&lt;&gt;"",IF(微程序地址入口表!H5=1,微程序地址入口表!H$2&amp;"&amp;",IF(微程序地址入口表!H5=0,"~"&amp;微程序地址入口表!H$2&amp;"&amp;","")),"")</f>
        <v/>
      </c>
      <c r="I4" s="27" t="str">
        <f t="shared" si="0"/>
        <v>LW</v>
      </c>
      <c r="J4" s="2" t="str">
        <f>IF(微程序地址入口表!J5=1,$I4&amp;"+","")</f>
        <v/>
      </c>
      <c r="K4" s="2" t="str">
        <f>IF(微程序地址入口表!K5=1,$I4&amp;"+","")</f>
        <v/>
      </c>
      <c r="L4" s="2" t="str">
        <f>IF(微程序地址入口表!L5=1,$I4&amp;"+","")</f>
        <v>LW+</v>
      </c>
      <c r="M4" s="2" t="str">
        <f>IF(微程序地址入口表!M5=1,$I4&amp;"+","")</f>
        <v/>
      </c>
    </row>
    <row r="5" spans="1:13">
      <c r="A5" s="24" t="str">
        <f>IF(微程序地址入口表!A6&lt;&gt;"",IF(微程序地址入口表!A6=1,微程序地址入口表!A$2&amp;"&amp;",IF(微程序地址入口表!A6=0,"~"&amp;微程序地址入口表!A$2&amp;"&amp;","")),"")</f>
        <v/>
      </c>
      <c r="B5" s="23" t="str">
        <f>IF(微程序地址入口表!B6&lt;&gt;"",IF(微程序地址入口表!B6=1,微程序地址入口表!B$2&amp;"&amp;",IF(微程序地址入口表!B6=0,"~"&amp;微程序地址入口表!B$2&amp;"&amp;","")),"")</f>
        <v/>
      </c>
      <c r="C5" s="23" t="str">
        <f>IF(微程序地址入口表!C6&lt;&gt;"",IF(微程序地址入口表!C6=1,微程序地址入口表!C$2&amp;"&amp;",IF(微程序地址入口表!C6=0,"~"&amp;微程序地址入口表!C$2&amp;"&amp;","")),"")</f>
        <v/>
      </c>
      <c r="D5" s="23" t="str">
        <f>IF(微程序地址入口表!D6&lt;&gt;"",IF(微程序地址入口表!D6=1,微程序地址入口表!D$2&amp;"&amp;",IF(微程序地址入口表!D6=0,"~"&amp;微程序地址入口表!D$2&amp;"&amp;","")),"")</f>
        <v>SW&amp;</v>
      </c>
      <c r="E5" s="23" t="str">
        <f>IF(微程序地址入口表!E6&lt;&gt;"",IF(微程序地址入口表!E6=1,微程序地址入口表!E$2&amp;"&amp;",IF(微程序地址入口表!E6=0,"~"&amp;微程序地址入口表!E$2&amp;"&amp;","")),"")</f>
        <v/>
      </c>
      <c r="F5" s="23" t="str">
        <f>IF(微程序地址入口表!F6&lt;&gt;"",IF(微程序地址入口表!F6=1,微程序地址入口表!F$2&amp;"&amp;",IF(微程序地址入口表!F6=0,"~"&amp;微程序地址入口表!F$2&amp;"&amp;","")),"")</f>
        <v/>
      </c>
      <c r="G5" s="23" t="str">
        <f>IF(微程序地址入口表!G6&lt;&gt;"",IF(微程序地址入口表!G6=1,微程序地址入口表!G$2&amp;"&amp;",IF(微程序地址入口表!G6=0,"~"&amp;微程序地址入口表!G$2&amp;"&amp;","")),"")</f>
        <v/>
      </c>
      <c r="H5" s="28" t="str">
        <f>IF(微程序地址入口表!H6&lt;&gt;"",IF(微程序地址入口表!H6=1,微程序地址入口表!H$2&amp;"&amp;",IF(微程序地址入口表!H6=0,"~"&amp;微程序地址入口表!H$2&amp;"&amp;","")),"")</f>
        <v/>
      </c>
      <c r="I5" s="27" t="str">
        <f t="shared" si="0"/>
        <v>SW</v>
      </c>
      <c r="J5" s="2" t="str">
        <f>IF(微程序地址入口表!J6=1,$I5&amp;"+","")</f>
        <v/>
      </c>
      <c r="K5" s="2" t="str">
        <f>IF(微程序地址入口表!K6=1,$I5&amp;"+","")</f>
        <v>SW+</v>
      </c>
      <c r="L5" s="2" t="str">
        <f>IF(微程序地址入口表!L6=1,$I5&amp;"+","")</f>
        <v/>
      </c>
      <c r="M5" s="2" t="str">
        <f>IF(微程序地址入口表!M6=1,$I5&amp;"+","")</f>
        <v>SW+</v>
      </c>
    </row>
    <row r="6" spans="1:13">
      <c r="A6" s="24" t="str">
        <f>IF(微程序地址入口表!A7&lt;&gt;"",IF(微程序地址入口表!A7=1,微程序地址入口表!A$2&amp;"&amp;",IF(微程序地址入口表!A7=0,"~"&amp;微程序地址入口表!A$2&amp;"&amp;","")),"")</f>
        <v/>
      </c>
      <c r="B6" s="23" t="str">
        <f>IF(微程序地址入口表!B7&lt;&gt;"",IF(微程序地址入口表!B7=1,微程序地址入口表!B$2&amp;"&amp;",IF(微程序地址入口表!B7=0,"~"&amp;微程序地址入口表!B$2&amp;"&amp;","")),"")</f>
        <v/>
      </c>
      <c r="C6" s="23" t="str">
        <f>IF(微程序地址入口表!C7&lt;&gt;"",IF(微程序地址入口表!C7=1,微程序地址入口表!C$2&amp;"&amp;",IF(微程序地址入口表!C7=0,"~"&amp;微程序地址入口表!C$2&amp;"&amp;","")),"")</f>
        <v/>
      </c>
      <c r="D6" s="23" t="str">
        <f>IF(微程序地址入口表!D7&lt;&gt;"",IF(微程序地址入口表!D7=1,微程序地址入口表!D$2&amp;"&amp;",IF(微程序地址入口表!D7=0,"~"&amp;微程序地址入口表!D$2&amp;"&amp;","")),"")</f>
        <v/>
      </c>
      <c r="E6" s="23" t="str">
        <f>IF(微程序地址入口表!E7&lt;&gt;"",IF(微程序地址入口表!E7=1,微程序地址入口表!E$2&amp;"&amp;",IF(微程序地址入口表!E7=0,"~"&amp;微程序地址入口表!E$2&amp;"&amp;","")),"")</f>
        <v>BEQ&amp;</v>
      </c>
      <c r="F6" s="23" t="str">
        <f>IF(微程序地址入口表!F7&lt;&gt;"",IF(微程序地址入口表!F7=1,微程序地址入口表!F$2&amp;"&amp;",IF(微程序地址入口表!F7=0,"~"&amp;微程序地址入口表!F$2&amp;"&amp;","")),"")</f>
        <v/>
      </c>
      <c r="G6" s="23" t="str">
        <f>IF(微程序地址入口表!G7&lt;&gt;"",IF(微程序地址入口表!G7=1,微程序地址入口表!G$2&amp;"&amp;",IF(微程序地址入口表!G7=0,"~"&amp;微程序地址入口表!G$2&amp;"&amp;","")),"")</f>
        <v/>
      </c>
      <c r="H6" s="28" t="str">
        <f>IF(微程序地址入口表!H7&lt;&gt;"",IF(微程序地址入口表!H7=1,微程序地址入口表!H$2&amp;"&amp;",IF(微程序地址入口表!H7=0,"~"&amp;微程序地址入口表!H$2&amp;"&amp;","")),"")</f>
        <v/>
      </c>
      <c r="I6" s="27" t="str">
        <f t="shared" si="0"/>
        <v>BEQ</v>
      </c>
      <c r="J6" s="2" t="str">
        <f>IF(微程序地址入口表!J7=1,$I6&amp;"+","")</f>
        <v>BEQ+</v>
      </c>
      <c r="K6" s="2" t="str">
        <f>IF(微程序地址入口表!K7=1,$I6&amp;"+","")</f>
        <v/>
      </c>
      <c r="L6" s="2" t="str">
        <f>IF(微程序地址入口表!L7=1,$I6&amp;"+","")</f>
        <v/>
      </c>
      <c r="M6" s="2" t="str">
        <f>IF(微程序地址入口表!M7=1,$I6&amp;"+","")</f>
        <v>BEQ+</v>
      </c>
    </row>
    <row r="7" spans="1:13">
      <c r="A7" s="24" t="str">
        <f>IF(微程序地址入口表!A8&lt;&gt;"",IF(微程序地址入口表!A8=1,微程序地址入口表!A$2&amp;"&amp;",IF(微程序地址入口表!A8=0,"~"&amp;微程序地址入口表!A$2&amp;"&amp;","")),"")</f>
        <v/>
      </c>
      <c r="B7" s="23" t="str">
        <f>IF(微程序地址入口表!B8&lt;&gt;"",IF(微程序地址入口表!B8=1,微程序地址入口表!B$2&amp;"&amp;",IF(微程序地址入口表!B8=0,"~"&amp;微程序地址入口表!B$2&amp;"&amp;","")),"")</f>
        <v/>
      </c>
      <c r="C7" s="23" t="str">
        <f>IF(微程序地址入口表!C8&lt;&gt;"",IF(微程序地址入口表!C8=1,微程序地址入口表!C$2&amp;"&amp;",IF(微程序地址入口表!C8=0,"~"&amp;微程序地址入口表!C$2&amp;"&amp;","")),"")</f>
        <v/>
      </c>
      <c r="D7" s="23" t="str">
        <f>IF(微程序地址入口表!D8&lt;&gt;"",IF(微程序地址入口表!D8=1,微程序地址入口表!D$2&amp;"&amp;",IF(微程序地址入口表!D8=0,"~"&amp;微程序地址入口表!D$2&amp;"&amp;","")),"")</f>
        <v/>
      </c>
      <c r="E7" s="23" t="str">
        <f>IF(微程序地址入口表!E8&lt;&gt;"",IF(微程序地址入口表!E8=1,微程序地址入口表!E$2&amp;"&amp;",IF(微程序地址入口表!E8=0,"~"&amp;微程序地址入口表!E$2&amp;"&amp;","")),"")</f>
        <v/>
      </c>
      <c r="F7" s="23" t="str">
        <f>IF(微程序地址入口表!F8&lt;&gt;"",IF(微程序地址入口表!F8=1,微程序地址入口表!F$2&amp;"&amp;",IF(微程序地址入口表!F8=0,"~"&amp;微程序地址入口表!F$2&amp;"&amp;","")),"")</f>
        <v>BNE&amp;</v>
      </c>
      <c r="G7" s="23" t="str">
        <f>IF(微程序地址入口表!G8&lt;&gt;"",IF(微程序地址入口表!G8=1,微程序地址入口表!G$2&amp;"&amp;",IF(微程序地址入口表!G8=0,"~"&amp;微程序地址入口表!G$2&amp;"&amp;","")),"")</f>
        <v/>
      </c>
      <c r="H7" s="28" t="str">
        <f>IF(微程序地址入口表!H8&lt;&gt;"",IF(微程序地址入口表!H8=1,微程序地址入口表!H$2&amp;"&amp;",IF(微程序地址入口表!H8=0,"~"&amp;微程序地址入口表!H$2&amp;"&amp;","")),"")</f>
        <v/>
      </c>
      <c r="I7" s="27" t="str">
        <f t="shared" si="0"/>
        <v>BNE</v>
      </c>
      <c r="J7" s="2" t="str">
        <f>IF(微程序地址入口表!J8=1,$I7&amp;"+","")</f>
        <v>BNE+</v>
      </c>
      <c r="K7" s="2" t="str">
        <f>IF(微程序地址入口表!K8=1,$I7&amp;"+","")</f>
        <v/>
      </c>
      <c r="L7" s="2" t="str">
        <f>IF(微程序地址入口表!L8=1,$I7&amp;"+","")</f>
        <v>BNE+</v>
      </c>
      <c r="M7" s="2" t="str">
        <f>IF(微程序地址入口表!M8=1,$I7&amp;"+","")</f>
        <v/>
      </c>
    </row>
    <row r="8" spans="1:13">
      <c r="A8" s="24" t="str">
        <f>IF(微程序地址入口表!A9&lt;&gt;"",IF(微程序地址入口表!A9=1,微程序地址入口表!A$2&amp;"&amp;",IF(微程序地址入口表!A9=0,"~"&amp;微程序地址入口表!A$2&amp;"&amp;","")),"")</f>
        <v/>
      </c>
      <c r="B8" s="23" t="str">
        <f>IF(微程序地址入口表!B9&lt;&gt;"",IF(微程序地址入口表!B9=1,微程序地址入口表!B$2&amp;"&amp;",IF(微程序地址入口表!B9=0,"~"&amp;微程序地址入口表!B$2&amp;"&amp;","")),"")</f>
        <v/>
      </c>
      <c r="C8" s="23" t="str">
        <f>IF(微程序地址入口表!C9&lt;&gt;"",IF(微程序地址入口表!C9=1,微程序地址入口表!C$2&amp;"&amp;",IF(微程序地址入口表!C9=0,"~"&amp;微程序地址入口表!C$2&amp;"&amp;","")),"")</f>
        <v/>
      </c>
      <c r="D8" s="23" t="str">
        <f>IF(微程序地址入口表!D9&lt;&gt;"",IF(微程序地址入口表!D9=1,微程序地址入口表!D$2&amp;"&amp;",IF(微程序地址入口表!D9=0,"~"&amp;微程序地址入口表!D$2&amp;"&amp;","")),"")</f>
        <v/>
      </c>
      <c r="E8" s="23" t="str">
        <f>IF(微程序地址入口表!E9&lt;&gt;"",IF(微程序地址入口表!E9=1,微程序地址入口表!E$2&amp;"&amp;",IF(微程序地址入口表!E9=0,"~"&amp;微程序地址入口表!E$2&amp;"&amp;","")),"")</f>
        <v/>
      </c>
      <c r="F8" s="23" t="str">
        <f>IF(微程序地址入口表!F9&lt;&gt;"",IF(微程序地址入口表!F9=1,微程序地址入口表!F$2&amp;"&amp;",IF(微程序地址入口表!F9=0,"~"&amp;微程序地址入口表!F$2&amp;"&amp;","")),"")</f>
        <v/>
      </c>
      <c r="G8" s="23" t="str">
        <f>IF(微程序地址入口表!G9&lt;&gt;"",IF(微程序地址入口表!G9=1,微程序地址入口表!G$2&amp;"&amp;",IF(微程序地址入口表!G9=0,"~"&amp;微程序地址入口表!G$2&amp;"&amp;","")),"")</f>
        <v>SYSCALL&amp;</v>
      </c>
      <c r="H8" s="28" t="str">
        <f>IF(微程序地址入口表!H9&lt;&gt;"",IF(微程序地址入口表!H9=1,微程序地址入口表!H$2&amp;"&amp;",IF(微程序地址入口表!H9=0,"~"&amp;微程序地址入口表!H$2&amp;"&amp;","")),"")</f>
        <v/>
      </c>
      <c r="I8" s="27" t="str">
        <f t="shared" si="0"/>
        <v>SYSCALL</v>
      </c>
      <c r="J8" s="2" t="str">
        <f>IF(微程序地址入口表!J9=1,$I8&amp;"+","")</f>
        <v>SYSCALL+</v>
      </c>
      <c r="K8" s="2" t="str">
        <f>IF(微程序地址入口表!K9=1,$I8&amp;"+","")</f>
        <v>SYSCALL+</v>
      </c>
      <c r="L8" s="2" t="str">
        <f>IF(微程序地址入口表!L9=1,$I8&amp;"+","")</f>
        <v/>
      </c>
      <c r="M8" s="2" t="str">
        <f>IF(微程序地址入口表!M9=1,$I8&amp;"+","")</f>
        <v>SYSCALL+</v>
      </c>
    </row>
    <row r="9" spans="1:13">
      <c r="A9" s="24" t="str">
        <f>IF(微程序地址入口表!A10&lt;&gt;"",IF(微程序地址入口表!A10=1,微程序地址入口表!A$2&amp;"&amp;",IF(微程序地址入口表!A10=0,"~"&amp;微程序地址入口表!A$2&amp;"&amp;","")),"")</f>
        <v/>
      </c>
      <c r="B9" s="23" t="str">
        <f>IF(微程序地址入口表!B10&lt;&gt;"",IF(微程序地址入口表!B10=1,微程序地址入口表!B$2&amp;"&amp;",IF(微程序地址入口表!B10=0,"~"&amp;微程序地址入口表!B$2&amp;"&amp;","")),"")</f>
        <v/>
      </c>
      <c r="C9" s="23" t="str">
        <f>IF(微程序地址入口表!C10&lt;&gt;"",IF(微程序地址入口表!C10=1,微程序地址入口表!C$2&amp;"&amp;",IF(微程序地址入口表!C10=0,"~"&amp;微程序地址入口表!C$2&amp;"&amp;","")),"")</f>
        <v/>
      </c>
      <c r="D9" s="23" t="str">
        <f>IF(微程序地址入口表!D10&lt;&gt;"",IF(微程序地址入口表!D10=1,微程序地址入口表!D$2&amp;"&amp;",IF(微程序地址入口表!D10=0,"~"&amp;微程序地址入口表!D$2&amp;"&amp;","")),"")</f>
        <v/>
      </c>
      <c r="E9" s="23" t="str">
        <f>IF(微程序地址入口表!E10&lt;&gt;"",IF(微程序地址入口表!E10=1,微程序地址入口表!E$2&amp;"&amp;",IF(微程序地址入口表!E10=0,"~"&amp;微程序地址入口表!E$2&amp;"&amp;","")),"")</f>
        <v/>
      </c>
      <c r="F9" s="23" t="str">
        <f>IF(微程序地址入口表!F10&lt;&gt;"",IF(微程序地址入口表!F10=1,微程序地址入口表!F$2&amp;"&amp;",IF(微程序地址入口表!F10=0,"~"&amp;微程序地址入口表!F$2&amp;"&amp;","")),"")</f>
        <v/>
      </c>
      <c r="G9" s="23" t="str">
        <f>IF(微程序地址入口表!G10&lt;&gt;"",IF(微程序地址入口表!G10=1,微程序地址入口表!G$2&amp;"&amp;",IF(微程序地址入口表!G10=0,"~"&amp;微程序地址入口表!G$2&amp;"&amp;","")),"")</f>
        <v/>
      </c>
      <c r="H9" s="28" t="str">
        <f>IF(微程序地址入口表!H10&lt;&gt;"",IF(微程序地址入口表!H10=1,微程序地址入口表!H$2&amp;"&amp;",IF(微程序地址入口表!H10=0,"~"&amp;微程序地址入口表!H$2&amp;"&amp;","")),"")</f>
        <v/>
      </c>
      <c r="I9" s="27" t="str">
        <f t="shared" si="0"/>
        <v/>
      </c>
      <c r="J9" s="2" t="str">
        <f>IF(微程序地址入口表!J10=1,$I9&amp;"+","")</f>
        <v/>
      </c>
      <c r="K9" s="2" t="str">
        <f>IF(微程序地址入口表!K10=1,$I9&amp;"+","")</f>
        <v/>
      </c>
      <c r="L9" s="2" t="str">
        <f>IF(微程序地址入口表!L10=1,$I9&amp;"+","")</f>
        <v/>
      </c>
      <c r="M9" s="2" t="str">
        <f>IF(微程序地址入口表!M10=1,$I9&amp;"+","")</f>
        <v/>
      </c>
    </row>
    <row r="10" spans="1:13">
      <c r="A10" s="24" t="str">
        <f>IF(微程序地址入口表!A11&lt;&gt;"",IF(微程序地址入口表!A11=1,微程序地址入口表!A$2&amp;"&amp;",IF(微程序地址入口表!A11=0,"~"&amp;微程序地址入口表!A$2&amp;"&amp;","")),"")</f>
        <v/>
      </c>
      <c r="B10" s="23" t="str">
        <f>IF(微程序地址入口表!B11&lt;&gt;"",IF(微程序地址入口表!B11=1,微程序地址入口表!B$2&amp;"&amp;",IF(微程序地址入口表!B11=0,"~"&amp;微程序地址入口表!B$2&amp;"&amp;","")),"")</f>
        <v/>
      </c>
      <c r="C10" s="23" t="str">
        <f>IF(微程序地址入口表!C11&lt;&gt;"",IF(微程序地址入口表!C11=1,微程序地址入口表!C$2&amp;"&amp;",IF(微程序地址入口表!C11=0,"~"&amp;微程序地址入口表!C$2&amp;"&amp;","")),"")</f>
        <v/>
      </c>
      <c r="D10" s="23" t="str">
        <f>IF(微程序地址入口表!D11&lt;&gt;"",IF(微程序地址入口表!D11=1,微程序地址入口表!D$2&amp;"&amp;",IF(微程序地址入口表!D11=0,"~"&amp;微程序地址入口表!D$2&amp;"&amp;","")),"")</f>
        <v/>
      </c>
      <c r="E10" s="23" t="str">
        <f>IF(微程序地址入口表!E11&lt;&gt;"",IF(微程序地址入口表!E11=1,微程序地址入口表!E$2&amp;"&amp;",IF(微程序地址入口表!E11=0,"~"&amp;微程序地址入口表!E$2&amp;"&amp;","")),"")</f>
        <v/>
      </c>
      <c r="F10" s="23" t="str">
        <f>IF(微程序地址入口表!F11&lt;&gt;"",IF(微程序地址入口表!F11=1,微程序地址入口表!F$2&amp;"&amp;",IF(微程序地址入口表!F11=0,"~"&amp;微程序地址入口表!F$2&amp;"&amp;","")),"")</f>
        <v/>
      </c>
      <c r="G10" s="23" t="str">
        <f>IF(微程序地址入口表!G11&lt;&gt;"",IF(微程序地址入口表!G11=1,微程序地址入口表!G$2&amp;"&amp;",IF(微程序地址入口表!G11=0,"~"&amp;微程序地址入口表!G$2&amp;"&amp;","")),"")</f>
        <v/>
      </c>
      <c r="H10" s="28" t="str">
        <f>IF(微程序地址入口表!H11&lt;&gt;"",IF(微程序地址入口表!H11=1,微程序地址入口表!H$2&amp;"&amp;",IF(微程序地址入口表!H11=0,"~"&amp;微程序地址入口表!H$2&amp;"&amp;","")),"")</f>
        <v/>
      </c>
      <c r="I10" s="27" t="str">
        <f t="shared" si="0"/>
        <v/>
      </c>
      <c r="J10" s="2" t="str">
        <f>IF(微程序地址入口表!J11=1,$I10&amp;"+","")</f>
        <v/>
      </c>
      <c r="K10" s="2" t="str">
        <f>IF(微程序地址入口表!K11=1,$I10&amp;"+","")</f>
        <v/>
      </c>
      <c r="L10" s="2" t="str">
        <f>IF(微程序地址入口表!L11=1,$I10&amp;"+","")</f>
        <v/>
      </c>
      <c r="M10" s="2" t="str">
        <f>IF(微程序地址入口表!M11=1,$I10&amp;"+","")</f>
        <v/>
      </c>
    </row>
    <row r="11" spans="1:13">
      <c r="A11" s="24" t="str">
        <f>IF(微程序地址入口表!A12&lt;&gt;"",IF(微程序地址入口表!A12=1,微程序地址入口表!A$2&amp;"&amp;",IF(微程序地址入口表!A12=0,"~"&amp;微程序地址入口表!A$2&amp;"&amp;","")),"")</f>
        <v/>
      </c>
      <c r="B11" s="23" t="str">
        <f>IF(微程序地址入口表!B12&lt;&gt;"",IF(微程序地址入口表!B12=1,微程序地址入口表!B$2&amp;"&amp;",IF(微程序地址入口表!B12=0,"~"&amp;微程序地址入口表!B$2&amp;"&amp;","")),"")</f>
        <v/>
      </c>
      <c r="C11" s="23" t="str">
        <f>IF(微程序地址入口表!C12&lt;&gt;"",IF(微程序地址入口表!C12=1,微程序地址入口表!C$2&amp;"&amp;",IF(微程序地址入口表!C12=0,"~"&amp;微程序地址入口表!C$2&amp;"&amp;","")),"")</f>
        <v/>
      </c>
      <c r="D11" s="23" t="str">
        <f>IF(微程序地址入口表!D12&lt;&gt;"",IF(微程序地址入口表!D12=1,微程序地址入口表!D$2&amp;"&amp;",IF(微程序地址入口表!D12=0,"~"&amp;微程序地址入口表!D$2&amp;"&amp;","")),"")</f>
        <v/>
      </c>
      <c r="E11" s="23" t="str">
        <f>IF(微程序地址入口表!E12&lt;&gt;"",IF(微程序地址入口表!E12=1,微程序地址入口表!E$2&amp;"&amp;",IF(微程序地址入口表!E12=0,"~"&amp;微程序地址入口表!E$2&amp;"&amp;","")),"")</f>
        <v/>
      </c>
      <c r="F11" s="23" t="str">
        <f>IF(微程序地址入口表!F12&lt;&gt;"",IF(微程序地址入口表!F12=1,微程序地址入口表!F$2&amp;"&amp;",IF(微程序地址入口表!F12=0,"~"&amp;微程序地址入口表!F$2&amp;"&amp;","")),"")</f>
        <v/>
      </c>
      <c r="G11" s="23" t="str">
        <f>IF(微程序地址入口表!G12&lt;&gt;"",IF(微程序地址入口表!G12=1,微程序地址入口表!G$2&amp;"&amp;",IF(微程序地址入口表!G12=0,"~"&amp;微程序地址入口表!G$2&amp;"&amp;","")),"")</f>
        <v/>
      </c>
      <c r="H11" s="28" t="str">
        <f>IF(微程序地址入口表!H12&lt;&gt;"",IF(微程序地址入口表!H12=1,微程序地址入口表!H$2&amp;"&amp;",IF(微程序地址入口表!H12=0,"~"&amp;微程序地址入口表!H$2&amp;"&amp;","")),"")</f>
        <v/>
      </c>
      <c r="I11" s="27" t="str">
        <f t="shared" si="0"/>
        <v/>
      </c>
      <c r="J11" s="2" t="str">
        <f>IF(微程序地址入口表!J12=1,$I11&amp;"+","")</f>
        <v/>
      </c>
      <c r="K11" s="2" t="str">
        <f>IF(微程序地址入口表!K12=1,$I11&amp;"+","")</f>
        <v/>
      </c>
      <c r="L11" s="2" t="str">
        <f>IF(微程序地址入口表!L12=1,$I11&amp;"+","")</f>
        <v/>
      </c>
      <c r="M11" s="2" t="str">
        <f>IF(微程序地址入口表!M12=1,$I11&amp;"+","")</f>
        <v/>
      </c>
    </row>
    <row r="12" spans="1:13" ht="16" thickBot="1">
      <c r="A12" s="24" t="str">
        <f>IF(微程序地址入口表!A13&lt;&gt;"",IF(微程序地址入口表!A13=1,微程序地址入口表!A$2&amp;"&amp;",IF(微程序地址入口表!A13=0,"~"&amp;微程序地址入口表!A$2&amp;"&amp;","")),"")</f>
        <v/>
      </c>
      <c r="B12" s="23" t="str">
        <f>IF(微程序地址入口表!B13&lt;&gt;"",IF(微程序地址入口表!B13=1,微程序地址入口表!B$2&amp;"&amp;",IF(微程序地址入口表!B13=0,"~"&amp;微程序地址入口表!B$2&amp;"&amp;","")),"")</f>
        <v/>
      </c>
      <c r="C12" s="23" t="str">
        <f>IF(微程序地址入口表!C13&lt;&gt;"",IF(微程序地址入口表!C13=1,微程序地址入口表!C$2&amp;"&amp;",IF(微程序地址入口表!C13=0,"~"&amp;微程序地址入口表!C$2&amp;"&amp;","")),"")</f>
        <v/>
      </c>
      <c r="D12" s="23" t="str">
        <f>IF(微程序地址入口表!D13&lt;&gt;"",IF(微程序地址入口表!D13=1,微程序地址入口表!D$2&amp;"&amp;",IF(微程序地址入口表!D13=0,"~"&amp;微程序地址入口表!D$2&amp;"&amp;","")),"")</f>
        <v/>
      </c>
      <c r="E12" s="23" t="str">
        <f>IF(微程序地址入口表!E13&lt;&gt;"",IF(微程序地址入口表!E13=1,微程序地址入口表!E$2&amp;"&amp;",IF(微程序地址入口表!E13=0,"~"&amp;微程序地址入口表!E$2&amp;"&amp;","")),"")</f>
        <v/>
      </c>
      <c r="F12" s="23" t="str">
        <f>IF(微程序地址入口表!F13&lt;&gt;"",IF(微程序地址入口表!F13=1,微程序地址入口表!F$2&amp;"&amp;",IF(微程序地址入口表!F13=0,"~"&amp;微程序地址入口表!F$2&amp;"&amp;","")),"")</f>
        <v/>
      </c>
      <c r="G12" s="23" t="str">
        <f>IF(微程序地址入口表!G13&lt;&gt;"",IF(微程序地址入口表!G13=1,微程序地址入口表!G$2&amp;"&amp;",IF(微程序地址入口表!G13=0,"~"&amp;微程序地址入口表!G$2&amp;"&amp;","")),"")</f>
        <v/>
      </c>
      <c r="H12" s="28" t="str">
        <f>IF(微程序地址入口表!H13&lt;&gt;"",IF(微程序地址入口表!H13=1,微程序地址入口表!H$2&amp;"&amp;",IF(微程序地址入口表!H13=0,"~"&amp;微程序地址入口表!H$2&amp;"&amp;","")),"")</f>
        <v/>
      </c>
      <c r="I12" s="27" t="str">
        <f t="shared" si="0"/>
        <v/>
      </c>
      <c r="J12" s="2" t="str">
        <f>IF(微程序地址入口表!J13=1,$I12&amp;"+","")</f>
        <v/>
      </c>
      <c r="K12" s="2" t="str">
        <f>IF(微程序地址入口表!K13=1,$I12&amp;"+","")</f>
        <v/>
      </c>
      <c r="L12" s="2" t="str">
        <f>IF(微程序地址入口表!L13=1,$I12&amp;"+","")</f>
        <v/>
      </c>
      <c r="M12" s="2" t="str">
        <f>IF(微程序地址入口表!M13=1,$I12&amp;"+","")</f>
        <v/>
      </c>
    </row>
    <row r="13" spans="1:13" ht="16" hidden="1" thickBot="1">
      <c r="A13" s="24" t="str">
        <f>IF(微程序地址入口表!A14&lt;&gt;"",IF(微程序地址入口表!A14=1,微程序地址入口表!A$2&amp;"&amp;",IF(微程序地址入口表!A14=0,"~"&amp;微程序地址入口表!A$2&amp;"&amp;","")),"")</f>
        <v/>
      </c>
      <c r="B13" s="23" t="str">
        <f>IF(微程序地址入口表!B14&lt;&gt;"",IF(微程序地址入口表!B14=1,微程序地址入口表!B$2&amp;"&amp;",IF(微程序地址入口表!B14=0,"~"&amp;微程序地址入口表!B$2&amp;"&amp;","")),"")</f>
        <v/>
      </c>
      <c r="C13" s="23" t="str">
        <f>IF(微程序地址入口表!C14&lt;&gt;"",IF(微程序地址入口表!C14=1,微程序地址入口表!C$2&amp;"&amp;",IF(微程序地址入口表!C14=0,"~"&amp;微程序地址入口表!C$2&amp;"&amp;","")),"")</f>
        <v/>
      </c>
      <c r="D13" s="23" t="str">
        <f>IF(微程序地址入口表!D14&lt;&gt;"",IF(微程序地址入口表!D14=1,微程序地址入口表!D$2&amp;"&amp;",IF(微程序地址入口表!D14=0,"~"&amp;微程序地址入口表!D$2&amp;"&amp;","")),"")</f>
        <v/>
      </c>
      <c r="E13" s="23" t="str">
        <f>IF(微程序地址入口表!E14&lt;&gt;"",IF(微程序地址入口表!E14=1,微程序地址入口表!E$2&amp;"&amp;",IF(微程序地址入口表!E14=0,"~"&amp;微程序地址入口表!E$2&amp;"&amp;","")),"")</f>
        <v/>
      </c>
      <c r="F13" s="23" t="str">
        <f>IF(微程序地址入口表!F14&lt;&gt;"",IF(微程序地址入口表!F14=1,微程序地址入口表!F$2&amp;"&amp;",IF(微程序地址入口表!F14=0,"~"&amp;微程序地址入口表!F$2&amp;"&amp;","")),"")</f>
        <v/>
      </c>
      <c r="G13" s="23" t="str">
        <f>IF(微程序地址入口表!G14&lt;&gt;"",IF(微程序地址入口表!G14=1,微程序地址入口表!G$2&amp;"&amp;",IF(微程序地址入口表!G14=0,"~"&amp;微程序地址入口表!G$2&amp;"&amp;","")),"")</f>
        <v/>
      </c>
      <c r="H13" s="28" t="str">
        <f>IF(微程序地址入口表!H14&lt;&gt;"",IF(微程序地址入口表!H14=1,微程序地址入口表!H$2&amp;"&amp;",IF(微程序地址入口表!H14=0,"~"&amp;微程序地址入口表!H$2&amp;"&amp;","")),"")</f>
        <v/>
      </c>
      <c r="I13" s="27" t="str">
        <f t="shared" si="0"/>
        <v/>
      </c>
      <c r="J13" s="2" t="str">
        <f>IF(微程序地址入口表!J14=1,$I13&amp;"+","")</f>
        <v/>
      </c>
      <c r="K13" s="2" t="str">
        <f>IF(微程序地址入口表!K14=1,$I13&amp;"+","")</f>
        <v/>
      </c>
      <c r="L13" s="2" t="str">
        <f>IF(微程序地址入口表!L14=1,$I13&amp;"+","")</f>
        <v/>
      </c>
      <c r="M13" s="2" t="str">
        <f>IF(微程序地址入口表!M14=1,$I13&amp;"+","")</f>
        <v/>
      </c>
    </row>
    <row r="14" spans="1:13" ht="16" hidden="1" thickBot="1">
      <c r="A14" s="24" t="str">
        <f>IF(微程序地址入口表!A15&lt;&gt;"",IF(微程序地址入口表!A15=1,微程序地址入口表!A$2&amp;"&amp;",IF(微程序地址入口表!A15=0,"~"&amp;微程序地址入口表!A$2&amp;"&amp;","")),"")</f>
        <v/>
      </c>
      <c r="B14" s="23" t="str">
        <f>IF(微程序地址入口表!B15&lt;&gt;"",IF(微程序地址入口表!B15=1,微程序地址入口表!B$2&amp;"&amp;",IF(微程序地址入口表!B15=0,"~"&amp;微程序地址入口表!B$2&amp;"&amp;","")),"")</f>
        <v/>
      </c>
      <c r="C14" s="23" t="str">
        <f>IF(微程序地址入口表!C15&lt;&gt;"",IF(微程序地址入口表!C15=1,微程序地址入口表!C$2&amp;"&amp;",IF(微程序地址入口表!C15=0,"~"&amp;微程序地址入口表!C$2&amp;"&amp;","")),"")</f>
        <v/>
      </c>
      <c r="D14" s="23" t="str">
        <f>IF(微程序地址入口表!D15&lt;&gt;"",IF(微程序地址入口表!D15=1,微程序地址入口表!D$2&amp;"&amp;",IF(微程序地址入口表!D15=0,"~"&amp;微程序地址入口表!D$2&amp;"&amp;","")),"")</f>
        <v/>
      </c>
      <c r="E14" s="23" t="str">
        <f>IF(微程序地址入口表!E15&lt;&gt;"",IF(微程序地址入口表!E15=1,微程序地址入口表!E$2&amp;"&amp;",IF(微程序地址入口表!E15=0,"~"&amp;微程序地址入口表!E$2&amp;"&amp;","")),"")</f>
        <v/>
      </c>
      <c r="F14" s="23" t="str">
        <f>IF(微程序地址入口表!F15&lt;&gt;"",IF(微程序地址入口表!F15=1,微程序地址入口表!F$2&amp;"&amp;",IF(微程序地址入口表!F15=0,"~"&amp;微程序地址入口表!F$2&amp;"&amp;","")),"")</f>
        <v/>
      </c>
      <c r="G14" s="23" t="str">
        <f>IF(微程序地址入口表!G15&lt;&gt;"",IF(微程序地址入口表!G15=1,微程序地址入口表!G$2&amp;"&amp;",IF(微程序地址入口表!G15=0,"~"&amp;微程序地址入口表!G$2&amp;"&amp;","")),"")</f>
        <v/>
      </c>
      <c r="H14" s="28" t="str">
        <f>IF(微程序地址入口表!H15&lt;&gt;"",IF(微程序地址入口表!H15=1,微程序地址入口表!H$2&amp;"&amp;",IF(微程序地址入口表!H15=0,"~"&amp;微程序地址入口表!H$2&amp;"&amp;","")),"")</f>
        <v/>
      </c>
      <c r="I14" s="27" t="str">
        <f t="shared" si="0"/>
        <v/>
      </c>
      <c r="J14" s="2" t="str">
        <f>IF(微程序地址入口表!J15=1,$I14&amp;"+","")</f>
        <v/>
      </c>
      <c r="K14" s="2" t="str">
        <f>IF(微程序地址入口表!K15=1,$I14&amp;"+","")</f>
        <v/>
      </c>
      <c r="L14" s="2" t="str">
        <f>IF(微程序地址入口表!L15=1,$I14&amp;"+","")</f>
        <v/>
      </c>
      <c r="M14" s="2" t="str">
        <f>IF(微程序地址入口表!M15=1,$I14&amp;"+","")</f>
        <v/>
      </c>
    </row>
    <row r="15" spans="1:13" hidden="1">
      <c r="A15" s="24" t="str">
        <f>IF(微程序地址入口表!A16&lt;&gt;"",IF(微程序地址入口表!A16=1,微程序地址入口表!A$2&amp;"&amp;",IF(微程序地址入口表!A16=0,"~"&amp;微程序地址入口表!A$2&amp;"&amp;","")),"")</f>
        <v/>
      </c>
      <c r="B15" s="23" t="str">
        <f>IF(微程序地址入口表!B16&lt;&gt;"",IF(微程序地址入口表!B16=1,微程序地址入口表!B$2&amp;"&amp;",IF(微程序地址入口表!B16=0,"~"&amp;微程序地址入口表!B$2&amp;"&amp;","")),"")</f>
        <v/>
      </c>
      <c r="C15" s="23" t="str">
        <f>IF(微程序地址入口表!C16&lt;&gt;"",IF(微程序地址入口表!C16=1,微程序地址入口表!C$2&amp;"&amp;",IF(微程序地址入口表!C16=0,"~"&amp;微程序地址入口表!C$2&amp;"&amp;","")),"")</f>
        <v/>
      </c>
      <c r="D15" s="23" t="str">
        <f>IF(微程序地址入口表!D16&lt;&gt;"",IF(微程序地址入口表!D16=1,微程序地址入口表!D$2&amp;"&amp;",IF(微程序地址入口表!D16=0,"~"&amp;微程序地址入口表!D$2&amp;"&amp;","")),"")</f>
        <v/>
      </c>
      <c r="E15" s="23" t="str">
        <f>IF(微程序地址入口表!E16&lt;&gt;"",IF(微程序地址入口表!E16=1,微程序地址入口表!E$2&amp;"&amp;",IF(微程序地址入口表!E16=0,"~"&amp;微程序地址入口表!E$2&amp;"&amp;","")),"")</f>
        <v/>
      </c>
      <c r="F15" s="23" t="str">
        <f>IF(微程序地址入口表!F16&lt;&gt;"",IF(微程序地址入口表!F16=1,微程序地址入口表!F$2&amp;"&amp;",IF(微程序地址入口表!F16=0,"~"&amp;微程序地址入口表!F$2&amp;"&amp;","")),"")</f>
        <v/>
      </c>
      <c r="G15" s="23" t="str">
        <f>IF(微程序地址入口表!G16&lt;&gt;"",IF(微程序地址入口表!G16=1,微程序地址入口表!G$2&amp;"&amp;",IF(微程序地址入口表!G16=0,"~"&amp;微程序地址入口表!G$2&amp;"&amp;","")),"")</f>
        <v/>
      </c>
      <c r="H15" s="28" t="str">
        <f>IF(微程序地址入口表!H16&lt;&gt;"",IF(微程序地址入口表!H16=1,微程序地址入口表!H$2&amp;"&amp;",IF(微程序地址入口表!H16=0,"~"&amp;微程序地址入口表!H$2&amp;"&amp;","")),"")</f>
        <v/>
      </c>
      <c r="I15" s="27" t="str">
        <f t="shared" si="0"/>
        <v/>
      </c>
      <c r="J15" s="2" t="str">
        <f>IF(微程序地址入口表!J16=1,$I15&amp;"+","")</f>
        <v/>
      </c>
      <c r="K15" s="2" t="str">
        <f>IF(微程序地址入口表!K16=1,$I15&amp;"+","")</f>
        <v/>
      </c>
      <c r="L15" s="2" t="str">
        <f>IF(微程序地址入口表!L16=1,$I15&amp;"+","")</f>
        <v/>
      </c>
      <c r="M15" s="2" t="str">
        <f>IF(微程序地址入口表!M16=1,$I15&amp;"+","")</f>
        <v/>
      </c>
    </row>
    <row r="16" spans="1:13" hidden="1">
      <c r="A16" s="24" t="str">
        <f>IF(微程序地址入口表!A17&lt;&gt;"",IF(微程序地址入口表!A17=1,微程序地址入口表!A$2&amp;"&amp;",IF(微程序地址入口表!A17=0,"~"&amp;微程序地址入口表!A$2&amp;"&amp;","")),"")</f>
        <v/>
      </c>
      <c r="B16" s="23" t="str">
        <f>IF(微程序地址入口表!B17&lt;&gt;"",IF(微程序地址入口表!B17=1,微程序地址入口表!B$2&amp;"&amp;",IF(微程序地址入口表!B17=0,"~"&amp;微程序地址入口表!B$2&amp;"&amp;","")),"")</f>
        <v/>
      </c>
      <c r="C16" s="23" t="str">
        <f>IF(微程序地址入口表!C17&lt;&gt;"",IF(微程序地址入口表!C17=1,微程序地址入口表!C$2&amp;"&amp;",IF(微程序地址入口表!C17=0,"~"&amp;微程序地址入口表!C$2&amp;"&amp;","")),"")</f>
        <v/>
      </c>
      <c r="D16" s="23" t="str">
        <f>IF(微程序地址入口表!D17&lt;&gt;"",IF(微程序地址入口表!D17=1,微程序地址入口表!D$2&amp;"&amp;",IF(微程序地址入口表!D17=0,"~"&amp;微程序地址入口表!D$2&amp;"&amp;","")),"")</f>
        <v/>
      </c>
      <c r="E16" s="23" t="str">
        <f>IF(微程序地址入口表!E17&lt;&gt;"",IF(微程序地址入口表!E17=1,微程序地址入口表!E$2&amp;"&amp;",IF(微程序地址入口表!E17=0,"~"&amp;微程序地址入口表!E$2&amp;"&amp;","")),"")</f>
        <v/>
      </c>
      <c r="F16" s="23" t="str">
        <f>IF(微程序地址入口表!F17&lt;&gt;"",IF(微程序地址入口表!F17=1,微程序地址入口表!F$2&amp;"&amp;",IF(微程序地址入口表!F17=0,"~"&amp;微程序地址入口表!F$2&amp;"&amp;","")),"")</f>
        <v/>
      </c>
      <c r="G16" s="23" t="str">
        <f>IF(微程序地址入口表!G17&lt;&gt;"",IF(微程序地址入口表!G17=1,微程序地址入口表!G$2&amp;"&amp;",IF(微程序地址入口表!G17=0,"~"&amp;微程序地址入口表!G$2&amp;"&amp;","")),"")</f>
        <v/>
      </c>
      <c r="H16" s="28" t="str">
        <f>IF(微程序地址入口表!H17&lt;&gt;"",IF(微程序地址入口表!H17=1,微程序地址入口表!H$2&amp;"&amp;",IF(微程序地址入口表!H17=0,"~"&amp;微程序地址入口表!H$2&amp;"&amp;","")),"")</f>
        <v/>
      </c>
      <c r="I16" s="27" t="str">
        <f t="shared" si="0"/>
        <v/>
      </c>
      <c r="J16" s="2" t="str">
        <f>IF(微程序地址入口表!J17=1,$I16&amp;"+","")</f>
        <v/>
      </c>
      <c r="K16" s="2" t="str">
        <f>IF(微程序地址入口表!K17=1,$I16&amp;"+","")</f>
        <v/>
      </c>
      <c r="L16" s="2" t="str">
        <f>IF(微程序地址入口表!L17=1,$I16&amp;"+","")</f>
        <v/>
      </c>
      <c r="M16" s="2" t="str">
        <f>IF(微程序地址入口表!M17=1,$I16&amp;"+","")</f>
        <v/>
      </c>
    </row>
    <row r="17" spans="1:13" hidden="1">
      <c r="A17" s="24" t="str">
        <f>IF(微程序地址入口表!A18&lt;&gt;"",IF(微程序地址入口表!A18=1,微程序地址入口表!A$2&amp;"&amp;",IF(微程序地址入口表!A18=0,"~"&amp;微程序地址入口表!A$2&amp;"&amp;","")),"")</f>
        <v/>
      </c>
      <c r="B17" s="23" t="str">
        <f>IF(微程序地址入口表!B18&lt;&gt;"",IF(微程序地址入口表!B18=1,微程序地址入口表!B$2&amp;"&amp;",IF(微程序地址入口表!B18=0,"~"&amp;微程序地址入口表!B$2&amp;"&amp;","")),"")</f>
        <v/>
      </c>
      <c r="C17" s="23" t="str">
        <f>IF(微程序地址入口表!C18&lt;&gt;"",IF(微程序地址入口表!C18=1,微程序地址入口表!C$2&amp;"&amp;",IF(微程序地址入口表!C18=0,"~"&amp;微程序地址入口表!C$2&amp;"&amp;","")),"")</f>
        <v/>
      </c>
      <c r="D17" s="23" t="str">
        <f>IF(微程序地址入口表!D18&lt;&gt;"",IF(微程序地址入口表!D18=1,微程序地址入口表!D$2&amp;"&amp;",IF(微程序地址入口表!D18=0,"~"&amp;微程序地址入口表!D$2&amp;"&amp;","")),"")</f>
        <v/>
      </c>
      <c r="E17" s="23" t="str">
        <f>IF(微程序地址入口表!E18&lt;&gt;"",IF(微程序地址入口表!E18=1,微程序地址入口表!E$2&amp;"&amp;",IF(微程序地址入口表!E18=0,"~"&amp;微程序地址入口表!E$2&amp;"&amp;","")),"")</f>
        <v/>
      </c>
      <c r="F17" s="23" t="str">
        <f>IF(微程序地址入口表!F18&lt;&gt;"",IF(微程序地址入口表!F18=1,微程序地址入口表!F$2&amp;"&amp;",IF(微程序地址入口表!F18=0,"~"&amp;微程序地址入口表!F$2&amp;"&amp;","")),"")</f>
        <v/>
      </c>
      <c r="G17" s="23" t="str">
        <f>IF(微程序地址入口表!G18&lt;&gt;"",IF(微程序地址入口表!G18=1,微程序地址入口表!G$2&amp;"&amp;",IF(微程序地址入口表!G18=0,"~"&amp;微程序地址入口表!G$2&amp;"&amp;","")),"")</f>
        <v/>
      </c>
      <c r="H17" s="28" t="str">
        <f>IF(微程序地址入口表!H18&lt;&gt;"",IF(微程序地址入口表!H18=1,微程序地址入口表!H$2&amp;"&amp;",IF(微程序地址入口表!H18=0,"~"&amp;微程序地址入口表!H$2&amp;"&amp;","")),"")</f>
        <v/>
      </c>
      <c r="I17" s="27" t="str">
        <f t="shared" si="0"/>
        <v/>
      </c>
      <c r="J17" s="2" t="str">
        <f>IF(微程序地址入口表!J18=1,$I17&amp;"+","")</f>
        <v/>
      </c>
      <c r="K17" s="2" t="str">
        <f>IF(微程序地址入口表!K18=1,$I17&amp;"+","")</f>
        <v/>
      </c>
      <c r="L17" s="2" t="str">
        <f>IF(微程序地址入口表!L18=1,$I17&amp;"+","")</f>
        <v/>
      </c>
      <c r="M17" s="2" t="str">
        <f>IF(微程序地址入口表!M18=1,$I17&amp;"+","")</f>
        <v/>
      </c>
    </row>
    <row r="18" spans="1:13" hidden="1">
      <c r="A18" s="24" t="str">
        <f>IF(微程序地址入口表!A19&lt;&gt;"",IF(微程序地址入口表!A19=1,微程序地址入口表!A$2&amp;"&amp;",IF(微程序地址入口表!A19=0,"~"&amp;微程序地址入口表!A$2&amp;"&amp;","")),"")</f>
        <v/>
      </c>
      <c r="B18" s="23" t="str">
        <f>IF(微程序地址入口表!B19&lt;&gt;"",IF(微程序地址入口表!B19=1,微程序地址入口表!B$2&amp;"&amp;",IF(微程序地址入口表!B19=0,"~"&amp;微程序地址入口表!B$2&amp;"&amp;","")),"")</f>
        <v/>
      </c>
      <c r="C18" s="23" t="str">
        <f>IF(微程序地址入口表!C19&lt;&gt;"",IF(微程序地址入口表!C19=1,微程序地址入口表!C$2&amp;"&amp;",IF(微程序地址入口表!C19=0,"~"&amp;微程序地址入口表!C$2&amp;"&amp;","")),"")</f>
        <v/>
      </c>
      <c r="D18" s="23" t="str">
        <f>IF(微程序地址入口表!D19&lt;&gt;"",IF(微程序地址入口表!D19=1,微程序地址入口表!D$2&amp;"&amp;",IF(微程序地址入口表!D19=0,"~"&amp;微程序地址入口表!D$2&amp;"&amp;","")),"")</f>
        <v/>
      </c>
      <c r="E18" s="23" t="str">
        <f>IF(微程序地址入口表!E19&lt;&gt;"",IF(微程序地址入口表!E19=1,微程序地址入口表!E$2&amp;"&amp;",IF(微程序地址入口表!E19=0,"~"&amp;微程序地址入口表!E$2&amp;"&amp;","")),"")</f>
        <v/>
      </c>
      <c r="F18" s="23" t="str">
        <f>IF(微程序地址入口表!F19&lt;&gt;"",IF(微程序地址入口表!F19=1,微程序地址入口表!F$2&amp;"&amp;",IF(微程序地址入口表!F19=0,"~"&amp;微程序地址入口表!F$2&amp;"&amp;","")),"")</f>
        <v/>
      </c>
      <c r="G18" s="23" t="str">
        <f>IF(微程序地址入口表!G19&lt;&gt;"",IF(微程序地址入口表!G19=1,微程序地址入口表!G$2&amp;"&amp;",IF(微程序地址入口表!G19=0,"~"&amp;微程序地址入口表!G$2&amp;"&amp;","")),"")</f>
        <v/>
      </c>
      <c r="H18" s="28" t="str">
        <f>IF(微程序地址入口表!H19&lt;&gt;"",IF(微程序地址入口表!H19=1,微程序地址入口表!H$2&amp;"&amp;",IF(微程序地址入口表!H19=0,"~"&amp;微程序地址入口表!H$2&amp;"&amp;","")),"")</f>
        <v/>
      </c>
      <c r="I18" s="27" t="str">
        <f t="shared" si="0"/>
        <v/>
      </c>
      <c r="J18" s="2" t="str">
        <f>IF(微程序地址入口表!J19=1,$I18&amp;"+","")</f>
        <v/>
      </c>
      <c r="K18" s="2" t="str">
        <f>IF(微程序地址入口表!K19=1,$I18&amp;"+","")</f>
        <v/>
      </c>
      <c r="L18" s="2" t="str">
        <f>IF(微程序地址入口表!L19=1,$I18&amp;"+","")</f>
        <v/>
      </c>
      <c r="M18" s="2" t="str">
        <f>IF(微程序地址入口表!M19=1,$I18&amp;"+","")</f>
        <v/>
      </c>
    </row>
    <row r="19" spans="1:13" hidden="1">
      <c r="A19" s="24" t="str">
        <f>IF(微程序地址入口表!A20&lt;&gt;"",IF(微程序地址入口表!A20=1,微程序地址入口表!A$2&amp;"&amp;",IF(微程序地址入口表!A20=0,"~"&amp;微程序地址入口表!A$2&amp;"&amp;","")),"")</f>
        <v/>
      </c>
      <c r="B19" s="23" t="str">
        <f>IF(微程序地址入口表!B20&lt;&gt;"",IF(微程序地址入口表!B20=1,微程序地址入口表!B$2&amp;"&amp;",IF(微程序地址入口表!B20=0,"~"&amp;微程序地址入口表!B$2&amp;"&amp;","")),"")</f>
        <v/>
      </c>
      <c r="C19" s="23" t="str">
        <f>IF(微程序地址入口表!C20&lt;&gt;"",IF(微程序地址入口表!C20=1,微程序地址入口表!C$2&amp;"&amp;",IF(微程序地址入口表!C20=0,"~"&amp;微程序地址入口表!C$2&amp;"&amp;","")),"")</f>
        <v/>
      </c>
      <c r="D19" s="23" t="str">
        <f>IF(微程序地址入口表!D20&lt;&gt;"",IF(微程序地址入口表!D20=1,微程序地址入口表!D$2&amp;"&amp;",IF(微程序地址入口表!D20=0,"~"&amp;微程序地址入口表!D$2&amp;"&amp;","")),"")</f>
        <v/>
      </c>
      <c r="E19" s="23" t="str">
        <f>IF(微程序地址入口表!E20&lt;&gt;"",IF(微程序地址入口表!E20=1,微程序地址入口表!E$2&amp;"&amp;",IF(微程序地址入口表!E20=0,"~"&amp;微程序地址入口表!E$2&amp;"&amp;","")),"")</f>
        <v/>
      </c>
      <c r="F19" s="23" t="str">
        <f>IF(微程序地址入口表!F20&lt;&gt;"",IF(微程序地址入口表!F20=1,微程序地址入口表!F$2&amp;"&amp;",IF(微程序地址入口表!F20=0,"~"&amp;微程序地址入口表!F$2&amp;"&amp;","")),"")</f>
        <v/>
      </c>
      <c r="G19" s="23" t="str">
        <f>IF(微程序地址入口表!G20&lt;&gt;"",IF(微程序地址入口表!G20=1,微程序地址入口表!G$2&amp;"&amp;",IF(微程序地址入口表!G20=0,"~"&amp;微程序地址入口表!G$2&amp;"&amp;","")),"")</f>
        <v/>
      </c>
      <c r="H19" s="28" t="str">
        <f>IF(微程序地址入口表!H20&lt;&gt;"",IF(微程序地址入口表!H20=1,微程序地址入口表!H$2&amp;"&amp;",IF(微程序地址入口表!H20=0,"~"&amp;微程序地址入口表!H$2&amp;"&amp;","")),"")</f>
        <v/>
      </c>
      <c r="I19" s="27" t="str">
        <f t="shared" si="0"/>
        <v/>
      </c>
      <c r="J19" s="2" t="str">
        <f>IF(微程序地址入口表!J20=1,$I19&amp;"+","")</f>
        <v/>
      </c>
      <c r="K19" s="2" t="str">
        <f>IF(微程序地址入口表!K20=1,$I19&amp;"+","")</f>
        <v/>
      </c>
      <c r="L19" s="2" t="str">
        <f>IF(微程序地址入口表!L20=1,$I19&amp;"+","")</f>
        <v/>
      </c>
      <c r="M19" s="2" t="str">
        <f>IF(微程序地址入口表!M20=1,$I19&amp;"+","")</f>
        <v/>
      </c>
    </row>
    <row r="20" spans="1:13" ht="16" hidden="1" thickBot="1">
      <c r="A20" s="24" t="str">
        <f>IF(微程序地址入口表!A21&lt;&gt;"",IF(微程序地址入口表!A21=1,微程序地址入口表!A$2&amp;"&amp;",IF(微程序地址入口表!A21=0,"~"&amp;微程序地址入口表!A$2&amp;"&amp;","")),"")</f>
        <v/>
      </c>
      <c r="B20" s="23" t="str">
        <f>IF(微程序地址入口表!B21&lt;&gt;"",IF(微程序地址入口表!B21=1,微程序地址入口表!B$2&amp;"&amp;",IF(微程序地址入口表!B21=0,"~"&amp;微程序地址入口表!B$2&amp;"&amp;","")),"")</f>
        <v/>
      </c>
      <c r="C20" s="23" t="str">
        <f>IF(微程序地址入口表!C21&lt;&gt;"",IF(微程序地址入口表!C21=1,微程序地址入口表!C$2&amp;"&amp;",IF(微程序地址入口表!C21=0,"~"&amp;微程序地址入口表!C$2&amp;"&amp;","")),"")</f>
        <v/>
      </c>
      <c r="D20" s="23" t="str">
        <f>IF(微程序地址入口表!D21&lt;&gt;"",IF(微程序地址入口表!D21=1,微程序地址入口表!D$2&amp;"&amp;",IF(微程序地址入口表!D21=0,"~"&amp;微程序地址入口表!D$2&amp;"&amp;","")),"")</f>
        <v/>
      </c>
      <c r="E20" s="23" t="str">
        <f>IF(微程序地址入口表!E21&lt;&gt;"",IF(微程序地址入口表!E21=1,微程序地址入口表!E$2&amp;"&amp;",IF(微程序地址入口表!E21=0,"~"&amp;微程序地址入口表!E$2&amp;"&amp;","")),"")</f>
        <v/>
      </c>
      <c r="F20" s="23" t="str">
        <f>IF(微程序地址入口表!F21&lt;&gt;"",IF(微程序地址入口表!F21=1,微程序地址入口表!F$2&amp;"&amp;",IF(微程序地址入口表!F21=0,"~"&amp;微程序地址入口表!F$2&amp;"&amp;","")),"")</f>
        <v/>
      </c>
      <c r="G20" s="23" t="str">
        <f>IF(微程序地址入口表!G21&lt;&gt;"",IF(微程序地址入口表!G21=1,微程序地址入口表!G$2&amp;"&amp;",IF(微程序地址入口表!G21=0,"~"&amp;微程序地址入口表!G$2&amp;"&amp;","")),"")</f>
        <v/>
      </c>
      <c r="H20" s="28" t="str">
        <f>IF(微程序地址入口表!H21&lt;&gt;"",IF(微程序地址入口表!H21=1,微程序地址入口表!H$2&amp;"&amp;",IF(微程序地址入口表!H21=0,"~"&amp;微程序地址入口表!H$2&amp;"&amp;","")),"")</f>
        <v/>
      </c>
      <c r="I20" s="27" t="str">
        <f t="shared" si="0"/>
        <v/>
      </c>
      <c r="J20" s="2" t="str">
        <f>IF(微程序地址入口表!J21=1,$I20&amp;"+","")</f>
        <v/>
      </c>
      <c r="K20" s="2" t="str">
        <f>IF(微程序地址入口表!K21=1,$I20&amp;"+","")</f>
        <v/>
      </c>
      <c r="L20" s="2" t="str">
        <f>IF(微程序地址入口表!L21=1,$I20&amp;"+","")</f>
        <v/>
      </c>
      <c r="M20" s="2" t="str">
        <f>IF(微程序地址入口表!M21=1,$I20&amp;"+","")</f>
        <v/>
      </c>
    </row>
    <row r="21" spans="1:13" hidden="1">
      <c r="A21" s="24" t="str">
        <f>IF(微程序地址入口表!A22&lt;&gt;"",IF(微程序地址入口表!A22=1,微程序地址入口表!A$2&amp;"&amp;",IF(微程序地址入口表!A22=0,"~"&amp;微程序地址入口表!A$2&amp;"&amp;","")),"")</f>
        <v/>
      </c>
      <c r="B21" s="23" t="str">
        <f>IF(微程序地址入口表!B22&lt;&gt;"",IF(微程序地址入口表!B22=1,微程序地址入口表!B$2&amp;"&amp;",IF(微程序地址入口表!B22=0,"~"&amp;微程序地址入口表!B$2&amp;"&amp;","")),"")</f>
        <v/>
      </c>
      <c r="C21" s="23" t="str">
        <f>IF(微程序地址入口表!C22&lt;&gt;"",IF(微程序地址入口表!C22=1,微程序地址入口表!C$2&amp;"&amp;",IF(微程序地址入口表!C22=0,"~"&amp;微程序地址入口表!C$2&amp;"&amp;","")),"")</f>
        <v/>
      </c>
      <c r="D21" s="23" t="str">
        <f>IF(微程序地址入口表!D22&lt;&gt;"",IF(微程序地址入口表!D22=1,微程序地址入口表!D$2&amp;"&amp;",IF(微程序地址入口表!D22=0,"~"&amp;微程序地址入口表!D$2&amp;"&amp;","")),"")</f>
        <v/>
      </c>
      <c r="E21" s="23" t="str">
        <f>IF(微程序地址入口表!E22&lt;&gt;"",IF(微程序地址入口表!E22=1,微程序地址入口表!E$2&amp;"&amp;",IF(微程序地址入口表!E22=0,"~"&amp;微程序地址入口表!E$2&amp;"&amp;","")),"")</f>
        <v/>
      </c>
      <c r="F21" s="23" t="str">
        <f>IF(微程序地址入口表!F22&lt;&gt;"",IF(微程序地址入口表!F22=1,微程序地址入口表!F$2&amp;"&amp;",IF(微程序地址入口表!F22=0,"~"&amp;微程序地址入口表!F$2&amp;"&amp;","")),"")</f>
        <v/>
      </c>
      <c r="G21" s="23" t="str">
        <f>IF(微程序地址入口表!G22&lt;&gt;"",IF(微程序地址入口表!G22=1,微程序地址入口表!G$2&amp;"&amp;",IF(微程序地址入口表!G22=0,"~"&amp;微程序地址入口表!G$2&amp;"&amp;","")),"")</f>
        <v/>
      </c>
      <c r="H21" s="28" t="str">
        <f>IF(微程序地址入口表!H22&lt;&gt;"",IF(微程序地址入口表!H22=1,微程序地址入口表!H$2&amp;"&amp;",IF(微程序地址入口表!H22=0,"~"&amp;微程序地址入口表!H$2&amp;"&amp;","")),"")</f>
        <v/>
      </c>
      <c r="I21" s="27" t="str">
        <f t="shared" si="0"/>
        <v/>
      </c>
      <c r="J21" s="2" t="str">
        <f>IF(微程序地址入口表!J22=1,$I21&amp;"+","")</f>
        <v/>
      </c>
      <c r="K21" s="2" t="str">
        <f>IF(微程序地址入口表!K22=1,$I21&amp;"+","")</f>
        <v/>
      </c>
      <c r="L21" s="2" t="str">
        <f>IF(微程序地址入口表!L22=1,$I21&amp;"+","")</f>
        <v/>
      </c>
      <c r="M21" s="2" t="str">
        <f>IF(微程序地址入口表!M22=1,$I21&amp;"+","")</f>
        <v/>
      </c>
    </row>
    <row r="22" spans="1:13" hidden="1">
      <c r="A22" s="24" t="str">
        <f>IF(微程序地址入口表!A23&lt;&gt;"",IF(微程序地址入口表!A23=1,微程序地址入口表!A$2&amp;"&amp;",IF(微程序地址入口表!A23=0,"~"&amp;微程序地址入口表!A$2&amp;"&amp;","")),"")</f>
        <v/>
      </c>
      <c r="B22" s="23" t="str">
        <f>IF(微程序地址入口表!B23&lt;&gt;"",IF(微程序地址入口表!B23=1,微程序地址入口表!B$2&amp;"&amp;",IF(微程序地址入口表!B23=0,"~"&amp;微程序地址入口表!B$2&amp;"&amp;","")),"")</f>
        <v/>
      </c>
      <c r="C22" s="23" t="str">
        <f>IF(微程序地址入口表!C23&lt;&gt;"",IF(微程序地址入口表!C23=1,微程序地址入口表!C$2&amp;"&amp;",IF(微程序地址入口表!C23=0,"~"&amp;微程序地址入口表!C$2&amp;"&amp;","")),"")</f>
        <v/>
      </c>
      <c r="D22" s="23" t="str">
        <f>IF(微程序地址入口表!D23&lt;&gt;"",IF(微程序地址入口表!D23=1,微程序地址入口表!D$2&amp;"&amp;",IF(微程序地址入口表!D23=0,"~"&amp;微程序地址入口表!D$2&amp;"&amp;","")),"")</f>
        <v/>
      </c>
      <c r="E22" s="23" t="str">
        <f>IF(微程序地址入口表!E23&lt;&gt;"",IF(微程序地址入口表!E23=1,微程序地址入口表!E$2&amp;"&amp;",IF(微程序地址入口表!E23=0,"~"&amp;微程序地址入口表!E$2&amp;"&amp;","")),"")</f>
        <v/>
      </c>
      <c r="F22" s="23" t="str">
        <f>IF(微程序地址入口表!F23&lt;&gt;"",IF(微程序地址入口表!F23=1,微程序地址入口表!F$2&amp;"&amp;",IF(微程序地址入口表!F23=0,"~"&amp;微程序地址入口表!F$2&amp;"&amp;","")),"")</f>
        <v/>
      </c>
      <c r="G22" s="23" t="str">
        <f>IF(微程序地址入口表!G23&lt;&gt;"",IF(微程序地址入口表!G23=1,微程序地址入口表!G$2&amp;"&amp;",IF(微程序地址入口表!G23=0,"~"&amp;微程序地址入口表!G$2&amp;"&amp;","")),"")</f>
        <v/>
      </c>
      <c r="H22" s="28" t="str">
        <f>IF(微程序地址入口表!H23&lt;&gt;"",IF(微程序地址入口表!H23=1,微程序地址入口表!H$2&amp;"&amp;",IF(微程序地址入口表!H23=0,"~"&amp;微程序地址入口表!H$2&amp;"&amp;","")),"")</f>
        <v/>
      </c>
      <c r="I22" s="27" t="str">
        <f t="shared" si="0"/>
        <v/>
      </c>
      <c r="J22" s="2" t="str">
        <f>IF(微程序地址入口表!J23=1,$I22&amp;"+","")</f>
        <v/>
      </c>
      <c r="K22" s="2" t="str">
        <f>IF(微程序地址入口表!K23=1,$I22&amp;"+","")</f>
        <v/>
      </c>
      <c r="L22" s="2" t="str">
        <f>IF(微程序地址入口表!L23=1,$I22&amp;"+","")</f>
        <v/>
      </c>
      <c r="M22" s="2" t="str">
        <f>IF(微程序地址入口表!M23=1,$I22&amp;"+","")</f>
        <v/>
      </c>
    </row>
    <row r="23" spans="1:13" hidden="1">
      <c r="A23" s="24" t="str">
        <f>IF(微程序地址入口表!A24&lt;&gt;"",IF(微程序地址入口表!A24=1,微程序地址入口表!A$2&amp;"&amp;",IF(微程序地址入口表!A24=0,"~"&amp;微程序地址入口表!A$2&amp;"&amp;","")),"")</f>
        <v/>
      </c>
      <c r="B23" s="23" t="str">
        <f>IF(微程序地址入口表!B24&lt;&gt;"",IF(微程序地址入口表!B24=1,微程序地址入口表!B$2&amp;"&amp;",IF(微程序地址入口表!B24=0,"~"&amp;微程序地址入口表!B$2&amp;"&amp;","")),"")</f>
        <v/>
      </c>
      <c r="C23" s="23" t="str">
        <f>IF(微程序地址入口表!C24&lt;&gt;"",IF(微程序地址入口表!C24=1,微程序地址入口表!C$2&amp;"&amp;",IF(微程序地址入口表!C24=0,"~"&amp;微程序地址入口表!C$2&amp;"&amp;","")),"")</f>
        <v/>
      </c>
      <c r="D23" s="23" t="str">
        <f>IF(微程序地址入口表!D24&lt;&gt;"",IF(微程序地址入口表!D24=1,微程序地址入口表!D$2&amp;"&amp;",IF(微程序地址入口表!D24=0,"~"&amp;微程序地址入口表!D$2&amp;"&amp;","")),"")</f>
        <v/>
      </c>
      <c r="E23" s="23" t="str">
        <f>IF(微程序地址入口表!E24&lt;&gt;"",IF(微程序地址入口表!E24=1,微程序地址入口表!E$2&amp;"&amp;",IF(微程序地址入口表!E24=0,"~"&amp;微程序地址入口表!E$2&amp;"&amp;","")),"")</f>
        <v/>
      </c>
      <c r="F23" s="23" t="str">
        <f>IF(微程序地址入口表!F24&lt;&gt;"",IF(微程序地址入口表!F24=1,微程序地址入口表!F$2&amp;"&amp;",IF(微程序地址入口表!F24=0,"~"&amp;微程序地址入口表!F$2&amp;"&amp;","")),"")</f>
        <v/>
      </c>
      <c r="G23" s="23" t="str">
        <f>IF(微程序地址入口表!G24&lt;&gt;"",IF(微程序地址入口表!G24=1,微程序地址入口表!G$2&amp;"&amp;",IF(微程序地址入口表!G24=0,"~"&amp;微程序地址入口表!G$2&amp;"&amp;","")),"")</f>
        <v/>
      </c>
      <c r="H23" s="28" t="str">
        <f>IF(微程序地址入口表!H24&lt;&gt;"",IF(微程序地址入口表!H24=1,微程序地址入口表!H$2&amp;"&amp;",IF(微程序地址入口表!H24=0,"~"&amp;微程序地址入口表!H$2&amp;"&amp;","")),"")</f>
        <v/>
      </c>
      <c r="I23" s="27" t="str">
        <f t="shared" si="0"/>
        <v/>
      </c>
      <c r="J23" s="2" t="str">
        <f>IF(微程序地址入口表!J24=1,$I23&amp;"+","")</f>
        <v/>
      </c>
      <c r="K23" s="2" t="str">
        <f>IF(微程序地址入口表!K24=1,$I23&amp;"+","")</f>
        <v/>
      </c>
      <c r="L23" s="2" t="str">
        <f>IF(微程序地址入口表!L24=1,$I23&amp;"+","")</f>
        <v/>
      </c>
      <c r="M23" s="2" t="str">
        <f>IF(微程序地址入口表!M24=1,$I23&amp;"+","")</f>
        <v/>
      </c>
    </row>
    <row r="24" spans="1:13" hidden="1">
      <c r="A24" s="24" t="str">
        <f>IF(微程序地址入口表!A25&lt;&gt;"",IF(微程序地址入口表!A25=1,微程序地址入口表!A$2&amp;"&amp;",IF(微程序地址入口表!A25=0,"~"&amp;微程序地址入口表!A$2&amp;"&amp;","")),"")</f>
        <v/>
      </c>
      <c r="B24" s="23" t="str">
        <f>IF(微程序地址入口表!B25&lt;&gt;"",IF(微程序地址入口表!B25=1,微程序地址入口表!B$2&amp;"&amp;",IF(微程序地址入口表!B25=0,"~"&amp;微程序地址入口表!B$2&amp;"&amp;","")),"")</f>
        <v/>
      </c>
      <c r="C24" s="23" t="str">
        <f>IF(微程序地址入口表!C25&lt;&gt;"",IF(微程序地址入口表!C25=1,微程序地址入口表!C$2&amp;"&amp;",IF(微程序地址入口表!C25=0,"~"&amp;微程序地址入口表!C$2&amp;"&amp;","")),"")</f>
        <v/>
      </c>
      <c r="D24" s="23" t="str">
        <f>IF(微程序地址入口表!D25&lt;&gt;"",IF(微程序地址入口表!D25=1,微程序地址入口表!D$2&amp;"&amp;",IF(微程序地址入口表!D25=0,"~"&amp;微程序地址入口表!D$2&amp;"&amp;","")),"")</f>
        <v/>
      </c>
      <c r="E24" s="23" t="str">
        <f>IF(微程序地址入口表!E25&lt;&gt;"",IF(微程序地址入口表!E25=1,微程序地址入口表!E$2&amp;"&amp;",IF(微程序地址入口表!E25=0,"~"&amp;微程序地址入口表!E$2&amp;"&amp;","")),"")</f>
        <v/>
      </c>
      <c r="F24" s="23" t="str">
        <f>IF(微程序地址入口表!F25&lt;&gt;"",IF(微程序地址入口表!F25=1,微程序地址入口表!F$2&amp;"&amp;",IF(微程序地址入口表!F25=0,"~"&amp;微程序地址入口表!F$2&amp;"&amp;","")),"")</f>
        <v/>
      </c>
      <c r="G24" s="23" t="str">
        <f>IF(微程序地址入口表!G25&lt;&gt;"",IF(微程序地址入口表!G25=1,微程序地址入口表!G$2&amp;"&amp;",IF(微程序地址入口表!G25=0,"~"&amp;微程序地址入口表!G$2&amp;"&amp;","")),"")</f>
        <v/>
      </c>
      <c r="H24" s="28" t="str">
        <f>IF(微程序地址入口表!H25&lt;&gt;"",IF(微程序地址入口表!H25=1,微程序地址入口表!H$2&amp;"&amp;",IF(微程序地址入口表!H25=0,"~"&amp;微程序地址入口表!H$2&amp;"&amp;","")),"")</f>
        <v/>
      </c>
      <c r="I24" s="27" t="str">
        <f t="shared" si="0"/>
        <v/>
      </c>
      <c r="J24" s="2" t="str">
        <f>IF(微程序地址入口表!J25=1,$I24&amp;"+","")</f>
        <v/>
      </c>
      <c r="K24" s="2" t="str">
        <f>IF(微程序地址入口表!K25=1,$I24&amp;"+","")</f>
        <v/>
      </c>
      <c r="L24" s="2" t="str">
        <f>IF(微程序地址入口表!L25=1,$I24&amp;"+","")</f>
        <v/>
      </c>
      <c r="M24" s="2" t="str">
        <f>IF(微程序地址入口表!M25=1,$I24&amp;"+","")</f>
        <v/>
      </c>
    </row>
    <row r="25" spans="1:13" hidden="1">
      <c r="A25" s="24" t="str">
        <f>IF(微程序地址入口表!A26&lt;&gt;"",IF(微程序地址入口表!A26=1,微程序地址入口表!A$2&amp;"&amp;",IF(微程序地址入口表!A26=0,"~"&amp;微程序地址入口表!A$2&amp;"&amp;","")),"")</f>
        <v/>
      </c>
      <c r="B25" s="23" t="str">
        <f>IF(微程序地址入口表!B26&lt;&gt;"",IF(微程序地址入口表!B26=1,微程序地址入口表!B$2&amp;"&amp;",IF(微程序地址入口表!B26=0,"~"&amp;微程序地址入口表!B$2&amp;"&amp;","")),"")</f>
        <v/>
      </c>
      <c r="C25" s="23" t="str">
        <f>IF(微程序地址入口表!C26&lt;&gt;"",IF(微程序地址入口表!C26=1,微程序地址入口表!C$2&amp;"&amp;",IF(微程序地址入口表!C26=0,"~"&amp;微程序地址入口表!C$2&amp;"&amp;","")),"")</f>
        <v/>
      </c>
      <c r="D25" s="23" t="str">
        <f>IF(微程序地址入口表!D26&lt;&gt;"",IF(微程序地址入口表!D26=1,微程序地址入口表!D$2&amp;"&amp;",IF(微程序地址入口表!D26=0,"~"&amp;微程序地址入口表!D$2&amp;"&amp;","")),"")</f>
        <v/>
      </c>
      <c r="E25" s="23" t="str">
        <f>IF(微程序地址入口表!E26&lt;&gt;"",IF(微程序地址入口表!E26=1,微程序地址入口表!E$2&amp;"&amp;",IF(微程序地址入口表!E26=0,"~"&amp;微程序地址入口表!E$2&amp;"&amp;","")),"")</f>
        <v/>
      </c>
      <c r="F25" s="23" t="str">
        <f>IF(微程序地址入口表!F26&lt;&gt;"",IF(微程序地址入口表!F26=1,微程序地址入口表!F$2&amp;"&amp;",IF(微程序地址入口表!F26=0,"~"&amp;微程序地址入口表!F$2&amp;"&amp;","")),"")</f>
        <v/>
      </c>
      <c r="G25" s="23" t="str">
        <f>IF(微程序地址入口表!G26&lt;&gt;"",IF(微程序地址入口表!G26=1,微程序地址入口表!G$2&amp;"&amp;",IF(微程序地址入口表!G26=0,"~"&amp;微程序地址入口表!G$2&amp;"&amp;","")),"")</f>
        <v/>
      </c>
      <c r="H25" s="28" t="str">
        <f>IF(微程序地址入口表!H26&lt;&gt;"",IF(微程序地址入口表!H26=1,微程序地址入口表!H$2&amp;"&amp;",IF(微程序地址入口表!H26=0,"~"&amp;微程序地址入口表!H$2&amp;"&amp;","")),"")</f>
        <v/>
      </c>
      <c r="I25" s="27" t="str">
        <f t="shared" si="0"/>
        <v/>
      </c>
      <c r="J25" s="2" t="str">
        <f>IF(微程序地址入口表!J26=1,$I25&amp;"+","")</f>
        <v/>
      </c>
      <c r="K25" s="2" t="str">
        <f>IF(微程序地址入口表!K26=1,$I25&amp;"+","")</f>
        <v/>
      </c>
      <c r="L25" s="2" t="str">
        <f>IF(微程序地址入口表!L26=1,$I25&amp;"+","")</f>
        <v/>
      </c>
      <c r="M25" s="2" t="str">
        <f>IF(微程序地址入口表!M26=1,$I25&amp;"+","")</f>
        <v/>
      </c>
    </row>
    <row r="26" spans="1:13" hidden="1">
      <c r="A26" s="24" t="str">
        <f>IF(微程序地址入口表!A27&lt;&gt;"",IF(微程序地址入口表!A27=1,微程序地址入口表!A$2&amp;"&amp;",IF(微程序地址入口表!A27=0,"~"&amp;微程序地址入口表!A$2&amp;"&amp;","")),"")</f>
        <v/>
      </c>
      <c r="B26" s="23" t="str">
        <f>IF(微程序地址入口表!B27&lt;&gt;"",IF(微程序地址入口表!B27=1,微程序地址入口表!B$2&amp;"&amp;",IF(微程序地址入口表!B27=0,"~"&amp;微程序地址入口表!B$2&amp;"&amp;","")),"")</f>
        <v/>
      </c>
      <c r="C26" s="23" t="str">
        <f>IF(微程序地址入口表!C27&lt;&gt;"",IF(微程序地址入口表!C27=1,微程序地址入口表!C$2&amp;"&amp;",IF(微程序地址入口表!C27=0,"~"&amp;微程序地址入口表!C$2&amp;"&amp;","")),"")</f>
        <v/>
      </c>
      <c r="D26" s="23" t="str">
        <f>IF(微程序地址入口表!D27&lt;&gt;"",IF(微程序地址入口表!D27=1,微程序地址入口表!D$2&amp;"&amp;",IF(微程序地址入口表!D27=0,"~"&amp;微程序地址入口表!D$2&amp;"&amp;","")),"")</f>
        <v/>
      </c>
      <c r="E26" s="23" t="str">
        <f>IF(微程序地址入口表!E27&lt;&gt;"",IF(微程序地址入口表!E27=1,微程序地址入口表!E$2&amp;"&amp;",IF(微程序地址入口表!E27=0,"~"&amp;微程序地址入口表!E$2&amp;"&amp;","")),"")</f>
        <v/>
      </c>
      <c r="F26" s="23" t="str">
        <f>IF(微程序地址入口表!F27&lt;&gt;"",IF(微程序地址入口表!F27=1,微程序地址入口表!F$2&amp;"&amp;",IF(微程序地址入口表!F27=0,"~"&amp;微程序地址入口表!F$2&amp;"&amp;","")),"")</f>
        <v/>
      </c>
      <c r="G26" s="23" t="str">
        <f>IF(微程序地址入口表!G27&lt;&gt;"",IF(微程序地址入口表!G27=1,微程序地址入口表!G$2&amp;"&amp;",IF(微程序地址入口表!G27=0,"~"&amp;微程序地址入口表!G$2&amp;"&amp;","")),"")</f>
        <v/>
      </c>
      <c r="H26" s="28" t="str">
        <f>IF(微程序地址入口表!H27&lt;&gt;"",IF(微程序地址入口表!H27=1,微程序地址入口表!H$2&amp;"&amp;",IF(微程序地址入口表!H27=0,"~"&amp;微程序地址入口表!H$2&amp;"&amp;","")),"")</f>
        <v/>
      </c>
      <c r="I26" s="27" t="str">
        <f t="shared" si="0"/>
        <v/>
      </c>
      <c r="J26" s="2" t="str">
        <f>IF(微程序地址入口表!J27=1,$I26&amp;"+","")</f>
        <v/>
      </c>
      <c r="K26" s="2" t="str">
        <f>IF(微程序地址入口表!K27=1,$I26&amp;"+","")</f>
        <v/>
      </c>
      <c r="L26" s="2" t="str">
        <f>IF(微程序地址入口表!L27=1,$I26&amp;"+","")</f>
        <v/>
      </c>
      <c r="M26" s="2" t="str">
        <f>IF(微程序地址入口表!M27=1,$I26&amp;"+","")</f>
        <v/>
      </c>
    </row>
    <row r="27" spans="1:13" hidden="1">
      <c r="A27" s="24" t="str">
        <f>IF(微程序地址入口表!A28&lt;&gt;"",IF(微程序地址入口表!A28=1,微程序地址入口表!A$2&amp;"&amp;",IF(微程序地址入口表!A28=0,"~"&amp;微程序地址入口表!A$2&amp;"&amp;","")),"")</f>
        <v/>
      </c>
      <c r="B27" s="23" t="str">
        <f>IF(微程序地址入口表!B28&lt;&gt;"",IF(微程序地址入口表!B28=1,微程序地址入口表!B$2&amp;"&amp;",IF(微程序地址入口表!B28=0,"~"&amp;微程序地址入口表!B$2&amp;"&amp;","")),"")</f>
        <v/>
      </c>
      <c r="C27" s="23" t="str">
        <f>IF(微程序地址入口表!C28&lt;&gt;"",IF(微程序地址入口表!C28=1,微程序地址入口表!C$2&amp;"&amp;",IF(微程序地址入口表!C28=0,"~"&amp;微程序地址入口表!C$2&amp;"&amp;","")),"")</f>
        <v/>
      </c>
      <c r="D27" s="23" t="str">
        <f>IF(微程序地址入口表!D28&lt;&gt;"",IF(微程序地址入口表!D28=1,微程序地址入口表!D$2&amp;"&amp;",IF(微程序地址入口表!D28=0,"~"&amp;微程序地址入口表!D$2&amp;"&amp;","")),"")</f>
        <v/>
      </c>
      <c r="E27" s="23" t="str">
        <f>IF(微程序地址入口表!E28&lt;&gt;"",IF(微程序地址入口表!E28=1,微程序地址入口表!E$2&amp;"&amp;",IF(微程序地址入口表!E28=0,"~"&amp;微程序地址入口表!E$2&amp;"&amp;","")),"")</f>
        <v/>
      </c>
      <c r="F27" s="23" t="str">
        <f>IF(微程序地址入口表!F28&lt;&gt;"",IF(微程序地址入口表!F28=1,微程序地址入口表!F$2&amp;"&amp;",IF(微程序地址入口表!F28=0,"~"&amp;微程序地址入口表!F$2&amp;"&amp;","")),"")</f>
        <v/>
      </c>
      <c r="G27" s="23" t="str">
        <f>IF(微程序地址入口表!G28&lt;&gt;"",IF(微程序地址入口表!G28=1,微程序地址入口表!G$2&amp;"&amp;",IF(微程序地址入口表!G28=0,"~"&amp;微程序地址入口表!G$2&amp;"&amp;","")),"")</f>
        <v/>
      </c>
      <c r="H27" s="28" t="str">
        <f>IF(微程序地址入口表!H28&lt;&gt;"",IF(微程序地址入口表!H28=1,微程序地址入口表!H$2&amp;"&amp;",IF(微程序地址入口表!H28=0,"~"&amp;微程序地址入口表!H$2&amp;"&amp;","")),"")</f>
        <v/>
      </c>
      <c r="I27" s="27" t="str">
        <f t="shared" si="0"/>
        <v/>
      </c>
      <c r="J27" s="2" t="str">
        <f>IF(微程序地址入口表!J28=1,$I27&amp;"+","")</f>
        <v/>
      </c>
      <c r="K27" s="2" t="str">
        <f>IF(微程序地址入口表!K28=1,$I27&amp;"+","")</f>
        <v/>
      </c>
      <c r="L27" s="2" t="str">
        <f>IF(微程序地址入口表!L28=1,$I27&amp;"+","")</f>
        <v/>
      </c>
      <c r="M27" s="2" t="str">
        <f>IF(微程序地址入口表!M28=1,$I27&amp;"+","")</f>
        <v/>
      </c>
    </row>
    <row r="28" spans="1:13" hidden="1">
      <c r="A28" s="24" t="str">
        <f>IF(微程序地址入口表!A29&lt;&gt;"",IF(微程序地址入口表!A29=1,微程序地址入口表!A$2&amp;"&amp;",IF(微程序地址入口表!A29=0,"~"&amp;微程序地址入口表!A$2&amp;"&amp;","")),"")</f>
        <v/>
      </c>
      <c r="B28" s="23" t="str">
        <f>IF(微程序地址入口表!B29&lt;&gt;"",IF(微程序地址入口表!B29=1,微程序地址入口表!B$2&amp;"&amp;",IF(微程序地址入口表!B29=0,"~"&amp;微程序地址入口表!B$2&amp;"&amp;","")),"")</f>
        <v/>
      </c>
      <c r="C28" s="23" t="str">
        <f>IF(微程序地址入口表!C29&lt;&gt;"",IF(微程序地址入口表!C29=1,微程序地址入口表!C$2&amp;"&amp;",IF(微程序地址入口表!C29=0,"~"&amp;微程序地址入口表!C$2&amp;"&amp;","")),"")</f>
        <v/>
      </c>
      <c r="D28" s="23" t="str">
        <f>IF(微程序地址入口表!D29&lt;&gt;"",IF(微程序地址入口表!D29=1,微程序地址入口表!D$2&amp;"&amp;",IF(微程序地址入口表!D29=0,"~"&amp;微程序地址入口表!D$2&amp;"&amp;","")),"")</f>
        <v/>
      </c>
      <c r="E28" s="23" t="str">
        <f>IF(微程序地址入口表!E29&lt;&gt;"",IF(微程序地址入口表!E29=1,微程序地址入口表!E$2&amp;"&amp;",IF(微程序地址入口表!E29=0,"~"&amp;微程序地址入口表!E$2&amp;"&amp;","")),"")</f>
        <v/>
      </c>
      <c r="F28" s="23" t="str">
        <f>IF(微程序地址入口表!F29&lt;&gt;"",IF(微程序地址入口表!F29=1,微程序地址入口表!F$2&amp;"&amp;",IF(微程序地址入口表!F29=0,"~"&amp;微程序地址入口表!F$2&amp;"&amp;","")),"")</f>
        <v/>
      </c>
      <c r="G28" s="23" t="str">
        <f>IF(微程序地址入口表!G29&lt;&gt;"",IF(微程序地址入口表!G29=1,微程序地址入口表!G$2&amp;"&amp;",IF(微程序地址入口表!G29=0,"~"&amp;微程序地址入口表!G$2&amp;"&amp;","")),"")</f>
        <v/>
      </c>
      <c r="H28" s="28" t="str">
        <f>IF(微程序地址入口表!H29&lt;&gt;"",IF(微程序地址入口表!H29=1,微程序地址入口表!H$2&amp;"&amp;",IF(微程序地址入口表!H29=0,"~"&amp;微程序地址入口表!H$2&amp;"&amp;","")),"")</f>
        <v/>
      </c>
      <c r="I28" s="27" t="str">
        <f t="shared" si="0"/>
        <v/>
      </c>
      <c r="J28" s="2" t="str">
        <f>IF(微程序地址入口表!J29=1,$I28&amp;"+","")</f>
        <v/>
      </c>
      <c r="K28" s="2" t="str">
        <f>IF(微程序地址入口表!K29=1,$I28&amp;"+","")</f>
        <v/>
      </c>
      <c r="L28" s="2" t="str">
        <f>IF(微程序地址入口表!L29=1,$I28&amp;"+","")</f>
        <v/>
      </c>
      <c r="M28" s="2" t="str">
        <f>IF(微程序地址入口表!M29=1,$I28&amp;"+","")</f>
        <v/>
      </c>
    </row>
    <row r="29" spans="1:13" hidden="1">
      <c r="A29" s="24" t="str">
        <f>IF(微程序地址入口表!A30&lt;&gt;"",IF(微程序地址入口表!A30=1,微程序地址入口表!A$2&amp;"&amp;",IF(微程序地址入口表!A30=0,"~"&amp;微程序地址入口表!A$2&amp;"&amp;","")),"")</f>
        <v/>
      </c>
      <c r="B29" s="23" t="str">
        <f>IF(微程序地址入口表!B30&lt;&gt;"",IF(微程序地址入口表!B30=1,微程序地址入口表!B$2&amp;"&amp;",IF(微程序地址入口表!B30=0,"~"&amp;微程序地址入口表!B$2&amp;"&amp;","")),"")</f>
        <v/>
      </c>
      <c r="C29" s="23" t="str">
        <f>IF(微程序地址入口表!C30&lt;&gt;"",IF(微程序地址入口表!C30=1,微程序地址入口表!C$2&amp;"&amp;",IF(微程序地址入口表!C30=0,"~"&amp;微程序地址入口表!C$2&amp;"&amp;","")),"")</f>
        <v/>
      </c>
      <c r="D29" s="23" t="str">
        <f>IF(微程序地址入口表!D30&lt;&gt;"",IF(微程序地址入口表!D30=1,微程序地址入口表!D$2&amp;"&amp;",IF(微程序地址入口表!D30=0,"~"&amp;微程序地址入口表!D$2&amp;"&amp;","")),"")</f>
        <v/>
      </c>
      <c r="E29" s="23" t="str">
        <f>IF(微程序地址入口表!E30&lt;&gt;"",IF(微程序地址入口表!E30=1,微程序地址入口表!E$2&amp;"&amp;",IF(微程序地址入口表!E30=0,"~"&amp;微程序地址入口表!E$2&amp;"&amp;","")),"")</f>
        <v/>
      </c>
      <c r="F29" s="23" t="str">
        <f>IF(微程序地址入口表!F30&lt;&gt;"",IF(微程序地址入口表!F30=1,微程序地址入口表!F$2&amp;"&amp;",IF(微程序地址入口表!F30=0,"~"&amp;微程序地址入口表!F$2&amp;"&amp;","")),"")</f>
        <v/>
      </c>
      <c r="G29" s="23" t="str">
        <f>IF(微程序地址入口表!G30&lt;&gt;"",IF(微程序地址入口表!G30=1,微程序地址入口表!G$2&amp;"&amp;",IF(微程序地址入口表!G30=0,"~"&amp;微程序地址入口表!G$2&amp;"&amp;","")),"")</f>
        <v/>
      </c>
      <c r="H29" s="28" t="str">
        <f>IF(微程序地址入口表!H30&lt;&gt;"",IF(微程序地址入口表!H30=1,微程序地址入口表!H$2&amp;"&amp;",IF(微程序地址入口表!H30=0,"~"&amp;微程序地址入口表!H$2&amp;"&amp;","")),"")</f>
        <v/>
      </c>
      <c r="I29" s="27" t="str">
        <f t="shared" si="0"/>
        <v/>
      </c>
      <c r="J29" s="2" t="str">
        <f>IF(微程序地址入口表!J30=1,$I29&amp;"+","")</f>
        <v/>
      </c>
      <c r="K29" s="2" t="str">
        <f>IF(微程序地址入口表!K30=1,$I29&amp;"+","")</f>
        <v/>
      </c>
      <c r="L29" s="2" t="str">
        <f>IF(微程序地址入口表!L30=1,$I29&amp;"+","")</f>
        <v/>
      </c>
      <c r="M29" s="2" t="str">
        <f>IF(微程序地址入口表!M30=1,$I29&amp;"+","")</f>
        <v/>
      </c>
    </row>
    <row r="30" spans="1:13" ht="16" hidden="1" thickBot="1">
      <c r="A30" s="24" t="str">
        <f>IF(微程序地址入口表!A31&lt;&gt;"",IF(微程序地址入口表!A31=1,微程序地址入口表!A$2&amp;"&amp;",IF(微程序地址入口表!A31=0,"~"&amp;微程序地址入口表!A$2&amp;"&amp;","")),"")</f>
        <v/>
      </c>
      <c r="B30" s="23" t="str">
        <f>IF(微程序地址入口表!B31&lt;&gt;"",IF(微程序地址入口表!B31=1,微程序地址入口表!B$2&amp;"&amp;",IF(微程序地址入口表!B31=0,"~"&amp;微程序地址入口表!B$2&amp;"&amp;","")),"")</f>
        <v/>
      </c>
      <c r="C30" s="23" t="str">
        <f>IF(微程序地址入口表!C31&lt;&gt;"",IF(微程序地址入口表!C31=1,微程序地址入口表!C$2&amp;"&amp;",IF(微程序地址入口表!C31=0,"~"&amp;微程序地址入口表!C$2&amp;"&amp;","")),"")</f>
        <v/>
      </c>
      <c r="D30" s="23" t="str">
        <f>IF(微程序地址入口表!D31&lt;&gt;"",IF(微程序地址入口表!D31=1,微程序地址入口表!D$2&amp;"&amp;",IF(微程序地址入口表!D31=0,"~"&amp;微程序地址入口表!D$2&amp;"&amp;","")),"")</f>
        <v/>
      </c>
      <c r="E30" s="23" t="str">
        <f>IF(微程序地址入口表!E31&lt;&gt;"",IF(微程序地址入口表!E31=1,微程序地址入口表!E$2&amp;"&amp;",IF(微程序地址入口表!E31=0,"~"&amp;微程序地址入口表!E$2&amp;"&amp;","")),"")</f>
        <v/>
      </c>
      <c r="F30" s="23" t="str">
        <f>IF(微程序地址入口表!F31&lt;&gt;"",IF(微程序地址入口表!F31=1,微程序地址入口表!F$2&amp;"&amp;",IF(微程序地址入口表!F31=0,"~"&amp;微程序地址入口表!F$2&amp;"&amp;","")),"")</f>
        <v/>
      </c>
      <c r="G30" s="23" t="str">
        <f>IF(微程序地址入口表!G31&lt;&gt;"",IF(微程序地址入口表!G31=1,微程序地址入口表!G$2&amp;"&amp;",IF(微程序地址入口表!G31=0,"~"&amp;微程序地址入口表!G$2&amp;"&amp;","")),"")</f>
        <v/>
      </c>
      <c r="H30" s="28" t="str">
        <f>IF(微程序地址入口表!H31&lt;&gt;"",IF(微程序地址入口表!H31=1,微程序地址入口表!H$2&amp;"&amp;",IF(微程序地址入口表!H31=0,"~"&amp;微程序地址入口表!H$2&amp;"&amp;","")),"")</f>
        <v/>
      </c>
      <c r="I30" s="27" t="str">
        <f t="shared" si="0"/>
        <v/>
      </c>
      <c r="J30" s="3" t="str">
        <f>IF(微程序地址入口表!J31=1,$I30&amp;"+","")</f>
        <v/>
      </c>
      <c r="K30" s="3" t="str">
        <f>IF(微程序地址入口表!K31=1,$I30&amp;"+","")</f>
        <v/>
      </c>
      <c r="L30" s="3" t="str">
        <f>IF(微程序地址入口表!L31=1,$I30&amp;"+","")</f>
        <v/>
      </c>
      <c r="M30" s="3" t="str">
        <f>IF(微程序地址入口表!M31=1,$I30&amp;"+","")</f>
        <v/>
      </c>
    </row>
    <row r="31" spans="1:13" ht="18" thickBot="1">
      <c r="A31" s="53"/>
      <c r="B31" s="53"/>
      <c r="C31" s="53"/>
      <c r="D31" s="53"/>
      <c r="E31" s="53"/>
      <c r="F31" s="53"/>
      <c r="G31" s="53"/>
      <c r="H31" s="53"/>
      <c r="I31" s="54"/>
      <c r="J31" s="44" t="str">
        <f>IF(LEN(J32)&gt;1,LEFT(J32,LEN(J32)-1),"")</f>
        <v>ADDI+BEQ+BNE+SYSCALL</v>
      </c>
      <c r="K31" s="44" t="str">
        <f>IF(LEN(K32)&gt;1,LEFT(K32,LEN(K32)-1),"")</f>
        <v>R_Type+SW+SYSCALL</v>
      </c>
      <c r="L31" s="44" t="str">
        <f>IF(LEN(L32)&gt;1,LEFT(L32,LEN(L32)-1),"")</f>
        <v>R_Type+ADDI+LW+BNE</v>
      </c>
      <c r="M31" s="45" t="str">
        <f>IF(LEN(M32)&gt;1,LEFT(M32,LEN(M32)-1),"")</f>
        <v>R_Type+ADDI+SW+BEQ+SYSCALL</v>
      </c>
    </row>
    <row r="32" spans="1:13" ht="17.25" hidden="1" customHeight="1">
      <c r="A32" s="25"/>
      <c r="B32" s="25"/>
      <c r="C32" s="25"/>
      <c r="D32" s="25"/>
      <c r="E32" s="25"/>
      <c r="F32" s="25"/>
      <c r="G32" s="25"/>
      <c r="H32" s="25"/>
      <c r="I32" s="29"/>
      <c r="J32" s="4" t="str">
        <f>CONCATENATE(J2,J3,J4,J5,J6,J7,J8,J9,J10,J11,J12,J13,J14,J15,J16,J17,J18,J19,J20,J21,J22,J23,J24,J25,J26,J27,J28,J29,J30)</f>
        <v>ADDI+BEQ+BNE+SYSCALL+</v>
      </c>
      <c r="K32" s="4" t="str">
        <f t="shared" ref="K32:M32" si="1">CONCATENATE(K2,K3,K4,K5,K6,K7,K8,K9,K10,K11,K12,K13,K14,K15,K16,K17,K18,K19,K20,K21,K22,K23,K24,K25,K26,K27,K28,K29,K30)</f>
        <v>R_Type+SW+SYSCALL+</v>
      </c>
      <c r="L32" s="4" t="str">
        <f t="shared" ref="L32" si="2">CONCATENATE(L2,L3,L4,L5,L6,L7,L8,L9,L10,L11,L12,L13,L14,L15,L16,L17,L18,L19,L20,L21,L22,L23,L24,L25,L26,L27,L28,L29,L30)</f>
        <v>R_Type+ADDI+LW+BNE+</v>
      </c>
      <c r="M32" s="4" t="str">
        <f t="shared" si="1"/>
        <v>R_Type+ADDI+SW+BEQ+SYSCALL+</v>
      </c>
    </row>
    <row r="35" spans="1:11" ht="17">
      <c r="A35" s="5"/>
      <c r="B35" s="5"/>
      <c r="I35" s="30"/>
    </row>
    <row r="36" spans="1:11" ht="17">
      <c r="K36" s="5" t="s">
        <v>2</v>
      </c>
    </row>
    <row r="38" spans="1:11" ht="17">
      <c r="C38" s="55" t="s">
        <v>17</v>
      </c>
      <c r="D38" s="56"/>
      <c r="E38" s="56"/>
      <c r="F38" s="56"/>
      <c r="G38" s="56"/>
      <c r="H38" s="56"/>
      <c r="I38" s="56"/>
      <c r="J38" s="56"/>
      <c r="K38" s="56"/>
    </row>
  </sheetData>
  <sheetProtection sheet="1" objects="1" scenarios="1"/>
  <mergeCells count="2">
    <mergeCell ref="A31:I31"/>
    <mergeCell ref="C38:K38"/>
  </mergeCells>
  <phoneticPr fontId="12" type="noConversion"/>
  <conditionalFormatting sqref="J31:M31">
    <cfRule type="containsBlanks" dxfId="1" priority="31">
      <formula>LEN(TRIM(J31))=0</formula>
    </cfRule>
  </conditionalFormatting>
  <conditionalFormatting sqref="J2:M30">
    <cfRule type="containsText" dxfId="0" priority="30" operator="containsText" text="1">
      <formula>NOT(ISERROR(SEARCH("1",J2)))</formula>
    </cfRule>
  </conditionalFormatting>
  <dataValidations count="3">
    <dataValidation allowBlank="1" showInputMessage="1" showErrorMessage="1" promptTitle="次态状态位表达式" prompt="次态状态位逻辑表达式，复制到Logisim即可" sqref="J31:M31" xr:uid="{00000000-0002-0000-0100-000000000000}"/>
    <dataValidation allowBlank="1" showInputMessage="1" showErrorMessage="1" promptTitle="次态状态位" prompt="次态状态位逻辑表达式生成" sqref="M32:M34 M37:M1048576 L32:L1048576 J32:K37 J39:K1048576" xr:uid="{00000000-0002-0000-0100-000001000000}"/>
    <dataValidation allowBlank="1" showInputMessage="1" showErrorMessage="1" promptTitle="次态状态位" prompt="次态状态位生成条件最小项" sqref="J1:M30" xr:uid="{00000000-0002-0000-0100-000002000000}"/>
  </dataValidations>
  <pageMargins left="0.7" right="0.7" top="0.75" bottom="0.75" header="0.3" footer="0.3"/>
  <pageSetup paperSize="9" orientation="portrait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微程序地址入口表</vt:lpstr>
      <vt:lpstr>地址逻辑自动生成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tiger</dc:creator>
  <cp:lastModifiedBy>姚晨炫</cp:lastModifiedBy>
  <cp:lastPrinted>2019-03-05T06:30:00Z</cp:lastPrinted>
  <dcterms:created xsi:type="dcterms:W3CDTF">2018-06-11T03:29:00Z</dcterms:created>
  <dcterms:modified xsi:type="dcterms:W3CDTF">2023-06-01T07:17:40Z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