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2995" windowHeight="6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" i="1" l="1"/>
  <c r="O15" i="1" s="1"/>
  <c r="J15" i="1"/>
  <c r="I16" i="1"/>
  <c r="O16" i="1" s="1"/>
  <c r="J16" i="1"/>
  <c r="I17" i="1"/>
  <c r="O17" i="1" s="1"/>
  <c r="J17" i="1"/>
  <c r="I18" i="1"/>
  <c r="O18" i="1" s="1"/>
  <c r="J18" i="1"/>
  <c r="I19" i="1"/>
  <c r="O19" i="1" s="1"/>
  <c r="J19" i="1"/>
  <c r="I20" i="1"/>
  <c r="O20" i="1" s="1"/>
  <c r="J20" i="1"/>
  <c r="I21" i="1"/>
  <c r="O21" i="1" s="1"/>
  <c r="J21" i="1"/>
  <c r="I22" i="1"/>
  <c r="O22" i="1" s="1"/>
  <c r="J22" i="1"/>
  <c r="I23" i="1"/>
  <c r="O23" i="1" s="1"/>
  <c r="J23" i="1"/>
  <c r="I24" i="1"/>
  <c r="O24" i="1" s="1"/>
  <c r="J24" i="1"/>
  <c r="I25" i="1"/>
  <c r="O25" i="1" s="1"/>
  <c r="J25" i="1"/>
  <c r="I26" i="1"/>
  <c r="O26" i="1" s="1"/>
  <c r="J26" i="1"/>
  <c r="I27" i="1"/>
  <c r="O27" i="1" s="1"/>
  <c r="J27" i="1"/>
  <c r="I28" i="1"/>
  <c r="O28" i="1" s="1"/>
  <c r="J28" i="1"/>
  <c r="I29" i="1"/>
  <c r="O29" i="1" s="1"/>
  <c r="J29" i="1"/>
  <c r="I30" i="1"/>
  <c r="O30" i="1" s="1"/>
  <c r="J30" i="1"/>
  <c r="I31" i="1"/>
  <c r="O31" i="1" s="1"/>
  <c r="J31" i="1"/>
  <c r="I32" i="1"/>
  <c r="O32" i="1" s="1"/>
  <c r="J32" i="1"/>
  <c r="I33" i="1"/>
  <c r="O33" i="1" s="1"/>
  <c r="J33" i="1"/>
  <c r="I34" i="1"/>
  <c r="O34" i="1" s="1"/>
  <c r="J34" i="1"/>
  <c r="I35" i="1"/>
  <c r="O35" i="1" s="1"/>
  <c r="J35" i="1"/>
  <c r="I36" i="1"/>
  <c r="O36" i="1" s="1"/>
  <c r="J36" i="1"/>
  <c r="I37" i="1"/>
  <c r="O37" i="1" s="1"/>
  <c r="J37" i="1"/>
  <c r="I38" i="1"/>
  <c r="O38" i="1" s="1"/>
  <c r="J38" i="1"/>
  <c r="I39" i="1"/>
  <c r="O39" i="1" s="1"/>
  <c r="J39" i="1"/>
  <c r="I40" i="1"/>
  <c r="O40" i="1" s="1"/>
  <c r="J40" i="1"/>
  <c r="I41" i="1"/>
  <c r="O41" i="1" s="1"/>
  <c r="J41" i="1"/>
  <c r="I42" i="1"/>
  <c r="O42" i="1" s="1"/>
  <c r="J42" i="1"/>
  <c r="I11" i="1"/>
  <c r="O11" i="1" s="1"/>
  <c r="J11" i="1"/>
  <c r="I12" i="1"/>
  <c r="O12" i="1" s="1"/>
  <c r="J12" i="1"/>
  <c r="I13" i="1"/>
  <c r="O13" i="1" s="1"/>
  <c r="J13" i="1"/>
  <c r="I14" i="1"/>
  <c r="O14" i="1" s="1"/>
  <c r="J14" i="1"/>
  <c r="J7" i="1"/>
  <c r="J8" i="1"/>
  <c r="J9" i="1"/>
  <c r="J10" i="1"/>
  <c r="J4" i="1"/>
  <c r="J5" i="1"/>
  <c r="J6" i="1"/>
  <c r="J3" i="1"/>
  <c r="I7" i="1"/>
  <c r="O7" i="1" s="1"/>
  <c r="I8" i="1"/>
  <c r="O8" i="1" s="1"/>
  <c r="I9" i="1"/>
  <c r="O9" i="1" s="1"/>
  <c r="I10" i="1"/>
  <c r="O10" i="1" s="1"/>
  <c r="I4" i="1"/>
  <c r="O4" i="1" s="1"/>
  <c r="I5" i="1"/>
  <c r="O5" i="1" s="1"/>
  <c r="I6" i="1"/>
  <c r="O6" i="1" s="1"/>
  <c r="I3" i="1"/>
  <c r="O3" i="1" s="1"/>
  <c r="K6" i="1"/>
  <c r="K5" i="1"/>
  <c r="K4" i="1"/>
  <c r="K3" i="1"/>
  <c r="L6" i="1" l="1"/>
  <c r="P6" i="1" s="1"/>
  <c r="Q6" i="1" s="1"/>
  <c r="N5" i="1"/>
  <c r="L3" i="1"/>
  <c r="P3" i="1" s="1"/>
  <c r="Q3" i="1" s="1"/>
  <c r="N4" i="1"/>
  <c r="N3" i="1"/>
  <c r="L5" i="1"/>
  <c r="N6" i="1"/>
  <c r="L4" i="1"/>
  <c r="P4" i="1" s="1"/>
  <c r="Q4" i="1" s="1"/>
  <c r="M6" i="1" l="1"/>
  <c r="M3" i="1"/>
  <c r="M4" i="1"/>
  <c r="P5" i="1"/>
  <c r="Q5" i="1" s="1"/>
  <c r="R6" i="1" s="1"/>
  <c r="K10" i="1" s="1"/>
  <c r="L10" i="1" s="1"/>
  <c r="M5" i="1"/>
  <c r="R4" i="1" l="1"/>
  <c r="K8" i="1" s="1"/>
  <c r="L8" i="1" s="1"/>
  <c r="M8" i="1" s="1"/>
  <c r="R5" i="1"/>
  <c r="K9" i="1" s="1"/>
  <c r="L9" i="1" s="1"/>
  <c r="P9" i="1" s="1"/>
  <c r="Q9" i="1" s="1"/>
  <c r="P10" i="1"/>
  <c r="Q10" i="1" s="1"/>
  <c r="M10" i="1"/>
  <c r="R3" i="1"/>
  <c r="K7" i="1" s="1"/>
  <c r="P8" i="1" l="1"/>
  <c r="Q8" i="1" s="1"/>
  <c r="M9" i="1"/>
  <c r="N8" i="1"/>
  <c r="N10" i="1"/>
  <c r="N7" i="1"/>
  <c r="L7" i="1"/>
  <c r="N9" i="1"/>
  <c r="P7" i="1" l="1"/>
  <c r="Q7" i="1" s="1"/>
  <c r="M7" i="1"/>
  <c r="R9" i="1" l="1"/>
  <c r="K13" i="1" s="1"/>
  <c r="R10" i="1"/>
  <c r="K14" i="1" s="1"/>
  <c r="R7" i="1"/>
  <c r="K11" i="1" s="1"/>
  <c r="R8" i="1"/>
  <c r="K12" i="1" s="1"/>
  <c r="L12" i="1" l="1"/>
  <c r="P12" i="1" s="1"/>
  <c r="Q12" i="1" s="1"/>
  <c r="L14" i="1"/>
  <c r="P14" i="1" s="1"/>
  <c r="Q14" i="1" s="1"/>
  <c r="L13" i="1"/>
  <c r="M13" i="1" s="1"/>
  <c r="N14" i="1"/>
  <c r="N11" i="1"/>
  <c r="L11" i="1"/>
  <c r="N12" i="1"/>
  <c r="N13" i="1"/>
  <c r="P13" i="1" l="1"/>
  <c r="Q13" i="1" s="1"/>
  <c r="M14" i="1"/>
  <c r="M12" i="1"/>
  <c r="P11" i="1"/>
  <c r="Q11" i="1" s="1"/>
  <c r="M11" i="1"/>
  <c r="R13" i="1" l="1"/>
  <c r="K17" i="1" s="1"/>
  <c r="R11" i="1"/>
  <c r="K15" i="1" s="1"/>
  <c r="R12" i="1"/>
  <c r="K16" i="1" s="1"/>
  <c r="R14" i="1"/>
  <c r="K18" i="1" s="1"/>
  <c r="L18" i="1" l="1"/>
  <c r="L16" i="1"/>
  <c r="N17" i="1"/>
  <c r="L15" i="1"/>
  <c r="N16" i="1"/>
  <c r="N15" i="1"/>
  <c r="N18" i="1"/>
  <c r="L17" i="1"/>
  <c r="M16" i="1" l="1"/>
  <c r="P16" i="1"/>
  <c r="Q16" i="1" s="1"/>
  <c r="P18" i="1"/>
  <c r="Q18" i="1" s="1"/>
  <c r="M18" i="1"/>
  <c r="P15" i="1"/>
  <c r="Q15" i="1" s="1"/>
  <c r="M15" i="1"/>
  <c r="P17" i="1"/>
  <c r="Q17" i="1" s="1"/>
  <c r="M17" i="1"/>
  <c r="R16" i="1" l="1"/>
  <c r="K20" i="1" s="1"/>
  <c r="R15" i="1"/>
  <c r="K19" i="1" s="1"/>
  <c r="R18" i="1"/>
  <c r="K22" i="1" s="1"/>
  <c r="R17" i="1"/>
  <c r="K21" i="1" s="1"/>
  <c r="L21" i="1" l="1"/>
  <c r="L22" i="1"/>
  <c r="L19" i="1"/>
  <c r="N20" i="1"/>
  <c r="N19" i="1"/>
  <c r="N22" i="1"/>
  <c r="N21" i="1"/>
  <c r="L20" i="1"/>
  <c r="M19" i="1" l="1"/>
  <c r="P19" i="1"/>
  <c r="Q19" i="1" s="1"/>
  <c r="M22" i="1"/>
  <c r="P22" i="1"/>
  <c r="Q22" i="1" s="1"/>
  <c r="P21" i="1"/>
  <c r="Q21" i="1" s="1"/>
  <c r="M21" i="1"/>
  <c r="P20" i="1"/>
  <c r="Q20" i="1" s="1"/>
  <c r="M20" i="1"/>
  <c r="R19" i="1" l="1"/>
  <c r="K23" i="1" s="1"/>
  <c r="R22" i="1"/>
  <c r="K26" i="1" s="1"/>
  <c r="R21" i="1"/>
  <c r="K25" i="1" s="1"/>
  <c r="R20" i="1"/>
  <c r="K24" i="1" s="1"/>
  <c r="L24" i="1" l="1"/>
  <c r="L25" i="1"/>
  <c r="L26" i="1"/>
  <c r="N26" i="1"/>
  <c r="N23" i="1"/>
  <c r="N25" i="1"/>
  <c r="L23" i="1"/>
  <c r="N24" i="1"/>
  <c r="P23" i="1" l="1"/>
  <c r="Q23" i="1" s="1"/>
  <c r="M23" i="1"/>
  <c r="M25" i="1"/>
  <c r="P25" i="1"/>
  <c r="Q25" i="1" s="1"/>
  <c r="P24" i="1"/>
  <c r="Q24" i="1" s="1"/>
  <c r="M24" i="1"/>
  <c r="P26" i="1"/>
  <c r="Q26" i="1" s="1"/>
  <c r="M26" i="1"/>
  <c r="R25" i="1" l="1"/>
  <c r="K29" i="1" s="1"/>
  <c r="R24" i="1"/>
  <c r="K28" i="1" s="1"/>
  <c r="R23" i="1"/>
  <c r="K27" i="1" s="1"/>
  <c r="R26" i="1"/>
  <c r="K30" i="1" s="1"/>
  <c r="L30" i="1" l="1"/>
  <c r="N28" i="1"/>
  <c r="L27" i="1"/>
  <c r="N29" i="1"/>
  <c r="N27" i="1"/>
  <c r="N30" i="1"/>
  <c r="L28" i="1"/>
  <c r="L29" i="1"/>
  <c r="M28" i="1" l="1"/>
  <c r="P28" i="1"/>
  <c r="Q28" i="1" s="1"/>
  <c r="P27" i="1"/>
  <c r="Q27" i="1" s="1"/>
  <c r="M27" i="1"/>
  <c r="P30" i="1"/>
  <c r="Q30" i="1" s="1"/>
  <c r="M30" i="1"/>
  <c r="P29" i="1"/>
  <c r="Q29" i="1" s="1"/>
  <c r="M29" i="1"/>
  <c r="R27" i="1" l="1"/>
  <c r="K31" i="1" s="1"/>
  <c r="R30" i="1"/>
  <c r="K34" i="1" s="1"/>
  <c r="R29" i="1"/>
  <c r="K33" i="1" s="1"/>
  <c r="R28" i="1"/>
  <c r="K32" i="1" s="1"/>
  <c r="L32" i="1" l="1"/>
  <c r="L33" i="1"/>
  <c r="L34" i="1"/>
  <c r="N32" i="1"/>
  <c r="N31" i="1"/>
  <c r="N34" i="1"/>
  <c r="N33" i="1"/>
  <c r="L31" i="1"/>
  <c r="P33" i="1" l="1"/>
  <c r="Q33" i="1" s="1"/>
  <c r="M33" i="1"/>
  <c r="P32" i="1"/>
  <c r="Q32" i="1" s="1"/>
  <c r="M32" i="1"/>
  <c r="M31" i="1"/>
  <c r="P31" i="1"/>
  <c r="Q31" i="1" s="1"/>
  <c r="M34" i="1"/>
  <c r="P34" i="1"/>
  <c r="Q34" i="1" s="1"/>
  <c r="R34" i="1" l="1"/>
  <c r="K38" i="1" s="1"/>
  <c r="R33" i="1"/>
  <c r="K37" i="1" s="1"/>
  <c r="R32" i="1"/>
  <c r="K36" i="1" s="1"/>
  <c r="R31" i="1"/>
  <c r="K35" i="1" s="1"/>
  <c r="N38" i="1" l="1"/>
  <c r="N37" i="1"/>
  <c r="N35" i="1"/>
  <c r="L35" i="1"/>
  <c r="N36" i="1"/>
  <c r="L36" i="1"/>
  <c r="L37" i="1"/>
  <c r="L38" i="1"/>
  <c r="P35" i="1" l="1"/>
  <c r="Q35" i="1" s="1"/>
  <c r="M35" i="1"/>
  <c r="M37" i="1"/>
  <c r="P37" i="1"/>
  <c r="Q37" i="1" s="1"/>
  <c r="P36" i="1"/>
  <c r="Q36" i="1" s="1"/>
  <c r="M36" i="1"/>
  <c r="P38" i="1"/>
  <c r="Q38" i="1" s="1"/>
  <c r="M38" i="1"/>
  <c r="R36" i="1" l="1"/>
  <c r="K40" i="1" s="1"/>
  <c r="L40" i="1" s="1"/>
  <c r="R35" i="1"/>
  <c r="K39" i="1" s="1"/>
  <c r="R38" i="1"/>
  <c r="K42" i="1" s="1"/>
  <c r="L42" i="1" s="1"/>
  <c r="R37" i="1"/>
  <c r="K41" i="1" s="1"/>
  <c r="L41" i="1" l="1"/>
  <c r="P41" i="1" s="1"/>
  <c r="Q41" i="1" s="1"/>
  <c r="P42" i="1"/>
  <c r="Q42" i="1" s="1"/>
  <c r="M42" i="1"/>
  <c r="N41" i="1"/>
  <c r="L39" i="1"/>
  <c r="N40" i="1"/>
  <c r="N39" i="1"/>
  <c r="N42" i="1"/>
  <c r="M40" i="1"/>
  <c r="P40" i="1"/>
  <c r="Q40" i="1" s="1"/>
  <c r="M41" i="1" l="1"/>
  <c r="P39" i="1"/>
  <c r="Q39" i="1" s="1"/>
  <c r="M39" i="1"/>
  <c r="R39" i="1" l="1"/>
  <c r="R42" i="1"/>
  <c r="R41" i="1"/>
  <c r="J46" i="1" s="1"/>
  <c r="R40" i="1"/>
</calcChain>
</file>

<file path=xl/sharedStrings.xml><?xml version="1.0" encoding="utf-8"?>
<sst xmlns="http://schemas.openxmlformats.org/spreadsheetml/2006/main" count="29" uniqueCount="24">
  <si>
    <t>X</t>
  </si>
  <si>
    <t>Y</t>
  </si>
  <si>
    <t>epoch</t>
  </si>
  <si>
    <t>w</t>
  </si>
  <si>
    <t>loss</t>
  </si>
  <si>
    <t>y_pred</t>
  </si>
  <si>
    <t>mean</t>
  </si>
  <si>
    <t>grad</t>
  </si>
  <si>
    <t>2x</t>
  </si>
  <si>
    <t>y_pred - y</t>
  </si>
  <si>
    <t>rate</t>
  </si>
  <si>
    <t>sumif</t>
  </si>
  <si>
    <t>TEST</t>
  </si>
  <si>
    <t>TRAINING</t>
  </si>
  <si>
    <t>INPUT</t>
  </si>
  <si>
    <t>W</t>
  </si>
  <si>
    <t>Guess</t>
  </si>
  <si>
    <t>model</t>
  </si>
  <si>
    <t>2*x</t>
  </si>
  <si>
    <t>w*x</t>
  </si>
  <si>
    <t>Target</t>
  </si>
  <si>
    <t>Training data</t>
  </si>
  <si>
    <t>res^2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</si>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</sst>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w</c:v>
                </c:pt>
              </c:strCache>
            </c:strRef>
          </c:tx>
          <c:xVal>
            <c:numRef>
              <c:f>Sheet1!$V$3:$V$12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Sheet1!$W$3:$W$12</c:f>
              <c:numCache>
                <c:formatCode>General</c:formatCode>
                <c:ptCount val="10"/>
                <c:pt idx="0">
                  <c:v>0</c:v>
                </c:pt>
                <c:pt idx="1">
                  <c:v>1.2</c:v>
                </c:pt>
                <c:pt idx="2">
                  <c:v>1.68</c:v>
                </c:pt>
                <c:pt idx="3">
                  <c:v>1.8719999999999999</c:v>
                </c:pt>
                <c:pt idx="4">
                  <c:v>1.9487999999999999</c:v>
                </c:pt>
                <c:pt idx="5">
                  <c:v>1.9795199999999999</c:v>
                </c:pt>
                <c:pt idx="6">
                  <c:v>1.991808</c:v>
                </c:pt>
                <c:pt idx="7">
                  <c:v>1.9967231999999999</c:v>
                </c:pt>
                <c:pt idx="8">
                  <c:v>1.99868928</c:v>
                </c:pt>
                <c:pt idx="9">
                  <c:v>1.999475712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24960"/>
        <c:axId val="345521472"/>
      </c:scatterChart>
      <c:valAx>
        <c:axId val="2724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521472"/>
        <c:crosses val="autoZero"/>
        <c:crossBetween val="midCat"/>
      </c:valAx>
      <c:valAx>
        <c:axId val="34552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42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1</xdr:row>
      <xdr:rowOff>0</xdr:rowOff>
    </xdr:from>
    <xdr:to>
      <xdr:col>30</xdr:col>
      <xdr:colOff>495300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workbookViewId="0">
      <selection activeCell="C5" sqref="C5"/>
    </sheetView>
  </sheetViews>
  <sheetFormatPr defaultRowHeight="15" x14ac:dyDescent="0.25"/>
  <sheetData>
    <row r="1" spans="1:23" x14ac:dyDescent="0.25">
      <c r="A1" t="s">
        <v>21</v>
      </c>
      <c r="H1" s="3" t="s">
        <v>13</v>
      </c>
      <c r="L1" t="s">
        <v>23</v>
      </c>
      <c r="M1" t="s">
        <v>22</v>
      </c>
    </row>
    <row r="2" spans="1:23" x14ac:dyDescent="0.25">
      <c r="B2" t="s">
        <v>0</v>
      </c>
      <c r="C2" t="s">
        <v>1</v>
      </c>
      <c r="D2" t="s">
        <v>3</v>
      </c>
      <c r="E2" t="s">
        <v>10</v>
      </c>
      <c r="H2" t="s">
        <v>2</v>
      </c>
      <c r="I2" t="s">
        <v>0</v>
      </c>
      <c r="J2" t="s">
        <v>1</v>
      </c>
      <c r="K2" t="s">
        <v>3</v>
      </c>
      <c r="L2" t="s">
        <v>5</v>
      </c>
      <c r="M2" t="s">
        <v>4</v>
      </c>
      <c r="N2" t="s">
        <v>6</v>
      </c>
      <c r="O2" t="s">
        <v>8</v>
      </c>
      <c r="P2" t="s">
        <v>9</v>
      </c>
      <c r="Q2" t="s">
        <v>7</v>
      </c>
      <c r="R2" t="s">
        <v>11</v>
      </c>
      <c r="V2" t="s">
        <v>2</v>
      </c>
      <c r="W2" t="s">
        <v>3</v>
      </c>
    </row>
    <row r="3" spans="1:23" x14ac:dyDescent="0.25">
      <c r="A3">
        <v>1</v>
      </c>
      <c r="B3">
        <v>1</v>
      </c>
      <c r="C3">
        <v>2</v>
      </c>
      <c r="D3" s="2">
        <v>0</v>
      </c>
      <c r="E3">
        <v>0.01</v>
      </c>
      <c r="H3">
        <v>1</v>
      </c>
      <c r="I3">
        <f>INDEX(B:B,MATCH(COUNTIFS($H$3:H3,H3),A:A,0))</f>
        <v>1</v>
      </c>
      <c r="J3">
        <f>INDEX(C:C,MATCH(COUNTIFS($H$3:H3,H3),A:A,0))</f>
        <v>2</v>
      </c>
      <c r="K3" s="2">
        <f>$D$3</f>
        <v>0</v>
      </c>
      <c r="L3">
        <f>K3*I3</f>
        <v>0</v>
      </c>
      <c r="M3">
        <f>(J3-L3)^2</f>
        <v>4</v>
      </c>
      <c r="N3">
        <f>AVERAGEIFS(K:K,H:H,H3)</f>
        <v>0</v>
      </c>
      <c r="O3">
        <f>2*I3</f>
        <v>2</v>
      </c>
      <c r="P3">
        <f>L3-J3</f>
        <v>-2</v>
      </c>
      <c r="Q3">
        <f>O3*P3</f>
        <v>-4</v>
      </c>
      <c r="R3">
        <f>SUMIFS(Q:Q,H:H,H3)</f>
        <v>-120</v>
      </c>
      <c r="V3">
        <v>1</v>
      </c>
      <c r="W3">
        <v>0</v>
      </c>
    </row>
    <row r="4" spans="1:23" x14ac:dyDescent="0.25">
      <c r="A4">
        <v>2</v>
      </c>
      <c r="B4">
        <v>2</v>
      </c>
      <c r="C4">
        <v>4</v>
      </c>
      <c r="H4">
        <v>1</v>
      </c>
      <c r="I4">
        <f>INDEX(B:B,MATCH(COUNTIFS($H$3:H4,H4),A:A,0))</f>
        <v>2</v>
      </c>
      <c r="J4">
        <f>INDEX(C:C,MATCH(COUNTIFS($H$3:H4,H4),A:A,0))</f>
        <v>4</v>
      </c>
      <c r="K4" s="2">
        <f t="shared" ref="K4:K6" si="0">$D$3</f>
        <v>0</v>
      </c>
      <c r="L4">
        <f>K4*I4</f>
        <v>0</v>
      </c>
      <c r="M4">
        <f t="shared" ref="M4:M10" si="1">(J4-L4)^2</f>
        <v>16</v>
      </c>
      <c r="N4">
        <f>AVERAGEIFS(K:K,H:H,H4)</f>
        <v>0</v>
      </c>
      <c r="O4">
        <f t="shared" ref="O4:O10" si="2">2*I4</f>
        <v>4</v>
      </c>
      <c r="P4">
        <f t="shared" ref="P4:P10" si="3">L4-J4</f>
        <v>-4</v>
      </c>
      <c r="Q4">
        <f t="shared" ref="Q4:Q10" si="4">O4*P4</f>
        <v>-16</v>
      </c>
      <c r="R4">
        <f>SUMIFS(Q:Q,H:H,H4)</f>
        <v>-120</v>
      </c>
      <c r="V4">
        <v>2</v>
      </c>
      <c r="W4">
        <v>1.2</v>
      </c>
    </row>
    <row r="5" spans="1:23" x14ac:dyDescent="0.25">
      <c r="A5">
        <v>3</v>
      </c>
      <c r="B5">
        <v>3</v>
      </c>
      <c r="C5">
        <v>6</v>
      </c>
      <c r="H5">
        <v>1</v>
      </c>
      <c r="I5">
        <f>INDEX(B:B,MATCH(COUNTIFS($H$3:H5,H5),A:A,0))</f>
        <v>3</v>
      </c>
      <c r="J5">
        <f>INDEX(C:C,MATCH(COUNTIFS($H$3:H5,H5),A:A,0))</f>
        <v>6</v>
      </c>
      <c r="K5" s="2">
        <f t="shared" si="0"/>
        <v>0</v>
      </c>
      <c r="L5">
        <f>K5*I5</f>
        <v>0</v>
      </c>
      <c r="M5">
        <f t="shared" si="1"/>
        <v>36</v>
      </c>
      <c r="N5">
        <f>AVERAGEIFS(K:K,H:H,H5)</f>
        <v>0</v>
      </c>
      <c r="O5">
        <f t="shared" si="2"/>
        <v>6</v>
      </c>
      <c r="P5">
        <f t="shared" si="3"/>
        <v>-6</v>
      </c>
      <c r="Q5">
        <f t="shared" si="4"/>
        <v>-36</v>
      </c>
      <c r="R5">
        <f>SUMIFS(Q:Q,H:H,H5)</f>
        <v>-120</v>
      </c>
      <c r="V5">
        <v>3</v>
      </c>
      <c r="W5">
        <v>1.68</v>
      </c>
    </row>
    <row r="6" spans="1:23" x14ac:dyDescent="0.25">
      <c r="A6">
        <v>4</v>
      </c>
      <c r="B6">
        <v>4</v>
      </c>
      <c r="C6">
        <v>8</v>
      </c>
      <c r="H6">
        <v>1</v>
      </c>
      <c r="I6">
        <f>INDEX(B:B,MATCH(COUNTIFS($H$3:H6,H6),A:A,0))</f>
        <v>4</v>
      </c>
      <c r="J6">
        <f>INDEX(C:C,MATCH(COUNTIFS($H$3:H6,H6),A:A,0))</f>
        <v>8</v>
      </c>
      <c r="K6" s="2">
        <f t="shared" si="0"/>
        <v>0</v>
      </c>
      <c r="L6">
        <f>K6*I6</f>
        <v>0</v>
      </c>
      <c r="M6">
        <f t="shared" si="1"/>
        <v>64</v>
      </c>
      <c r="N6">
        <f>AVERAGEIFS(K:K,H:H,H6)</f>
        <v>0</v>
      </c>
      <c r="O6">
        <f t="shared" si="2"/>
        <v>8</v>
      </c>
      <c r="P6">
        <f t="shared" si="3"/>
        <v>-8</v>
      </c>
      <c r="Q6">
        <f t="shared" si="4"/>
        <v>-64</v>
      </c>
      <c r="R6">
        <f>SUMIFS(Q:Q,H:H,H6)</f>
        <v>-120</v>
      </c>
      <c r="V6">
        <v>4</v>
      </c>
      <c r="W6">
        <v>1.8719999999999999</v>
      </c>
    </row>
    <row r="7" spans="1:23" x14ac:dyDescent="0.25">
      <c r="H7">
        <v>2</v>
      </c>
      <c r="I7">
        <f>INDEX(B:B,MATCH(COUNTIFS($H$3:H7,H7),A:A,0))</f>
        <v>1</v>
      </c>
      <c r="J7">
        <f>INDEX(C:C,MATCH(COUNTIFS($H$3:H7,H7),A:A,0))</f>
        <v>2</v>
      </c>
      <c r="K7" s="1">
        <f>K3-$E$3*R3</f>
        <v>1.2</v>
      </c>
      <c r="L7">
        <f t="shared" ref="L7:L10" si="5">K7*I7</f>
        <v>1.2</v>
      </c>
      <c r="M7">
        <f t="shared" si="1"/>
        <v>0.64000000000000012</v>
      </c>
      <c r="N7">
        <f>AVERAGEIFS(K:K,H:H,H7)</f>
        <v>1.2</v>
      </c>
      <c r="O7">
        <f>2*I7</f>
        <v>2</v>
      </c>
      <c r="P7">
        <f>L7-J7</f>
        <v>-0.8</v>
      </c>
      <c r="Q7">
        <f>O7*P7</f>
        <v>-1.6</v>
      </c>
      <c r="R7">
        <f>SUMIFS(Q:Q,H:H,H7)</f>
        <v>-48</v>
      </c>
      <c r="V7">
        <v>5</v>
      </c>
      <c r="W7">
        <v>1.9487999999999999</v>
      </c>
    </row>
    <row r="8" spans="1:23" x14ac:dyDescent="0.25">
      <c r="H8">
        <v>2</v>
      </c>
      <c r="I8">
        <f>INDEX(B:B,MATCH(COUNTIFS($H$3:H8,H8),A:A,0))</f>
        <v>2</v>
      </c>
      <c r="J8">
        <f>INDEX(C:C,MATCH(COUNTIFS($H$3:H8,H8),A:A,0))</f>
        <v>4</v>
      </c>
      <c r="K8" s="1">
        <f t="shared" ref="K8:K14" si="6">K4-$E$3*R4</f>
        <v>1.2</v>
      </c>
      <c r="L8">
        <f t="shared" si="5"/>
        <v>2.4</v>
      </c>
      <c r="M8">
        <f t="shared" si="1"/>
        <v>2.5600000000000005</v>
      </c>
      <c r="N8">
        <f>AVERAGEIFS(K:K,H:H,H8)</f>
        <v>1.2</v>
      </c>
      <c r="O8">
        <f t="shared" si="2"/>
        <v>4</v>
      </c>
      <c r="P8">
        <f t="shared" si="3"/>
        <v>-1.6</v>
      </c>
      <c r="Q8">
        <f t="shared" si="4"/>
        <v>-6.4</v>
      </c>
      <c r="R8">
        <f>SUMIFS(Q:Q,H:H,H8)</f>
        <v>-48</v>
      </c>
      <c r="V8">
        <v>6</v>
      </c>
      <c r="W8">
        <v>1.9795199999999999</v>
      </c>
    </row>
    <row r="9" spans="1:23" x14ac:dyDescent="0.25">
      <c r="A9" t="s">
        <v>17</v>
      </c>
      <c r="B9" t="s">
        <v>19</v>
      </c>
      <c r="H9">
        <v>2</v>
      </c>
      <c r="I9">
        <f>INDEX(B:B,MATCH(COUNTIFS($H$3:H9,H9),A:A,0))</f>
        <v>3</v>
      </c>
      <c r="J9">
        <f>INDEX(C:C,MATCH(COUNTIFS($H$3:H9,H9),A:A,0))</f>
        <v>6</v>
      </c>
      <c r="K9" s="1">
        <f t="shared" si="6"/>
        <v>1.2</v>
      </c>
      <c r="L9">
        <f t="shared" si="5"/>
        <v>3.5999999999999996</v>
      </c>
      <c r="M9">
        <f t="shared" si="1"/>
        <v>5.7600000000000016</v>
      </c>
      <c r="N9">
        <f>AVERAGEIFS(K:K,H:H,H9)</f>
        <v>1.2</v>
      </c>
      <c r="O9">
        <f t="shared" si="2"/>
        <v>6</v>
      </c>
      <c r="P9">
        <f t="shared" si="3"/>
        <v>-2.4000000000000004</v>
      </c>
      <c r="Q9">
        <f t="shared" si="4"/>
        <v>-14.400000000000002</v>
      </c>
      <c r="R9">
        <f>SUMIFS(Q:Q,H:H,H9)</f>
        <v>-48</v>
      </c>
      <c r="V9">
        <v>7</v>
      </c>
      <c r="W9">
        <v>1.991808</v>
      </c>
    </row>
    <row r="10" spans="1:23" x14ac:dyDescent="0.25">
      <c r="A10" t="s">
        <v>20</v>
      </c>
      <c r="B10" t="s">
        <v>18</v>
      </c>
      <c r="H10">
        <v>2</v>
      </c>
      <c r="I10">
        <f>INDEX(B:B,MATCH(COUNTIFS($H$3:H10,H10),A:A,0))</f>
        <v>4</v>
      </c>
      <c r="J10">
        <f>INDEX(C:C,MATCH(COUNTIFS($H$3:H10,H10),A:A,0))</f>
        <v>8</v>
      </c>
      <c r="K10" s="1">
        <f t="shared" si="6"/>
        <v>1.2</v>
      </c>
      <c r="L10">
        <f t="shared" si="5"/>
        <v>4.8</v>
      </c>
      <c r="M10">
        <f t="shared" si="1"/>
        <v>10.240000000000002</v>
      </c>
      <c r="N10">
        <f>AVERAGEIFS(K:K,H:H,H10)</f>
        <v>1.2</v>
      </c>
      <c r="O10">
        <f t="shared" si="2"/>
        <v>8</v>
      </c>
      <c r="P10">
        <f t="shared" si="3"/>
        <v>-3.2</v>
      </c>
      <c r="Q10">
        <f t="shared" si="4"/>
        <v>-25.6</v>
      </c>
      <c r="R10">
        <f>SUMIFS(Q:Q,H:H,H10)</f>
        <v>-48</v>
      </c>
      <c r="V10">
        <v>8</v>
      </c>
      <c r="W10">
        <v>1.9967231999999999</v>
      </c>
    </row>
    <row r="11" spans="1:23" x14ac:dyDescent="0.25">
      <c r="H11">
        <v>3</v>
      </c>
      <c r="I11">
        <f>INDEX(B:B,MATCH(COUNTIFS($H$3:H11,H11),A:A,0))</f>
        <v>1</v>
      </c>
      <c r="J11">
        <f>INDEX(C:C,MATCH(COUNTIFS($H$3:H11,H11),A:A,0))</f>
        <v>2</v>
      </c>
      <c r="K11" s="1">
        <f t="shared" si="6"/>
        <v>1.68</v>
      </c>
      <c r="L11">
        <f t="shared" ref="L11:L14" si="7">K11*I11</f>
        <v>1.68</v>
      </c>
      <c r="M11">
        <f t="shared" ref="M11:M14" si="8">(J11-L11)^2</f>
        <v>0.10240000000000005</v>
      </c>
      <c r="N11">
        <f>AVERAGEIFS(K:K,H:H,H11)</f>
        <v>1.68</v>
      </c>
      <c r="O11">
        <f t="shared" ref="O11:O14" si="9">2*I11</f>
        <v>2</v>
      </c>
      <c r="P11">
        <f t="shared" ref="P11:P14" si="10">L11-J11</f>
        <v>-0.32000000000000006</v>
      </c>
      <c r="Q11">
        <f t="shared" ref="Q11:Q14" si="11">O11*P11</f>
        <v>-0.64000000000000012</v>
      </c>
      <c r="R11">
        <f>SUMIFS(Q:Q,H:H,H11)</f>
        <v>-19.200000000000003</v>
      </c>
      <c r="V11">
        <v>9</v>
      </c>
      <c r="W11">
        <v>1.99868928</v>
      </c>
    </row>
    <row r="12" spans="1:23" x14ac:dyDescent="0.25">
      <c r="H12">
        <v>3</v>
      </c>
      <c r="I12">
        <f>INDEX(B:B,MATCH(COUNTIFS($H$3:H12,H12),A:A,0))</f>
        <v>2</v>
      </c>
      <c r="J12">
        <f>INDEX(C:C,MATCH(COUNTIFS($H$3:H12,H12),A:A,0))</f>
        <v>4</v>
      </c>
      <c r="K12" s="1">
        <f t="shared" si="6"/>
        <v>1.68</v>
      </c>
      <c r="L12">
        <f t="shared" si="7"/>
        <v>3.36</v>
      </c>
      <c r="M12">
        <f t="shared" si="8"/>
        <v>0.40960000000000019</v>
      </c>
      <c r="N12">
        <f>AVERAGEIFS(K:K,H:H,H12)</f>
        <v>1.68</v>
      </c>
      <c r="O12">
        <f t="shared" si="9"/>
        <v>4</v>
      </c>
      <c r="P12">
        <f t="shared" si="10"/>
        <v>-0.64000000000000012</v>
      </c>
      <c r="Q12">
        <f t="shared" si="11"/>
        <v>-2.5600000000000005</v>
      </c>
      <c r="R12">
        <f>SUMIFS(Q:Q,H:H,H12)</f>
        <v>-19.200000000000003</v>
      </c>
      <c r="V12">
        <v>10</v>
      </c>
      <c r="W12">
        <v>1.999475712</v>
      </c>
    </row>
    <row r="13" spans="1:23" x14ac:dyDescent="0.25">
      <c r="H13">
        <v>3</v>
      </c>
      <c r="I13">
        <f>INDEX(B:B,MATCH(COUNTIFS($H$3:H13,H13),A:A,0))</f>
        <v>3</v>
      </c>
      <c r="J13">
        <f>INDEX(C:C,MATCH(COUNTIFS($H$3:H13,H13),A:A,0))</f>
        <v>6</v>
      </c>
      <c r="K13" s="1">
        <f t="shared" si="6"/>
        <v>1.68</v>
      </c>
      <c r="L13">
        <f t="shared" si="7"/>
        <v>5.04</v>
      </c>
      <c r="M13">
        <f t="shared" si="8"/>
        <v>0.92159999999999997</v>
      </c>
      <c r="N13">
        <f>AVERAGEIFS(K:K,H:H,H13)</f>
        <v>1.68</v>
      </c>
      <c r="O13">
        <f t="shared" si="9"/>
        <v>6</v>
      </c>
      <c r="P13">
        <f t="shared" si="10"/>
        <v>-0.96</v>
      </c>
      <c r="Q13">
        <f t="shared" si="11"/>
        <v>-5.76</v>
      </c>
      <c r="R13">
        <f>SUMIFS(Q:Q,H:H,H13)</f>
        <v>-19.200000000000003</v>
      </c>
    </row>
    <row r="14" spans="1:23" x14ac:dyDescent="0.25">
      <c r="H14">
        <v>3</v>
      </c>
      <c r="I14">
        <f>INDEX(B:B,MATCH(COUNTIFS($H$3:H14,H14),A:A,0))</f>
        <v>4</v>
      </c>
      <c r="J14">
        <f>INDEX(C:C,MATCH(COUNTIFS($H$3:H14,H14),A:A,0))</f>
        <v>8</v>
      </c>
      <c r="K14" s="1">
        <f t="shared" si="6"/>
        <v>1.68</v>
      </c>
      <c r="L14">
        <f t="shared" si="7"/>
        <v>6.72</v>
      </c>
      <c r="M14">
        <f t="shared" si="8"/>
        <v>1.6384000000000007</v>
      </c>
      <c r="N14">
        <f>AVERAGEIFS(K:K,H:H,H14)</f>
        <v>1.68</v>
      </c>
      <c r="O14">
        <f t="shared" si="9"/>
        <v>8</v>
      </c>
      <c r="P14">
        <f t="shared" si="10"/>
        <v>-1.2800000000000002</v>
      </c>
      <c r="Q14">
        <f t="shared" si="11"/>
        <v>-10.240000000000002</v>
      </c>
      <c r="R14">
        <f>SUMIFS(Q:Q,H:H,H14)</f>
        <v>-19.200000000000003</v>
      </c>
    </row>
    <row r="15" spans="1:23" x14ac:dyDescent="0.25">
      <c r="H15">
        <v>4</v>
      </c>
      <c r="I15">
        <f>INDEX(B:B,MATCH(COUNTIFS($H$3:H15,H15),A:A,0))</f>
        <v>1</v>
      </c>
      <c r="J15">
        <f>INDEX(C:C,MATCH(COUNTIFS($H$3:H15,H15),A:A,0))</f>
        <v>2</v>
      </c>
      <c r="K15" s="1">
        <f t="shared" ref="K15:K42" si="12">K11-$E$3*R11</f>
        <v>1.8719999999999999</v>
      </c>
      <c r="L15">
        <f t="shared" ref="L15:L42" si="13">K15*I15</f>
        <v>1.8719999999999999</v>
      </c>
      <c r="M15">
        <f t="shared" ref="M15:M42" si="14">(J15-L15)^2</f>
        <v>1.638400000000003E-2</v>
      </c>
      <c r="N15">
        <f>AVERAGEIFS(K:K,H:H,H15)</f>
        <v>1.8719999999999999</v>
      </c>
      <c r="O15">
        <f t="shared" ref="O15:O42" si="15">2*I15</f>
        <v>2</v>
      </c>
      <c r="P15">
        <f t="shared" ref="P15:P42" si="16">L15-J15</f>
        <v>-0.12800000000000011</v>
      </c>
      <c r="Q15">
        <f t="shared" ref="Q15:Q42" si="17">O15*P15</f>
        <v>-0.25600000000000023</v>
      </c>
      <c r="R15">
        <f>SUMIFS(Q:Q,H:H,H15)</f>
        <v>-7.6800000000000068</v>
      </c>
    </row>
    <row r="16" spans="1:23" x14ac:dyDescent="0.25">
      <c r="H16">
        <v>4</v>
      </c>
      <c r="I16">
        <f>INDEX(B:B,MATCH(COUNTIFS($H$3:H16,H16),A:A,0))</f>
        <v>2</v>
      </c>
      <c r="J16">
        <f>INDEX(C:C,MATCH(COUNTIFS($H$3:H16,H16),A:A,0))</f>
        <v>4</v>
      </c>
      <c r="K16" s="1">
        <f t="shared" si="12"/>
        <v>1.8719999999999999</v>
      </c>
      <c r="L16">
        <f t="shared" si="13"/>
        <v>3.7439999999999998</v>
      </c>
      <c r="M16">
        <f t="shared" si="14"/>
        <v>6.5536000000000122E-2</v>
      </c>
      <c r="N16">
        <f>AVERAGEIFS(K:K,H:H,H16)</f>
        <v>1.8719999999999999</v>
      </c>
      <c r="O16">
        <f t="shared" si="15"/>
        <v>4</v>
      </c>
      <c r="P16">
        <f t="shared" si="16"/>
        <v>-0.25600000000000023</v>
      </c>
      <c r="Q16">
        <f t="shared" si="17"/>
        <v>-1.0240000000000009</v>
      </c>
      <c r="R16">
        <f>SUMIFS(Q:Q,H:H,H16)</f>
        <v>-7.6800000000000068</v>
      </c>
    </row>
    <row r="17" spans="8:18" x14ac:dyDescent="0.25">
      <c r="H17">
        <v>4</v>
      </c>
      <c r="I17">
        <f>INDEX(B:B,MATCH(COUNTIFS($H$3:H17,H17),A:A,0))</f>
        <v>3</v>
      </c>
      <c r="J17">
        <f>INDEX(C:C,MATCH(COUNTIFS($H$3:H17,H17),A:A,0))</f>
        <v>6</v>
      </c>
      <c r="K17" s="1">
        <f t="shared" si="12"/>
        <v>1.8719999999999999</v>
      </c>
      <c r="L17">
        <f t="shared" si="13"/>
        <v>5.6159999999999997</v>
      </c>
      <c r="M17">
        <f t="shared" si="14"/>
        <v>0.14745600000000025</v>
      </c>
      <c r="N17">
        <f>AVERAGEIFS(K:K,H:H,H17)</f>
        <v>1.8719999999999999</v>
      </c>
      <c r="O17">
        <f t="shared" si="15"/>
        <v>6</v>
      </c>
      <c r="P17">
        <f t="shared" si="16"/>
        <v>-0.38400000000000034</v>
      </c>
      <c r="Q17">
        <f t="shared" si="17"/>
        <v>-2.304000000000002</v>
      </c>
      <c r="R17">
        <f>SUMIFS(Q:Q,H:H,H17)</f>
        <v>-7.6800000000000068</v>
      </c>
    </row>
    <row r="18" spans="8:18" x14ac:dyDescent="0.25">
      <c r="H18">
        <v>4</v>
      </c>
      <c r="I18">
        <f>INDEX(B:B,MATCH(COUNTIFS($H$3:H18,H18),A:A,0))</f>
        <v>4</v>
      </c>
      <c r="J18">
        <f>INDEX(C:C,MATCH(COUNTIFS($H$3:H18,H18),A:A,0))</f>
        <v>8</v>
      </c>
      <c r="K18" s="1">
        <f t="shared" si="12"/>
        <v>1.8719999999999999</v>
      </c>
      <c r="L18">
        <f t="shared" si="13"/>
        <v>7.4879999999999995</v>
      </c>
      <c r="M18">
        <f t="shared" si="14"/>
        <v>0.26214400000000049</v>
      </c>
      <c r="N18">
        <f>AVERAGEIFS(K:K,H:H,H18)</f>
        <v>1.8719999999999999</v>
      </c>
      <c r="O18">
        <f t="shared" si="15"/>
        <v>8</v>
      </c>
      <c r="P18">
        <f t="shared" si="16"/>
        <v>-0.51200000000000045</v>
      </c>
      <c r="Q18">
        <f t="shared" si="17"/>
        <v>-4.0960000000000036</v>
      </c>
      <c r="R18">
        <f>SUMIFS(Q:Q,H:H,H18)</f>
        <v>-7.6800000000000068</v>
      </c>
    </row>
    <row r="19" spans="8:18" x14ac:dyDescent="0.25">
      <c r="H19">
        <v>5</v>
      </c>
      <c r="I19">
        <f>INDEX(B:B,MATCH(COUNTIFS($H$3:H19,H19),A:A,0))</f>
        <v>1</v>
      </c>
      <c r="J19">
        <f>INDEX(C:C,MATCH(COUNTIFS($H$3:H19,H19),A:A,0))</f>
        <v>2</v>
      </c>
      <c r="K19" s="1">
        <f t="shared" si="12"/>
        <v>1.9487999999999999</v>
      </c>
      <c r="L19">
        <f t="shared" si="13"/>
        <v>1.9487999999999999</v>
      </c>
      <c r="M19">
        <f t="shared" si="14"/>
        <v>2.6214400000000139E-3</v>
      </c>
      <c r="N19">
        <f>AVERAGEIFS(K:K,H:H,H19)</f>
        <v>1.9487999999999999</v>
      </c>
      <c r="O19">
        <f t="shared" si="15"/>
        <v>2</v>
      </c>
      <c r="P19">
        <f t="shared" si="16"/>
        <v>-5.1200000000000134E-2</v>
      </c>
      <c r="Q19">
        <f t="shared" si="17"/>
        <v>-0.10240000000000027</v>
      </c>
      <c r="R19">
        <f>SUMIFS(Q:Q,H:H,H19)</f>
        <v>-3.0720000000000107</v>
      </c>
    </row>
    <row r="20" spans="8:18" x14ac:dyDescent="0.25">
      <c r="H20">
        <v>5</v>
      </c>
      <c r="I20">
        <f>INDEX(B:B,MATCH(COUNTIFS($H$3:H20,H20),A:A,0))</f>
        <v>2</v>
      </c>
      <c r="J20">
        <f>INDEX(C:C,MATCH(COUNTIFS($H$3:H20,H20),A:A,0))</f>
        <v>4</v>
      </c>
      <c r="K20" s="1">
        <f t="shared" si="12"/>
        <v>1.9487999999999999</v>
      </c>
      <c r="L20">
        <f t="shared" si="13"/>
        <v>3.8975999999999997</v>
      </c>
      <c r="M20">
        <f t="shared" si="14"/>
        <v>1.0485760000000056E-2</v>
      </c>
      <c r="N20">
        <f>AVERAGEIFS(K:K,H:H,H20)</f>
        <v>1.9487999999999999</v>
      </c>
      <c r="O20">
        <f t="shared" si="15"/>
        <v>4</v>
      </c>
      <c r="P20">
        <f t="shared" si="16"/>
        <v>-0.10240000000000027</v>
      </c>
      <c r="Q20">
        <f t="shared" si="17"/>
        <v>-0.40960000000000107</v>
      </c>
      <c r="R20">
        <f>SUMIFS(Q:Q,H:H,H20)</f>
        <v>-3.0720000000000107</v>
      </c>
    </row>
    <row r="21" spans="8:18" x14ac:dyDescent="0.25">
      <c r="H21">
        <v>5</v>
      </c>
      <c r="I21">
        <f>INDEX(B:B,MATCH(COUNTIFS($H$3:H21,H21),A:A,0))</f>
        <v>3</v>
      </c>
      <c r="J21">
        <f>INDEX(C:C,MATCH(COUNTIFS($H$3:H21,H21),A:A,0))</f>
        <v>6</v>
      </c>
      <c r="K21" s="1">
        <f t="shared" si="12"/>
        <v>1.9487999999999999</v>
      </c>
      <c r="L21">
        <f t="shared" si="13"/>
        <v>5.8463999999999992</v>
      </c>
      <c r="M21">
        <f t="shared" si="14"/>
        <v>2.359296000000026E-2</v>
      </c>
      <c r="N21">
        <f>AVERAGEIFS(K:K,H:H,H21)</f>
        <v>1.9487999999999999</v>
      </c>
      <c r="O21">
        <f t="shared" si="15"/>
        <v>6</v>
      </c>
      <c r="P21">
        <f t="shared" si="16"/>
        <v>-0.15360000000000085</v>
      </c>
      <c r="Q21">
        <f t="shared" si="17"/>
        <v>-0.92160000000000508</v>
      </c>
      <c r="R21">
        <f>SUMIFS(Q:Q,H:H,H21)</f>
        <v>-3.0720000000000107</v>
      </c>
    </row>
    <row r="22" spans="8:18" x14ac:dyDescent="0.25">
      <c r="H22">
        <v>5</v>
      </c>
      <c r="I22">
        <f>INDEX(B:B,MATCH(COUNTIFS($H$3:H22,H22),A:A,0))</f>
        <v>4</v>
      </c>
      <c r="J22">
        <f>INDEX(C:C,MATCH(COUNTIFS($H$3:H22,H22),A:A,0))</f>
        <v>8</v>
      </c>
      <c r="K22" s="1">
        <f t="shared" si="12"/>
        <v>1.9487999999999999</v>
      </c>
      <c r="L22">
        <f t="shared" si="13"/>
        <v>7.7951999999999995</v>
      </c>
      <c r="M22">
        <f t="shared" si="14"/>
        <v>4.1943040000000223E-2</v>
      </c>
      <c r="N22">
        <f>AVERAGEIFS(K:K,H:H,H22)</f>
        <v>1.9487999999999999</v>
      </c>
      <c r="O22">
        <f t="shared" si="15"/>
        <v>8</v>
      </c>
      <c r="P22">
        <f t="shared" si="16"/>
        <v>-0.20480000000000054</v>
      </c>
      <c r="Q22">
        <f t="shared" si="17"/>
        <v>-1.6384000000000043</v>
      </c>
      <c r="R22">
        <f>SUMIFS(Q:Q,H:H,H22)</f>
        <v>-3.0720000000000107</v>
      </c>
    </row>
    <row r="23" spans="8:18" x14ac:dyDescent="0.25">
      <c r="H23">
        <v>6</v>
      </c>
      <c r="I23">
        <f>INDEX(B:B,MATCH(COUNTIFS($H$3:H23,H23),A:A,0))</f>
        <v>1</v>
      </c>
      <c r="J23">
        <f>INDEX(C:C,MATCH(COUNTIFS($H$3:H23,H23),A:A,0))</f>
        <v>2</v>
      </c>
      <c r="K23" s="1">
        <f t="shared" si="12"/>
        <v>1.9795199999999999</v>
      </c>
      <c r="L23">
        <f t="shared" si="13"/>
        <v>1.9795199999999999</v>
      </c>
      <c r="M23">
        <f t="shared" si="14"/>
        <v>4.1943040000000218E-4</v>
      </c>
      <c r="N23">
        <f>AVERAGEIFS(K:K,H:H,H23)</f>
        <v>1.9795199999999999</v>
      </c>
      <c r="O23">
        <f t="shared" si="15"/>
        <v>2</v>
      </c>
      <c r="P23">
        <f t="shared" si="16"/>
        <v>-2.0480000000000054E-2</v>
      </c>
      <c r="Q23">
        <f t="shared" si="17"/>
        <v>-4.0960000000000107E-2</v>
      </c>
      <c r="R23">
        <f>SUMIFS(Q:Q,H:H,H23)</f>
        <v>-1.2288000000000032</v>
      </c>
    </row>
    <row r="24" spans="8:18" x14ac:dyDescent="0.25">
      <c r="H24">
        <v>6</v>
      </c>
      <c r="I24">
        <f>INDEX(B:B,MATCH(COUNTIFS($H$3:H24,H24),A:A,0))</f>
        <v>2</v>
      </c>
      <c r="J24">
        <f>INDEX(C:C,MATCH(COUNTIFS($H$3:H24,H24),A:A,0))</f>
        <v>4</v>
      </c>
      <c r="K24" s="1">
        <f t="shared" si="12"/>
        <v>1.9795199999999999</v>
      </c>
      <c r="L24">
        <f t="shared" si="13"/>
        <v>3.9590399999999999</v>
      </c>
      <c r="M24">
        <f t="shared" si="14"/>
        <v>1.6777216000000087E-3</v>
      </c>
      <c r="N24">
        <f>AVERAGEIFS(K:K,H:H,H24)</f>
        <v>1.9795199999999999</v>
      </c>
      <c r="O24">
        <f t="shared" si="15"/>
        <v>4</v>
      </c>
      <c r="P24">
        <f t="shared" si="16"/>
        <v>-4.0960000000000107E-2</v>
      </c>
      <c r="Q24">
        <f t="shared" si="17"/>
        <v>-0.16384000000000043</v>
      </c>
      <c r="R24">
        <f>SUMIFS(Q:Q,H:H,H24)</f>
        <v>-1.2288000000000032</v>
      </c>
    </row>
    <row r="25" spans="8:18" x14ac:dyDescent="0.25">
      <c r="H25">
        <v>6</v>
      </c>
      <c r="I25">
        <f>INDEX(B:B,MATCH(COUNTIFS($H$3:H25,H25),A:A,0))</f>
        <v>3</v>
      </c>
      <c r="J25">
        <f>INDEX(C:C,MATCH(COUNTIFS($H$3:H25,H25),A:A,0))</f>
        <v>6</v>
      </c>
      <c r="K25" s="1">
        <f t="shared" si="12"/>
        <v>1.9795199999999999</v>
      </c>
      <c r="L25">
        <f t="shared" si="13"/>
        <v>5.9385599999999998</v>
      </c>
      <c r="M25">
        <f t="shared" si="14"/>
        <v>3.7748736000000199E-3</v>
      </c>
      <c r="N25">
        <f>AVERAGEIFS(K:K,H:H,H25)</f>
        <v>1.9795199999999999</v>
      </c>
      <c r="O25">
        <f t="shared" si="15"/>
        <v>6</v>
      </c>
      <c r="P25">
        <f t="shared" si="16"/>
        <v>-6.1440000000000161E-2</v>
      </c>
      <c r="Q25">
        <f t="shared" si="17"/>
        <v>-0.36864000000000097</v>
      </c>
      <c r="R25">
        <f>SUMIFS(Q:Q,H:H,H25)</f>
        <v>-1.2288000000000032</v>
      </c>
    </row>
    <row r="26" spans="8:18" x14ac:dyDescent="0.25">
      <c r="H26">
        <v>6</v>
      </c>
      <c r="I26">
        <f>INDEX(B:B,MATCH(COUNTIFS($H$3:H26,H26),A:A,0))</f>
        <v>4</v>
      </c>
      <c r="J26">
        <f>INDEX(C:C,MATCH(COUNTIFS($H$3:H26,H26),A:A,0))</f>
        <v>8</v>
      </c>
      <c r="K26" s="1">
        <f t="shared" si="12"/>
        <v>1.9795199999999999</v>
      </c>
      <c r="L26">
        <f t="shared" si="13"/>
        <v>7.9180799999999998</v>
      </c>
      <c r="M26">
        <f t="shared" si="14"/>
        <v>6.7108864000000349E-3</v>
      </c>
      <c r="N26">
        <f>AVERAGEIFS(K:K,H:H,H26)</f>
        <v>1.9795199999999999</v>
      </c>
      <c r="O26">
        <f t="shared" si="15"/>
        <v>8</v>
      </c>
      <c r="P26">
        <f t="shared" si="16"/>
        <v>-8.1920000000000215E-2</v>
      </c>
      <c r="Q26">
        <f t="shared" si="17"/>
        <v>-0.65536000000000172</v>
      </c>
      <c r="R26">
        <f>SUMIFS(Q:Q,H:H,H26)</f>
        <v>-1.2288000000000032</v>
      </c>
    </row>
    <row r="27" spans="8:18" x14ac:dyDescent="0.25">
      <c r="H27">
        <v>7</v>
      </c>
      <c r="I27">
        <f>INDEX(B:B,MATCH(COUNTIFS($H$3:H27,H27),A:A,0))</f>
        <v>1</v>
      </c>
      <c r="J27">
        <f>INDEX(C:C,MATCH(COUNTIFS($H$3:H27,H27),A:A,0))</f>
        <v>2</v>
      </c>
      <c r="K27" s="1">
        <f t="shared" si="12"/>
        <v>1.991808</v>
      </c>
      <c r="L27">
        <f t="shared" si="13"/>
        <v>1.991808</v>
      </c>
      <c r="M27">
        <f t="shared" si="14"/>
        <v>6.7108863999999619E-5</v>
      </c>
      <c r="N27">
        <f>AVERAGEIFS(K:K,H:H,H27)</f>
        <v>1.991808</v>
      </c>
      <c r="O27">
        <f t="shared" si="15"/>
        <v>2</v>
      </c>
      <c r="P27">
        <f t="shared" si="16"/>
        <v>-8.1919999999999771E-3</v>
      </c>
      <c r="Q27">
        <f t="shared" si="17"/>
        <v>-1.6383999999999954E-2</v>
      </c>
      <c r="R27">
        <f>SUMIFS(Q:Q,H:H,H27)</f>
        <v>-0.49151999999999729</v>
      </c>
    </row>
    <row r="28" spans="8:18" x14ac:dyDescent="0.25">
      <c r="H28">
        <v>7</v>
      </c>
      <c r="I28">
        <f>INDEX(B:B,MATCH(COUNTIFS($H$3:H28,H28),A:A,0))</f>
        <v>2</v>
      </c>
      <c r="J28">
        <f>INDEX(C:C,MATCH(COUNTIFS($H$3:H28,H28),A:A,0))</f>
        <v>4</v>
      </c>
      <c r="K28" s="1">
        <f t="shared" si="12"/>
        <v>1.991808</v>
      </c>
      <c r="L28">
        <f t="shared" si="13"/>
        <v>3.983616</v>
      </c>
      <c r="M28">
        <f t="shared" si="14"/>
        <v>2.6843545599999848E-4</v>
      </c>
      <c r="N28">
        <f>AVERAGEIFS(K:K,H:H,H28)</f>
        <v>1.991808</v>
      </c>
      <c r="O28">
        <f t="shared" si="15"/>
        <v>4</v>
      </c>
      <c r="P28">
        <f t="shared" si="16"/>
        <v>-1.6383999999999954E-2</v>
      </c>
      <c r="Q28">
        <f t="shared" si="17"/>
        <v>-6.5535999999999817E-2</v>
      </c>
      <c r="R28">
        <f>SUMIFS(Q:Q,H:H,H28)</f>
        <v>-0.49151999999999729</v>
      </c>
    </row>
    <row r="29" spans="8:18" x14ac:dyDescent="0.25">
      <c r="H29">
        <v>7</v>
      </c>
      <c r="I29">
        <f>INDEX(B:B,MATCH(COUNTIFS($H$3:H29,H29),A:A,0))</f>
        <v>3</v>
      </c>
      <c r="J29">
        <f>INDEX(C:C,MATCH(COUNTIFS($H$3:H29,H29),A:A,0))</f>
        <v>6</v>
      </c>
      <c r="K29" s="1">
        <f t="shared" si="12"/>
        <v>1.991808</v>
      </c>
      <c r="L29">
        <f t="shared" si="13"/>
        <v>5.9754240000000003</v>
      </c>
      <c r="M29">
        <f t="shared" si="14"/>
        <v>6.0397977599998566E-4</v>
      </c>
      <c r="N29">
        <f>AVERAGEIFS(K:K,H:H,H29)</f>
        <v>1.991808</v>
      </c>
      <c r="O29">
        <f t="shared" si="15"/>
        <v>6</v>
      </c>
      <c r="P29">
        <f t="shared" si="16"/>
        <v>-2.4575999999999709E-2</v>
      </c>
      <c r="Q29">
        <f t="shared" si="17"/>
        <v>-0.14745599999999826</v>
      </c>
      <c r="R29">
        <f>SUMIFS(Q:Q,H:H,H29)</f>
        <v>-0.49151999999999729</v>
      </c>
    </row>
    <row r="30" spans="8:18" x14ac:dyDescent="0.25">
      <c r="H30">
        <v>7</v>
      </c>
      <c r="I30">
        <f>INDEX(B:B,MATCH(COUNTIFS($H$3:H30,H30),A:A,0))</f>
        <v>4</v>
      </c>
      <c r="J30">
        <f>INDEX(C:C,MATCH(COUNTIFS($H$3:H30,H30),A:A,0))</f>
        <v>8</v>
      </c>
      <c r="K30" s="1">
        <f t="shared" si="12"/>
        <v>1.991808</v>
      </c>
      <c r="L30">
        <f t="shared" si="13"/>
        <v>7.9672320000000001</v>
      </c>
      <c r="M30">
        <f t="shared" si="14"/>
        <v>1.0737418239999939E-3</v>
      </c>
      <c r="N30">
        <f>AVERAGEIFS(K:K,H:H,H30)</f>
        <v>1.991808</v>
      </c>
      <c r="O30">
        <f t="shared" si="15"/>
        <v>8</v>
      </c>
      <c r="P30">
        <f t="shared" si="16"/>
        <v>-3.2767999999999908E-2</v>
      </c>
      <c r="Q30">
        <f t="shared" si="17"/>
        <v>-0.26214399999999927</v>
      </c>
      <c r="R30">
        <f>SUMIFS(Q:Q,H:H,H30)</f>
        <v>-0.49151999999999729</v>
      </c>
    </row>
    <row r="31" spans="8:18" x14ac:dyDescent="0.25">
      <c r="H31">
        <v>8</v>
      </c>
      <c r="I31">
        <f>INDEX(B:B,MATCH(COUNTIFS($H$3:H31,H31),A:A,0))</f>
        <v>1</v>
      </c>
      <c r="J31">
        <f>INDEX(C:C,MATCH(COUNTIFS($H$3:H31,H31),A:A,0))</f>
        <v>2</v>
      </c>
      <c r="K31" s="1">
        <f t="shared" si="12"/>
        <v>1.9967231999999999</v>
      </c>
      <c r="L31">
        <f t="shared" si="13"/>
        <v>1.9967231999999999</v>
      </c>
      <c r="M31">
        <f t="shared" si="14"/>
        <v>1.0737418240000522E-5</v>
      </c>
      <c r="N31">
        <f>AVERAGEIFS(K:K,H:H,H31)</f>
        <v>1.9967231999999999</v>
      </c>
      <c r="O31">
        <f t="shared" si="15"/>
        <v>2</v>
      </c>
      <c r="P31">
        <f t="shared" si="16"/>
        <v>-3.2768000000000796E-3</v>
      </c>
      <c r="Q31">
        <f t="shared" si="17"/>
        <v>-6.5536000000001593E-3</v>
      </c>
      <c r="R31">
        <f>SUMIFS(Q:Q,H:H,H31)</f>
        <v>-0.19660800000000478</v>
      </c>
    </row>
    <row r="32" spans="8:18" x14ac:dyDescent="0.25">
      <c r="H32">
        <v>8</v>
      </c>
      <c r="I32">
        <f>INDEX(B:B,MATCH(COUNTIFS($H$3:H32,H32),A:A,0))</f>
        <v>2</v>
      </c>
      <c r="J32">
        <f>INDEX(C:C,MATCH(COUNTIFS($H$3:H32,H32),A:A,0))</f>
        <v>4</v>
      </c>
      <c r="K32" s="1">
        <f t="shared" si="12"/>
        <v>1.9967231999999999</v>
      </c>
      <c r="L32">
        <f t="shared" si="13"/>
        <v>3.9934463999999998</v>
      </c>
      <c r="M32">
        <f t="shared" si="14"/>
        <v>4.2949672960002087E-5</v>
      </c>
      <c r="N32">
        <f>AVERAGEIFS(K:K,H:H,H32)</f>
        <v>1.9967231999999999</v>
      </c>
      <c r="O32">
        <f t="shared" si="15"/>
        <v>4</v>
      </c>
      <c r="P32">
        <f t="shared" si="16"/>
        <v>-6.5536000000001593E-3</v>
      </c>
      <c r="Q32">
        <f t="shared" si="17"/>
        <v>-2.6214400000000637E-2</v>
      </c>
      <c r="R32">
        <f>SUMIFS(Q:Q,H:H,H32)</f>
        <v>-0.19660800000000478</v>
      </c>
    </row>
    <row r="33" spans="8:18" x14ac:dyDescent="0.25">
      <c r="H33">
        <v>8</v>
      </c>
      <c r="I33">
        <f>INDEX(B:B,MATCH(COUNTIFS($H$3:H33,H33),A:A,0))</f>
        <v>3</v>
      </c>
      <c r="J33">
        <f>INDEX(C:C,MATCH(COUNTIFS($H$3:H33,H33),A:A,0))</f>
        <v>6</v>
      </c>
      <c r="K33" s="1">
        <f t="shared" si="12"/>
        <v>1.9967231999999999</v>
      </c>
      <c r="L33">
        <f t="shared" si="13"/>
        <v>5.9901695999999998</v>
      </c>
      <c r="M33">
        <f t="shared" si="14"/>
        <v>9.6636764160004698E-5</v>
      </c>
      <c r="N33">
        <f>AVERAGEIFS(K:K,H:H,H33)</f>
        <v>1.9967231999999999</v>
      </c>
      <c r="O33">
        <f t="shared" si="15"/>
        <v>6</v>
      </c>
      <c r="P33">
        <f t="shared" si="16"/>
        <v>-9.8304000000002389E-3</v>
      </c>
      <c r="Q33">
        <f t="shared" si="17"/>
        <v>-5.8982400000001434E-2</v>
      </c>
      <c r="R33">
        <f>SUMIFS(Q:Q,H:H,H33)</f>
        <v>-0.19660800000000478</v>
      </c>
    </row>
    <row r="34" spans="8:18" x14ac:dyDescent="0.25">
      <c r="H34">
        <v>8</v>
      </c>
      <c r="I34">
        <f>INDEX(B:B,MATCH(COUNTIFS($H$3:H34,H34),A:A,0))</f>
        <v>4</v>
      </c>
      <c r="J34">
        <f>INDEX(C:C,MATCH(COUNTIFS($H$3:H34,H34),A:A,0))</f>
        <v>8</v>
      </c>
      <c r="K34" s="1">
        <f t="shared" si="12"/>
        <v>1.9967231999999999</v>
      </c>
      <c r="L34">
        <f t="shared" si="13"/>
        <v>7.9868927999999997</v>
      </c>
      <c r="M34">
        <f t="shared" si="14"/>
        <v>1.7179869184000835E-4</v>
      </c>
      <c r="N34">
        <f>AVERAGEIFS(K:K,H:H,H34)</f>
        <v>1.9967231999999999</v>
      </c>
      <c r="O34">
        <f t="shared" si="15"/>
        <v>8</v>
      </c>
      <c r="P34">
        <f t="shared" si="16"/>
        <v>-1.3107200000000319E-2</v>
      </c>
      <c r="Q34">
        <f t="shared" si="17"/>
        <v>-0.10485760000000255</v>
      </c>
      <c r="R34">
        <f>SUMIFS(Q:Q,H:H,H34)</f>
        <v>-0.19660800000000478</v>
      </c>
    </row>
    <row r="35" spans="8:18" x14ac:dyDescent="0.25">
      <c r="H35">
        <v>9</v>
      </c>
      <c r="I35">
        <f>INDEX(B:B,MATCH(COUNTIFS($H$3:H35,H35),A:A,0))</f>
        <v>1</v>
      </c>
      <c r="J35">
        <f>INDEX(C:C,MATCH(COUNTIFS($H$3:H35,H35),A:A,0))</f>
        <v>2</v>
      </c>
      <c r="K35" s="1">
        <f t="shared" si="12"/>
        <v>1.99868928</v>
      </c>
      <c r="L35">
        <f t="shared" si="13"/>
        <v>1.99868928</v>
      </c>
      <c r="M35">
        <f t="shared" si="14"/>
        <v>1.7179869183999671E-6</v>
      </c>
      <c r="N35">
        <f>AVERAGEIFS(K:K,H:H,H35)</f>
        <v>1.99868928</v>
      </c>
      <c r="O35">
        <f t="shared" si="15"/>
        <v>2</v>
      </c>
      <c r="P35">
        <f t="shared" si="16"/>
        <v>-1.3107199999999875E-3</v>
      </c>
      <c r="Q35">
        <f t="shared" si="17"/>
        <v>-2.6214399999999749E-3</v>
      </c>
      <c r="R35">
        <f>SUMIFS(Q:Q,H:H,H35)</f>
        <v>-7.8643199999997915E-2</v>
      </c>
    </row>
    <row r="36" spans="8:18" x14ac:dyDescent="0.25">
      <c r="H36">
        <v>9</v>
      </c>
      <c r="I36">
        <f>INDEX(B:B,MATCH(COUNTIFS($H$3:H36,H36),A:A,0))</f>
        <v>2</v>
      </c>
      <c r="J36">
        <f>INDEX(C:C,MATCH(COUNTIFS($H$3:H36,H36),A:A,0))</f>
        <v>4</v>
      </c>
      <c r="K36" s="1">
        <f t="shared" si="12"/>
        <v>1.99868928</v>
      </c>
      <c r="L36">
        <f t="shared" si="13"/>
        <v>3.99737856</v>
      </c>
      <c r="M36">
        <f t="shared" si="14"/>
        <v>6.8719476735998686E-6</v>
      </c>
      <c r="N36">
        <f>AVERAGEIFS(K:K,H:H,H36)</f>
        <v>1.99868928</v>
      </c>
      <c r="O36">
        <f t="shared" si="15"/>
        <v>4</v>
      </c>
      <c r="P36">
        <f t="shared" si="16"/>
        <v>-2.6214399999999749E-3</v>
      </c>
      <c r="Q36">
        <f t="shared" si="17"/>
        <v>-1.04857599999999E-2</v>
      </c>
      <c r="R36">
        <f>SUMIFS(Q:Q,H:H,H36)</f>
        <v>-7.8643199999997915E-2</v>
      </c>
    </row>
    <row r="37" spans="8:18" x14ac:dyDescent="0.25">
      <c r="H37">
        <v>9</v>
      </c>
      <c r="I37">
        <f>INDEX(B:B,MATCH(COUNTIFS($H$3:H37,H37),A:A,0))</f>
        <v>3</v>
      </c>
      <c r="J37">
        <f>INDEX(C:C,MATCH(COUNTIFS($H$3:H37,H37),A:A,0))</f>
        <v>6</v>
      </c>
      <c r="K37" s="1">
        <f t="shared" si="12"/>
        <v>1.99868928</v>
      </c>
      <c r="L37">
        <f t="shared" si="13"/>
        <v>5.9960678400000003</v>
      </c>
      <c r="M37">
        <f t="shared" si="14"/>
        <v>1.5461882265597957E-5</v>
      </c>
      <c r="N37">
        <f>AVERAGEIFS(K:K,H:H,H37)</f>
        <v>1.99868928</v>
      </c>
      <c r="O37">
        <f t="shared" si="15"/>
        <v>6</v>
      </c>
      <c r="P37">
        <f t="shared" si="16"/>
        <v>-3.9321599999997403E-3</v>
      </c>
      <c r="Q37">
        <f t="shared" si="17"/>
        <v>-2.3592959999998442E-2</v>
      </c>
      <c r="R37">
        <f>SUMIFS(Q:Q,H:H,H37)</f>
        <v>-7.8643199999997915E-2</v>
      </c>
    </row>
    <row r="38" spans="8:18" x14ac:dyDescent="0.25">
      <c r="H38">
        <v>9</v>
      </c>
      <c r="I38">
        <f>INDEX(B:B,MATCH(COUNTIFS($H$3:H38,H38),A:A,0))</f>
        <v>4</v>
      </c>
      <c r="J38">
        <f>INDEX(C:C,MATCH(COUNTIFS($H$3:H38,H38),A:A,0))</f>
        <v>8</v>
      </c>
      <c r="K38" s="1">
        <f t="shared" si="12"/>
        <v>1.99868928</v>
      </c>
      <c r="L38">
        <f t="shared" si="13"/>
        <v>7.9947571200000001</v>
      </c>
      <c r="M38">
        <f t="shared" si="14"/>
        <v>2.7487790694399474E-5</v>
      </c>
      <c r="N38">
        <f>AVERAGEIFS(K:K,H:H,H38)</f>
        <v>1.99868928</v>
      </c>
      <c r="O38">
        <f t="shared" si="15"/>
        <v>8</v>
      </c>
      <c r="P38">
        <f t="shared" si="16"/>
        <v>-5.2428799999999498E-3</v>
      </c>
      <c r="Q38">
        <f t="shared" si="17"/>
        <v>-4.1943039999999598E-2</v>
      </c>
      <c r="R38">
        <f>SUMIFS(Q:Q,H:H,H38)</f>
        <v>-7.8643199999997915E-2</v>
      </c>
    </row>
    <row r="39" spans="8:18" x14ac:dyDescent="0.25">
      <c r="H39">
        <v>10</v>
      </c>
      <c r="I39">
        <f>INDEX(B:B,MATCH(COUNTIFS($H$3:H39,H39),A:A,0))</f>
        <v>1</v>
      </c>
      <c r="J39">
        <f>INDEX(C:C,MATCH(COUNTIFS($H$3:H39,H39),A:A,0))</f>
        <v>2</v>
      </c>
      <c r="K39" s="1">
        <f t="shared" si="12"/>
        <v>1.999475712</v>
      </c>
      <c r="L39">
        <f t="shared" si="13"/>
        <v>1.999475712</v>
      </c>
      <c r="M39">
        <f t="shared" si="14"/>
        <v>2.7487790694404131E-7</v>
      </c>
      <c r="N39">
        <f>AVERAGEIFS(K:K,H:H,H39)</f>
        <v>1.999475712</v>
      </c>
      <c r="O39">
        <f t="shared" si="15"/>
        <v>2</v>
      </c>
      <c r="P39">
        <f t="shared" si="16"/>
        <v>-5.2428800000003939E-4</v>
      </c>
      <c r="Q39">
        <f t="shared" si="17"/>
        <v>-1.0485760000000788E-3</v>
      </c>
      <c r="R39">
        <f>SUMIFS(Q:Q,H:H,H39)</f>
        <v>-3.1457280000001031E-2</v>
      </c>
    </row>
    <row r="40" spans="8:18" x14ac:dyDescent="0.25">
      <c r="H40">
        <v>10</v>
      </c>
      <c r="I40">
        <f>INDEX(B:B,MATCH(COUNTIFS($H$3:H40,H40),A:A,0))</f>
        <v>2</v>
      </c>
      <c r="J40">
        <f>INDEX(C:C,MATCH(COUNTIFS($H$3:H40,H40),A:A,0))</f>
        <v>4</v>
      </c>
      <c r="K40" s="1">
        <f t="shared" si="12"/>
        <v>1.999475712</v>
      </c>
      <c r="L40">
        <f t="shared" si="13"/>
        <v>3.9989514239999999</v>
      </c>
      <c r="M40">
        <f t="shared" si="14"/>
        <v>1.0995116277761653E-6</v>
      </c>
      <c r="N40">
        <f>AVERAGEIFS(K:K,H:H,H40)</f>
        <v>1.999475712</v>
      </c>
      <c r="O40">
        <f t="shared" si="15"/>
        <v>4</v>
      </c>
      <c r="P40">
        <f t="shared" si="16"/>
        <v>-1.0485760000000788E-3</v>
      </c>
      <c r="Q40">
        <f t="shared" si="17"/>
        <v>-4.1943040000003151E-3</v>
      </c>
      <c r="R40">
        <f>SUMIFS(Q:Q,H:H,H40)</f>
        <v>-3.1457280000001031E-2</v>
      </c>
    </row>
    <row r="41" spans="8:18" x14ac:dyDescent="0.25">
      <c r="H41">
        <v>10</v>
      </c>
      <c r="I41">
        <f>INDEX(B:B,MATCH(COUNTIFS($H$3:H41,H41),A:A,0))</f>
        <v>3</v>
      </c>
      <c r="J41">
        <f>INDEX(C:C,MATCH(COUNTIFS($H$3:H41,H41),A:A,0))</f>
        <v>6</v>
      </c>
      <c r="K41" s="1">
        <f t="shared" si="12"/>
        <v>1.999475712</v>
      </c>
      <c r="L41">
        <f t="shared" si="13"/>
        <v>5.9984271360000001</v>
      </c>
      <c r="M41">
        <f t="shared" si="14"/>
        <v>2.4739011624956734E-6</v>
      </c>
      <c r="N41">
        <f>AVERAGEIFS(K:K,H:H,H41)</f>
        <v>1.999475712</v>
      </c>
      <c r="O41">
        <f t="shared" si="15"/>
        <v>6</v>
      </c>
      <c r="P41">
        <f t="shared" si="16"/>
        <v>-1.5728639999998961E-3</v>
      </c>
      <c r="Q41">
        <f t="shared" si="17"/>
        <v>-9.4371839999993767E-3</v>
      </c>
      <c r="R41">
        <f>SUMIFS(Q:Q,H:H,H41)</f>
        <v>-3.1457280000001031E-2</v>
      </c>
    </row>
    <row r="42" spans="8:18" x14ac:dyDescent="0.25">
      <c r="H42">
        <v>10</v>
      </c>
      <c r="I42">
        <f>INDEX(B:B,MATCH(COUNTIFS($H$3:H42,H42),A:A,0))</f>
        <v>4</v>
      </c>
      <c r="J42">
        <f>INDEX(C:C,MATCH(COUNTIFS($H$3:H42,H42),A:A,0))</f>
        <v>8</v>
      </c>
      <c r="K42" s="1">
        <f t="shared" si="12"/>
        <v>1.999475712</v>
      </c>
      <c r="L42">
        <f t="shared" si="13"/>
        <v>7.9979028479999998</v>
      </c>
      <c r="M42">
        <f t="shared" si="14"/>
        <v>4.398046511104661E-6</v>
      </c>
      <c r="N42">
        <f>AVERAGEIFS(K:K,H:H,H42)</f>
        <v>1.999475712</v>
      </c>
      <c r="O42">
        <f t="shared" si="15"/>
        <v>8</v>
      </c>
      <c r="P42">
        <f t="shared" si="16"/>
        <v>-2.0971520000001576E-3</v>
      </c>
      <c r="Q42">
        <f t="shared" si="17"/>
        <v>-1.677721600000126E-2</v>
      </c>
      <c r="R42">
        <f>SUMIFS(Q:Q,H:H,H42)</f>
        <v>-3.1457280000001031E-2</v>
      </c>
    </row>
    <row r="44" spans="8:18" x14ac:dyDescent="0.25">
      <c r="H44" s="3" t="s">
        <v>12</v>
      </c>
    </row>
    <row r="45" spans="8:18" x14ac:dyDescent="0.25">
      <c r="H45" t="s">
        <v>14</v>
      </c>
      <c r="I45" t="s">
        <v>15</v>
      </c>
      <c r="J45" t="s">
        <v>16</v>
      </c>
    </row>
    <row r="46" spans="8:18" x14ac:dyDescent="0.25">
      <c r="H46">
        <v>5</v>
      </c>
      <c r="I46" s="4">
        <v>1.999475712</v>
      </c>
      <c r="J46">
        <f>I46*H46</f>
        <v>9.9973785599999996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jaeger</dc:creator>
  <cp:lastModifiedBy>thomas jaeger</cp:lastModifiedBy>
  <dcterms:created xsi:type="dcterms:W3CDTF">2025-02-12T00:46:31Z</dcterms:created>
  <dcterms:modified xsi:type="dcterms:W3CDTF">2025-02-12T01:24:00Z</dcterms:modified>
</cp:coreProperties>
</file>