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zkola\Studia\Magister\Semestr2\TIO\Knapsack-problem\src\"/>
    </mc:Choice>
  </mc:AlternateContent>
  <xr:revisionPtr revIDLastSave="0" documentId="13_ncr:1_{9F913A2A-0C9E-49C0-B8C9-12C68D6FBE1B}" xr6:coauthVersionLast="47" xr6:coauthVersionMax="47" xr10:uidLastSave="{00000000-0000-0000-0000-000000000000}"/>
  <bookViews>
    <workbookView xWindow="28680" yWindow="-120" windowWidth="29040" windowHeight="15840" xr2:uid="{8E9B3E9A-8DCD-4727-AB7F-2709E91AB89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C23" i="1"/>
  <c r="D23" i="1"/>
  <c r="D22" i="1"/>
  <c r="C22" i="1"/>
  <c r="C33" i="1"/>
  <c r="D33" i="1"/>
  <c r="C34" i="1"/>
  <c r="D34" i="1"/>
  <c r="C35" i="1"/>
  <c r="D35" i="1"/>
  <c r="C36" i="1"/>
  <c r="D36" i="1"/>
  <c r="C37" i="1"/>
  <c r="D37" i="1"/>
  <c r="D10" i="1"/>
  <c r="C10" i="1"/>
  <c r="D8" i="1"/>
  <c r="C8" i="1"/>
  <c r="D6" i="1"/>
  <c r="C6" i="1"/>
  <c r="C4" i="1"/>
  <c r="D4" i="1"/>
  <c r="D5" i="1"/>
  <c r="C5" i="1"/>
  <c r="D18" i="1"/>
  <c r="C18" i="1"/>
  <c r="D17" i="1"/>
  <c r="C17" i="1"/>
  <c r="D16" i="1"/>
  <c r="C16" i="1"/>
  <c r="C15" i="1"/>
  <c r="D15" i="1"/>
  <c r="D14" i="1"/>
  <c r="C14" i="1"/>
  <c r="C13" i="1"/>
  <c r="D13" i="1"/>
  <c r="C12" i="1"/>
  <c r="D12" i="1"/>
  <c r="D11" i="1"/>
  <c r="C11" i="1"/>
  <c r="D9" i="1"/>
  <c r="C9" i="1"/>
  <c r="D7" i="1"/>
  <c r="C7" i="1"/>
</calcChain>
</file>

<file path=xl/sharedStrings.xml><?xml version="1.0" encoding="utf-8"?>
<sst xmlns="http://schemas.openxmlformats.org/spreadsheetml/2006/main" count="8" uniqueCount="6">
  <si>
    <t>prawdopodobieństwo mutacji</t>
  </si>
  <si>
    <t>generacje</t>
  </si>
  <si>
    <t>fitness</t>
  </si>
  <si>
    <t>prawdopodobieństwo krzyżowania</t>
  </si>
  <si>
    <t>populacja = 500, krzyżowanie = 0.16</t>
  </si>
  <si>
    <t>populacja = 500, mutacja =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</si>
</sst>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BB71-82F1-43F2-BBE1-D772F0AA8C2F}">
  <dimension ref="B2:D37"/>
  <sheetViews>
    <sheetView tabSelected="1" workbookViewId="0">
      <selection activeCell="K35" sqref="K35"/>
    </sheetView>
  </sheetViews>
  <sheetFormatPr defaultRowHeight="15" x14ac:dyDescent="0.25"/>
  <cols>
    <col min="2" max="2" width="34.42578125" customWidth="1"/>
    <col min="3" max="3" width="10.5703125" customWidth="1"/>
    <col min="4" max="4" width="11.140625" customWidth="1"/>
  </cols>
  <sheetData>
    <row r="2" spans="2:4" x14ac:dyDescent="0.25">
      <c r="B2" s="1" t="s">
        <v>4</v>
      </c>
      <c r="C2" s="1"/>
      <c r="D2" s="1"/>
    </row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5.0000000000000001E-4</v>
      </c>
      <c r="C4">
        <f>AVERAGE(31,51,64,128,53)</f>
        <v>65.400000000000006</v>
      </c>
      <c r="D4">
        <f>AVERAGE(7117.41,7570.31,7673.98,8128.91,7500.4)</f>
        <v>7598.2020000000002</v>
      </c>
    </row>
    <row r="5" spans="2:4" x14ac:dyDescent="0.25">
      <c r="B5">
        <v>5.0000000000000001E-3</v>
      </c>
      <c r="C5">
        <f>AVERAGE(53,86,35,40,87)</f>
        <v>60.2</v>
      </c>
      <c r="D5">
        <f>AVERAGE(7503.62,8124.04,7629.43,7493.21,8054.31)</f>
        <v>7760.9220000000005</v>
      </c>
    </row>
    <row r="6" spans="2:4" x14ac:dyDescent="0.25">
      <c r="B6">
        <v>0.01</v>
      </c>
      <c r="C6">
        <f>AVERAGE(63,52,50,65,85)</f>
        <v>63</v>
      </c>
      <c r="D6">
        <f>AVERAGE(7758.91,7560.1,7710.31,7757.61,7935.49)</f>
        <v>7744.4839999999995</v>
      </c>
    </row>
    <row r="7" spans="2:4" x14ac:dyDescent="0.25">
      <c r="B7">
        <v>0.05</v>
      </c>
      <c r="C7">
        <f>AVERAGE(44,79,67,61,75)</f>
        <v>65.2</v>
      </c>
      <c r="D7">
        <f>AVERAGE(7499.71,7764.91,7951.27,7759.6,8113.19)</f>
        <v>7817.7359999999999</v>
      </c>
    </row>
    <row r="8" spans="2:4" x14ac:dyDescent="0.25">
      <c r="B8">
        <v>7.0000000000000007E-2</v>
      </c>
      <c r="C8">
        <f>AVERAGE(64,69,68,85,36)</f>
        <v>64.400000000000006</v>
      </c>
      <c r="D8">
        <f>AVERAGE(7730.2,7797.96,7738.88,7833.24,7475.98)</f>
        <v>7715.2519999999986</v>
      </c>
    </row>
    <row r="9" spans="2:4" x14ac:dyDescent="0.25">
      <c r="B9">
        <v>0.1</v>
      </c>
      <c r="C9">
        <f>AVERAGE(35,27,72,34,59)</f>
        <v>45.4</v>
      </c>
      <c r="D9">
        <f>AVERAGE(7470.69,7404.65,7687.07,7371.48,7601.14)</f>
        <v>7507.0059999999994</v>
      </c>
    </row>
    <row r="10" spans="2:4" x14ac:dyDescent="0.25">
      <c r="B10">
        <v>0.15</v>
      </c>
      <c r="C10">
        <f>AVERAGE(87,46,53,48,44)</f>
        <v>55.6</v>
      </c>
      <c r="D10">
        <f>AVERAGE(7707.83,7585.11,7730.23,7492.73,7405.32)</f>
        <v>7584.2440000000006</v>
      </c>
    </row>
    <row r="11" spans="2:4" x14ac:dyDescent="0.25">
      <c r="B11">
        <v>0.2</v>
      </c>
      <c r="C11">
        <f>AVERAGE(30,40,67,41,43)</f>
        <v>44.2</v>
      </c>
      <c r="D11">
        <f>AVERAGE(6991.37,7567.69,7641.94,7465.81,7474.79)</f>
        <v>7428.32</v>
      </c>
    </row>
    <row r="12" spans="2:4" x14ac:dyDescent="0.25">
      <c r="B12">
        <v>0.3</v>
      </c>
      <c r="C12">
        <f>AVERAGE(29,50,32,57,59)</f>
        <v>45.4</v>
      </c>
      <c r="D12">
        <f>AVERAGE(7029.09,7762.26,7147.99,7556.28,7374.04)</f>
        <v>7373.9319999999989</v>
      </c>
    </row>
    <row r="13" spans="2:4" x14ac:dyDescent="0.25">
      <c r="B13">
        <v>0.4</v>
      </c>
      <c r="C13">
        <f>AVERAGE(36,37,40,60,40)</f>
        <v>42.6</v>
      </c>
      <c r="D13">
        <f>AVERAGE(7084.19,6873.13,7330.51,7322.48,7084.8)</f>
        <v>7139.0219999999999</v>
      </c>
    </row>
    <row r="14" spans="2:4" x14ac:dyDescent="0.25">
      <c r="B14">
        <v>0.5</v>
      </c>
      <c r="C14">
        <f>AVERAGE(27,42,43,31,29)</f>
        <v>34.4</v>
      </c>
      <c r="D14">
        <f>AVERAGE(6671.83,7183.68,7218.32,6900.72,6944.44)</f>
        <v>6983.7980000000007</v>
      </c>
    </row>
    <row r="15" spans="2:4" x14ac:dyDescent="0.25">
      <c r="B15">
        <v>0.6</v>
      </c>
      <c r="C15">
        <f>AVERAGE(64,17,13,31,44)</f>
        <v>33.799999999999997</v>
      </c>
      <c r="D15">
        <f>AVERAGE(7364.26,6409.13,6411.81,6930.27,6832.45)</f>
        <v>6789.5839999999998</v>
      </c>
    </row>
    <row r="16" spans="2:4" x14ac:dyDescent="0.25">
      <c r="B16">
        <v>0.7</v>
      </c>
      <c r="C16">
        <f>AVERAGE(19,22,11,31,25)</f>
        <v>21.6</v>
      </c>
      <c r="D16">
        <f>AVERAGE(6547.93,6362.37,6520.86,6654.9,6599.18)</f>
        <v>6537.0479999999998</v>
      </c>
    </row>
    <row r="17" spans="2:4" x14ac:dyDescent="0.25">
      <c r="B17">
        <v>0.8</v>
      </c>
      <c r="C17">
        <f>AVERAGE(20,26,29,23,22)</f>
        <v>24</v>
      </c>
      <c r="D17">
        <f>AVERAGE(6402.47,6525.52,6693.24,6597.17,6499.9)</f>
        <v>6543.6600000000008</v>
      </c>
    </row>
    <row r="18" spans="2:4" x14ac:dyDescent="0.25">
      <c r="B18">
        <v>0.9</v>
      </c>
      <c r="C18">
        <f>AVERAGE(18,23,7,24,8)</f>
        <v>16</v>
      </c>
      <c r="D18">
        <f>AVERAGE(6494.1,6260.2,6121.32,6408.95,6089.68)</f>
        <v>6274.85</v>
      </c>
    </row>
    <row r="20" spans="2:4" x14ac:dyDescent="0.25">
      <c r="B20" s="1" t="s">
        <v>5</v>
      </c>
      <c r="C20" s="1"/>
      <c r="D20" s="1"/>
    </row>
    <row r="21" spans="2:4" x14ac:dyDescent="0.25">
      <c r="B21" t="s">
        <v>3</v>
      </c>
      <c r="C21" t="s">
        <v>1</v>
      </c>
      <c r="D21" t="s">
        <v>2</v>
      </c>
    </row>
    <row r="22" spans="2:4" x14ac:dyDescent="0.25">
      <c r="B22">
        <v>0.01</v>
      </c>
      <c r="C22">
        <f>AVERAGE(13,13,14,13,12)</f>
        <v>13</v>
      </c>
      <c r="D22">
        <f>AVERAGE(6320.84,6220.53,6293.69,6482.84,6432.68)</f>
        <v>6350.116</v>
      </c>
    </row>
    <row r="23" spans="2:4" x14ac:dyDescent="0.25">
      <c r="B23">
        <v>0.05</v>
      </c>
      <c r="C23">
        <f>AVERAGE(27,42,12,20,21)</f>
        <v>24.4</v>
      </c>
      <c r="D23">
        <f>AVERAGE(6819.82,7048.14,6821.26,7046.54,6950.4)</f>
        <v>6937.2320000000009</v>
      </c>
    </row>
    <row r="24" spans="2:4" x14ac:dyDescent="0.25">
      <c r="B24">
        <v>0.1</v>
      </c>
      <c r="C24">
        <f>AVERAGE(46,25,62,39,46)</f>
        <v>43.6</v>
      </c>
      <c r="D24">
        <f>AVERAGE(7407.86,7044.01,7449.82,7257.37,7637.78)</f>
        <v>7359.3679999999995</v>
      </c>
    </row>
    <row r="25" spans="2:4" x14ac:dyDescent="0.25">
      <c r="B25">
        <v>0.2</v>
      </c>
      <c r="C25">
        <f>AVERAGE(80,70,47,63,51)</f>
        <v>62.2</v>
      </c>
      <c r="D25">
        <f>AVERAGE(7731.56,7840.58,7547.18,7744.21,7525.4)</f>
        <v>7677.7860000000001</v>
      </c>
    </row>
    <row r="26" spans="2:4" x14ac:dyDescent="0.25">
      <c r="B26">
        <v>0.3</v>
      </c>
      <c r="C26">
        <f>AVERAGE(54,73,32,32,71)</f>
        <v>52.4</v>
      </c>
      <c r="D26">
        <f>AVERAGE(7697.66,7760.19,7383.52,7487.4,7916.73)</f>
        <v>7649.1</v>
      </c>
    </row>
    <row r="27" spans="2:4" x14ac:dyDescent="0.25">
      <c r="B27">
        <v>0.4</v>
      </c>
      <c r="C27">
        <f>AVERAGE(53,46,76,41,78)</f>
        <v>58.8</v>
      </c>
      <c r="D27">
        <f>AVERAGE(7701.91,7556.34,7726.53,7738.49,7963.39)</f>
        <v>7737.3319999999994</v>
      </c>
    </row>
    <row r="28" spans="2:4" x14ac:dyDescent="0.25">
      <c r="B28">
        <v>0.5</v>
      </c>
      <c r="C28">
        <f>AVERAGE(77,86,51,88,77)</f>
        <v>75.8</v>
      </c>
      <c r="D28">
        <f>AVERAGE(7948.17,7846.62,7818.75,7769.9,8134.73)</f>
        <v>7903.634</v>
      </c>
    </row>
    <row r="29" spans="2:4" x14ac:dyDescent="0.25">
      <c r="B29">
        <v>0.6</v>
      </c>
      <c r="C29">
        <f>AVERAGE(15,62,34,41,83)</f>
        <v>47</v>
      </c>
      <c r="D29">
        <f>AVERAGE(7022.44,7718.34,7533.68,7788.51,7914.71)</f>
        <v>7595.5360000000001</v>
      </c>
    </row>
    <row r="30" spans="2:4" x14ac:dyDescent="0.25">
      <c r="B30">
        <v>0.7</v>
      </c>
      <c r="C30">
        <f>AVERAGE(73,52,73,47,39)</f>
        <v>56.8</v>
      </c>
      <c r="D30">
        <f>AVERAGE(8037.48,7624.97,8025.35,7586.16,7924.11)</f>
        <v>7839.6139999999996</v>
      </c>
    </row>
    <row r="31" spans="2:4" x14ac:dyDescent="0.25">
      <c r="B31">
        <v>0.8</v>
      </c>
      <c r="C31">
        <f>AVERAGE(109,89,69,34,61)</f>
        <v>72.400000000000006</v>
      </c>
      <c r="D31">
        <f>AVERAGE(8236.15,8033.64,8035.78,7585.56,7729.26)</f>
        <v>7924.0779999999995</v>
      </c>
    </row>
    <row r="32" spans="2:4" x14ac:dyDescent="0.25">
      <c r="B32">
        <v>0.9</v>
      </c>
      <c r="C32">
        <f>AVERAGE(52,56,42,77,72)</f>
        <v>59.8</v>
      </c>
      <c r="D32">
        <f>AVERAGE(7908.99,8122.38,7700.64,7949.85,7934.81)</f>
        <v>7923.3339999999998</v>
      </c>
    </row>
    <row r="33" spans="3:4" x14ac:dyDescent="0.25">
      <c r="C33">
        <f t="shared" ref="C25:D37" si="0">AVERAGE(0)</f>
        <v>0</v>
      </c>
      <c r="D33">
        <f t="shared" si="0"/>
        <v>0</v>
      </c>
    </row>
    <row r="34" spans="3:4" x14ac:dyDescent="0.25">
      <c r="C34">
        <f t="shared" si="0"/>
        <v>0</v>
      </c>
      <c r="D34">
        <f t="shared" si="0"/>
        <v>0</v>
      </c>
    </row>
    <row r="35" spans="3:4" x14ac:dyDescent="0.25">
      <c r="C35">
        <f t="shared" si="0"/>
        <v>0</v>
      </c>
      <c r="D35">
        <f t="shared" si="0"/>
        <v>0</v>
      </c>
    </row>
    <row r="36" spans="3:4" x14ac:dyDescent="0.25">
      <c r="C36">
        <f t="shared" si="0"/>
        <v>0</v>
      </c>
      <c r="D36">
        <f t="shared" si="0"/>
        <v>0</v>
      </c>
    </row>
    <row r="37" spans="3:4" x14ac:dyDescent="0.25">
      <c r="C37">
        <f t="shared" si="0"/>
        <v>0</v>
      </c>
      <c r="D37">
        <f t="shared" si="0"/>
        <v>0</v>
      </c>
    </row>
  </sheetData>
  <mergeCells count="2">
    <mergeCell ref="B2:D2"/>
    <mergeCell ref="B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Pszon (256767)</dc:creator>
  <cp:lastModifiedBy>Joanna Pszon (256767)</cp:lastModifiedBy>
  <dcterms:created xsi:type="dcterms:W3CDTF">2023-10-23T20:01:50Z</dcterms:created>
  <dcterms:modified xsi:type="dcterms:W3CDTF">2023-10-23T23:23:25Z</dcterms:modified>
</cp:coreProperties>
</file>