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search\Hay Bale\Testing\May-June Testing\Calibration Testing\"/>
    </mc:Choice>
  </mc:AlternateContent>
  <bookViews>
    <workbookView xWindow="0" yWindow="0" windowWidth="16605" windowHeight="6945" activeTab="2"/>
  </bookViews>
  <sheets>
    <sheet name="Moist vs Temp" sheetId="2" r:id="rId1"/>
    <sheet name="Selected Data" sheetId="7" r:id="rId2"/>
    <sheet name="Temp" sheetId="4" r:id="rId3"/>
    <sheet name="Graphs" sheetId="3" r:id="rId4"/>
    <sheet name="Graphs (2)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3" l="1"/>
  <c r="F60" i="3"/>
  <c r="F62" i="3" l="1"/>
  <c r="F63" i="3" l="1"/>
  <c r="F64" i="3" s="1"/>
  <c r="C45" i="3"/>
  <c r="C46" i="3"/>
  <c r="C47" i="3" l="1"/>
  <c r="C48" i="3" s="1"/>
  <c r="C49" i="3" s="1"/>
  <c r="D46" i="6" l="1"/>
  <c r="C26" i="7" l="1"/>
  <c r="B55" i="3"/>
  <c r="G23" i="7"/>
  <c r="K19" i="7"/>
  <c r="J55" i="3"/>
  <c r="I33" i="7" l="1"/>
  <c r="I33" i="2" l="1"/>
</calcChain>
</file>

<file path=xl/sharedStrings.xml><?xml version="1.0" encoding="utf-8"?>
<sst xmlns="http://schemas.openxmlformats.org/spreadsheetml/2006/main" count="17" uniqueCount="15">
  <si>
    <t xml:space="preserve">Moisture </t>
  </si>
  <si>
    <t>Temp</t>
  </si>
  <si>
    <t>Celcius</t>
  </si>
  <si>
    <t>Frequency</t>
  </si>
  <si>
    <t>HB6</t>
  </si>
  <si>
    <t>HB7</t>
  </si>
  <si>
    <t>HB5</t>
  </si>
  <si>
    <t>HB3</t>
  </si>
  <si>
    <t>y0</t>
  </si>
  <si>
    <t>y100</t>
  </si>
  <si>
    <t>M</t>
  </si>
  <si>
    <t>T</t>
  </si>
  <si>
    <t>slope</t>
  </si>
  <si>
    <t>intercept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</si>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</sst>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HB2</c:v>
          </c:tx>
          <c:trendline>
            <c:trendlineType val="linear"/>
            <c:dispRSqr val="1"/>
            <c:dispEq val="0"/>
            <c:trendlineLbl>
              <c:layout>
                <c:manualLayout>
                  <c:x val="-0.11338385826771653"/>
                  <c:y val="-7.9351851851851854E-2"/>
                </c:manualLayout>
              </c:layout>
              <c:numFmt formatCode="General" sourceLinked="0"/>
            </c:trendlineLbl>
          </c:trendline>
          <c:xVal>
            <c:numRef>
              <c:f>'Moist vs Temp'!$B$2:$B$31</c:f>
              <c:numCache>
                <c:formatCode>General</c:formatCode>
                <c:ptCount val="30"/>
                <c:pt idx="0">
                  <c:v>9346</c:v>
                </c:pt>
                <c:pt idx="1">
                  <c:v>9091</c:v>
                </c:pt>
                <c:pt idx="2">
                  <c:v>8850</c:v>
                </c:pt>
                <c:pt idx="3">
                  <c:v>8547</c:v>
                </c:pt>
                <c:pt idx="4">
                  <c:v>8404</c:v>
                </c:pt>
                <c:pt idx="5">
                  <c:v>8264</c:v>
                </c:pt>
                <c:pt idx="6">
                  <c:v>8000</c:v>
                </c:pt>
                <c:pt idx="7">
                  <c:v>7634</c:v>
                </c:pt>
                <c:pt idx="8">
                  <c:v>7463</c:v>
                </c:pt>
                <c:pt idx="9">
                  <c:v>7246</c:v>
                </c:pt>
                <c:pt idx="10">
                  <c:v>6993</c:v>
                </c:pt>
                <c:pt idx="11">
                  <c:v>6897</c:v>
                </c:pt>
                <c:pt idx="12">
                  <c:v>6711</c:v>
                </c:pt>
                <c:pt idx="13">
                  <c:v>6579</c:v>
                </c:pt>
                <c:pt idx="14">
                  <c:v>6536</c:v>
                </c:pt>
                <c:pt idx="15">
                  <c:v>6410</c:v>
                </c:pt>
                <c:pt idx="16">
                  <c:v>6289</c:v>
                </c:pt>
                <c:pt idx="17">
                  <c:v>6173</c:v>
                </c:pt>
                <c:pt idx="18">
                  <c:v>5917</c:v>
                </c:pt>
                <c:pt idx="19">
                  <c:v>5587</c:v>
                </c:pt>
                <c:pt idx="20">
                  <c:v>4785</c:v>
                </c:pt>
                <c:pt idx="21">
                  <c:v>3876</c:v>
                </c:pt>
                <c:pt idx="22">
                  <c:v>2959</c:v>
                </c:pt>
                <c:pt idx="23">
                  <c:v>2849</c:v>
                </c:pt>
                <c:pt idx="24">
                  <c:v>2793</c:v>
                </c:pt>
                <c:pt idx="25">
                  <c:v>2275</c:v>
                </c:pt>
                <c:pt idx="26">
                  <c:v>2538</c:v>
                </c:pt>
                <c:pt idx="27">
                  <c:v>2381</c:v>
                </c:pt>
                <c:pt idx="28">
                  <c:v>2309</c:v>
                </c:pt>
                <c:pt idx="29">
                  <c:v>2278</c:v>
                </c:pt>
              </c:numCache>
            </c:numRef>
          </c:xVal>
          <c:yVal>
            <c:numRef>
              <c:f>'Moist vs Temp'!$A$2:$A$31</c:f>
              <c:numCache>
                <c:formatCode>General</c:formatCode>
                <c:ptCount val="30"/>
                <c:pt idx="0">
                  <c:v>12741</c:v>
                </c:pt>
                <c:pt idx="1">
                  <c:v>6670</c:v>
                </c:pt>
                <c:pt idx="2">
                  <c:v>5975</c:v>
                </c:pt>
                <c:pt idx="3">
                  <c:v>11340</c:v>
                </c:pt>
                <c:pt idx="4">
                  <c:v>8193</c:v>
                </c:pt>
                <c:pt idx="5">
                  <c:v>4637</c:v>
                </c:pt>
                <c:pt idx="6">
                  <c:v>4644</c:v>
                </c:pt>
                <c:pt idx="7">
                  <c:v>4849</c:v>
                </c:pt>
                <c:pt idx="8">
                  <c:v>4865</c:v>
                </c:pt>
                <c:pt idx="9">
                  <c:v>4792</c:v>
                </c:pt>
                <c:pt idx="10">
                  <c:v>4898</c:v>
                </c:pt>
                <c:pt idx="11">
                  <c:v>6674</c:v>
                </c:pt>
                <c:pt idx="12">
                  <c:v>5735</c:v>
                </c:pt>
                <c:pt idx="13">
                  <c:v>5152</c:v>
                </c:pt>
                <c:pt idx="14">
                  <c:v>4857</c:v>
                </c:pt>
                <c:pt idx="15">
                  <c:v>4838</c:v>
                </c:pt>
                <c:pt idx="16">
                  <c:v>4856</c:v>
                </c:pt>
                <c:pt idx="17">
                  <c:v>4897</c:v>
                </c:pt>
                <c:pt idx="18">
                  <c:v>5032</c:v>
                </c:pt>
                <c:pt idx="19">
                  <c:v>5539</c:v>
                </c:pt>
                <c:pt idx="20">
                  <c:v>4766</c:v>
                </c:pt>
                <c:pt idx="21">
                  <c:v>4829</c:v>
                </c:pt>
                <c:pt idx="22">
                  <c:v>5590</c:v>
                </c:pt>
                <c:pt idx="23">
                  <c:v>6019</c:v>
                </c:pt>
                <c:pt idx="24">
                  <c:v>6056</c:v>
                </c:pt>
                <c:pt idx="25">
                  <c:v>6020</c:v>
                </c:pt>
                <c:pt idx="26">
                  <c:v>5868</c:v>
                </c:pt>
                <c:pt idx="27">
                  <c:v>5614</c:v>
                </c:pt>
                <c:pt idx="28">
                  <c:v>5637</c:v>
                </c:pt>
                <c:pt idx="29">
                  <c:v>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D-4C84-8991-09A80179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HB4</c:v>
          </c:tx>
          <c:trendline>
            <c:trendlineType val="linear"/>
            <c:dispRSqr val="1"/>
            <c:dispEq val="1"/>
            <c:trendlineLbl>
              <c:layout>
                <c:manualLayout>
                  <c:x val="-0.10482480314960629"/>
                  <c:y val="-2.8194444444444466E-2"/>
                </c:manualLayout>
              </c:layout>
              <c:numFmt formatCode="General" sourceLinked="0"/>
            </c:trendlineLbl>
          </c:trendline>
          <c:xVal>
            <c:numRef>
              <c:f>Temp!$F$2:$F$32</c:f>
              <c:numCache>
                <c:formatCode>General</c:formatCode>
                <c:ptCount val="31"/>
                <c:pt idx="0">
                  <c:v>8130</c:v>
                </c:pt>
                <c:pt idx="1">
                  <c:v>8130</c:v>
                </c:pt>
                <c:pt idx="2">
                  <c:v>8000</c:v>
                </c:pt>
                <c:pt idx="3">
                  <c:v>7874</c:v>
                </c:pt>
                <c:pt idx="4">
                  <c:v>7752</c:v>
                </c:pt>
                <c:pt idx="5">
                  <c:v>7692</c:v>
                </c:pt>
                <c:pt idx="6">
                  <c:v>7676</c:v>
                </c:pt>
                <c:pt idx="7">
                  <c:v>7407</c:v>
                </c:pt>
                <c:pt idx="8">
                  <c:v>7299</c:v>
                </c:pt>
                <c:pt idx="9">
                  <c:v>7194</c:v>
                </c:pt>
                <c:pt idx="10">
                  <c:v>7092</c:v>
                </c:pt>
                <c:pt idx="11">
                  <c:v>6944</c:v>
                </c:pt>
                <c:pt idx="12">
                  <c:v>6849</c:v>
                </c:pt>
                <c:pt idx="13">
                  <c:v>6757</c:v>
                </c:pt>
                <c:pt idx="14">
                  <c:v>6667</c:v>
                </c:pt>
                <c:pt idx="15">
                  <c:v>6536</c:v>
                </c:pt>
                <c:pt idx="16">
                  <c:v>6410</c:v>
                </c:pt>
                <c:pt idx="17">
                  <c:v>6329</c:v>
                </c:pt>
                <c:pt idx="18">
                  <c:v>6250</c:v>
                </c:pt>
                <c:pt idx="19">
                  <c:v>6135</c:v>
                </c:pt>
                <c:pt idx="20">
                  <c:v>6024</c:v>
                </c:pt>
                <c:pt idx="21">
                  <c:v>5917</c:v>
                </c:pt>
                <c:pt idx="22">
                  <c:v>5814</c:v>
                </c:pt>
                <c:pt idx="23">
                  <c:v>5714</c:v>
                </c:pt>
                <c:pt idx="24">
                  <c:v>5650</c:v>
                </c:pt>
                <c:pt idx="25">
                  <c:v>5525</c:v>
                </c:pt>
                <c:pt idx="26">
                  <c:v>5435</c:v>
                </c:pt>
                <c:pt idx="27">
                  <c:v>5348</c:v>
                </c:pt>
                <c:pt idx="28">
                  <c:v>5263</c:v>
                </c:pt>
                <c:pt idx="29">
                  <c:v>5128</c:v>
                </c:pt>
                <c:pt idx="30">
                  <c:v>5076</c:v>
                </c:pt>
              </c:numCache>
            </c:numRef>
          </c:xVal>
          <c:yVal>
            <c:numRef>
              <c:f>Temp!$E$2:$E$32</c:f>
              <c:numCache>
                <c:formatCode>General</c:formatCode>
                <c:ptCount val="31"/>
                <c:pt idx="0">
                  <c:v>46</c:v>
                </c:pt>
                <c:pt idx="1">
                  <c:v>45.5</c:v>
                </c:pt>
                <c:pt idx="2">
                  <c:v>45</c:v>
                </c:pt>
                <c:pt idx="3">
                  <c:v>44.5</c:v>
                </c:pt>
                <c:pt idx="4">
                  <c:v>44</c:v>
                </c:pt>
                <c:pt idx="5">
                  <c:v>43.5</c:v>
                </c:pt>
                <c:pt idx="6">
                  <c:v>43</c:v>
                </c:pt>
                <c:pt idx="7">
                  <c:v>42.5</c:v>
                </c:pt>
                <c:pt idx="8">
                  <c:v>42</c:v>
                </c:pt>
                <c:pt idx="9">
                  <c:v>41.5</c:v>
                </c:pt>
                <c:pt idx="10">
                  <c:v>41</c:v>
                </c:pt>
                <c:pt idx="11">
                  <c:v>40.5</c:v>
                </c:pt>
                <c:pt idx="12">
                  <c:v>40</c:v>
                </c:pt>
                <c:pt idx="13">
                  <c:v>39.5</c:v>
                </c:pt>
                <c:pt idx="14">
                  <c:v>39</c:v>
                </c:pt>
                <c:pt idx="15">
                  <c:v>38.5</c:v>
                </c:pt>
                <c:pt idx="16">
                  <c:v>38</c:v>
                </c:pt>
                <c:pt idx="17">
                  <c:v>37.5</c:v>
                </c:pt>
                <c:pt idx="18">
                  <c:v>37.1</c:v>
                </c:pt>
                <c:pt idx="19">
                  <c:v>36.5</c:v>
                </c:pt>
                <c:pt idx="20">
                  <c:v>36</c:v>
                </c:pt>
                <c:pt idx="21">
                  <c:v>35.5</c:v>
                </c:pt>
                <c:pt idx="22">
                  <c:v>35</c:v>
                </c:pt>
                <c:pt idx="23">
                  <c:v>34.5</c:v>
                </c:pt>
                <c:pt idx="24">
                  <c:v>34</c:v>
                </c:pt>
                <c:pt idx="25">
                  <c:v>33.5</c:v>
                </c:pt>
                <c:pt idx="26">
                  <c:v>33</c:v>
                </c:pt>
                <c:pt idx="27">
                  <c:v>32.5</c:v>
                </c:pt>
                <c:pt idx="28">
                  <c:v>32</c:v>
                </c:pt>
                <c:pt idx="29">
                  <c:v>31.5</c:v>
                </c:pt>
                <c:pt idx="3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D-4889-8DC0-AF7AF635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HB6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9.0419728783902018E-2"/>
                  <c:y val="-1.1182560513269175E-2"/>
                </c:manualLayout>
              </c:layout>
              <c:numFmt formatCode="General" sourceLinked="0"/>
            </c:trendlineLbl>
          </c:trendline>
          <c:xVal>
            <c:numRef>
              <c:f>Temp!$J$2:$J$31</c:f>
              <c:numCache>
                <c:formatCode>General</c:formatCode>
                <c:ptCount val="30"/>
                <c:pt idx="0">
                  <c:v>9803</c:v>
                </c:pt>
                <c:pt idx="1">
                  <c:v>9804</c:v>
                </c:pt>
                <c:pt idx="2">
                  <c:v>9615</c:v>
                </c:pt>
                <c:pt idx="3">
                  <c:v>9615</c:v>
                </c:pt>
                <c:pt idx="4">
                  <c:v>9434</c:v>
                </c:pt>
                <c:pt idx="5">
                  <c:v>9259</c:v>
                </c:pt>
                <c:pt idx="6">
                  <c:v>9174</c:v>
                </c:pt>
                <c:pt idx="7">
                  <c:v>9009</c:v>
                </c:pt>
                <c:pt idx="8">
                  <c:v>8850</c:v>
                </c:pt>
                <c:pt idx="9">
                  <c:v>8696</c:v>
                </c:pt>
                <c:pt idx="10">
                  <c:v>8475</c:v>
                </c:pt>
                <c:pt idx="11">
                  <c:v>8403</c:v>
                </c:pt>
                <c:pt idx="12">
                  <c:v>8197</c:v>
                </c:pt>
                <c:pt idx="13">
                  <c:v>8065</c:v>
                </c:pt>
                <c:pt idx="14">
                  <c:v>7937</c:v>
                </c:pt>
                <c:pt idx="15">
                  <c:v>7874</c:v>
                </c:pt>
                <c:pt idx="16">
                  <c:v>7752</c:v>
                </c:pt>
                <c:pt idx="17">
                  <c:v>7576</c:v>
                </c:pt>
                <c:pt idx="18">
                  <c:v>7519</c:v>
                </c:pt>
                <c:pt idx="19">
                  <c:v>7407</c:v>
                </c:pt>
                <c:pt idx="20">
                  <c:v>7299</c:v>
                </c:pt>
                <c:pt idx="21">
                  <c:v>7194</c:v>
                </c:pt>
                <c:pt idx="22">
                  <c:v>7042</c:v>
                </c:pt>
                <c:pt idx="23">
                  <c:v>6944</c:v>
                </c:pt>
                <c:pt idx="24">
                  <c:v>6803</c:v>
                </c:pt>
                <c:pt idx="25">
                  <c:v>6667</c:v>
                </c:pt>
                <c:pt idx="26">
                  <c:v>6579</c:v>
                </c:pt>
                <c:pt idx="27">
                  <c:v>6494</c:v>
                </c:pt>
                <c:pt idx="28">
                  <c:v>6329</c:v>
                </c:pt>
                <c:pt idx="29">
                  <c:v>6289</c:v>
                </c:pt>
              </c:numCache>
            </c:numRef>
          </c:xVal>
          <c:yVal>
            <c:numRef>
              <c:f>Temp!$I$2:$I$31</c:f>
              <c:numCache>
                <c:formatCode>General</c:formatCode>
                <c:ptCount val="30"/>
                <c:pt idx="0">
                  <c:v>51.2</c:v>
                </c:pt>
                <c:pt idx="1">
                  <c:v>50.3</c:v>
                </c:pt>
                <c:pt idx="2">
                  <c:v>49.5</c:v>
                </c:pt>
                <c:pt idx="3">
                  <c:v>49.3</c:v>
                </c:pt>
                <c:pt idx="4">
                  <c:v>48.7</c:v>
                </c:pt>
                <c:pt idx="5">
                  <c:v>48.3</c:v>
                </c:pt>
                <c:pt idx="6">
                  <c:v>48</c:v>
                </c:pt>
                <c:pt idx="7">
                  <c:v>47.5</c:v>
                </c:pt>
                <c:pt idx="8">
                  <c:v>47</c:v>
                </c:pt>
                <c:pt idx="9">
                  <c:v>46</c:v>
                </c:pt>
                <c:pt idx="10">
                  <c:v>45.5</c:v>
                </c:pt>
                <c:pt idx="11">
                  <c:v>45</c:v>
                </c:pt>
                <c:pt idx="12">
                  <c:v>44.5</c:v>
                </c:pt>
                <c:pt idx="13">
                  <c:v>44</c:v>
                </c:pt>
                <c:pt idx="14">
                  <c:v>43.5</c:v>
                </c:pt>
                <c:pt idx="15">
                  <c:v>43</c:v>
                </c:pt>
                <c:pt idx="16">
                  <c:v>42.5</c:v>
                </c:pt>
                <c:pt idx="17">
                  <c:v>42</c:v>
                </c:pt>
                <c:pt idx="18">
                  <c:v>41.5</c:v>
                </c:pt>
                <c:pt idx="19">
                  <c:v>41</c:v>
                </c:pt>
                <c:pt idx="20">
                  <c:v>40.5</c:v>
                </c:pt>
                <c:pt idx="21">
                  <c:v>40</c:v>
                </c:pt>
                <c:pt idx="22">
                  <c:v>39.5</c:v>
                </c:pt>
                <c:pt idx="23">
                  <c:v>39</c:v>
                </c:pt>
                <c:pt idx="24">
                  <c:v>38.5</c:v>
                </c:pt>
                <c:pt idx="25">
                  <c:v>38</c:v>
                </c:pt>
                <c:pt idx="26">
                  <c:v>37.5</c:v>
                </c:pt>
                <c:pt idx="27">
                  <c:v>37</c:v>
                </c:pt>
                <c:pt idx="28">
                  <c:v>36.5</c:v>
                </c:pt>
                <c:pt idx="2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7-4DB6-9C94-3E9A49EC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Celcius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HB3</c:v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Temp!$D$2:$D$34</c:f>
              <c:numCache>
                <c:formatCode>General</c:formatCode>
                <c:ptCount val="33"/>
                <c:pt idx="0">
                  <c:v>9434</c:v>
                </c:pt>
                <c:pt idx="1">
                  <c:v>9259</c:v>
                </c:pt>
                <c:pt idx="2">
                  <c:v>8850</c:v>
                </c:pt>
                <c:pt idx="3">
                  <c:v>8697</c:v>
                </c:pt>
                <c:pt idx="4">
                  <c:v>8403</c:v>
                </c:pt>
                <c:pt idx="5">
                  <c:v>8264</c:v>
                </c:pt>
                <c:pt idx="6">
                  <c:v>8064</c:v>
                </c:pt>
                <c:pt idx="7">
                  <c:v>7634</c:v>
                </c:pt>
                <c:pt idx="8">
                  <c:v>7519</c:v>
                </c:pt>
                <c:pt idx="9">
                  <c:v>7246</c:v>
                </c:pt>
                <c:pt idx="10">
                  <c:v>6993</c:v>
                </c:pt>
                <c:pt idx="11">
                  <c:v>6897</c:v>
                </c:pt>
                <c:pt idx="12">
                  <c:v>6711</c:v>
                </c:pt>
                <c:pt idx="13">
                  <c:v>6579</c:v>
                </c:pt>
                <c:pt idx="14">
                  <c:v>6494</c:v>
                </c:pt>
                <c:pt idx="15">
                  <c:v>6410</c:v>
                </c:pt>
                <c:pt idx="16">
                  <c:v>6289</c:v>
                </c:pt>
                <c:pt idx="17">
                  <c:v>6173</c:v>
                </c:pt>
                <c:pt idx="18">
                  <c:v>5882</c:v>
                </c:pt>
                <c:pt idx="19">
                  <c:v>5618</c:v>
                </c:pt>
                <c:pt idx="20">
                  <c:v>4608</c:v>
                </c:pt>
                <c:pt idx="21">
                  <c:v>3906</c:v>
                </c:pt>
              </c:numCache>
            </c:numRef>
          </c:xVal>
          <c:yVal>
            <c:numRef>
              <c:f>Temp!$C$2:$C$23</c:f>
              <c:numCache>
                <c:formatCode>General</c:formatCode>
                <c:ptCount val="22"/>
                <c:pt idx="0">
                  <c:v>49</c:v>
                </c:pt>
                <c:pt idx="1">
                  <c:v>47</c:v>
                </c:pt>
                <c:pt idx="2">
                  <c:v>46</c:v>
                </c:pt>
                <c:pt idx="3">
                  <c:v>45.5</c:v>
                </c:pt>
                <c:pt idx="4">
                  <c:v>44.8</c:v>
                </c:pt>
                <c:pt idx="5">
                  <c:v>44.2</c:v>
                </c:pt>
                <c:pt idx="6">
                  <c:v>43.5</c:v>
                </c:pt>
                <c:pt idx="7">
                  <c:v>42</c:v>
                </c:pt>
                <c:pt idx="8">
                  <c:v>41.5</c:v>
                </c:pt>
                <c:pt idx="9">
                  <c:v>40.5</c:v>
                </c:pt>
                <c:pt idx="10">
                  <c:v>39.6</c:v>
                </c:pt>
                <c:pt idx="11">
                  <c:v>38.799999999999997</c:v>
                </c:pt>
                <c:pt idx="12">
                  <c:v>38.299999999999997</c:v>
                </c:pt>
                <c:pt idx="13">
                  <c:v>37.799999999999997</c:v>
                </c:pt>
                <c:pt idx="14">
                  <c:v>37.4</c:v>
                </c:pt>
                <c:pt idx="15">
                  <c:v>36.799999999999997</c:v>
                </c:pt>
                <c:pt idx="16">
                  <c:v>36.299999999999997</c:v>
                </c:pt>
                <c:pt idx="17">
                  <c:v>35.700000000000003</c:v>
                </c:pt>
                <c:pt idx="18">
                  <c:v>32</c:v>
                </c:pt>
                <c:pt idx="19">
                  <c:v>30.5</c:v>
                </c:pt>
                <c:pt idx="20">
                  <c:v>28.5</c:v>
                </c:pt>
                <c:pt idx="2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B-48B3-9C69-69F4ED93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HB5</c:v>
          </c:tx>
          <c:trendline>
            <c:trendlineType val="linear"/>
            <c:dispRSqr val="1"/>
            <c:dispEq val="1"/>
            <c:trendlineLbl>
              <c:layout>
                <c:manualLayout>
                  <c:x val="3.0855853018372702E-2"/>
                  <c:y val="0.2544167395742199"/>
                </c:manualLayout>
              </c:layout>
              <c:numFmt formatCode="General" sourceLinked="0"/>
            </c:trendlineLbl>
          </c:trendline>
          <c:xVal>
            <c:numRef>
              <c:f>'Selected Data'!$H$2:$H$25</c:f>
              <c:numCache>
                <c:formatCode>General</c:formatCode>
                <c:ptCount val="24"/>
                <c:pt idx="0">
                  <c:v>9804</c:v>
                </c:pt>
                <c:pt idx="1">
                  <c:v>9259</c:v>
                </c:pt>
                <c:pt idx="2">
                  <c:v>8065</c:v>
                </c:pt>
                <c:pt idx="3">
                  <c:v>7813</c:v>
                </c:pt>
                <c:pt idx="4">
                  <c:v>7634</c:v>
                </c:pt>
                <c:pt idx="5">
                  <c:v>7519</c:v>
                </c:pt>
                <c:pt idx="6">
                  <c:v>7407</c:v>
                </c:pt>
                <c:pt idx="7">
                  <c:v>7353</c:v>
                </c:pt>
                <c:pt idx="8">
                  <c:v>7143</c:v>
                </c:pt>
                <c:pt idx="9">
                  <c:v>7092</c:v>
                </c:pt>
                <c:pt idx="10">
                  <c:v>6993</c:v>
                </c:pt>
                <c:pt idx="11">
                  <c:v>6803</c:v>
                </c:pt>
                <c:pt idx="12">
                  <c:v>6757</c:v>
                </c:pt>
                <c:pt idx="13">
                  <c:v>6623</c:v>
                </c:pt>
                <c:pt idx="14">
                  <c:v>6494</c:v>
                </c:pt>
                <c:pt idx="15">
                  <c:v>6452</c:v>
                </c:pt>
                <c:pt idx="16">
                  <c:v>6250</c:v>
                </c:pt>
                <c:pt idx="17">
                  <c:v>6211</c:v>
                </c:pt>
                <c:pt idx="18">
                  <c:v>6098</c:v>
                </c:pt>
                <c:pt idx="19">
                  <c:v>6024</c:v>
                </c:pt>
                <c:pt idx="20">
                  <c:v>5882</c:v>
                </c:pt>
                <c:pt idx="21">
                  <c:v>14751</c:v>
                </c:pt>
              </c:numCache>
            </c:numRef>
          </c:xVal>
          <c:yVal>
            <c:numRef>
              <c:f>'Selected Data'!$G$2:$G$25</c:f>
              <c:numCache>
                <c:formatCode>General</c:formatCode>
                <c:ptCount val="24"/>
                <c:pt idx="0">
                  <c:v>9711</c:v>
                </c:pt>
                <c:pt idx="1">
                  <c:v>9168</c:v>
                </c:pt>
                <c:pt idx="2">
                  <c:v>7983</c:v>
                </c:pt>
                <c:pt idx="3">
                  <c:v>7765</c:v>
                </c:pt>
                <c:pt idx="4">
                  <c:v>7583</c:v>
                </c:pt>
                <c:pt idx="5">
                  <c:v>7477</c:v>
                </c:pt>
                <c:pt idx="6">
                  <c:v>7359</c:v>
                </c:pt>
                <c:pt idx="7">
                  <c:v>7270</c:v>
                </c:pt>
                <c:pt idx="8">
                  <c:v>7131</c:v>
                </c:pt>
                <c:pt idx="9">
                  <c:v>7035</c:v>
                </c:pt>
                <c:pt idx="10">
                  <c:v>6908</c:v>
                </c:pt>
                <c:pt idx="11">
                  <c:v>6798</c:v>
                </c:pt>
                <c:pt idx="12">
                  <c:v>6700</c:v>
                </c:pt>
                <c:pt idx="13">
                  <c:v>6575</c:v>
                </c:pt>
                <c:pt idx="14">
                  <c:v>6480</c:v>
                </c:pt>
                <c:pt idx="15">
                  <c:v>6393</c:v>
                </c:pt>
                <c:pt idx="16">
                  <c:v>6212</c:v>
                </c:pt>
                <c:pt idx="17">
                  <c:v>6161</c:v>
                </c:pt>
                <c:pt idx="18">
                  <c:v>6047</c:v>
                </c:pt>
                <c:pt idx="19">
                  <c:v>5962</c:v>
                </c:pt>
                <c:pt idx="20">
                  <c:v>5855</c:v>
                </c:pt>
                <c:pt idx="21">
                  <c:v>14592.7911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F-487D-9EDD-DED9C294D7D6}"/>
            </c:ext>
          </c:extLst>
        </c:ser>
        <c:ser>
          <c:idx val="1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-0.18137112860892388"/>
                  <c:y val="3.7913385826771652E-2"/>
                </c:manualLayout>
              </c:layout>
              <c:numFmt formatCode="General" sourceLinked="0"/>
            </c:trendlineLbl>
          </c:trendline>
          <c:xVal>
            <c:numRef>
              <c:f>Graphs!$C$53:$C$55</c:f>
              <c:numCache>
                <c:formatCode>General</c:formatCode>
                <c:ptCount val="3"/>
                <c:pt idx="0">
                  <c:v>3937</c:v>
                </c:pt>
                <c:pt idx="1">
                  <c:v>4587</c:v>
                </c:pt>
                <c:pt idx="2">
                  <c:v>14751</c:v>
                </c:pt>
              </c:numCache>
            </c:numRef>
          </c:xVal>
          <c:yVal>
            <c:numRef>
              <c:f>Graphs!$B$53:$B$55</c:f>
              <c:numCache>
                <c:formatCode>General</c:formatCode>
                <c:ptCount val="3"/>
                <c:pt idx="0">
                  <c:v>16972</c:v>
                </c:pt>
                <c:pt idx="1">
                  <c:v>16829</c:v>
                </c:pt>
                <c:pt idx="2">
                  <c:v>14592.78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3-49B5-B2D7-27325B91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HB7</c:v>
          </c:tx>
          <c:trendline>
            <c:trendlineType val="linear"/>
            <c:dispRSqr val="1"/>
            <c:dispEq val="1"/>
            <c:trendlineLbl>
              <c:layout>
                <c:manualLayout>
                  <c:x val="6.8595485564304462E-2"/>
                  <c:y val="0.23398950131233595"/>
                </c:manualLayout>
              </c:layout>
              <c:numFmt formatCode="General" sourceLinked="0"/>
            </c:trendlineLbl>
          </c:trendline>
          <c:xVal>
            <c:numRef>
              <c:f>'Selected Data'!$L$2:$L$25</c:f>
              <c:numCache>
                <c:formatCode>General</c:formatCode>
                <c:ptCount val="24"/>
                <c:pt idx="0">
                  <c:v>6757</c:v>
                </c:pt>
                <c:pt idx="1">
                  <c:v>6579</c:v>
                </c:pt>
                <c:pt idx="2">
                  <c:v>6494</c:v>
                </c:pt>
                <c:pt idx="3">
                  <c:v>6369</c:v>
                </c:pt>
                <c:pt idx="4">
                  <c:v>6289</c:v>
                </c:pt>
                <c:pt idx="5">
                  <c:v>6211</c:v>
                </c:pt>
                <c:pt idx="6">
                  <c:v>6098</c:v>
                </c:pt>
                <c:pt idx="7">
                  <c:v>6024</c:v>
                </c:pt>
                <c:pt idx="8">
                  <c:v>5918</c:v>
                </c:pt>
                <c:pt idx="9">
                  <c:v>5878</c:v>
                </c:pt>
                <c:pt idx="10">
                  <c:v>5714</c:v>
                </c:pt>
                <c:pt idx="11">
                  <c:v>5618</c:v>
                </c:pt>
                <c:pt idx="12">
                  <c:v>5524</c:v>
                </c:pt>
                <c:pt idx="13">
                  <c:v>5435</c:v>
                </c:pt>
                <c:pt idx="14">
                  <c:v>5319</c:v>
                </c:pt>
                <c:pt idx="15">
                  <c:v>5263</c:v>
                </c:pt>
                <c:pt idx="16">
                  <c:v>5104</c:v>
                </c:pt>
                <c:pt idx="17">
                  <c:v>9760</c:v>
                </c:pt>
              </c:numCache>
            </c:numRef>
          </c:xVal>
          <c:yVal>
            <c:numRef>
              <c:f>'Selected Data'!$K$2:$K$25</c:f>
              <c:numCache>
                <c:formatCode>General</c:formatCode>
                <c:ptCount val="24"/>
                <c:pt idx="0">
                  <c:v>6690</c:v>
                </c:pt>
                <c:pt idx="1">
                  <c:v>6558</c:v>
                </c:pt>
                <c:pt idx="2">
                  <c:v>6461</c:v>
                </c:pt>
                <c:pt idx="3">
                  <c:v>6354</c:v>
                </c:pt>
                <c:pt idx="4">
                  <c:v>6263</c:v>
                </c:pt>
                <c:pt idx="5">
                  <c:v>6183</c:v>
                </c:pt>
                <c:pt idx="6">
                  <c:v>6079</c:v>
                </c:pt>
                <c:pt idx="7">
                  <c:v>5977</c:v>
                </c:pt>
                <c:pt idx="8">
                  <c:v>5880</c:v>
                </c:pt>
                <c:pt idx="9">
                  <c:v>5791</c:v>
                </c:pt>
                <c:pt idx="10">
                  <c:v>5676</c:v>
                </c:pt>
                <c:pt idx="11">
                  <c:v>5567</c:v>
                </c:pt>
                <c:pt idx="12">
                  <c:v>5477</c:v>
                </c:pt>
                <c:pt idx="13">
                  <c:v>5406</c:v>
                </c:pt>
                <c:pt idx="14">
                  <c:v>5303</c:v>
                </c:pt>
                <c:pt idx="15">
                  <c:v>5236</c:v>
                </c:pt>
                <c:pt idx="16">
                  <c:v>5128</c:v>
                </c:pt>
                <c:pt idx="17">
                  <c:v>9672.3959999999988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493F-960A-E2317885A7E2}"/>
            </c:ext>
          </c:extLst>
        </c:ser>
        <c:ser>
          <c:idx val="1"/>
          <c:order val="1"/>
          <c:trendline>
            <c:trendlineType val="linear"/>
            <c:dispRSqr val="1"/>
            <c:dispEq val="1"/>
            <c:trendlineLbl>
              <c:layout>
                <c:manualLayout>
                  <c:x val="-1.770225721784777E-2"/>
                  <c:y val="0.1388888888888889"/>
                </c:manualLayout>
              </c:layout>
              <c:numFmt formatCode="General" sourceLinked="0"/>
            </c:trendlineLbl>
          </c:trendline>
          <c:xVal>
            <c:numRef>
              <c:f>Graphs!$K$45:$K$48</c:f>
              <c:numCache>
                <c:formatCode>General</c:formatCode>
                <c:ptCount val="4"/>
                <c:pt idx="0">
                  <c:v>5682</c:v>
                </c:pt>
                <c:pt idx="1">
                  <c:v>5405</c:v>
                </c:pt>
                <c:pt idx="2">
                  <c:v>5128</c:v>
                </c:pt>
                <c:pt idx="3">
                  <c:v>4975</c:v>
                </c:pt>
              </c:numCache>
            </c:numRef>
          </c:xVal>
          <c:yVal>
            <c:numRef>
              <c:f>Graphs!$L$45:$L$48</c:f>
              <c:numCache>
                <c:formatCode>General</c:formatCode>
                <c:ptCount val="4"/>
                <c:pt idx="0">
                  <c:v>16523</c:v>
                </c:pt>
                <c:pt idx="1">
                  <c:v>16596</c:v>
                </c:pt>
                <c:pt idx="2">
                  <c:v>16545</c:v>
                </c:pt>
                <c:pt idx="3">
                  <c:v>16575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6-4A8B-88DA-4B503C9B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HB4</c:v>
          </c:tx>
          <c:xVal>
            <c:numRef>
              <c:f>'Moist vs Temp'!$F$2:$F$32</c:f>
              <c:numCache>
                <c:formatCode>General</c:formatCode>
                <c:ptCount val="31"/>
                <c:pt idx="0">
                  <c:v>8130</c:v>
                </c:pt>
                <c:pt idx="1">
                  <c:v>8130</c:v>
                </c:pt>
                <c:pt idx="2">
                  <c:v>8000</c:v>
                </c:pt>
                <c:pt idx="3">
                  <c:v>7874</c:v>
                </c:pt>
                <c:pt idx="4">
                  <c:v>7752</c:v>
                </c:pt>
                <c:pt idx="5">
                  <c:v>7692</c:v>
                </c:pt>
                <c:pt idx="6">
                  <c:v>7676</c:v>
                </c:pt>
                <c:pt idx="7">
                  <c:v>7407</c:v>
                </c:pt>
                <c:pt idx="8">
                  <c:v>7299</c:v>
                </c:pt>
                <c:pt idx="9">
                  <c:v>7194</c:v>
                </c:pt>
                <c:pt idx="10">
                  <c:v>7092</c:v>
                </c:pt>
                <c:pt idx="11">
                  <c:v>6944</c:v>
                </c:pt>
                <c:pt idx="12">
                  <c:v>6849</c:v>
                </c:pt>
                <c:pt idx="13">
                  <c:v>6757</c:v>
                </c:pt>
                <c:pt idx="14">
                  <c:v>6667</c:v>
                </c:pt>
                <c:pt idx="15">
                  <c:v>6536</c:v>
                </c:pt>
                <c:pt idx="16">
                  <c:v>6410</c:v>
                </c:pt>
                <c:pt idx="17">
                  <c:v>6329</c:v>
                </c:pt>
                <c:pt idx="18">
                  <c:v>6250</c:v>
                </c:pt>
                <c:pt idx="19">
                  <c:v>6135</c:v>
                </c:pt>
                <c:pt idx="20">
                  <c:v>6024</c:v>
                </c:pt>
                <c:pt idx="21">
                  <c:v>5917</c:v>
                </c:pt>
                <c:pt idx="22">
                  <c:v>5814</c:v>
                </c:pt>
                <c:pt idx="23">
                  <c:v>5714</c:v>
                </c:pt>
                <c:pt idx="24">
                  <c:v>5650</c:v>
                </c:pt>
                <c:pt idx="25">
                  <c:v>5525</c:v>
                </c:pt>
                <c:pt idx="26">
                  <c:v>5435</c:v>
                </c:pt>
                <c:pt idx="27">
                  <c:v>5348</c:v>
                </c:pt>
                <c:pt idx="28">
                  <c:v>5263</c:v>
                </c:pt>
                <c:pt idx="29">
                  <c:v>5128</c:v>
                </c:pt>
                <c:pt idx="30">
                  <c:v>5076</c:v>
                </c:pt>
              </c:numCache>
            </c:numRef>
          </c:xVal>
          <c:yVal>
            <c:numRef>
              <c:f>'Moist vs Temp'!$E$2:$E$32</c:f>
              <c:numCache>
                <c:formatCode>General</c:formatCode>
                <c:ptCount val="31"/>
                <c:pt idx="0">
                  <c:v>3030</c:v>
                </c:pt>
                <c:pt idx="1">
                  <c:v>3163</c:v>
                </c:pt>
                <c:pt idx="2">
                  <c:v>3169</c:v>
                </c:pt>
                <c:pt idx="3">
                  <c:v>3163</c:v>
                </c:pt>
                <c:pt idx="4">
                  <c:v>3253</c:v>
                </c:pt>
                <c:pt idx="5">
                  <c:v>3283</c:v>
                </c:pt>
                <c:pt idx="6">
                  <c:v>3277</c:v>
                </c:pt>
                <c:pt idx="7">
                  <c:v>3369</c:v>
                </c:pt>
                <c:pt idx="8">
                  <c:v>3425</c:v>
                </c:pt>
                <c:pt idx="9">
                  <c:v>3517</c:v>
                </c:pt>
                <c:pt idx="10">
                  <c:v>3520</c:v>
                </c:pt>
                <c:pt idx="11">
                  <c:v>3461</c:v>
                </c:pt>
                <c:pt idx="12">
                  <c:v>3405</c:v>
                </c:pt>
                <c:pt idx="13">
                  <c:v>3356</c:v>
                </c:pt>
                <c:pt idx="14">
                  <c:v>3311</c:v>
                </c:pt>
                <c:pt idx="15">
                  <c:v>3250</c:v>
                </c:pt>
                <c:pt idx="16">
                  <c:v>3254</c:v>
                </c:pt>
                <c:pt idx="17">
                  <c:v>3297</c:v>
                </c:pt>
                <c:pt idx="18">
                  <c:v>3346</c:v>
                </c:pt>
                <c:pt idx="19">
                  <c:v>3417</c:v>
                </c:pt>
                <c:pt idx="20">
                  <c:v>3448</c:v>
                </c:pt>
                <c:pt idx="21">
                  <c:v>3482</c:v>
                </c:pt>
                <c:pt idx="22">
                  <c:v>3516</c:v>
                </c:pt>
                <c:pt idx="23">
                  <c:v>3553</c:v>
                </c:pt>
                <c:pt idx="24">
                  <c:v>3571</c:v>
                </c:pt>
                <c:pt idx="25">
                  <c:v>3612</c:v>
                </c:pt>
                <c:pt idx="26">
                  <c:v>3618</c:v>
                </c:pt>
                <c:pt idx="27">
                  <c:v>3600</c:v>
                </c:pt>
                <c:pt idx="28">
                  <c:v>3611</c:v>
                </c:pt>
                <c:pt idx="29">
                  <c:v>3652</c:v>
                </c:pt>
                <c:pt idx="30">
                  <c:v>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9-43EC-AE95-A84B3F1F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HB6</c:v>
          </c:tx>
          <c:trendline>
            <c:trendlineType val="linear"/>
            <c:dispRSqr val="1"/>
            <c:dispEq val="1"/>
            <c:trendlineLbl>
              <c:layout>
                <c:manualLayout>
                  <c:x val="3.8600174978127733E-2"/>
                  <c:y val="0.22174321959755031"/>
                </c:manualLayout>
              </c:layout>
              <c:numFmt formatCode="General" sourceLinked="0"/>
            </c:trendlineLbl>
          </c:trendline>
          <c:xVal>
            <c:numRef>
              <c:f>'Moist vs Temp'!$J$2:$J$33</c:f>
              <c:numCache>
                <c:formatCode>General</c:formatCode>
                <c:ptCount val="32"/>
                <c:pt idx="0">
                  <c:v>9803</c:v>
                </c:pt>
                <c:pt idx="1">
                  <c:v>9804</c:v>
                </c:pt>
                <c:pt idx="2">
                  <c:v>9615</c:v>
                </c:pt>
                <c:pt idx="3">
                  <c:v>9615</c:v>
                </c:pt>
                <c:pt idx="4">
                  <c:v>9434</c:v>
                </c:pt>
                <c:pt idx="5">
                  <c:v>9259</c:v>
                </c:pt>
                <c:pt idx="6">
                  <c:v>9174</c:v>
                </c:pt>
                <c:pt idx="7">
                  <c:v>9009</c:v>
                </c:pt>
                <c:pt idx="8">
                  <c:v>8850</c:v>
                </c:pt>
                <c:pt idx="9">
                  <c:v>8696</c:v>
                </c:pt>
                <c:pt idx="10">
                  <c:v>8475</c:v>
                </c:pt>
                <c:pt idx="11">
                  <c:v>8403</c:v>
                </c:pt>
                <c:pt idx="12">
                  <c:v>8197</c:v>
                </c:pt>
                <c:pt idx="13">
                  <c:v>8065</c:v>
                </c:pt>
                <c:pt idx="14">
                  <c:v>7937</c:v>
                </c:pt>
                <c:pt idx="15">
                  <c:v>7874</c:v>
                </c:pt>
                <c:pt idx="16">
                  <c:v>7752</c:v>
                </c:pt>
                <c:pt idx="17">
                  <c:v>7576</c:v>
                </c:pt>
                <c:pt idx="18">
                  <c:v>7519</c:v>
                </c:pt>
                <c:pt idx="19">
                  <c:v>7407</c:v>
                </c:pt>
                <c:pt idx="20">
                  <c:v>7299</c:v>
                </c:pt>
                <c:pt idx="21">
                  <c:v>7194</c:v>
                </c:pt>
                <c:pt idx="22">
                  <c:v>7042</c:v>
                </c:pt>
                <c:pt idx="23">
                  <c:v>6944</c:v>
                </c:pt>
                <c:pt idx="24">
                  <c:v>6803</c:v>
                </c:pt>
                <c:pt idx="25">
                  <c:v>6667</c:v>
                </c:pt>
                <c:pt idx="26">
                  <c:v>6579</c:v>
                </c:pt>
                <c:pt idx="27">
                  <c:v>6494</c:v>
                </c:pt>
                <c:pt idx="28">
                  <c:v>6329</c:v>
                </c:pt>
                <c:pt idx="29">
                  <c:v>6289</c:v>
                </c:pt>
                <c:pt idx="30">
                  <c:v>3962</c:v>
                </c:pt>
                <c:pt idx="31">
                  <c:v>12074</c:v>
                </c:pt>
              </c:numCache>
            </c:numRef>
          </c:xVal>
          <c:yVal>
            <c:numRef>
              <c:f>'Moist vs Temp'!$I$2:$I$33</c:f>
              <c:numCache>
                <c:formatCode>General</c:formatCode>
                <c:ptCount val="32"/>
                <c:pt idx="0">
                  <c:v>9738</c:v>
                </c:pt>
                <c:pt idx="1">
                  <c:v>9668</c:v>
                </c:pt>
                <c:pt idx="2">
                  <c:v>9572</c:v>
                </c:pt>
                <c:pt idx="3">
                  <c:v>9467</c:v>
                </c:pt>
                <c:pt idx="4">
                  <c:v>9339</c:v>
                </c:pt>
                <c:pt idx="5">
                  <c:v>9160</c:v>
                </c:pt>
                <c:pt idx="6">
                  <c:v>9060</c:v>
                </c:pt>
                <c:pt idx="7">
                  <c:v>8922</c:v>
                </c:pt>
                <c:pt idx="8">
                  <c:v>8803</c:v>
                </c:pt>
                <c:pt idx="9">
                  <c:v>8557</c:v>
                </c:pt>
                <c:pt idx="10">
                  <c:v>8409</c:v>
                </c:pt>
                <c:pt idx="11">
                  <c:v>8310</c:v>
                </c:pt>
                <c:pt idx="12">
                  <c:v>8171</c:v>
                </c:pt>
                <c:pt idx="13">
                  <c:v>8032</c:v>
                </c:pt>
                <c:pt idx="14">
                  <c:v>7885</c:v>
                </c:pt>
                <c:pt idx="15">
                  <c:v>7805</c:v>
                </c:pt>
                <c:pt idx="16">
                  <c:v>7683</c:v>
                </c:pt>
                <c:pt idx="17">
                  <c:v>7554</c:v>
                </c:pt>
                <c:pt idx="18">
                  <c:v>7430</c:v>
                </c:pt>
                <c:pt idx="19">
                  <c:v>7337</c:v>
                </c:pt>
                <c:pt idx="20">
                  <c:v>7217</c:v>
                </c:pt>
                <c:pt idx="21">
                  <c:v>7120</c:v>
                </c:pt>
                <c:pt idx="22">
                  <c:v>6985</c:v>
                </c:pt>
                <c:pt idx="23">
                  <c:v>6897</c:v>
                </c:pt>
                <c:pt idx="24">
                  <c:v>6777</c:v>
                </c:pt>
                <c:pt idx="25">
                  <c:v>6665</c:v>
                </c:pt>
                <c:pt idx="26">
                  <c:v>6512</c:v>
                </c:pt>
                <c:pt idx="27">
                  <c:v>6434</c:v>
                </c:pt>
                <c:pt idx="28">
                  <c:v>6317</c:v>
                </c:pt>
                <c:pt idx="29">
                  <c:v>6237</c:v>
                </c:pt>
                <c:pt idx="30">
                  <c:v>3954</c:v>
                </c:pt>
                <c:pt idx="31">
                  <c:v>11920.4782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890-A196-3B9E36D6C068}"/>
            </c:ext>
          </c:extLst>
        </c:ser>
        <c:ser>
          <c:idx val="1"/>
          <c:order val="1"/>
          <c:tx>
            <c:v>0%</c:v>
          </c:tx>
          <c:trendline>
            <c:trendlineType val="linear"/>
            <c:dispRSqr val="0"/>
            <c:dispEq val="1"/>
            <c:trendlineLbl>
              <c:layout>
                <c:manualLayout>
                  <c:x val="3.2596237970253718E-2"/>
                  <c:y val="-0.15639982502187227"/>
                </c:manualLayout>
              </c:layout>
              <c:numFmt formatCode="General" sourceLinked="0"/>
            </c:trendlineLbl>
          </c:trendline>
          <c:xVal>
            <c:numRef>
              <c:f>Graphs!$G$53:$G$65</c:f>
              <c:numCache>
                <c:formatCode>0</c:formatCode>
                <c:ptCount val="13"/>
                <c:pt idx="0" formatCode="General">
                  <c:v>4546</c:v>
                </c:pt>
                <c:pt idx="1">
                  <c:v>3954</c:v>
                </c:pt>
                <c:pt idx="2" formatCode="General">
                  <c:v>5459</c:v>
                </c:pt>
              </c:numCache>
            </c:numRef>
          </c:xVal>
          <c:yVal>
            <c:numRef>
              <c:f>Graphs!$F$53:$F$65</c:f>
              <c:numCache>
                <c:formatCode>0</c:formatCode>
                <c:ptCount val="13"/>
                <c:pt idx="0" formatCode="General">
                  <c:v>16462</c:v>
                </c:pt>
                <c:pt idx="1">
                  <c:v>16819</c:v>
                </c:pt>
                <c:pt idx="2" formatCode="General">
                  <c:v>16148</c:v>
                </c:pt>
                <c:pt idx="5" formatCode="General">
                  <c:v>9849</c:v>
                </c:pt>
                <c:pt idx="6" formatCode="General">
                  <c:v>5000</c:v>
                </c:pt>
                <c:pt idx="7" formatCode="General">
                  <c:v>16738</c:v>
                </c:pt>
                <c:pt idx="8" formatCode="General">
                  <c:v>4976.8999999999996</c:v>
                </c:pt>
                <c:pt idx="9" formatCode="General">
                  <c:v>-8.5026060487539429E-3</c:v>
                </c:pt>
                <c:pt idx="10" formatCode="General">
                  <c:v>142.3166200440435</c:v>
                </c:pt>
                <c:pt idx="11" formatCode="General">
                  <c:v>58.574453069865925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2-4EA9-AD52-AEC466B9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xVal>
                  <c:numRef>
                    <c:extLst>
                      <c:ext uri="{02D57815-91ED-43cb-92C2-25804820EDAC}">
                        <c15:formulaRef>
                          <c15:sqref>Graphs!$F$46:$F$48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 formatCode="General">
                        <c:v>5348</c:v>
                      </c:pt>
                      <c:pt idx="1">
                        <c:v>5348</c:v>
                      </c:pt>
                      <c:pt idx="2" formatCode="General">
                        <c:v>5682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Graphs!$G$46:$G$48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16126</c:v>
                      </c:pt>
                      <c:pt idx="1">
                        <c:v>16614</c:v>
                      </c:pt>
                      <c:pt idx="2">
                        <c:v>16024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1C3-4BFB-BD25-93DDA344B25E}"/>
                  </c:ext>
                </c:extLst>
              </c15:ser>
            </c15:filteredScatterSeries>
          </c:ext>
        </c:extLst>
      </c:scatterChart>
      <c:valAx>
        <c:axId val="292697848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HB3</c:v>
          </c:tx>
          <c:trendline>
            <c:trendlineType val="linear"/>
            <c:dispRSqr val="1"/>
            <c:dispEq val="1"/>
            <c:trendlineLbl>
              <c:layout>
                <c:manualLayout>
                  <c:x val="-6.9970183727034119E-2"/>
                  <c:y val="0.3190277777777778"/>
                </c:manualLayout>
              </c:layout>
              <c:numFmt formatCode="General" sourceLinked="0"/>
            </c:trendlineLbl>
          </c:trendline>
          <c:xVal>
            <c:numRef>
              <c:f>'Selected Data'!$D$2:$D$26</c:f>
              <c:numCache>
                <c:formatCode>General</c:formatCode>
                <c:ptCount val="25"/>
                <c:pt idx="0">
                  <c:v>9434</c:v>
                </c:pt>
                <c:pt idx="1">
                  <c:v>9259</c:v>
                </c:pt>
                <c:pt idx="2">
                  <c:v>8850</c:v>
                </c:pt>
                <c:pt idx="3">
                  <c:v>8697</c:v>
                </c:pt>
                <c:pt idx="4">
                  <c:v>8403</c:v>
                </c:pt>
                <c:pt idx="5">
                  <c:v>8264</c:v>
                </c:pt>
                <c:pt idx="6">
                  <c:v>8064</c:v>
                </c:pt>
                <c:pt idx="7">
                  <c:v>7634</c:v>
                </c:pt>
                <c:pt idx="8">
                  <c:v>7519</c:v>
                </c:pt>
                <c:pt idx="9">
                  <c:v>7246</c:v>
                </c:pt>
                <c:pt idx="10">
                  <c:v>6993</c:v>
                </c:pt>
                <c:pt idx="11">
                  <c:v>6897</c:v>
                </c:pt>
                <c:pt idx="12">
                  <c:v>6711</c:v>
                </c:pt>
                <c:pt idx="13">
                  <c:v>6579</c:v>
                </c:pt>
                <c:pt idx="14">
                  <c:v>6494</c:v>
                </c:pt>
                <c:pt idx="15">
                  <c:v>6410</c:v>
                </c:pt>
                <c:pt idx="16">
                  <c:v>6289</c:v>
                </c:pt>
                <c:pt idx="17">
                  <c:v>6173</c:v>
                </c:pt>
                <c:pt idx="18">
                  <c:v>5882</c:v>
                </c:pt>
                <c:pt idx="19">
                  <c:v>5618</c:v>
                </c:pt>
                <c:pt idx="20">
                  <c:v>4608</c:v>
                </c:pt>
                <c:pt idx="21">
                  <c:v>3906</c:v>
                </c:pt>
                <c:pt idx="22">
                  <c:v>2976</c:v>
                </c:pt>
                <c:pt idx="23">
                  <c:v>2874</c:v>
                </c:pt>
                <c:pt idx="24">
                  <c:v>13991</c:v>
                </c:pt>
              </c:numCache>
            </c:numRef>
          </c:xVal>
          <c:yVal>
            <c:numRef>
              <c:f>'Selected Data'!$C$2:$C$26</c:f>
              <c:numCache>
                <c:formatCode>General</c:formatCode>
                <c:ptCount val="25"/>
                <c:pt idx="0">
                  <c:v>9359</c:v>
                </c:pt>
                <c:pt idx="1">
                  <c:v>9100</c:v>
                </c:pt>
                <c:pt idx="2">
                  <c:v>8797</c:v>
                </c:pt>
                <c:pt idx="3">
                  <c:v>8580</c:v>
                </c:pt>
                <c:pt idx="4">
                  <c:v>8403</c:v>
                </c:pt>
                <c:pt idx="5">
                  <c:v>8185</c:v>
                </c:pt>
                <c:pt idx="6">
                  <c:v>7971</c:v>
                </c:pt>
                <c:pt idx="7">
                  <c:v>7605</c:v>
                </c:pt>
                <c:pt idx="8">
                  <c:v>7425</c:v>
                </c:pt>
                <c:pt idx="9">
                  <c:v>7197</c:v>
                </c:pt>
                <c:pt idx="10">
                  <c:v>6956</c:v>
                </c:pt>
                <c:pt idx="11">
                  <c:v>6814</c:v>
                </c:pt>
                <c:pt idx="12">
                  <c:v>6671</c:v>
                </c:pt>
                <c:pt idx="13">
                  <c:v>6558</c:v>
                </c:pt>
                <c:pt idx="14">
                  <c:v>6483</c:v>
                </c:pt>
                <c:pt idx="15">
                  <c:v>6539</c:v>
                </c:pt>
                <c:pt idx="16">
                  <c:v>6244</c:v>
                </c:pt>
                <c:pt idx="17">
                  <c:v>6138</c:v>
                </c:pt>
                <c:pt idx="18">
                  <c:v>5877</c:v>
                </c:pt>
                <c:pt idx="19">
                  <c:v>5579</c:v>
                </c:pt>
                <c:pt idx="20">
                  <c:v>4788</c:v>
                </c:pt>
                <c:pt idx="21">
                  <c:v>3891</c:v>
                </c:pt>
                <c:pt idx="22">
                  <c:v>2970</c:v>
                </c:pt>
                <c:pt idx="23">
                  <c:v>2868</c:v>
                </c:pt>
                <c:pt idx="24">
                  <c:v>13805.8696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E-4C7E-AABA-37B537CDCE12}"/>
            </c:ext>
          </c:extLst>
        </c:ser>
        <c:ser>
          <c:idx val="1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-8.2752755905511569E-3"/>
                  <c:y val="0.104834864391951"/>
                </c:manualLayout>
              </c:layout>
              <c:numFmt formatCode="General" sourceLinked="0"/>
            </c:trendlineLbl>
          </c:trendline>
          <c:xVal>
            <c:numRef>
              <c:f>Graphs!$G$48:$G$50</c:f>
              <c:numCache>
                <c:formatCode>General</c:formatCode>
                <c:ptCount val="3"/>
                <c:pt idx="0">
                  <c:v>16024</c:v>
                </c:pt>
              </c:numCache>
            </c:numRef>
          </c:xVal>
          <c:yVal>
            <c:numRef>
              <c:f>Graphs!$F$48:$F$50</c:f>
              <c:numCache>
                <c:formatCode>0</c:formatCode>
                <c:ptCount val="3"/>
                <c:pt idx="0" formatCode="General">
                  <c:v>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D-43C4-9A8E-D436DEBA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HB2</c:v>
          </c:tx>
          <c:trendline>
            <c:trendlineType val="linear"/>
            <c:dispRSqr val="1"/>
            <c:dispEq val="1"/>
            <c:trendlineLbl>
              <c:layout>
                <c:manualLayout>
                  <c:x val="-0.11338385826771653"/>
                  <c:y val="-7.9351851851851854E-2"/>
                </c:manualLayout>
              </c:layout>
              <c:numFmt formatCode="General" sourceLinked="0"/>
            </c:trendlineLbl>
          </c:trendline>
          <c:xVal>
            <c:numRef>
              <c:f>Temp!$B$2:$B$34</c:f>
              <c:numCache>
                <c:formatCode>General</c:formatCode>
                <c:ptCount val="33"/>
                <c:pt idx="1">
                  <c:v>9091</c:v>
                </c:pt>
                <c:pt idx="2">
                  <c:v>8850</c:v>
                </c:pt>
                <c:pt idx="3">
                  <c:v>8547</c:v>
                </c:pt>
                <c:pt idx="4">
                  <c:v>8404</c:v>
                </c:pt>
                <c:pt idx="5">
                  <c:v>8264</c:v>
                </c:pt>
                <c:pt idx="6">
                  <c:v>8000</c:v>
                </c:pt>
                <c:pt idx="7">
                  <c:v>7634</c:v>
                </c:pt>
                <c:pt idx="8">
                  <c:v>7463</c:v>
                </c:pt>
                <c:pt idx="9">
                  <c:v>7246</c:v>
                </c:pt>
                <c:pt idx="10">
                  <c:v>6993</c:v>
                </c:pt>
                <c:pt idx="11">
                  <c:v>6897</c:v>
                </c:pt>
                <c:pt idx="12">
                  <c:v>6711</c:v>
                </c:pt>
                <c:pt idx="13">
                  <c:v>6579</c:v>
                </c:pt>
                <c:pt idx="14">
                  <c:v>6536</c:v>
                </c:pt>
                <c:pt idx="15">
                  <c:v>6410</c:v>
                </c:pt>
                <c:pt idx="16">
                  <c:v>6289</c:v>
                </c:pt>
                <c:pt idx="17">
                  <c:v>6173</c:v>
                </c:pt>
                <c:pt idx="18">
                  <c:v>5917</c:v>
                </c:pt>
                <c:pt idx="19">
                  <c:v>5587</c:v>
                </c:pt>
                <c:pt idx="20">
                  <c:v>4785</c:v>
                </c:pt>
                <c:pt idx="21">
                  <c:v>3876</c:v>
                </c:pt>
              </c:numCache>
            </c:numRef>
          </c:xVal>
          <c:yVal>
            <c:numRef>
              <c:f>Temp!$A$2:$A$34</c:f>
              <c:numCache>
                <c:formatCode>General</c:formatCode>
                <c:ptCount val="33"/>
                <c:pt idx="1">
                  <c:v>47</c:v>
                </c:pt>
                <c:pt idx="2">
                  <c:v>46</c:v>
                </c:pt>
                <c:pt idx="3">
                  <c:v>45.5</c:v>
                </c:pt>
                <c:pt idx="4">
                  <c:v>44.8</c:v>
                </c:pt>
                <c:pt idx="5">
                  <c:v>44.2</c:v>
                </c:pt>
                <c:pt idx="6">
                  <c:v>43.5</c:v>
                </c:pt>
                <c:pt idx="7">
                  <c:v>42</c:v>
                </c:pt>
                <c:pt idx="8">
                  <c:v>41.5</c:v>
                </c:pt>
                <c:pt idx="9">
                  <c:v>40.5</c:v>
                </c:pt>
                <c:pt idx="10">
                  <c:v>39.6</c:v>
                </c:pt>
                <c:pt idx="11">
                  <c:v>38.799999999999997</c:v>
                </c:pt>
                <c:pt idx="12">
                  <c:v>38.299999999999997</c:v>
                </c:pt>
                <c:pt idx="13">
                  <c:v>37.799999999999997</c:v>
                </c:pt>
                <c:pt idx="14">
                  <c:v>37.4</c:v>
                </c:pt>
                <c:pt idx="15">
                  <c:v>36.799999999999997</c:v>
                </c:pt>
                <c:pt idx="16">
                  <c:v>36.299999999999997</c:v>
                </c:pt>
                <c:pt idx="17">
                  <c:v>35.700000000000003</c:v>
                </c:pt>
                <c:pt idx="18">
                  <c:v>32</c:v>
                </c:pt>
                <c:pt idx="19">
                  <c:v>30.5</c:v>
                </c:pt>
                <c:pt idx="20">
                  <c:v>28.5</c:v>
                </c:pt>
                <c:pt idx="2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3-4072-AE98-BE8E5C15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HB5</c:v>
          </c:tx>
          <c:trendline>
            <c:trendlineType val="linear"/>
            <c:dispRSqr val="1"/>
            <c:dispEq val="1"/>
            <c:trendlineLbl>
              <c:layout>
                <c:manualLayout>
                  <c:x val="-8.4948031496063045E-2"/>
                  <c:y val="1.4191455234762321E-3"/>
                </c:manualLayout>
              </c:layout>
              <c:numFmt formatCode="General" sourceLinked="0"/>
            </c:trendlineLbl>
          </c:trendline>
          <c:xVal>
            <c:numRef>
              <c:f>Temp!$H$2:$H$36</c:f>
              <c:numCache>
                <c:formatCode>General</c:formatCode>
                <c:ptCount val="35"/>
                <c:pt idx="0">
                  <c:v>9804</c:v>
                </c:pt>
                <c:pt idx="1">
                  <c:v>9615</c:v>
                </c:pt>
                <c:pt idx="2">
                  <c:v>9434</c:v>
                </c:pt>
                <c:pt idx="3">
                  <c:v>9259</c:v>
                </c:pt>
                <c:pt idx="4">
                  <c:v>9174</c:v>
                </c:pt>
                <c:pt idx="5">
                  <c:v>8929</c:v>
                </c:pt>
                <c:pt idx="6">
                  <c:v>8850</c:v>
                </c:pt>
                <c:pt idx="7">
                  <c:v>8621</c:v>
                </c:pt>
                <c:pt idx="8">
                  <c:v>8547</c:v>
                </c:pt>
                <c:pt idx="9">
                  <c:v>8403</c:v>
                </c:pt>
                <c:pt idx="10">
                  <c:v>8333</c:v>
                </c:pt>
                <c:pt idx="11">
                  <c:v>8197</c:v>
                </c:pt>
                <c:pt idx="12">
                  <c:v>8065</c:v>
                </c:pt>
                <c:pt idx="13">
                  <c:v>7936</c:v>
                </c:pt>
                <c:pt idx="14">
                  <c:v>7813</c:v>
                </c:pt>
                <c:pt idx="15">
                  <c:v>7634</c:v>
                </c:pt>
                <c:pt idx="16">
                  <c:v>7519</c:v>
                </c:pt>
                <c:pt idx="17">
                  <c:v>7407</c:v>
                </c:pt>
                <c:pt idx="18">
                  <c:v>7353</c:v>
                </c:pt>
                <c:pt idx="19">
                  <c:v>7143</c:v>
                </c:pt>
                <c:pt idx="20">
                  <c:v>7092</c:v>
                </c:pt>
                <c:pt idx="21">
                  <c:v>6993</c:v>
                </c:pt>
                <c:pt idx="22">
                  <c:v>6803</c:v>
                </c:pt>
                <c:pt idx="23">
                  <c:v>6757</c:v>
                </c:pt>
                <c:pt idx="24">
                  <c:v>6623</c:v>
                </c:pt>
                <c:pt idx="25">
                  <c:v>6494</c:v>
                </c:pt>
                <c:pt idx="26">
                  <c:v>6452</c:v>
                </c:pt>
                <c:pt idx="27">
                  <c:v>6250</c:v>
                </c:pt>
                <c:pt idx="28">
                  <c:v>6211</c:v>
                </c:pt>
                <c:pt idx="29">
                  <c:v>6098</c:v>
                </c:pt>
                <c:pt idx="30">
                  <c:v>6024</c:v>
                </c:pt>
                <c:pt idx="31">
                  <c:v>5882</c:v>
                </c:pt>
                <c:pt idx="32">
                  <c:v>5813</c:v>
                </c:pt>
                <c:pt idx="33">
                  <c:v>5714</c:v>
                </c:pt>
                <c:pt idx="34">
                  <c:v>5618</c:v>
                </c:pt>
              </c:numCache>
            </c:numRef>
          </c:xVal>
          <c:yVal>
            <c:numRef>
              <c:f>Temp!$G$2:$G$36</c:f>
              <c:numCache>
                <c:formatCode>General</c:formatCode>
                <c:ptCount val="35"/>
                <c:pt idx="0">
                  <c:v>50.2</c:v>
                </c:pt>
                <c:pt idx="1">
                  <c:v>49.6</c:v>
                </c:pt>
                <c:pt idx="2">
                  <c:v>49.2</c:v>
                </c:pt>
                <c:pt idx="3">
                  <c:v>48.6</c:v>
                </c:pt>
                <c:pt idx="4">
                  <c:v>48</c:v>
                </c:pt>
                <c:pt idx="5">
                  <c:v>47.5</c:v>
                </c:pt>
                <c:pt idx="6">
                  <c:v>47</c:v>
                </c:pt>
                <c:pt idx="7">
                  <c:v>46.5</c:v>
                </c:pt>
                <c:pt idx="8">
                  <c:v>46</c:v>
                </c:pt>
                <c:pt idx="9">
                  <c:v>45.5</c:v>
                </c:pt>
                <c:pt idx="10">
                  <c:v>45</c:v>
                </c:pt>
                <c:pt idx="11">
                  <c:v>44.5</c:v>
                </c:pt>
                <c:pt idx="12">
                  <c:v>44</c:v>
                </c:pt>
                <c:pt idx="13">
                  <c:v>43.5</c:v>
                </c:pt>
                <c:pt idx="14">
                  <c:v>43</c:v>
                </c:pt>
                <c:pt idx="15">
                  <c:v>42.5</c:v>
                </c:pt>
                <c:pt idx="16">
                  <c:v>42</c:v>
                </c:pt>
                <c:pt idx="17">
                  <c:v>41.5</c:v>
                </c:pt>
                <c:pt idx="18">
                  <c:v>41</c:v>
                </c:pt>
                <c:pt idx="19">
                  <c:v>40.5</c:v>
                </c:pt>
                <c:pt idx="20">
                  <c:v>40</c:v>
                </c:pt>
                <c:pt idx="21">
                  <c:v>39.5</c:v>
                </c:pt>
                <c:pt idx="22">
                  <c:v>39</c:v>
                </c:pt>
                <c:pt idx="23">
                  <c:v>38.5</c:v>
                </c:pt>
                <c:pt idx="24">
                  <c:v>38</c:v>
                </c:pt>
                <c:pt idx="25">
                  <c:v>37.5</c:v>
                </c:pt>
                <c:pt idx="26">
                  <c:v>37</c:v>
                </c:pt>
                <c:pt idx="27">
                  <c:v>36.5</c:v>
                </c:pt>
                <c:pt idx="28">
                  <c:v>36</c:v>
                </c:pt>
                <c:pt idx="29">
                  <c:v>35.5</c:v>
                </c:pt>
                <c:pt idx="30">
                  <c:v>35</c:v>
                </c:pt>
                <c:pt idx="31">
                  <c:v>34.5</c:v>
                </c:pt>
                <c:pt idx="32">
                  <c:v>34</c:v>
                </c:pt>
                <c:pt idx="33">
                  <c:v>33.5</c:v>
                </c:pt>
                <c:pt idx="3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3-48CD-8EF0-F4FCD6A3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HB7</c:v>
          </c:tx>
          <c:trendline>
            <c:trendlineType val="linear"/>
            <c:dispRSqr val="1"/>
            <c:dispEq val="1"/>
            <c:trendlineLbl>
              <c:layout>
                <c:manualLayout>
                  <c:x val="-0.14866876640419949"/>
                  <c:y val="-5.0462962962962961E-3"/>
                </c:manualLayout>
              </c:layout>
              <c:numFmt formatCode="General" sourceLinked="0"/>
            </c:trendlineLbl>
          </c:trendline>
          <c:xVal>
            <c:numRef>
              <c:f>Temp!$L$2:$L$39</c:f>
              <c:numCache>
                <c:formatCode>General</c:formatCode>
                <c:ptCount val="38"/>
                <c:pt idx="0">
                  <c:v>8333</c:v>
                </c:pt>
                <c:pt idx="1">
                  <c:v>8264</c:v>
                </c:pt>
                <c:pt idx="2">
                  <c:v>8197</c:v>
                </c:pt>
                <c:pt idx="3">
                  <c:v>8130</c:v>
                </c:pt>
                <c:pt idx="4">
                  <c:v>8000</c:v>
                </c:pt>
                <c:pt idx="5">
                  <c:v>8000</c:v>
                </c:pt>
                <c:pt idx="6">
                  <c:v>7874</c:v>
                </c:pt>
                <c:pt idx="7">
                  <c:v>7813</c:v>
                </c:pt>
                <c:pt idx="8">
                  <c:v>7752</c:v>
                </c:pt>
                <c:pt idx="9">
                  <c:v>7634</c:v>
                </c:pt>
                <c:pt idx="10">
                  <c:v>7576</c:v>
                </c:pt>
                <c:pt idx="11">
                  <c:v>7519</c:v>
                </c:pt>
                <c:pt idx="12">
                  <c:v>7407</c:v>
                </c:pt>
                <c:pt idx="13">
                  <c:v>7353</c:v>
                </c:pt>
                <c:pt idx="14">
                  <c:v>7246</c:v>
                </c:pt>
                <c:pt idx="15">
                  <c:v>7246</c:v>
                </c:pt>
                <c:pt idx="16">
                  <c:v>7092</c:v>
                </c:pt>
                <c:pt idx="17">
                  <c:v>7092</c:v>
                </c:pt>
                <c:pt idx="18">
                  <c:v>6993</c:v>
                </c:pt>
                <c:pt idx="19">
                  <c:v>6897</c:v>
                </c:pt>
                <c:pt idx="20">
                  <c:v>6897</c:v>
                </c:pt>
                <c:pt idx="21">
                  <c:v>6757</c:v>
                </c:pt>
                <c:pt idx="22">
                  <c:v>6579</c:v>
                </c:pt>
                <c:pt idx="23">
                  <c:v>6494</c:v>
                </c:pt>
                <c:pt idx="24">
                  <c:v>6369</c:v>
                </c:pt>
                <c:pt idx="25">
                  <c:v>6289</c:v>
                </c:pt>
                <c:pt idx="26">
                  <c:v>6211</c:v>
                </c:pt>
                <c:pt idx="27">
                  <c:v>6098</c:v>
                </c:pt>
                <c:pt idx="28">
                  <c:v>6024</c:v>
                </c:pt>
                <c:pt idx="29">
                  <c:v>5918</c:v>
                </c:pt>
                <c:pt idx="30">
                  <c:v>5878</c:v>
                </c:pt>
                <c:pt idx="31">
                  <c:v>5714</c:v>
                </c:pt>
                <c:pt idx="32">
                  <c:v>5618</c:v>
                </c:pt>
                <c:pt idx="33">
                  <c:v>5524</c:v>
                </c:pt>
                <c:pt idx="34">
                  <c:v>5435</c:v>
                </c:pt>
                <c:pt idx="35">
                  <c:v>5319</c:v>
                </c:pt>
                <c:pt idx="36">
                  <c:v>5263</c:v>
                </c:pt>
                <c:pt idx="37">
                  <c:v>5104</c:v>
                </c:pt>
              </c:numCache>
            </c:numRef>
          </c:xVal>
          <c:yVal>
            <c:numRef>
              <c:f>Temp!$K$2:$K$39</c:f>
              <c:numCache>
                <c:formatCode>General</c:formatCode>
                <c:ptCount val="38"/>
                <c:pt idx="0">
                  <c:v>46.5</c:v>
                </c:pt>
                <c:pt idx="1">
                  <c:v>45.8</c:v>
                </c:pt>
                <c:pt idx="2">
                  <c:v>45.4</c:v>
                </c:pt>
                <c:pt idx="3">
                  <c:v>44.9</c:v>
                </c:pt>
                <c:pt idx="4">
                  <c:v>44.5</c:v>
                </c:pt>
                <c:pt idx="5">
                  <c:v>44.1</c:v>
                </c:pt>
                <c:pt idx="6">
                  <c:v>43.7</c:v>
                </c:pt>
                <c:pt idx="7">
                  <c:v>43.3</c:v>
                </c:pt>
                <c:pt idx="8">
                  <c:v>43</c:v>
                </c:pt>
                <c:pt idx="9">
                  <c:v>42.6</c:v>
                </c:pt>
                <c:pt idx="10">
                  <c:v>42.3</c:v>
                </c:pt>
                <c:pt idx="11">
                  <c:v>41.8</c:v>
                </c:pt>
                <c:pt idx="12">
                  <c:v>41.5</c:v>
                </c:pt>
                <c:pt idx="13">
                  <c:v>41.2</c:v>
                </c:pt>
                <c:pt idx="14">
                  <c:v>40.9</c:v>
                </c:pt>
                <c:pt idx="15">
                  <c:v>40.5</c:v>
                </c:pt>
                <c:pt idx="16">
                  <c:v>40.1</c:v>
                </c:pt>
                <c:pt idx="17">
                  <c:v>39.799999999999997</c:v>
                </c:pt>
                <c:pt idx="18">
                  <c:v>39.5</c:v>
                </c:pt>
                <c:pt idx="19">
                  <c:v>39.200000000000003</c:v>
                </c:pt>
                <c:pt idx="20">
                  <c:v>39</c:v>
                </c:pt>
                <c:pt idx="21">
                  <c:v>38.5</c:v>
                </c:pt>
                <c:pt idx="22">
                  <c:v>38</c:v>
                </c:pt>
                <c:pt idx="23">
                  <c:v>37.5</c:v>
                </c:pt>
                <c:pt idx="24">
                  <c:v>37</c:v>
                </c:pt>
                <c:pt idx="25">
                  <c:v>36.5</c:v>
                </c:pt>
                <c:pt idx="26">
                  <c:v>36</c:v>
                </c:pt>
                <c:pt idx="27">
                  <c:v>35.5</c:v>
                </c:pt>
                <c:pt idx="28">
                  <c:v>35</c:v>
                </c:pt>
                <c:pt idx="29">
                  <c:v>34.5</c:v>
                </c:pt>
                <c:pt idx="30">
                  <c:v>34</c:v>
                </c:pt>
                <c:pt idx="31">
                  <c:v>33.5</c:v>
                </c:pt>
                <c:pt idx="32">
                  <c:v>33</c:v>
                </c:pt>
                <c:pt idx="33">
                  <c:v>32.5</c:v>
                </c:pt>
                <c:pt idx="34">
                  <c:v>32</c:v>
                </c:pt>
                <c:pt idx="35">
                  <c:v>31.5</c:v>
                </c:pt>
                <c:pt idx="36">
                  <c:v>31</c:v>
                </c:pt>
                <c:pt idx="37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A-440F-A3DF-08C17697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97848"/>
        <c:axId val="292694568"/>
      </c:scatterChart>
      <c:valAx>
        <c:axId val="29269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4568"/>
        <c:crosses val="autoZero"/>
        <c:crossBetween val="midCat"/>
      </c:valAx>
      <c:valAx>
        <c:axId val="2926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97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323850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25C9-2BBF-4A16-B2AC-D5B4C80F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14</xdr:row>
      <xdr:rowOff>104775</xdr:rowOff>
    </xdr:from>
    <xdr:to>
      <xdr:col>15</xdr:col>
      <xdr:colOff>9525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A71F7-D351-4067-8ED8-0BD966DE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29</xdr:row>
      <xdr:rowOff>0</xdr:rowOff>
    </xdr:from>
    <xdr:to>
      <xdr:col>15</xdr:col>
      <xdr:colOff>19050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5C298-9F99-478D-9A33-E90874378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14</xdr:row>
      <xdr:rowOff>114300</xdr:rowOff>
    </xdr:from>
    <xdr:to>
      <xdr:col>7</xdr:col>
      <xdr:colOff>323850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51FA3D-0646-40B1-9BFE-BBC44B500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29</xdr:row>
      <xdr:rowOff>19050</xdr:rowOff>
    </xdr:from>
    <xdr:to>
      <xdr:col>7</xdr:col>
      <xdr:colOff>314325</xdr:colOff>
      <xdr:row>43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939D8-8E28-4280-91F6-2E8366C96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3A6C6-E3F5-4723-8D76-4BB556DF6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7</xdr:col>
      <xdr:colOff>323850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BDB2D-0B1E-40E6-9A2C-59F75F9E9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14</xdr:row>
      <xdr:rowOff>104775</xdr:rowOff>
    </xdr:from>
    <xdr:to>
      <xdr:col>15</xdr:col>
      <xdr:colOff>9525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ED4BB-2282-45AB-AF7B-C946B45C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29</xdr:row>
      <xdr:rowOff>0</xdr:rowOff>
    </xdr:from>
    <xdr:to>
      <xdr:col>15</xdr:col>
      <xdr:colOff>19050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1AB39-7133-4CB3-91B4-324C5CA02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14</xdr:row>
      <xdr:rowOff>114300</xdr:rowOff>
    </xdr:from>
    <xdr:to>
      <xdr:col>7</xdr:col>
      <xdr:colOff>323850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3A3F8-C77C-48A2-A937-9116C78CE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29</xdr:row>
      <xdr:rowOff>19050</xdr:rowOff>
    </xdr:from>
    <xdr:to>
      <xdr:col>7</xdr:col>
      <xdr:colOff>314325</xdr:colOff>
      <xdr:row>43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F09E6-D416-45C7-85E6-3F0EFAF58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C1ECCB-6B8E-4E30-A1FD-FBB9B18C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2" sqref="B2"/>
    </sheetView>
  </sheetViews>
  <sheetFormatPr defaultRowHeight="15" x14ac:dyDescent="0.25"/>
  <sheetData>
    <row r="1" spans="1:14" x14ac:dyDescent="0.25">
      <c r="A1">
        <v>2</v>
      </c>
      <c r="B1">
        <v>2</v>
      </c>
      <c r="C1">
        <v>3</v>
      </c>
      <c r="D1">
        <v>3</v>
      </c>
      <c r="E1">
        <v>4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7</v>
      </c>
      <c r="M1" t="s">
        <v>0</v>
      </c>
      <c r="N1" t="s">
        <v>1</v>
      </c>
    </row>
    <row r="2" spans="1:14" x14ac:dyDescent="0.25">
      <c r="A2">
        <v>12741</v>
      </c>
      <c r="B2">
        <v>9346</v>
      </c>
      <c r="C2">
        <v>9359</v>
      </c>
      <c r="D2">
        <v>9434</v>
      </c>
      <c r="E2">
        <v>3030</v>
      </c>
      <c r="F2">
        <v>8130</v>
      </c>
      <c r="G2">
        <v>9711</v>
      </c>
      <c r="H2">
        <v>9804</v>
      </c>
      <c r="I2">
        <v>9738</v>
      </c>
      <c r="J2">
        <v>9803</v>
      </c>
      <c r="K2">
        <v>5505</v>
      </c>
      <c r="L2">
        <v>8333</v>
      </c>
    </row>
    <row r="3" spans="1:14" x14ac:dyDescent="0.25">
      <c r="A3">
        <v>6670</v>
      </c>
      <c r="B3">
        <v>9091</v>
      </c>
      <c r="C3">
        <v>9100</v>
      </c>
      <c r="D3">
        <v>9259</v>
      </c>
      <c r="E3">
        <v>3163</v>
      </c>
      <c r="F3">
        <v>8130</v>
      </c>
      <c r="G3">
        <v>7106</v>
      </c>
      <c r="H3">
        <v>9615</v>
      </c>
      <c r="I3">
        <v>9668</v>
      </c>
      <c r="J3">
        <v>9804</v>
      </c>
      <c r="K3">
        <v>5555</v>
      </c>
      <c r="L3">
        <v>8333</v>
      </c>
    </row>
    <row r="4" spans="1:14" x14ac:dyDescent="0.25">
      <c r="A4">
        <v>5975</v>
      </c>
      <c r="B4">
        <v>8850</v>
      </c>
      <c r="C4">
        <v>8797</v>
      </c>
      <c r="D4">
        <v>8850</v>
      </c>
      <c r="E4">
        <v>3169</v>
      </c>
      <c r="F4">
        <v>8000</v>
      </c>
      <c r="G4">
        <v>7615</v>
      </c>
      <c r="H4">
        <v>9434</v>
      </c>
      <c r="I4">
        <v>9572</v>
      </c>
      <c r="J4">
        <v>9615</v>
      </c>
      <c r="K4">
        <v>5519</v>
      </c>
      <c r="L4">
        <v>8333</v>
      </c>
    </row>
    <row r="5" spans="1:14" x14ac:dyDescent="0.25">
      <c r="A5">
        <v>11340</v>
      </c>
      <c r="B5">
        <v>8547</v>
      </c>
      <c r="C5">
        <v>8580</v>
      </c>
      <c r="D5">
        <v>8697</v>
      </c>
      <c r="E5">
        <v>3163</v>
      </c>
      <c r="F5">
        <v>7874</v>
      </c>
      <c r="G5">
        <v>9168</v>
      </c>
      <c r="H5">
        <v>9259</v>
      </c>
      <c r="I5">
        <v>9467</v>
      </c>
      <c r="J5">
        <v>9615</v>
      </c>
      <c r="K5">
        <v>5446</v>
      </c>
      <c r="L5">
        <v>8264</v>
      </c>
    </row>
    <row r="6" spans="1:14" x14ac:dyDescent="0.25">
      <c r="A6">
        <v>8193</v>
      </c>
      <c r="B6">
        <v>8404</v>
      </c>
      <c r="C6">
        <v>8403</v>
      </c>
      <c r="D6">
        <v>8403</v>
      </c>
      <c r="E6">
        <v>3253</v>
      </c>
      <c r="F6">
        <v>7752</v>
      </c>
      <c r="G6">
        <v>6802</v>
      </c>
      <c r="H6">
        <v>9174</v>
      </c>
      <c r="I6">
        <v>9339</v>
      </c>
      <c r="J6">
        <v>9434</v>
      </c>
      <c r="K6">
        <v>5417</v>
      </c>
      <c r="L6">
        <v>8197</v>
      </c>
    </row>
    <row r="7" spans="1:14" x14ac:dyDescent="0.25">
      <c r="A7">
        <v>4637</v>
      </c>
      <c r="B7">
        <v>8264</v>
      </c>
      <c r="C7">
        <v>8185</v>
      </c>
      <c r="D7">
        <v>8264</v>
      </c>
      <c r="E7">
        <v>3283</v>
      </c>
      <c r="F7">
        <v>7692</v>
      </c>
      <c r="G7">
        <v>6648</v>
      </c>
      <c r="H7">
        <v>8929</v>
      </c>
      <c r="I7">
        <v>9160</v>
      </c>
      <c r="J7">
        <v>9259</v>
      </c>
      <c r="K7">
        <v>5363</v>
      </c>
      <c r="L7">
        <v>8130</v>
      </c>
    </row>
    <row r="8" spans="1:14" x14ac:dyDescent="0.25">
      <c r="A8">
        <v>4644</v>
      </c>
      <c r="B8">
        <v>8000</v>
      </c>
      <c r="C8">
        <v>7971</v>
      </c>
      <c r="D8">
        <v>8064</v>
      </c>
      <c r="E8">
        <v>3277</v>
      </c>
      <c r="F8">
        <v>7676</v>
      </c>
      <c r="G8">
        <v>6565</v>
      </c>
      <c r="H8">
        <v>8850</v>
      </c>
      <c r="I8">
        <v>9060</v>
      </c>
      <c r="J8">
        <v>9174</v>
      </c>
      <c r="K8">
        <v>5324</v>
      </c>
      <c r="L8">
        <v>8000</v>
      </c>
    </row>
    <row r="9" spans="1:14" x14ac:dyDescent="0.25">
      <c r="A9">
        <v>4849</v>
      </c>
      <c r="B9">
        <v>7634</v>
      </c>
      <c r="C9">
        <v>7605</v>
      </c>
      <c r="D9">
        <v>7634</v>
      </c>
      <c r="E9">
        <v>3369</v>
      </c>
      <c r="F9">
        <v>7407</v>
      </c>
      <c r="G9">
        <v>6413</v>
      </c>
      <c r="H9">
        <v>8621</v>
      </c>
      <c r="I9">
        <v>8922</v>
      </c>
      <c r="J9">
        <v>9009</v>
      </c>
      <c r="K9">
        <v>5272</v>
      </c>
      <c r="L9">
        <v>8000</v>
      </c>
    </row>
    <row r="10" spans="1:14" x14ac:dyDescent="0.25">
      <c r="A10">
        <v>4865</v>
      </c>
      <c r="B10">
        <v>7463</v>
      </c>
      <c r="C10">
        <v>7425</v>
      </c>
      <c r="D10">
        <v>7519</v>
      </c>
      <c r="E10">
        <v>3425</v>
      </c>
      <c r="F10">
        <v>7299</v>
      </c>
      <c r="G10">
        <v>6702</v>
      </c>
      <c r="H10">
        <v>8547</v>
      </c>
      <c r="I10">
        <v>8803</v>
      </c>
      <c r="J10">
        <v>8850</v>
      </c>
      <c r="K10">
        <v>5223</v>
      </c>
      <c r="L10">
        <v>7874</v>
      </c>
    </row>
    <row r="11" spans="1:14" x14ac:dyDescent="0.25">
      <c r="A11">
        <v>4792</v>
      </c>
      <c r="B11">
        <v>7246</v>
      </c>
      <c r="C11">
        <v>7197</v>
      </c>
      <c r="D11">
        <v>7246</v>
      </c>
      <c r="E11">
        <v>3517</v>
      </c>
      <c r="F11">
        <v>7194</v>
      </c>
      <c r="G11">
        <v>6679</v>
      </c>
      <c r="H11">
        <v>8403</v>
      </c>
      <c r="I11">
        <v>8557</v>
      </c>
      <c r="J11">
        <v>8696</v>
      </c>
      <c r="K11">
        <v>5168</v>
      </c>
      <c r="L11">
        <v>7813</v>
      </c>
    </row>
    <row r="12" spans="1:14" x14ac:dyDescent="0.25">
      <c r="A12">
        <v>4898</v>
      </c>
      <c r="B12">
        <v>6993</v>
      </c>
      <c r="C12">
        <v>6956</v>
      </c>
      <c r="D12">
        <v>6993</v>
      </c>
      <c r="E12">
        <v>3520</v>
      </c>
      <c r="F12">
        <v>7092</v>
      </c>
      <c r="G12">
        <v>6881</v>
      </c>
      <c r="H12">
        <v>8333</v>
      </c>
      <c r="I12">
        <v>8409</v>
      </c>
      <c r="J12">
        <v>8475</v>
      </c>
      <c r="K12">
        <v>5192</v>
      </c>
      <c r="L12">
        <v>7752</v>
      </c>
    </row>
    <row r="13" spans="1:14" x14ac:dyDescent="0.25">
      <c r="A13">
        <v>6674</v>
      </c>
      <c r="B13">
        <v>6897</v>
      </c>
      <c r="C13">
        <v>6814</v>
      </c>
      <c r="D13">
        <v>6897</v>
      </c>
      <c r="E13">
        <v>3461</v>
      </c>
      <c r="F13">
        <v>6944</v>
      </c>
      <c r="G13">
        <v>6959</v>
      </c>
      <c r="H13">
        <v>8197</v>
      </c>
      <c r="I13">
        <v>8310</v>
      </c>
      <c r="J13">
        <v>8403</v>
      </c>
      <c r="K13">
        <v>5287</v>
      </c>
      <c r="L13">
        <v>7634</v>
      </c>
    </row>
    <row r="14" spans="1:14" x14ac:dyDescent="0.25">
      <c r="A14">
        <v>5735</v>
      </c>
      <c r="B14">
        <v>6711</v>
      </c>
      <c r="C14">
        <v>6671</v>
      </c>
      <c r="D14">
        <v>6711</v>
      </c>
      <c r="E14">
        <v>3405</v>
      </c>
      <c r="F14">
        <v>6849</v>
      </c>
      <c r="G14">
        <v>7983</v>
      </c>
      <c r="H14">
        <v>8065</v>
      </c>
      <c r="I14">
        <v>8171</v>
      </c>
      <c r="J14">
        <v>8197</v>
      </c>
      <c r="K14">
        <v>5372</v>
      </c>
      <c r="L14">
        <v>7576</v>
      </c>
    </row>
    <row r="15" spans="1:14" x14ac:dyDescent="0.25">
      <c r="A15">
        <v>5152</v>
      </c>
      <c r="B15">
        <v>6579</v>
      </c>
      <c r="C15">
        <v>6558</v>
      </c>
      <c r="D15">
        <v>6579</v>
      </c>
      <c r="E15">
        <v>3356</v>
      </c>
      <c r="F15">
        <v>6757</v>
      </c>
      <c r="G15">
        <v>6962</v>
      </c>
      <c r="H15">
        <v>7936</v>
      </c>
      <c r="I15">
        <v>8032</v>
      </c>
      <c r="J15">
        <v>8065</v>
      </c>
      <c r="K15">
        <v>5446</v>
      </c>
      <c r="L15">
        <v>7519</v>
      </c>
    </row>
    <row r="16" spans="1:14" x14ac:dyDescent="0.25">
      <c r="A16">
        <v>4857</v>
      </c>
      <c r="B16">
        <v>6536</v>
      </c>
      <c r="C16">
        <v>6483</v>
      </c>
      <c r="D16">
        <v>6494</v>
      </c>
      <c r="E16">
        <v>3311</v>
      </c>
      <c r="F16">
        <v>6667</v>
      </c>
      <c r="G16">
        <v>7765</v>
      </c>
      <c r="H16">
        <v>7813</v>
      </c>
      <c r="I16">
        <v>7885</v>
      </c>
      <c r="J16">
        <v>7937</v>
      </c>
      <c r="K16">
        <v>5524</v>
      </c>
      <c r="L16">
        <v>7407</v>
      </c>
    </row>
    <row r="17" spans="1:12" x14ac:dyDescent="0.25">
      <c r="A17">
        <v>4838</v>
      </c>
      <c r="B17">
        <v>6410</v>
      </c>
      <c r="C17">
        <v>6539</v>
      </c>
      <c r="D17">
        <v>6410</v>
      </c>
      <c r="E17">
        <v>3250</v>
      </c>
      <c r="F17">
        <v>6536</v>
      </c>
      <c r="G17">
        <v>7583</v>
      </c>
      <c r="H17">
        <v>7634</v>
      </c>
      <c r="I17">
        <v>7805</v>
      </c>
      <c r="J17">
        <v>7874</v>
      </c>
      <c r="K17">
        <v>5503</v>
      </c>
      <c r="L17">
        <v>7353</v>
      </c>
    </row>
    <row r="18" spans="1:12" x14ac:dyDescent="0.25">
      <c r="A18">
        <v>4856</v>
      </c>
      <c r="B18">
        <v>6289</v>
      </c>
      <c r="C18">
        <v>6244</v>
      </c>
      <c r="D18">
        <v>6289</v>
      </c>
      <c r="E18">
        <v>3254</v>
      </c>
      <c r="F18">
        <v>6410</v>
      </c>
      <c r="G18">
        <v>7477</v>
      </c>
      <c r="H18">
        <v>7519</v>
      </c>
      <c r="I18">
        <v>7683</v>
      </c>
      <c r="J18">
        <v>7752</v>
      </c>
      <c r="K18">
        <v>5584</v>
      </c>
      <c r="L18">
        <v>7246</v>
      </c>
    </row>
    <row r="19" spans="1:12" x14ac:dyDescent="0.25">
      <c r="A19">
        <v>4897</v>
      </c>
      <c r="B19">
        <v>6173</v>
      </c>
      <c r="C19">
        <v>6138</v>
      </c>
      <c r="D19">
        <v>6173</v>
      </c>
      <c r="E19">
        <v>3297</v>
      </c>
      <c r="F19">
        <v>6329</v>
      </c>
      <c r="G19">
        <v>7359</v>
      </c>
      <c r="H19">
        <v>7407</v>
      </c>
      <c r="I19">
        <v>7554</v>
      </c>
      <c r="J19">
        <v>7576</v>
      </c>
      <c r="K19">
        <v>5679</v>
      </c>
      <c r="L19">
        <v>7246</v>
      </c>
    </row>
    <row r="20" spans="1:12" x14ac:dyDescent="0.25">
      <c r="A20">
        <v>5032</v>
      </c>
      <c r="B20">
        <v>5917</v>
      </c>
      <c r="C20">
        <v>5877</v>
      </c>
      <c r="D20">
        <v>5882</v>
      </c>
      <c r="E20">
        <v>3346</v>
      </c>
      <c r="F20">
        <v>6250</v>
      </c>
      <c r="G20">
        <v>7270</v>
      </c>
      <c r="H20">
        <v>7353</v>
      </c>
      <c r="I20">
        <v>7430</v>
      </c>
      <c r="J20">
        <v>7519</v>
      </c>
      <c r="K20">
        <v>5766</v>
      </c>
      <c r="L20">
        <v>7092</v>
      </c>
    </row>
    <row r="21" spans="1:12" x14ac:dyDescent="0.25">
      <c r="A21">
        <v>5539</v>
      </c>
      <c r="B21">
        <v>5587</v>
      </c>
      <c r="C21">
        <v>5579</v>
      </c>
      <c r="D21">
        <v>5618</v>
      </c>
      <c r="E21">
        <v>3417</v>
      </c>
      <c r="F21">
        <v>6135</v>
      </c>
      <c r="G21">
        <v>7131</v>
      </c>
      <c r="H21">
        <v>7143</v>
      </c>
      <c r="I21">
        <v>7337</v>
      </c>
      <c r="J21">
        <v>7407</v>
      </c>
      <c r="K21">
        <v>5812</v>
      </c>
      <c r="L21">
        <v>7092</v>
      </c>
    </row>
    <row r="22" spans="1:12" x14ac:dyDescent="0.25">
      <c r="A22">
        <v>4766</v>
      </c>
      <c r="B22">
        <v>4785</v>
      </c>
      <c r="C22">
        <v>4788</v>
      </c>
      <c r="D22">
        <v>4608</v>
      </c>
      <c r="E22">
        <v>3448</v>
      </c>
      <c r="F22">
        <v>6024</v>
      </c>
      <c r="G22">
        <v>7035</v>
      </c>
      <c r="H22">
        <v>7092</v>
      </c>
      <c r="I22">
        <v>7217</v>
      </c>
      <c r="J22">
        <v>7299</v>
      </c>
      <c r="K22">
        <v>5869</v>
      </c>
      <c r="L22">
        <v>6993</v>
      </c>
    </row>
    <row r="23" spans="1:12" x14ac:dyDescent="0.25">
      <c r="A23">
        <v>4829</v>
      </c>
      <c r="B23">
        <v>3876</v>
      </c>
      <c r="C23">
        <v>3891</v>
      </c>
      <c r="D23">
        <v>3906</v>
      </c>
      <c r="E23">
        <v>3482</v>
      </c>
      <c r="F23">
        <v>5917</v>
      </c>
      <c r="G23">
        <v>6908</v>
      </c>
      <c r="H23">
        <v>6993</v>
      </c>
      <c r="I23">
        <v>7120</v>
      </c>
      <c r="J23">
        <v>7194</v>
      </c>
      <c r="K23">
        <v>5964</v>
      </c>
      <c r="L23">
        <v>6897</v>
      </c>
    </row>
    <row r="24" spans="1:12" x14ac:dyDescent="0.25">
      <c r="A24">
        <v>5590</v>
      </c>
      <c r="B24">
        <v>2959</v>
      </c>
      <c r="C24">
        <v>2970</v>
      </c>
      <c r="D24">
        <v>2976</v>
      </c>
      <c r="E24">
        <v>3516</v>
      </c>
      <c r="F24">
        <v>5814</v>
      </c>
      <c r="G24">
        <v>6798</v>
      </c>
      <c r="H24">
        <v>6803</v>
      </c>
      <c r="I24">
        <v>6985</v>
      </c>
      <c r="J24">
        <v>7042</v>
      </c>
      <c r="K24">
        <v>6066</v>
      </c>
      <c r="L24">
        <v>6897</v>
      </c>
    </row>
    <row r="25" spans="1:12" x14ac:dyDescent="0.25">
      <c r="A25">
        <v>6019</v>
      </c>
      <c r="B25">
        <v>2849</v>
      </c>
      <c r="C25">
        <v>2868</v>
      </c>
      <c r="D25">
        <v>2874</v>
      </c>
      <c r="E25">
        <v>3553</v>
      </c>
      <c r="F25">
        <v>5714</v>
      </c>
      <c r="G25">
        <v>6700</v>
      </c>
      <c r="H25">
        <v>6757</v>
      </c>
      <c r="I25">
        <v>6897</v>
      </c>
      <c r="J25">
        <v>6944</v>
      </c>
      <c r="K25">
        <v>6690</v>
      </c>
      <c r="L25">
        <v>6757</v>
      </c>
    </row>
    <row r="26" spans="1:12" x14ac:dyDescent="0.25">
      <c r="A26">
        <v>6056</v>
      </c>
      <c r="B26">
        <v>2793</v>
      </c>
      <c r="C26">
        <v>2814</v>
      </c>
      <c r="D26">
        <v>2825</v>
      </c>
      <c r="E26">
        <v>3571</v>
      </c>
      <c r="F26">
        <v>5650</v>
      </c>
      <c r="G26">
        <v>6575</v>
      </c>
      <c r="H26">
        <v>6623</v>
      </c>
      <c r="I26">
        <v>6777</v>
      </c>
      <c r="J26">
        <v>6803</v>
      </c>
      <c r="K26">
        <v>6558</v>
      </c>
      <c r="L26">
        <v>6579</v>
      </c>
    </row>
    <row r="27" spans="1:12" x14ac:dyDescent="0.25">
      <c r="A27">
        <v>6020</v>
      </c>
      <c r="B27">
        <v>2275</v>
      </c>
      <c r="C27">
        <v>2751</v>
      </c>
      <c r="D27">
        <v>2755</v>
      </c>
      <c r="E27">
        <v>3612</v>
      </c>
      <c r="F27">
        <v>5525</v>
      </c>
      <c r="G27">
        <v>6480</v>
      </c>
      <c r="H27">
        <v>6494</v>
      </c>
      <c r="I27">
        <v>6665</v>
      </c>
      <c r="J27">
        <v>6667</v>
      </c>
      <c r="K27">
        <v>6461</v>
      </c>
      <c r="L27">
        <v>6494</v>
      </c>
    </row>
    <row r="28" spans="1:12" x14ac:dyDescent="0.25">
      <c r="A28">
        <v>5868</v>
      </c>
      <c r="B28">
        <v>2538</v>
      </c>
      <c r="C28">
        <v>2531</v>
      </c>
      <c r="D28">
        <v>2538</v>
      </c>
      <c r="E28">
        <v>3618</v>
      </c>
      <c r="F28">
        <v>5435</v>
      </c>
      <c r="G28">
        <v>6393</v>
      </c>
      <c r="H28">
        <v>6452</v>
      </c>
      <c r="I28">
        <v>6512</v>
      </c>
      <c r="J28">
        <v>6579</v>
      </c>
      <c r="K28">
        <v>6354</v>
      </c>
      <c r="L28">
        <v>6369</v>
      </c>
    </row>
    <row r="29" spans="1:12" x14ac:dyDescent="0.25">
      <c r="A29">
        <v>5614</v>
      </c>
      <c r="B29">
        <v>2381</v>
      </c>
      <c r="C29">
        <v>4177</v>
      </c>
      <c r="D29">
        <v>2398</v>
      </c>
      <c r="E29">
        <v>3600</v>
      </c>
      <c r="F29">
        <v>5348</v>
      </c>
      <c r="G29">
        <v>6212</v>
      </c>
      <c r="H29">
        <v>6250</v>
      </c>
      <c r="I29">
        <v>6434</v>
      </c>
      <c r="J29">
        <v>6494</v>
      </c>
      <c r="K29">
        <v>6263</v>
      </c>
      <c r="L29">
        <v>6289</v>
      </c>
    </row>
    <row r="30" spans="1:12" x14ac:dyDescent="0.25">
      <c r="A30">
        <v>5637</v>
      </c>
      <c r="B30">
        <v>2309</v>
      </c>
      <c r="C30">
        <v>4645</v>
      </c>
      <c r="D30">
        <v>2326</v>
      </c>
      <c r="E30">
        <v>3611</v>
      </c>
      <c r="F30">
        <v>5263</v>
      </c>
      <c r="G30">
        <v>6161</v>
      </c>
      <c r="H30">
        <v>6211</v>
      </c>
      <c r="I30">
        <v>6317</v>
      </c>
      <c r="J30">
        <v>6329</v>
      </c>
      <c r="K30">
        <v>6183</v>
      </c>
      <c r="L30">
        <v>6211</v>
      </c>
    </row>
    <row r="31" spans="1:12" x14ac:dyDescent="0.25">
      <c r="A31">
        <v>5717</v>
      </c>
      <c r="B31">
        <v>2278</v>
      </c>
      <c r="C31">
        <v>4570</v>
      </c>
      <c r="D31">
        <v>2288</v>
      </c>
      <c r="E31">
        <v>3652</v>
      </c>
      <c r="F31">
        <v>5128</v>
      </c>
      <c r="G31">
        <v>6047</v>
      </c>
      <c r="H31">
        <v>6098</v>
      </c>
      <c r="I31">
        <v>6237</v>
      </c>
      <c r="J31">
        <v>6289</v>
      </c>
      <c r="K31">
        <v>6079</v>
      </c>
      <c r="L31">
        <v>6098</v>
      </c>
    </row>
    <row r="32" spans="1:12" x14ac:dyDescent="0.25">
      <c r="C32">
        <v>4416</v>
      </c>
      <c r="D32">
        <v>2122</v>
      </c>
      <c r="E32">
        <v>3667</v>
      </c>
      <c r="F32">
        <v>5076</v>
      </c>
      <c r="G32">
        <v>5962</v>
      </c>
      <c r="H32">
        <v>6024</v>
      </c>
      <c r="I32" s="3">
        <v>3954</v>
      </c>
      <c r="J32" s="3">
        <v>3962</v>
      </c>
      <c r="K32">
        <v>5977</v>
      </c>
      <c r="L32">
        <v>6024</v>
      </c>
    </row>
    <row r="33" spans="3:12" x14ac:dyDescent="0.25">
      <c r="C33">
        <v>4227</v>
      </c>
      <c r="D33">
        <v>2119</v>
      </c>
      <c r="G33">
        <v>5855</v>
      </c>
      <c r="H33">
        <v>5882</v>
      </c>
      <c r="I33">
        <f>0.9813*J33+72.262</f>
        <v>11920.4782</v>
      </c>
      <c r="J33">
        <v>12074</v>
      </c>
      <c r="K33">
        <v>5880</v>
      </c>
      <c r="L33">
        <v>5918</v>
      </c>
    </row>
    <row r="34" spans="3:12" x14ac:dyDescent="0.25">
      <c r="C34">
        <v>4152</v>
      </c>
      <c r="D34">
        <v>2079</v>
      </c>
      <c r="K34">
        <v>5791</v>
      </c>
      <c r="L34">
        <v>5878</v>
      </c>
    </row>
    <row r="35" spans="3:12" x14ac:dyDescent="0.25">
      <c r="K35">
        <v>5676</v>
      </c>
      <c r="L35">
        <v>5714</v>
      </c>
    </row>
    <row r="36" spans="3:12" x14ac:dyDescent="0.25">
      <c r="K36">
        <v>5567</v>
      </c>
      <c r="L36">
        <v>5618</v>
      </c>
    </row>
    <row r="37" spans="3:12" x14ac:dyDescent="0.25">
      <c r="K37">
        <v>5477</v>
      </c>
      <c r="L37">
        <v>5524</v>
      </c>
    </row>
    <row r="38" spans="3:12" x14ac:dyDescent="0.25">
      <c r="K38">
        <v>5406</v>
      </c>
      <c r="L38">
        <v>5435</v>
      </c>
    </row>
    <row r="39" spans="3:12" x14ac:dyDescent="0.25">
      <c r="K39">
        <v>5303</v>
      </c>
      <c r="L39">
        <v>5319</v>
      </c>
    </row>
    <row r="40" spans="3:12" x14ac:dyDescent="0.25">
      <c r="K40">
        <v>5236</v>
      </c>
      <c r="L40">
        <v>5263</v>
      </c>
    </row>
    <row r="41" spans="3:12" x14ac:dyDescent="0.25">
      <c r="K41">
        <v>5128</v>
      </c>
      <c r="L41">
        <v>5104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C27" sqref="C27"/>
    </sheetView>
  </sheetViews>
  <sheetFormatPr defaultRowHeight="15" x14ac:dyDescent="0.25"/>
  <sheetData>
    <row r="1" spans="1:14" x14ac:dyDescent="0.25">
      <c r="A1">
        <v>2</v>
      </c>
      <c r="B1">
        <v>2</v>
      </c>
      <c r="C1">
        <v>3</v>
      </c>
      <c r="D1">
        <v>3</v>
      </c>
      <c r="E1">
        <v>4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7</v>
      </c>
      <c r="M1" t="s">
        <v>0</v>
      </c>
      <c r="N1" t="s">
        <v>1</v>
      </c>
    </row>
    <row r="2" spans="1:14" x14ac:dyDescent="0.25">
      <c r="C2">
        <v>9359</v>
      </c>
      <c r="D2">
        <v>9434</v>
      </c>
      <c r="G2">
        <v>9711</v>
      </c>
      <c r="H2">
        <v>9804</v>
      </c>
      <c r="I2">
        <v>9738</v>
      </c>
      <c r="J2">
        <v>9803</v>
      </c>
      <c r="K2">
        <v>6690</v>
      </c>
      <c r="L2">
        <v>6757</v>
      </c>
    </row>
    <row r="3" spans="1:14" x14ac:dyDescent="0.25">
      <c r="C3">
        <v>9100</v>
      </c>
      <c r="D3">
        <v>9259</v>
      </c>
      <c r="G3">
        <v>9168</v>
      </c>
      <c r="H3">
        <v>9259</v>
      </c>
      <c r="I3">
        <v>9668</v>
      </c>
      <c r="J3">
        <v>9804</v>
      </c>
      <c r="K3">
        <v>6558</v>
      </c>
      <c r="L3">
        <v>6579</v>
      </c>
    </row>
    <row r="4" spans="1:14" x14ac:dyDescent="0.25">
      <c r="C4">
        <v>8797</v>
      </c>
      <c r="D4">
        <v>8850</v>
      </c>
      <c r="G4">
        <v>7983</v>
      </c>
      <c r="H4">
        <v>8065</v>
      </c>
      <c r="I4">
        <v>9572</v>
      </c>
      <c r="J4">
        <v>9615</v>
      </c>
      <c r="K4">
        <v>6461</v>
      </c>
      <c r="L4">
        <v>6494</v>
      </c>
    </row>
    <row r="5" spans="1:14" x14ac:dyDescent="0.25">
      <c r="C5">
        <v>8580</v>
      </c>
      <c r="D5">
        <v>8697</v>
      </c>
      <c r="G5">
        <v>7765</v>
      </c>
      <c r="H5">
        <v>7813</v>
      </c>
      <c r="I5">
        <v>9467</v>
      </c>
      <c r="J5">
        <v>9615</v>
      </c>
      <c r="K5">
        <v>6354</v>
      </c>
      <c r="L5">
        <v>6369</v>
      </c>
    </row>
    <row r="6" spans="1:14" x14ac:dyDescent="0.25">
      <c r="C6">
        <v>8403</v>
      </c>
      <c r="D6">
        <v>8403</v>
      </c>
      <c r="G6">
        <v>7583</v>
      </c>
      <c r="H6">
        <v>7634</v>
      </c>
      <c r="I6">
        <v>9339</v>
      </c>
      <c r="J6">
        <v>9434</v>
      </c>
      <c r="K6">
        <v>6263</v>
      </c>
      <c r="L6">
        <v>6289</v>
      </c>
    </row>
    <row r="7" spans="1:14" x14ac:dyDescent="0.25">
      <c r="C7">
        <v>8185</v>
      </c>
      <c r="D7">
        <v>8264</v>
      </c>
      <c r="G7">
        <v>7477</v>
      </c>
      <c r="H7">
        <v>7519</v>
      </c>
      <c r="I7">
        <v>9160</v>
      </c>
      <c r="J7">
        <v>9259</v>
      </c>
      <c r="K7">
        <v>6183</v>
      </c>
      <c r="L7">
        <v>6211</v>
      </c>
    </row>
    <row r="8" spans="1:14" x14ac:dyDescent="0.25">
      <c r="C8">
        <v>7971</v>
      </c>
      <c r="D8">
        <v>8064</v>
      </c>
      <c r="G8">
        <v>7359</v>
      </c>
      <c r="H8">
        <v>7407</v>
      </c>
      <c r="I8">
        <v>9060</v>
      </c>
      <c r="J8">
        <v>9174</v>
      </c>
      <c r="K8">
        <v>6079</v>
      </c>
      <c r="L8">
        <v>6098</v>
      </c>
    </row>
    <row r="9" spans="1:14" x14ac:dyDescent="0.25">
      <c r="C9">
        <v>7605</v>
      </c>
      <c r="D9">
        <v>7634</v>
      </c>
      <c r="G9">
        <v>7270</v>
      </c>
      <c r="H9">
        <v>7353</v>
      </c>
      <c r="I9">
        <v>8922</v>
      </c>
      <c r="J9">
        <v>9009</v>
      </c>
      <c r="K9">
        <v>5977</v>
      </c>
      <c r="L9">
        <v>6024</v>
      </c>
    </row>
    <row r="10" spans="1:14" x14ac:dyDescent="0.25">
      <c r="C10">
        <v>7425</v>
      </c>
      <c r="D10">
        <v>7519</v>
      </c>
      <c r="G10">
        <v>7131</v>
      </c>
      <c r="H10">
        <v>7143</v>
      </c>
      <c r="I10">
        <v>8803</v>
      </c>
      <c r="J10">
        <v>8850</v>
      </c>
      <c r="K10">
        <v>5880</v>
      </c>
      <c r="L10">
        <v>5918</v>
      </c>
    </row>
    <row r="11" spans="1:14" x14ac:dyDescent="0.25">
      <c r="C11">
        <v>7197</v>
      </c>
      <c r="D11">
        <v>7246</v>
      </c>
      <c r="G11">
        <v>7035</v>
      </c>
      <c r="H11">
        <v>7092</v>
      </c>
      <c r="I11">
        <v>8557</v>
      </c>
      <c r="J11">
        <v>8696</v>
      </c>
      <c r="K11">
        <v>5791</v>
      </c>
      <c r="L11">
        <v>5878</v>
      </c>
    </row>
    <row r="12" spans="1:14" x14ac:dyDescent="0.25">
      <c r="C12">
        <v>6956</v>
      </c>
      <c r="D12">
        <v>6993</v>
      </c>
      <c r="G12">
        <v>6908</v>
      </c>
      <c r="H12">
        <v>6993</v>
      </c>
      <c r="I12">
        <v>8409</v>
      </c>
      <c r="J12">
        <v>8475</v>
      </c>
      <c r="K12">
        <v>5676</v>
      </c>
      <c r="L12">
        <v>5714</v>
      </c>
    </row>
    <row r="13" spans="1:14" x14ac:dyDescent="0.25">
      <c r="C13">
        <v>6814</v>
      </c>
      <c r="D13">
        <v>6897</v>
      </c>
      <c r="G13">
        <v>6798</v>
      </c>
      <c r="H13">
        <v>6803</v>
      </c>
      <c r="I13">
        <v>8310</v>
      </c>
      <c r="J13">
        <v>8403</v>
      </c>
      <c r="K13">
        <v>5567</v>
      </c>
      <c r="L13">
        <v>5618</v>
      </c>
    </row>
    <row r="14" spans="1:14" x14ac:dyDescent="0.25">
      <c r="C14">
        <v>6671</v>
      </c>
      <c r="D14">
        <v>6711</v>
      </c>
      <c r="G14">
        <v>6700</v>
      </c>
      <c r="H14">
        <v>6757</v>
      </c>
      <c r="I14">
        <v>8171</v>
      </c>
      <c r="J14">
        <v>8197</v>
      </c>
      <c r="K14">
        <v>5477</v>
      </c>
      <c r="L14">
        <v>5524</v>
      </c>
    </row>
    <row r="15" spans="1:14" x14ac:dyDescent="0.25">
      <c r="C15">
        <v>6558</v>
      </c>
      <c r="D15">
        <v>6579</v>
      </c>
      <c r="G15">
        <v>6575</v>
      </c>
      <c r="H15">
        <v>6623</v>
      </c>
      <c r="I15">
        <v>8032</v>
      </c>
      <c r="J15">
        <v>8065</v>
      </c>
      <c r="K15">
        <v>5406</v>
      </c>
      <c r="L15">
        <v>5435</v>
      </c>
    </row>
    <row r="16" spans="1:14" x14ac:dyDescent="0.25">
      <c r="C16">
        <v>6483</v>
      </c>
      <c r="D16">
        <v>6494</v>
      </c>
      <c r="G16">
        <v>6480</v>
      </c>
      <c r="H16">
        <v>6494</v>
      </c>
      <c r="I16">
        <v>7885</v>
      </c>
      <c r="J16">
        <v>7937</v>
      </c>
      <c r="K16">
        <v>5303</v>
      </c>
      <c r="L16">
        <v>5319</v>
      </c>
    </row>
    <row r="17" spans="3:12" x14ac:dyDescent="0.25">
      <c r="C17">
        <v>6539</v>
      </c>
      <c r="D17">
        <v>6410</v>
      </c>
      <c r="G17">
        <v>6393</v>
      </c>
      <c r="H17">
        <v>6452</v>
      </c>
      <c r="I17">
        <v>7805</v>
      </c>
      <c r="J17">
        <v>7874</v>
      </c>
      <c r="K17">
        <v>5236</v>
      </c>
      <c r="L17">
        <v>5263</v>
      </c>
    </row>
    <row r="18" spans="3:12" x14ac:dyDescent="0.25">
      <c r="C18">
        <v>6244</v>
      </c>
      <c r="D18">
        <v>6289</v>
      </c>
      <c r="G18">
        <v>6212</v>
      </c>
      <c r="H18">
        <v>6250</v>
      </c>
      <c r="I18">
        <v>7683</v>
      </c>
      <c r="J18">
        <v>7752</v>
      </c>
      <c r="K18">
        <v>5128</v>
      </c>
      <c r="L18">
        <v>5104</v>
      </c>
    </row>
    <row r="19" spans="3:12" x14ac:dyDescent="0.25">
      <c r="C19">
        <v>6138</v>
      </c>
      <c r="D19">
        <v>6173</v>
      </c>
      <c r="G19">
        <v>6161</v>
      </c>
      <c r="H19">
        <v>6211</v>
      </c>
      <c r="I19">
        <v>7554</v>
      </c>
      <c r="J19">
        <v>7576</v>
      </c>
      <c r="K19" s="3">
        <f>0.9858*L19+50.988</f>
        <v>9672.3959999999988</v>
      </c>
      <c r="L19" s="3">
        <v>9760</v>
      </c>
    </row>
    <row r="20" spans="3:12" x14ac:dyDescent="0.25">
      <c r="C20">
        <v>5877</v>
      </c>
      <c r="D20">
        <v>5882</v>
      </c>
      <c r="G20">
        <v>6047</v>
      </c>
      <c r="H20">
        <v>6098</v>
      </c>
      <c r="I20">
        <v>7430</v>
      </c>
      <c r="J20">
        <v>7519</v>
      </c>
    </row>
    <row r="21" spans="3:12" x14ac:dyDescent="0.25">
      <c r="C21">
        <v>5579</v>
      </c>
      <c r="D21">
        <v>5618</v>
      </c>
      <c r="G21">
        <v>5962</v>
      </c>
      <c r="H21">
        <v>6024</v>
      </c>
      <c r="I21">
        <v>7337</v>
      </c>
      <c r="J21">
        <v>7407</v>
      </c>
    </row>
    <row r="22" spans="3:12" x14ac:dyDescent="0.25">
      <c r="C22">
        <v>4788</v>
      </c>
      <c r="D22">
        <v>4608</v>
      </c>
      <c r="G22">
        <v>5855</v>
      </c>
      <c r="H22">
        <v>5882</v>
      </c>
      <c r="I22">
        <v>7217</v>
      </c>
      <c r="J22">
        <v>7299</v>
      </c>
    </row>
    <row r="23" spans="3:12" x14ac:dyDescent="0.25">
      <c r="C23">
        <v>3891</v>
      </c>
      <c r="D23">
        <v>3906</v>
      </c>
      <c r="G23">
        <f>0.9861*H23+46.83</f>
        <v>14592.7911</v>
      </c>
      <c r="H23">
        <v>14751</v>
      </c>
      <c r="I23">
        <v>7120</v>
      </c>
      <c r="J23">
        <v>7194</v>
      </c>
    </row>
    <row r="24" spans="3:12" x14ac:dyDescent="0.25">
      <c r="C24">
        <v>2970</v>
      </c>
      <c r="D24">
        <v>2976</v>
      </c>
      <c r="I24">
        <v>6985</v>
      </c>
      <c r="J24">
        <v>7042</v>
      </c>
    </row>
    <row r="25" spans="3:12" x14ac:dyDescent="0.25">
      <c r="C25">
        <v>2868</v>
      </c>
      <c r="D25">
        <v>2874</v>
      </c>
      <c r="I25">
        <v>6897</v>
      </c>
      <c r="J25">
        <v>6944</v>
      </c>
    </row>
    <row r="26" spans="3:12" x14ac:dyDescent="0.25">
      <c r="C26">
        <f>D26*-0.2744+17645</f>
        <v>13805.8696</v>
      </c>
      <c r="D26">
        <v>13991</v>
      </c>
      <c r="I26">
        <v>6777</v>
      </c>
      <c r="J26">
        <v>6803</v>
      </c>
    </row>
    <row r="27" spans="3:12" x14ac:dyDescent="0.25">
      <c r="I27">
        <v>6665</v>
      </c>
      <c r="J27">
        <v>6667</v>
      </c>
    </row>
    <row r="28" spans="3:12" x14ac:dyDescent="0.25">
      <c r="I28">
        <v>6512</v>
      </c>
      <c r="J28">
        <v>6579</v>
      </c>
    </row>
    <row r="29" spans="3:12" x14ac:dyDescent="0.25">
      <c r="I29">
        <v>6434</v>
      </c>
      <c r="J29">
        <v>6494</v>
      </c>
    </row>
    <row r="30" spans="3:12" x14ac:dyDescent="0.25">
      <c r="I30">
        <v>6317</v>
      </c>
      <c r="J30">
        <v>6329</v>
      </c>
    </row>
    <row r="31" spans="3:12" x14ac:dyDescent="0.25">
      <c r="I31">
        <v>6237</v>
      </c>
      <c r="J31">
        <v>6289</v>
      </c>
    </row>
    <row r="32" spans="3:12" x14ac:dyDescent="0.25">
      <c r="I32" s="3">
        <v>3954</v>
      </c>
      <c r="J32" s="3">
        <v>3962</v>
      </c>
    </row>
    <row r="33" spans="9:10" x14ac:dyDescent="0.25">
      <c r="I33">
        <f>0.9813*J33+72.262</f>
        <v>11920.4782</v>
      </c>
      <c r="J33">
        <v>12074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K2" sqref="K2:L39"/>
    </sheetView>
  </sheetViews>
  <sheetFormatPr defaultRowHeight="15" x14ac:dyDescent="0.25"/>
  <cols>
    <col min="14" max="14" width="10.28515625" bestFit="1" customWidth="1"/>
  </cols>
  <sheetData>
    <row r="1" spans="1:14" x14ac:dyDescent="0.25">
      <c r="A1" s="5">
        <v>2</v>
      </c>
      <c r="B1" s="5">
        <v>2</v>
      </c>
      <c r="C1" s="5">
        <v>3</v>
      </c>
      <c r="D1" s="5">
        <v>3</v>
      </c>
      <c r="E1" s="5">
        <v>4</v>
      </c>
      <c r="F1" s="5">
        <v>4</v>
      </c>
      <c r="G1" s="5">
        <v>5</v>
      </c>
      <c r="H1" s="5">
        <v>5</v>
      </c>
      <c r="I1" s="5">
        <v>6</v>
      </c>
      <c r="J1" s="5">
        <v>6</v>
      </c>
      <c r="K1" s="5">
        <v>7</v>
      </c>
      <c r="L1" s="5">
        <v>7</v>
      </c>
      <c r="M1" s="5" t="s">
        <v>2</v>
      </c>
      <c r="N1" s="5" t="s">
        <v>3</v>
      </c>
    </row>
    <row r="2" spans="1:14" x14ac:dyDescent="0.25">
      <c r="C2">
        <v>49</v>
      </c>
      <c r="D2">
        <v>9434</v>
      </c>
      <c r="E2">
        <v>46</v>
      </c>
      <c r="F2">
        <v>8130</v>
      </c>
      <c r="G2">
        <v>50.2</v>
      </c>
      <c r="H2">
        <v>9804</v>
      </c>
      <c r="I2">
        <v>51.2</v>
      </c>
      <c r="J2">
        <v>9803</v>
      </c>
      <c r="K2">
        <v>46.5</v>
      </c>
      <c r="L2">
        <v>8333</v>
      </c>
    </row>
    <row r="3" spans="1:14" x14ac:dyDescent="0.25">
      <c r="A3">
        <v>47</v>
      </c>
      <c r="B3">
        <v>9091</v>
      </c>
      <c r="C3">
        <v>47</v>
      </c>
      <c r="D3">
        <v>9259</v>
      </c>
      <c r="E3">
        <v>45.5</v>
      </c>
      <c r="F3">
        <v>8130</v>
      </c>
      <c r="G3">
        <v>49.6</v>
      </c>
      <c r="H3">
        <v>9615</v>
      </c>
      <c r="I3">
        <v>50.3</v>
      </c>
      <c r="J3">
        <v>9804</v>
      </c>
      <c r="K3">
        <v>45.8</v>
      </c>
      <c r="L3">
        <v>8264</v>
      </c>
    </row>
    <row r="4" spans="1:14" x14ac:dyDescent="0.25">
      <c r="A4">
        <v>46</v>
      </c>
      <c r="B4">
        <v>8850</v>
      </c>
      <c r="C4">
        <v>46</v>
      </c>
      <c r="D4">
        <v>8850</v>
      </c>
      <c r="E4">
        <v>45</v>
      </c>
      <c r="F4">
        <v>8000</v>
      </c>
      <c r="G4">
        <v>49.2</v>
      </c>
      <c r="H4">
        <v>9434</v>
      </c>
      <c r="I4">
        <v>49.5</v>
      </c>
      <c r="J4">
        <v>9615</v>
      </c>
      <c r="K4">
        <v>45.4</v>
      </c>
      <c r="L4">
        <v>8197</v>
      </c>
    </row>
    <row r="5" spans="1:14" x14ac:dyDescent="0.25">
      <c r="A5">
        <v>45.5</v>
      </c>
      <c r="B5">
        <v>8547</v>
      </c>
      <c r="C5">
        <v>45.5</v>
      </c>
      <c r="D5">
        <v>8697</v>
      </c>
      <c r="E5">
        <v>44.5</v>
      </c>
      <c r="F5">
        <v>7874</v>
      </c>
      <c r="G5">
        <v>48.6</v>
      </c>
      <c r="H5">
        <v>9259</v>
      </c>
      <c r="I5">
        <v>49.3</v>
      </c>
      <c r="J5">
        <v>9615</v>
      </c>
      <c r="K5">
        <v>44.9</v>
      </c>
      <c r="L5">
        <v>8130</v>
      </c>
    </row>
    <row r="6" spans="1:14" x14ac:dyDescent="0.25">
      <c r="A6">
        <v>44.8</v>
      </c>
      <c r="B6">
        <v>8404</v>
      </c>
      <c r="C6">
        <v>44.8</v>
      </c>
      <c r="D6">
        <v>8403</v>
      </c>
      <c r="E6">
        <v>44</v>
      </c>
      <c r="F6">
        <v>7752</v>
      </c>
      <c r="G6">
        <v>48</v>
      </c>
      <c r="H6">
        <v>9174</v>
      </c>
      <c r="I6">
        <v>48.7</v>
      </c>
      <c r="J6">
        <v>9434</v>
      </c>
      <c r="K6">
        <v>44.5</v>
      </c>
      <c r="L6">
        <v>8000</v>
      </c>
    </row>
    <row r="7" spans="1:14" x14ac:dyDescent="0.25">
      <c r="A7">
        <v>44.2</v>
      </c>
      <c r="B7">
        <v>8264</v>
      </c>
      <c r="C7">
        <v>44.2</v>
      </c>
      <c r="D7">
        <v>8264</v>
      </c>
      <c r="E7">
        <v>43.5</v>
      </c>
      <c r="F7">
        <v>7692</v>
      </c>
      <c r="G7">
        <v>47.5</v>
      </c>
      <c r="H7">
        <v>8929</v>
      </c>
      <c r="I7">
        <v>48.3</v>
      </c>
      <c r="J7">
        <v>9259</v>
      </c>
      <c r="K7">
        <v>44.1</v>
      </c>
      <c r="L7">
        <v>8000</v>
      </c>
    </row>
    <row r="8" spans="1:14" x14ac:dyDescent="0.25">
      <c r="A8">
        <v>43.5</v>
      </c>
      <c r="B8">
        <v>8000</v>
      </c>
      <c r="C8">
        <v>43.5</v>
      </c>
      <c r="D8">
        <v>8064</v>
      </c>
      <c r="E8">
        <v>43</v>
      </c>
      <c r="F8">
        <v>7676</v>
      </c>
      <c r="G8">
        <v>47</v>
      </c>
      <c r="H8">
        <v>8850</v>
      </c>
      <c r="I8">
        <v>48</v>
      </c>
      <c r="J8">
        <v>9174</v>
      </c>
      <c r="K8">
        <v>43.7</v>
      </c>
      <c r="L8">
        <v>7874</v>
      </c>
    </row>
    <row r="9" spans="1:14" x14ac:dyDescent="0.25">
      <c r="A9">
        <v>42</v>
      </c>
      <c r="B9">
        <v>7634</v>
      </c>
      <c r="C9">
        <v>42</v>
      </c>
      <c r="D9">
        <v>7634</v>
      </c>
      <c r="E9">
        <v>42.5</v>
      </c>
      <c r="F9">
        <v>7407</v>
      </c>
      <c r="G9">
        <v>46.5</v>
      </c>
      <c r="H9">
        <v>8621</v>
      </c>
      <c r="I9">
        <v>47.5</v>
      </c>
      <c r="J9">
        <v>9009</v>
      </c>
      <c r="K9">
        <v>43.3</v>
      </c>
      <c r="L9">
        <v>7813</v>
      </c>
    </row>
    <row r="10" spans="1:14" x14ac:dyDescent="0.25">
      <c r="A10">
        <v>41.5</v>
      </c>
      <c r="B10">
        <v>7463</v>
      </c>
      <c r="C10">
        <v>41.5</v>
      </c>
      <c r="D10">
        <v>7519</v>
      </c>
      <c r="E10">
        <v>42</v>
      </c>
      <c r="F10">
        <v>7299</v>
      </c>
      <c r="G10">
        <v>46</v>
      </c>
      <c r="H10">
        <v>8547</v>
      </c>
      <c r="I10">
        <v>47</v>
      </c>
      <c r="J10">
        <v>8850</v>
      </c>
      <c r="K10">
        <v>43</v>
      </c>
      <c r="L10">
        <v>7752</v>
      </c>
    </row>
    <row r="11" spans="1:14" x14ac:dyDescent="0.25">
      <c r="A11">
        <v>40.5</v>
      </c>
      <c r="B11">
        <v>7246</v>
      </c>
      <c r="C11">
        <v>40.5</v>
      </c>
      <c r="D11">
        <v>7246</v>
      </c>
      <c r="E11">
        <v>41.5</v>
      </c>
      <c r="F11">
        <v>7194</v>
      </c>
      <c r="G11">
        <v>45.5</v>
      </c>
      <c r="H11">
        <v>8403</v>
      </c>
      <c r="I11">
        <v>46</v>
      </c>
      <c r="J11">
        <v>8696</v>
      </c>
      <c r="K11">
        <v>42.6</v>
      </c>
      <c r="L11">
        <v>7634</v>
      </c>
    </row>
    <row r="12" spans="1:14" x14ac:dyDescent="0.25">
      <c r="A12">
        <v>39.6</v>
      </c>
      <c r="B12">
        <v>6993</v>
      </c>
      <c r="C12">
        <v>39.6</v>
      </c>
      <c r="D12">
        <v>6993</v>
      </c>
      <c r="E12">
        <v>41</v>
      </c>
      <c r="F12">
        <v>7092</v>
      </c>
      <c r="G12">
        <v>45</v>
      </c>
      <c r="H12">
        <v>8333</v>
      </c>
      <c r="I12">
        <v>45.5</v>
      </c>
      <c r="J12">
        <v>8475</v>
      </c>
      <c r="K12">
        <v>42.3</v>
      </c>
      <c r="L12">
        <v>7576</v>
      </c>
    </row>
    <row r="13" spans="1:14" x14ac:dyDescent="0.25">
      <c r="A13">
        <v>38.799999999999997</v>
      </c>
      <c r="B13">
        <v>6897</v>
      </c>
      <c r="C13">
        <v>38.799999999999997</v>
      </c>
      <c r="D13">
        <v>6897</v>
      </c>
      <c r="E13">
        <v>40.5</v>
      </c>
      <c r="F13">
        <v>6944</v>
      </c>
      <c r="G13">
        <v>44.5</v>
      </c>
      <c r="H13">
        <v>8197</v>
      </c>
      <c r="I13">
        <v>45</v>
      </c>
      <c r="J13">
        <v>8403</v>
      </c>
      <c r="K13">
        <v>41.8</v>
      </c>
      <c r="L13">
        <v>7519</v>
      </c>
    </row>
    <row r="14" spans="1:14" x14ac:dyDescent="0.25">
      <c r="A14">
        <v>38.299999999999997</v>
      </c>
      <c r="B14">
        <v>6711</v>
      </c>
      <c r="C14">
        <v>38.299999999999997</v>
      </c>
      <c r="D14">
        <v>6711</v>
      </c>
      <c r="E14">
        <v>40</v>
      </c>
      <c r="F14">
        <v>6849</v>
      </c>
      <c r="G14">
        <v>44</v>
      </c>
      <c r="H14">
        <v>8065</v>
      </c>
      <c r="I14">
        <v>44.5</v>
      </c>
      <c r="J14">
        <v>8197</v>
      </c>
      <c r="K14">
        <v>41.5</v>
      </c>
      <c r="L14">
        <v>7407</v>
      </c>
    </row>
    <row r="15" spans="1:14" x14ac:dyDescent="0.25">
      <c r="A15">
        <v>37.799999999999997</v>
      </c>
      <c r="B15">
        <v>6579</v>
      </c>
      <c r="C15">
        <v>37.799999999999997</v>
      </c>
      <c r="D15">
        <v>6579</v>
      </c>
      <c r="E15">
        <v>39.5</v>
      </c>
      <c r="F15">
        <v>6757</v>
      </c>
      <c r="G15">
        <v>43.5</v>
      </c>
      <c r="H15">
        <v>7936</v>
      </c>
      <c r="I15">
        <v>44</v>
      </c>
      <c r="J15">
        <v>8065</v>
      </c>
      <c r="K15">
        <v>41.2</v>
      </c>
      <c r="L15">
        <v>7353</v>
      </c>
    </row>
    <row r="16" spans="1:14" x14ac:dyDescent="0.25">
      <c r="A16">
        <v>37.4</v>
      </c>
      <c r="B16">
        <v>6536</v>
      </c>
      <c r="C16">
        <v>37.4</v>
      </c>
      <c r="D16">
        <v>6494</v>
      </c>
      <c r="E16">
        <v>39</v>
      </c>
      <c r="F16">
        <v>6667</v>
      </c>
      <c r="G16">
        <v>43</v>
      </c>
      <c r="H16">
        <v>7813</v>
      </c>
      <c r="I16">
        <v>43.5</v>
      </c>
      <c r="J16">
        <v>7937</v>
      </c>
      <c r="K16">
        <v>40.9</v>
      </c>
      <c r="L16">
        <v>7246</v>
      </c>
    </row>
    <row r="17" spans="1:12" x14ac:dyDescent="0.25">
      <c r="A17">
        <v>36.799999999999997</v>
      </c>
      <c r="B17">
        <v>6410</v>
      </c>
      <c r="C17">
        <v>36.799999999999997</v>
      </c>
      <c r="D17">
        <v>6410</v>
      </c>
      <c r="E17">
        <v>38.5</v>
      </c>
      <c r="F17">
        <v>6536</v>
      </c>
      <c r="G17">
        <v>42.5</v>
      </c>
      <c r="H17">
        <v>7634</v>
      </c>
      <c r="I17">
        <v>43</v>
      </c>
      <c r="J17">
        <v>7874</v>
      </c>
      <c r="K17">
        <v>40.5</v>
      </c>
      <c r="L17">
        <v>7246</v>
      </c>
    </row>
    <row r="18" spans="1:12" x14ac:dyDescent="0.25">
      <c r="A18">
        <v>36.299999999999997</v>
      </c>
      <c r="B18">
        <v>6289</v>
      </c>
      <c r="C18">
        <v>36.299999999999997</v>
      </c>
      <c r="D18">
        <v>6289</v>
      </c>
      <c r="E18">
        <v>38</v>
      </c>
      <c r="F18">
        <v>6410</v>
      </c>
      <c r="G18">
        <v>42</v>
      </c>
      <c r="H18">
        <v>7519</v>
      </c>
      <c r="I18">
        <v>42.5</v>
      </c>
      <c r="J18">
        <v>7752</v>
      </c>
      <c r="K18">
        <v>40.1</v>
      </c>
      <c r="L18">
        <v>7092</v>
      </c>
    </row>
    <row r="19" spans="1:12" x14ac:dyDescent="0.25">
      <c r="A19">
        <v>35.700000000000003</v>
      </c>
      <c r="B19">
        <v>6173</v>
      </c>
      <c r="C19">
        <v>35.700000000000003</v>
      </c>
      <c r="D19">
        <v>6173</v>
      </c>
      <c r="E19">
        <v>37.5</v>
      </c>
      <c r="F19">
        <v>6329</v>
      </c>
      <c r="G19">
        <v>41.5</v>
      </c>
      <c r="H19">
        <v>7407</v>
      </c>
      <c r="I19">
        <v>42</v>
      </c>
      <c r="J19">
        <v>7576</v>
      </c>
      <c r="K19">
        <v>39.799999999999997</v>
      </c>
      <c r="L19">
        <v>7092</v>
      </c>
    </row>
    <row r="20" spans="1:12" x14ac:dyDescent="0.25">
      <c r="A20">
        <v>32</v>
      </c>
      <c r="B20">
        <v>5917</v>
      </c>
      <c r="C20">
        <v>32</v>
      </c>
      <c r="D20">
        <v>5882</v>
      </c>
      <c r="E20">
        <v>37.1</v>
      </c>
      <c r="F20">
        <v>6250</v>
      </c>
      <c r="G20">
        <v>41</v>
      </c>
      <c r="H20">
        <v>7353</v>
      </c>
      <c r="I20">
        <v>41.5</v>
      </c>
      <c r="J20">
        <v>7519</v>
      </c>
      <c r="K20">
        <v>39.5</v>
      </c>
      <c r="L20">
        <v>6993</v>
      </c>
    </row>
    <row r="21" spans="1:12" x14ac:dyDescent="0.25">
      <c r="A21">
        <v>30.5</v>
      </c>
      <c r="B21">
        <v>5587</v>
      </c>
      <c r="C21">
        <v>30.5</v>
      </c>
      <c r="D21">
        <v>5618</v>
      </c>
      <c r="E21">
        <v>36.5</v>
      </c>
      <c r="F21">
        <v>6135</v>
      </c>
      <c r="G21">
        <v>40.5</v>
      </c>
      <c r="H21">
        <v>7143</v>
      </c>
      <c r="I21">
        <v>41</v>
      </c>
      <c r="J21">
        <v>7407</v>
      </c>
      <c r="K21">
        <v>39.200000000000003</v>
      </c>
      <c r="L21">
        <v>6897</v>
      </c>
    </row>
    <row r="22" spans="1:12" x14ac:dyDescent="0.25">
      <c r="A22">
        <v>28.5</v>
      </c>
      <c r="B22">
        <v>4785</v>
      </c>
      <c r="C22">
        <v>28.5</v>
      </c>
      <c r="D22">
        <v>4608</v>
      </c>
      <c r="E22">
        <v>36</v>
      </c>
      <c r="F22">
        <v>6024</v>
      </c>
      <c r="G22">
        <v>40</v>
      </c>
      <c r="H22">
        <v>7092</v>
      </c>
      <c r="I22">
        <v>40.5</v>
      </c>
      <c r="J22">
        <v>7299</v>
      </c>
      <c r="K22">
        <v>39</v>
      </c>
      <c r="L22">
        <v>6897</v>
      </c>
    </row>
    <row r="23" spans="1:12" x14ac:dyDescent="0.25">
      <c r="A23">
        <v>23</v>
      </c>
      <c r="B23">
        <v>3876</v>
      </c>
      <c r="C23">
        <v>23</v>
      </c>
      <c r="D23">
        <v>3906</v>
      </c>
      <c r="E23">
        <v>35.5</v>
      </c>
      <c r="F23">
        <v>5917</v>
      </c>
      <c r="G23">
        <v>39.5</v>
      </c>
      <c r="H23">
        <v>6993</v>
      </c>
      <c r="I23">
        <v>40</v>
      </c>
      <c r="J23">
        <v>7194</v>
      </c>
      <c r="K23">
        <v>38.5</v>
      </c>
      <c r="L23">
        <v>6757</v>
      </c>
    </row>
    <row r="24" spans="1:12" x14ac:dyDescent="0.25">
      <c r="E24">
        <v>35</v>
      </c>
      <c r="F24">
        <v>5814</v>
      </c>
      <c r="G24">
        <v>39</v>
      </c>
      <c r="H24">
        <v>6803</v>
      </c>
      <c r="I24">
        <v>39.5</v>
      </c>
      <c r="J24">
        <v>7042</v>
      </c>
      <c r="K24">
        <v>38</v>
      </c>
      <c r="L24">
        <v>6579</v>
      </c>
    </row>
    <row r="25" spans="1:12" x14ac:dyDescent="0.25">
      <c r="E25">
        <v>34.5</v>
      </c>
      <c r="F25">
        <v>5714</v>
      </c>
      <c r="G25">
        <v>38.5</v>
      </c>
      <c r="H25">
        <v>6757</v>
      </c>
      <c r="I25">
        <v>39</v>
      </c>
      <c r="J25">
        <v>6944</v>
      </c>
      <c r="K25">
        <v>37.5</v>
      </c>
      <c r="L25">
        <v>6494</v>
      </c>
    </row>
    <row r="26" spans="1:12" x14ac:dyDescent="0.25">
      <c r="E26">
        <v>34</v>
      </c>
      <c r="F26">
        <v>5650</v>
      </c>
      <c r="G26">
        <v>38</v>
      </c>
      <c r="H26">
        <v>6623</v>
      </c>
      <c r="I26">
        <v>38.5</v>
      </c>
      <c r="J26">
        <v>6803</v>
      </c>
      <c r="K26">
        <v>37</v>
      </c>
      <c r="L26">
        <v>6369</v>
      </c>
    </row>
    <row r="27" spans="1:12" x14ac:dyDescent="0.25">
      <c r="E27">
        <v>33.5</v>
      </c>
      <c r="F27">
        <v>5525</v>
      </c>
      <c r="G27">
        <v>37.5</v>
      </c>
      <c r="H27">
        <v>6494</v>
      </c>
      <c r="I27">
        <v>38</v>
      </c>
      <c r="J27">
        <v>6667</v>
      </c>
      <c r="K27">
        <v>36.5</v>
      </c>
      <c r="L27">
        <v>6289</v>
      </c>
    </row>
    <row r="28" spans="1:12" x14ac:dyDescent="0.25">
      <c r="E28">
        <v>33</v>
      </c>
      <c r="F28">
        <v>5435</v>
      </c>
      <c r="G28">
        <v>37</v>
      </c>
      <c r="H28">
        <v>6452</v>
      </c>
      <c r="I28">
        <v>37.5</v>
      </c>
      <c r="J28">
        <v>6579</v>
      </c>
      <c r="K28">
        <v>36</v>
      </c>
      <c r="L28">
        <v>6211</v>
      </c>
    </row>
    <row r="29" spans="1:12" x14ac:dyDescent="0.25">
      <c r="E29">
        <v>32.5</v>
      </c>
      <c r="F29">
        <v>5348</v>
      </c>
      <c r="G29">
        <v>36.5</v>
      </c>
      <c r="H29">
        <v>6250</v>
      </c>
      <c r="I29">
        <v>37</v>
      </c>
      <c r="J29">
        <v>6494</v>
      </c>
      <c r="K29">
        <v>35.5</v>
      </c>
      <c r="L29">
        <v>6098</v>
      </c>
    </row>
    <row r="30" spans="1:12" x14ac:dyDescent="0.25">
      <c r="E30">
        <v>32</v>
      </c>
      <c r="F30">
        <v>5263</v>
      </c>
      <c r="G30">
        <v>36</v>
      </c>
      <c r="H30">
        <v>6211</v>
      </c>
      <c r="I30">
        <v>36.5</v>
      </c>
      <c r="J30">
        <v>6329</v>
      </c>
      <c r="K30">
        <v>35</v>
      </c>
      <c r="L30">
        <v>6024</v>
      </c>
    </row>
    <row r="31" spans="1:12" x14ac:dyDescent="0.25">
      <c r="E31">
        <v>31.5</v>
      </c>
      <c r="F31">
        <v>5128</v>
      </c>
      <c r="G31">
        <v>35.5</v>
      </c>
      <c r="H31">
        <v>6098</v>
      </c>
      <c r="I31">
        <v>36</v>
      </c>
      <c r="J31">
        <v>6289</v>
      </c>
      <c r="K31">
        <v>34.5</v>
      </c>
      <c r="L31">
        <v>5918</v>
      </c>
    </row>
    <row r="32" spans="1:12" x14ac:dyDescent="0.25">
      <c r="E32">
        <v>31</v>
      </c>
      <c r="F32">
        <v>5076</v>
      </c>
      <c r="G32">
        <v>35</v>
      </c>
      <c r="H32">
        <v>6024</v>
      </c>
      <c r="K32">
        <v>34</v>
      </c>
      <c r="L32">
        <v>5878</v>
      </c>
    </row>
    <row r="33" spans="7:12" x14ac:dyDescent="0.25">
      <c r="G33">
        <v>34.5</v>
      </c>
      <c r="H33">
        <v>5882</v>
      </c>
      <c r="K33">
        <v>33.5</v>
      </c>
      <c r="L33">
        <v>5714</v>
      </c>
    </row>
    <row r="34" spans="7:12" x14ac:dyDescent="0.25">
      <c r="G34">
        <v>34</v>
      </c>
      <c r="H34">
        <v>5813</v>
      </c>
      <c r="K34">
        <v>33</v>
      </c>
      <c r="L34">
        <v>5618</v>
      </c>
    </row>
    <row r="35" spans="7:12" x14ac:dyDescent="0.25">
      <c r="G35">
        <v>33.5</v>
      </c>
      <c r="H35">
        <v>5714</v>
      </c>
      <c r="K35">
        <v>32.5</v>
      </c>
      <c r="L35">
        <v>5524</v>
      </c>
    </row>
    <row r="36" spans="7:12" x14ac:dyDescent="0.25">
      <c r="G36">
        <v>33</v>
      </c>
      <c r="H36">
        <v>5618</v>
      </c>
      <c r="K36">
        <v>32</v>
      </c>
      <c r="L36">
        <v>5435</v>
      </c>
    </row>
    <row r="37" spans="7:12" x14ac:dyDescent="0.25">
      <c r="K37">
        <v>31.5</v>
      </c>
      <c r="L37">
        <v>5319</v>
      </c>
    </row>
    <row r="38" spans="7:12" x14ac:dyDescent="0.25">
      <c r="K38">
        <v>31</v>
      </c>
      <c r="L38">
        <v>5263</v>
      </c>
    </row>
    <row r="39" spans="7:12" x14ac:dyDescent="0.25">
      <c r="K39">
        <v>30.5</v>
      </c>
      <c r="L39">
        <v>5104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L65"/>
  <sheetViews>
    <sheetView topLeftCell="A46" zoomScaleNormal="100" workbookViewId="0">
      <selection activeCell="F64" sqref="F64"/>
    </sheetView>
  </sheetViews>
  <sheetFormatPr defaultRowHeight="15" x14ac:dyDescent="0.25"/>
  <cols>
    <col min="12" max="12" width="12" bestFit="1" customWidth="1"/>
  </cols>
  <sheetData>
    <row r="45" spans="3:12" x14ac:dyDescent="0.25">
      <c r="C45">
        <f>-0.4372*D45+18511</f>
        <v>16172.8544</v>
      </c>
      <c r="D45">
        <v>5348</v>
      </c>
      <c r="E45">
        <v>15950</v>
      </c>
      <c r="K45">
        <v>5682</v>
      </c>
      <c r="L45">
        <v>16523</v>
      </c>
    </row>
    <row r="46" spans="3:12" x14ac:dyDescent="0.25">
      <c r="C46">
        <f>0.9816*D45+78.208</f>
        <v>5327.8047999999999</v>
      </c>
      <c r="F46">
        <v>5348</v>
      </c>
      <c r="G46">
        <v>16126</v>
      </c>
      <c r="K46">
        <v>5405</v>
      </c>
      <c r="L46">
        <v>16596</v>
      </c>
    </row>
    <row r="47" spans="3:12" x14ac:dyDescent="0.25">
      <c r="C47">
        <f>86/(C46-C45)</f>
        <v>-7.9298853552500111E-3</v>
      </c>
      <c r="D47">
        <v>16000</v>
      </c>
      <c r="F47" s="4">
        <v>5348</v>
      </c>
      <c r="G47">
        <v>16614</v>
      </c>
      <c r="K47">
        <v>5128</v>
      </c>
      <c r="L47">
        <v>16545</v>
      </c>
    </row>
    <row r="48" spans="3:12" x14ac:dyDescent="0.25">
      <c r="C48">
        <f>14+C47*C45*-1</f>
        <v>142.24888125915069</v>
      </c>
      <c r="E48" t="s">
        <v>7</v>
      </c>
      <c r="F48">
        <v>5682</v>
      </c>
      <c r="G48">
        <v>16024</v>
      </c>
      <c r="K48">
        <v>4975</v>
      </c>
      <c r="L48">
        <v>16575</v>
      </c>
    </row>
    <row r="49" spans="1:11" x14ac:dyDescent="0.25">
      <c r="C49">
        <f>E45*C47+C48</f>
        <v>15.767209842913019</v>
      </c>
      <c r="E49" s="4"/>
      <c r="F49" s="4"/>
    </row>
    <row r="53" spans="1:11" x14ac:dyDescent="0.25">
      <c r="A53" t="s">
        <v>6</v>
      </c>
      <c r="B53">
        <v>16972</v>
      </c>
      <c r="C53">
        <v>3937</v>
      </c>
      <c r="E53" t="s">
        <v>4</v>
      </c>
      <c r="F53" s="1">
        <v>16462</v>
      </c>
      <c r="G53" s="1">
        <v>4546</v>
      </c>
      <c r="I53" t="s">
        <v>5</v>
      </c>
      <c r="J53">
        <v>16306</v>
      </c>
      <c r="K53">
        <v>4425</v>
      </c>
    </row>
    <row r="54" spans="1:11" x14ac:dyDescent="0.25">
      <c r="B54">
        <v>16829</v>
      </c>
      <c r="C54">
        <v>4587</v>
      </c>
      <c r="F54" s="2">
        <v>16819</v>
      </c>
      <c r="G54" s="2">
        <v>3954</v>
      </c>
      <c r="J54">
        <v>16924</v>
      </c>
      <c r="K54">
        <v>3953</v>
      </c>
    </row>
    <row r="55" spans="1:11" x14ac:dyDescent="0.25">
      <c r="B55">
        <f>-0.22*C55+17838</f>
        <v>14592.78</v>
      </c>
      <c r="C55">
        <v>14751</v>
      </c>
      <c r="F55">
        <v>16148</v>
      </c>
      <c r="G55">
        <v>5459</v>
      </c>
      <c r="J55">
        <f>-1.3093*K55+22100</f>
        <v>9321.2320000000018</v>
      </c>
      <c r="K55">
        <v>9760</v>
      </c>
    </row>
    <row r="56" spans="1:11" x14ac:dyDescent="0.25">
      <c r="F56" s="2"/>
      <c r="G56" s="2"/>
    </row>
    <row r="57" spans="1:11" x14ac:dyDescent="0.25">
      <c r="F57" s="2"/>
      <c r="G57" s="2"/>
    </row>
    <row r="58" spans="1:11" x14ac:dyDescent="0.25">
      <c r="E58" t="s">
        <v>10</v>
      </c>
      <c r="F58">
        <v>9849</v>
      </c>
      <c r="G58" s="6"/>
    </row>
    <row r="59" spans="1:11" x14ac:dyDescent="0.25">
      <c r="E59" t="s">
        <v>11</v>
      </c>
      <c r="F59">
        <v>5000</v>
      </c>
      <c r="G59" s="6"/>
    </row>
    <row r="60" spans="1:11" x14ac:dyDescent="0.25">
      <c r="E60" t="s">
        <v>8</v>
      </c>
      <c r="F60">
        <f>F59*-0.22+17838</f>
        <v>16738</v>
      </c>
      <c r="G60" s="6"/>
    </row>
    <row r="61" spans="1:11" x14ac:dyDescent="0.25">
      <c r="E61" t="s">
        <v>9</v>
      </c>
      <c r="F61">
        <f>0.9861*F59+46.4</f>
        <v>4976.8999999999996</v>
      </c>
      <c r="G61" s="6"/>
    </row>
    <row r="62" spans="1:11" x14ac:dyDescent="0.25">
      <c r="E62" t="s">
        <v>12</v>
      </c>
      <c r="F62">
        <f>-100/(F60-F61)</f>
        <v>-8.5026060487539429E-3</v>
      </c>
      <c r="G62" s="6"/>
    </row>
    <row r="63" spans="1:11" x14ac:dyDescent="0.25">
      <c r="E63" t="s">
        <v>13</v>
      </c>
      <c r="F63">
        <f>-(F62*F60)</f>
        <v>142.3166200440435</v>
      </c>
      <c r="G63" s="6"/>
    </row>
    <row r="64" spans="1:11" x14ac:dyDescent="0.25">
      <c r="E64" t="s">
        <v>14</v>
      </c>
      <c r="F64">
        <f>F62*F58+F63</f>
        <v>58.574453069865925</v>
      </c>
      <c r="G64" s="6"/>
    </row>
    <row r="65" spans="6:7" x14ac:dyDescent="0.25">
      <c r="F65" s="2"/>
      <c r="G6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6:F47"/>
  <sheetViews>
    <sheetView topLeftCell="H30" zoomScaleNormal="100" workbookViewId="0">
      <selection activeCell="D46" sqref="D46"/>
    </sheetView>
  </sheetViews>
  <sheetFormatPr defaultRowHeight="15" x14ac:dyDescent="0.25"/>
  <cols>
    <col min="12" max="12" width="12" customWidth="1"/>
  </cols>
  <sheetData>
    <row r="46" spans="2:6" x14ac:dyDescent="0.25">
      <c r="B46" s="1"/>
      <c r="C46" s="1"/>
      <c r="D46">
        <f>10000*0.004+11</f>
        <v>51</v>
      </c>
    </row>
    <row r="47" spans="2:6" x14ac:dyDescent="0.25">
      <c r="B47" s="2"/>
      <c r="C47" s="2"/>
      <c r="F4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Moist vs Temp</vt:lpstr>
      <vt:lpstr>Selected Data</vt:lpstr>
      <vt:lpstr>Temp</vt:lpstr>
      <vt:lpstr>Graphs</vt:lpstr>
      <vt:lpstr>Graphs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2017-06-21T20:29:16Z</dcterms:created>
  <dcterms:modified xsi:type="dcterms:W3CDTF">2017-06-27T16:04:03Z</dcterms:modified>
</cp:coreProperties>
</file>