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Career-Related\Trainings\ETLHive-Training-Content\Excel-Utkarsh-Sir\My-Excel-Work\"/>
    </mc:Choice>
  </mc:AlternateContent>
  <xr:revisionPtr revIDLastSave="0" documentId="13_ncr:1_{83DC54DC-79D0-4DEA-91BD-36571684FA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" sheetId="1" r:id="rId1"/>
    <sheet name="Pivot_Table" sheetId="2" r:id="rId2"/>
  </sheets>
  <calcPr calcId="191029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E9" i="1"/>
  <c r="D9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D17" i="1" l="1"/>
  <c r="G9" i="1"/>
  <c r="F9" i="1"/>
</calcChain>
</file>

<file path=xl/sharedStrings.xml><?xml version="1.0" encoding="utf-8"?>
<sst xmlns="http://schemas.openxmlformats.org/spreadsheetml/2006/main" count="18" uniqueCount="16">
  <si>
    <t xml:space="preserve">S.No </t>
  </si>
  <si>
    <t>Sales</t>
  </si>
  <si>
    <t>Cost</t>
  </si>
  <si>
    <t>Profit</t>
  </si>
  <si>
    <t>Profit_Ratio</t>
  </si>
  <si>
    <t>Total</t>
  </si>
  <si>
    <t>Q1 of Sales</t>
  </si>
  <si>
    <t>Q2 of Sales</t>
  </si>
  <si>
    <t>Q3 of Sales</t>
  </si>
  <si>
    <t>IQR</t>
  </si>
  <si>
    <t>Comments</t>
  </si>
  <si>
    <t>Sum of Sales</t>
  </si>
  <si>
    <t>Row Labels</t>
  </si>
  <si>
    <t>Grand Total</t>
  </si>
  <si>
    <t>Sum of Profit_Ratio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</si>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</sst>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1" xfId="0" applyFill="1" applyBorder="1"/>
    <xf numFmtId="10" fontId="0" fillId="0" borderId="0" xfId="0" applyNumberFormat="1"/>
    <xf numFmtId="0" fontId="0" fillId="0" borderId="1" xfId="0" applyNumberFormat="1" applyBorder="1"/>
    <xf numFmtId="14" fontId="0" fillId="0" borderId="0" xfId="0" applyNumberFormat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 applyAlignment="1">
      <alignment horizontal="left"/>
    </xf>
    <xf numFmtId="10" fontId="0" fillId="0" borderId="6" xfId="0" applyNumberFormat="1" applyBorder="1"/>
    <xf numFmtId="14" fontId="0" fillId="0" borderId="7" xfId="0" applyNumberFormat="1" applyBorder="1" applyAlignment="1">
      <alignment horizontal="left"/>
    </xf>
    <xf numFmtId="0" fontId="0" fillId="0" borderId="8" xfId="0" applyNumberFormat="1" applyBorder="1"/>
    <xf numFmtId="10" fontId="0" fillId="0" borderId="9" xfId="0" applyNumberFormat="1" applyBorder="1"/>
  </cellXfs>
  <cellStyles count="1">
    <cellStyle name="Normal" xfId="0" builtinId="0"/>
  </cellStyles>
  <dxfs count="173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0" formatCode="General"/>
    </dxf>
    <dxf>
      <numFmt numFmtId="14" formatCode="0.00%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Sales!$C$2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Sales!$B$3:$B$8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Sales!$C$3:$C$8</c:f>
              <c:numCache>
                <c:formatCode>m/d/yyyy</c:formatCode>
                <c:ptCount val="6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C-445C-AC26-2E52C79FE94A}"/>
            </c:ext>
          </c:extLst>
        </c:ser>
        <c:ser>
          <c:idx val="1"/>
          <c:order val="1"/>
          <c:tx>
            <c:strRef>
              <c:f>Sales!$D$2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Sales!$B$3:$B$8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Sales!$D$3:$D$8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C-445C-AC26-2E52C79FE94A}"/>
            </c:ext>
          </c:extLst>
        </c:ser>
        <c:ser>
          <c:idx val="2"/>
          <c:order val="2"/>
          <c:tx>
            <c:strRef>
              <c:f>Sales!$E$2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Sales!$B$3:$B$8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Sales!$E$3:$E$8</c:f>
              <c:numCache>
                <c:formatCode>General</c:formatCode>
                <c:ptCount val="6"/>
                <c:pt idx="0">
                  <c:v>175</c:v>
                </c:pt>
                <c:pt idx="1">
                  <c:v>425</c:v>
                </c:pt>
                <c:pt idx="2">
                  <c:v>300</c:v>
                </c:pt>
                <c:pt idx="3">
                  <c:v>475</c:v>
                </c:pt>
                <c:pt idx="4">
                  <c:v>575</c:v>
                </c:pt>
                <c:pt idx="5">
                  <c:v>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C-445C-AC26-2E52C79FE94A}"/>
            </c:ext>
          </c:extLst>
        </c:ser>
        <c:ser>
          <c:idx val="3"/>
          <c:order val="3"/>
          <c:tx>
            <c:strRef>
              <c:f>Sales!$F$2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Sales!$B$3:$B$8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Sales!$F$3:$F$8</c:f>
              <c:numCache>
                <c:formatCode>General</c:formatCode>
                <c:ptCount val="6"/>
                <c:pt idx="0">
                  <c:v>25</c:v>
                </c:pt>
                <c:pt idx="1">
                  <c:v>-25</c:v>
                </c:pt>
                <c:pt idx="2">
                  <c:v>200</c:v>
                </c:pt>
                <c:pt idx="3">
                  <c:v>125</c:v>
                </c:pt>
                <c:pt idx="4">
                  <c:v>125</c:v>
                </c:pt>
                <c:pt idx="5">
                  <c:v>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C-445C-AC26-2E52C79FE94A}"/>
            </c:ext>
          </c:extLst>
        </c:ser>
        <c:ser>
          <c:idx val="4"/>
          <c:order val="4"/>
          <c:tx>
            <c:strRef>
              <c:f>Sales!$G$2</c:f>
              <c:strCache>
                <c:ptCount val="1"/>
                <c:pt idx="0">
                  <c:v>Profit_Ratio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Sales!$B$3:$B$8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Sales!$G$3:$G$8</c:f>
              <c:numCache>
                <c:formatCode>0.00%</c:formatCode>
                <c:ptCount val="6"/>
                <c:pt idx="0">
                  <c:v>0.125</c:v>
                </c:pt>
                <c:pt idx="1">
                  <c:v>-6.25E-2</c:v>
                </c:pt>
                <c:pt idx="2">
                  <c:v>0.4</c:v>
                </c:pt>
                <c:pt idx="3">
                  <c:v>0.20833333333333334</c:v>
                </c:pt>
                <c:pt idx="4">
                  <c:v>0.17857142857142858</c:v>
                </c:pt>
                <c:pt idx="5">
                  <c:v>-3.125E-2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C-445C-AC26-2E52C79FE94A}"/>
            </c:ext>
          </c:extLst>
        </c:ser>
        <c:ser>
          <c:idx val="5"/>
          <c:order val="5"/>
          <c:tx>
            <c:strRef>
              <c:f>Sales!$H$2</c:f>
              <c:strCache>
                <c:ptCount val="1"/>
                <c:pt idx="0">
                  <c:v>Comments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Sales!$B$3:$B$8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Sales!$H$3:$H$8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F57C-445C-AC26-2E52C79FE94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78761680"/>
        <c:axId val="2078767920"/>
        <c:axId val="1969247216"/>
      </c:surface3DChart>
      <c:catAx>
        <c:axId val="207876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767920"/>
        <c:crosses val="autoZero"/>
        <c:auto val="1"/>
        <c:lblAlgn val="ctr"/>
        <c:lblOffset val="100"/>
        <c:noMultiLvlLbl val="0"/>
      </c:catAx>
      <c:valAx>
        <c:axId val="20787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761680"/>
        <c:crosses val="autoZero"/>
        <c:crossBetween val="midCat"/>
      </c:valAx>
      <c:serAx>
        <c:axId val="19692472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7679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[Table-Related-Work-In-Excel.xlsx]Pivot_Table!PivotTable6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Pivot_Table!$C$3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Pivot_Table!$B$4:$B$10</c:f>
              <c:strCache>
                <c:ptCount val="6"/>
                <c:pt idx="0">
                  <c:v>01-01-2025</c:v>
                </c:pt>
                <c:pt idx="1">
                  <c:v>01-02-2025</c:v>
                </c:pt>
                <c:pt idx="2">
                  <c:v>01-03-2025</c:v>
                </c:pt>
                <c:pt idx="3">
                  <c:v>01-04-2025</c:v>
                </c:pt>
                <c:pt idx="4">
                  <c:v>01-05-2025</c:v>
                </c:pt>
                <c:pt idx="5">
                  <c:v>01-06-2025</c:v>
                </c:pt>
              </c:strCache>
            </c:strRef>
          </c:cat>
          <c:val>
            <c:numRef>
              <c:f>Pivot_Table!$C$4:$C$10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F-46B3-BE72-1DBAD44B7E05}"/>
            </c:ext>
          </c:extLst>
        </c:ser>
        <c:ser>
          <c:idx val="1"/>
          <c:order val="1"/>
          <c:tx>
            <c:strRef>
              <c:f>Pivot_Table!$D$3</c:f>
              <c:strCache>
                <c:ptCount val="1"/>
                <c:pt idx="0">
                  <c:v>Sum of Profit_Ratio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Pivot_Table!$B$4:$B$10</c:f>
              <c:strCache>
                <c:ptCount val="6"/>
                <c:pt idx="0">
                  <c:v>01-01-2025</c:v>
                </c:pt>
                <c:pt idx="1">
                  <c:v>01-02-2025</c:v>
                </c:pt>
                <c:pt idx="2">
                  <c:v>01-03-2025</c:v>
                </c:pt>
                <c:pt idx="3">
                  <c:v>01-04-2025</c:v>
                </c:pt>
                <c:pt idx="4">
                  <c:v>01-05-2025</c:v>
                </c:pt>
                <c:pt idx="5">
                  <c:v>01-06-2025</c:v>
                </c:pt>
              </c:strCache>
            </c:strRef>
          </c:cat>
          <c:val>
            <c:numRef>
              <c:f>Pivot_Table!$D$4:$D$10</c:f>
              <c:numCache>
                <c:formatCode>0.00%</c:formatCode>
                <c:ptCount val="6"/>
                <c:pt idx="0">
                  <c:v>0.125</c:v>
                </c:pt>
                <c:pt idx="1">
                  <c:v>-6.25E-2</c:v>
                </c:pt>
                <c:pt idx="2">
                  <c:v>0.4</c:v>
                </c:pt>
                <c:pt idx="3">
                  <c:v>0.20833333333333334</c:v>
                </c:pt>
                <c:pt idx="4">
                  <c:v>0.17857142857142858</c:v>
                </c:pt>
                <c:pt idx="5">
                  <c:v>-3.125E-2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F-46B3-BE72-1DBAD44B7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815920"/>
        <c:axId val="2078811120"/>
      </c:barChart>
      <c:catAx>
        <c:axId val="207881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11120"/>
        <c:crosses val="autoZero"/>
        <c:auto val="1"/>
        <c:lblAlgn val="ctr"/>
        <c:lblOffset val="100"/>
        <c:noMultiLvlLbl val="0"/>
      </c:catAx>
      <c:valAx>
        <c:axId val="20788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1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58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3810</xdr:rowOff>
    </xdr:from>
    <xdr:to>
      <xdr:col>16</xdr:col>
      <xdr:colOff>304800</xdr:colOff>
      <xdr:row>16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926A47-BA06-60DF-FBE3-B1DA1A7D2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186690</xdr:rowOff>
    </xdr:from>
    <xdr:to>
      <xdr:col>13</xdr:col>
      <xdr:colOff>411480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99186-5397-6FBD-C568-5843A41AD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ANESH" refreshedDate="45892.032799421293" createdVersion="8" refreshedVersion="8" minRefreshableVersion="3" recordCount="6" xr:uid="{935D4592-B4ED-4E4A-B1D6-BFE425C78409}">
  <cacheSource type="worksheet">
    <worksheetSource name="Table1"/>
  </cacheSource>
  <cacheFields count="7">
    <cacheField name="S.No " numFmtId="0">
      <sharedItems containsSemiMixedTypes="0" containsString="0" containsNumber="1" containsInteger="1" minValue="1" maxValue="6"/>
    </cacheField>
    <cacheField name="Date" numFmtId="14">
      <sharedItems containsSemiMixedTypes="0" containsNonDate="0" containsDate="1" containsString="0" minDate="2025-01-01T00:00:00" maxDate="2025-06-02T00:00:00" count="6">
        <d v="2025-01-01T00:00:00"/>
        <d v="2025-02-01T00:00:00"/>
        <d v="2025-03-01T00:00:00"/>
        <d v="2025-04-01T00:00:00"/>
        <d v="2025-05-01T00:00:00"/>
        <d v="2025-06-01T00:00:00"/>
      </sharedItems>
    </cacheField>
    <cacheField name="Sales" numFmtId="0">
      <sharedItems containsSemiMixedTypes="0" containsString="0" containsNumber="1" containsInteger="1" minValue="200" maxValue="800" count="6">
        <n v="200"/>
        <n v="400"/>
        <n v="500"/>
        <n v="600"/>
        <n v="700"/>
        <n v="800"/>
      </sharedItems>
    </cacheField>
    <cacheField name="Cost" numFmtId="0">
      <sharedItems containsSemiMixedTypes="0" containsString="0" containsNumber="1" containsInteger="1" minValue="175" maxValue="825"/>
    </cacheField>
    <cacheField name="Profit" numFmtId="0">
      <sharedItems containsSemiMixedTypes="0" containsString="0" containsNumber="1" containsInteger="1" minValue="-25" maxValue="200"/>
    </cacheField>
    <cacheField name="Profit_Ratio" numFmtId="10">
      <sharedItems containsSemiMixedTypes="0" containsString="0" containsNumber="1" minValue="-6.25E-2" maxValue="0.4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"/>
    <x v="0"/>
    <x v="0"/>
    <n v="175"/>
    <n v="25"/>
    <n v="0.125"/>
    <m/>
  </r>
  <r>
    <n v="2"/>
    <x v="1"/>
    <x v="1"/>
    <n v="425"/>
    <n v="-25"/>
    <n v="-6.25E-2"/>
    <m/>
  </r>
  <r>
    <n v="3"/>
    <x v="2"/>
    <x v="2"/>
    <n v="300"/>
    <n v="200"/>
    <n v="0.4"/>
    <m/>
  </r>
  <r>
    <n v="4"/>
    <x v="3"/>
    <x v="3"/>
    <n v="475"/>
    <n v="125"/>
    <n v="0.20833333333333334"/>
    <m/>
  </r>
  <r>
    <n v="5"/>
    <x v="4"/>
    <x v="4"/>
    <n v="575"/>
    <n v="125"/>
    <n v="0.17857142857142858"/>
    <m/>
  </r>
  <r>
    <n v="6"/>
    <x v="5"/>
    <x v="5"/>
    <n v="825"/>
    <n v="-25"/>
    <n v="-3.125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0C666-A665-492D-A5C3-B7CBCF57AFCF}" name="PivotTable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D10" firstHeaderRow="0" firstDataRow="1" firstDataCol="1"/>
  <pivotFields count="7">
    <pivotField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numFmtId="10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2" baseField="0" baseItem="0"/>
    <dataField name="Sum of Profit_Ratio" fld="5" baseField="0" baseItem="0" numFmtId="10"/>
  </dataFields>
  <formats count="6">
    <format dxfId="7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8D090-4A70-42C4-BA42-9F30640824FB}" name="Table1" displayName="Table1" ref="B2:H9" totalsRowCount="1">
  <autoFilter ref="B2:H8" xr:uid="{AB88D090-4A70-42C4-BA42-9F30640824FB}"/>
  <tableColumns count="7">
    <tableColumn id="1" xr3:uid="{D1116805-5F7E-42B4-9A61-8F35DDC79BBF}" name="S.No " totalsRowLabel="Total"/>
    <tableColumn id="7" xr3:uid="{37597A5E-A16B-4739-A582-E45B3B20A97A}" name="Date"/>
    <tableColumn id="2" xr3:uid="{90E6C23E-ACD1-42DE-A1FE-2DF36935DC27}" name="Sales" totalsRowFunction="sum"/>
    <tableColumn id="3" xr3:uid="{F3B3737E-2DA7-4033-AEB1-74681F5F0296}" name="Cost" totalsRowFunction="sum"/>
    <tableColumn id="4" xr3:uid="{B32E6FAE-BFCE-43C8-8C1C-76CEF4284973}" name="Profit" totalsRowFunction="sum" dataDxfId="19">
      <calculatedColumnFormula>Table1[[#This Row],[Sales]]-Table1[[#This Row],[Cost]]</calculatedColumnFormula>
    </tableColumn>
    <tableColumn id="5" xr3:uid="{2FE0C231-8662-4099-BCDC-65962D658C90}" name="Profit_Ratio" totalsRowFunction="sum" dataDxfId="18" totalsRowDxfId="16">
      <calculatedColumnFormula>Table1[[#This Row],[Profit]]/Table1[[#This Row],[Sales]]</calculatedColumnFormula>
    </tableColumn>
    <tableColumn id="6" xr3:uid="{BBF3E026-233A-4F94-B1E0-1290627A74C7}" name="Comments" dataDxfId="17">
      <calculatedColumnFormula array="1">IF(Table1[Sales] &lt;=300, low, high)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7"/>
  <sheetViews>
    <sheetView tabSelected="1" workbookViewId="0">
      <selection activeCell="C4" sqref="C4"/>
    </sheetView>
  </sheetViews>
  <sheetFormatPr defaultRowHeight="14.4" x14ac:dyDescent="0.3"/>
  <cols>
    <col min="3" max="3" width="10.33203125" bestFit="1" customWidth="1"/>
    <col min="7" max="7" width="13.21875" bestFit="1" customWidth="1"/>
  </cols>
  <sheetData>
    <row r="2" spans="2:8" x14ac:dyDescent="0.3">
      <c r="B2" t="s">
        <v>0</v>
      </c>
      <c r="C2" t="s">
        <v>15</v>
      </c>
      <c r="D2" t="s">
        <v>1</v>
      </c>
      <c r="E2" t="s">
        <v>2</v>
      </c>
      <c r="F2" t="s">
        <v>3</v>
      </c>
      <c r="G2" t="s">
        <v>4</v>
      </c>
      <c r="H2" t="s">
        <v>10</v>
      </c>
    </row>
    <row r="3" spans="2:8" x14ac:dyDescent="0.3">
      <c r="B3">
        <v>1</v>
      </c>
      <c r="C3" s="6">
        <v>45658</v>
      </c>
      <c r="D3">
        <v>200</v>
      </c>
      <c r="E3">
        <v>175</v>
      </c>
      <c r="F3">
        <f>Table1[[#This Row],[Sales]]-Table1[[#This Row],[Cost]]</f>
        <v>25</v>
      </c>
      <c r="G3" s="4">
        <f>Table1[[#This Row],[Profit]]/Table1[[#This Row],[Sales]]</f>
        <v>0.125</v>
      </c>
    </row>
    <row r="4" spans="2:8" x14ac:dyDescent="0.3">
      <c r="B4">
        <v>2</v>
      </c>
      <c r="C4" s="6">
        <v>45689</v>
      </c>
      <c r="D4">
        <v>400</v>
      </c>
      <c r="E4">
        <v>425</v>
      </c>
      <c r="F4">
        <f>Table1[[#This Row],[Sales]]-Table1[[#This Row],[Cost]]</f>
        <v>-25</v>
      </c>
      <c r="G4" s="4">
        <f>Table1[[#This Row],[Profit]]/Table1[[#This Row],[Sales]]</f>
        <v>-6.25E-2</v>
      </c>
    </row>
    <row r="5" spans="2:8" x14ac:dyDescent="0.3">
      <c r="B5">
        <v>3</v>
      </c>
      <c r="C5" s="6">
        <v>45717</v>
      </c>
      <c r="D5">
        <v>500</v>
      </c>
      <c r="E5">
        <v>300</v>
      </c>
      <c r="F5">
        <f>Table1[[#This Row],[Sales]]-Table1[[#This Row],[Cost]]</f>
        <v>200</v>
      </c>
      <c r="G5" s="4">
        <f>Table1[[#This Row],[Profit]]/Table1[[#This Row],[Sales]]</f>
        <v>0.4</v>
      </c>
    </row>
    <row r="6" spans="2:8" x14ac:dyDescent="0.3">
      <c r="B6">
        <v>4</v>
      </c>
      <c r="C6" s="6">
        <v>45748</v>
      </c>
      <c r="D6">
        <v>600</v>
      </c>
      <c r="E6">
        <v>475</v>
      </c>
      <c r="F6">
        <f>Table1[[#This Row],[Sales]]-Table1[[#This Row],[Cost]]</f>
        <v>125</v>
      </c>
      <c r="G6" s="4">
        <f>Table1[[#This Row],[Profit]]/Table1[[#This Row],[Sales]]</f>
        <v>0.20833333333333334</v>
      </c>
    </row>
    <row r="7" spans="2:8" x14ac:dyDescent="0.3">
      <c r="B7">
        <v>5</v>
      </c>
      <c r="C7" s="6">
        <v>45778</v>
      </c>
      <c r="D7">
        <v>700</v>
      </c>
      <c r="E7">
        <v>575</v>
      </c>
      <c r="F7">
        <f>Table1[[#This Row],[Sales]]-Table1[[#This Row],[Cost]]</f>
        <v>125</v>
      </c>
      <c r="G7" s="4">
        <f>Table1[[#This Row],[Profit]]/Table1[[#This Row],[Sales]]</f>
        <v>0.17857142857142858</v>
      </c>
    </row>
    <row r="8" spans="2:8" x14ac:dyDescent="0.3">
      <c r="B8">
        <v>6</v>
      </c>
      <c r="C8" s="6">
        <v>45809</v>
      </c>
      <c r="D8">
        <v>800</v>
      </c>
      <c r="E8">
        <v>825</v>
      </c>
      <c r="F8">
        <f>Table1[[#This Row],[Sales]]-Table1[[#This Row],[Cost]]</f>
        <v>-25</v>
      </c>
      <c r="G8" s="4">
        <f>Table1[[#This Row],[Profit]]/Table1[[#This Row],[Sales]]</f>
        <v>-3.125E-2</v>
      </c>
    </row>
    <row r="9" spans="2:8" x14ac:dyDescent="0.3">
      <c r="B9" t="s">
        <v>5</v>
      </c>
      <c r="D9">
        <f>SUBTOTAL(109,Table1[Sales])</f>
        <v>3200</v>
      </c>
      <c r="E9">
        <f>SUBTOTAL(109,Table1[Cost])</f>
        <v>2775</v>
      </c>
      <c r="F9">
        <f>SUBTOTAL(109,Table1[Profit])</f>
        <v>425</v>
      </c>
      <c r="G9" s="1">
        <f>SUBTOTAL(109,Table1[Profit_Ratio])</f>
        <v>0.818154761904762</v>
      </c>
    </row>
    <row r="12" spans="2:8" x14ac:dyDescent="0.3">
      <c r="B12" s="2" t="s">
        <v>1</v>
      </c>
      <c r="C12" s="2"/>
      <c r="D12" s="2">
        <f>SUM(Table1[Sales])</f>
        <v>3200</v>
      </c>
    </row>
    <row r="13" spans="2:8" x14ac:dyDescent="0.3">
      <c r="B13" s="2" t="s">
        <v>2</v>
      </c>
      <c r="C13" s="2"/>
      <c r="D13" s="2">
        <f>SUM(Table1[Cost])</f>
        <v>2775</v>
      </c>
    </row>
    <row r="14" spans="2:8" x14ac:dyDescent="0.3">
      <c r="B14" s="2" t="s">
        <v>6</v>
      </c>
      <c r="C14" s="2"/>
      <c r="D14" s="2">
        <f>_xlfn.PERCENTILE.INC(Table1[Sales], 0.25)</f>
        <v>425</v>
      </c>
    </row>
    <row r="15" spans="2:8" x14ac:dyDescent="0.3">
      <c r="B15" s="2" t="s">
        <v>7</v>
      </c>
      <c r="C15" s="2"/>
      <c r="D15" s="2">
        <f>_xlfn.PERCENTILE.INC(Table1[Sales], 0.5)</f>
        <v>550</v>
      </c>
    </row>
    <row r="16" spans="2:8" x14ac:dyDescent="0.3">
      <c r="B16" s="2" t="s">
        <v>8</v>
      </c>
      <c r="C16" s="2"/>
      <c r="D16" s="2">
        <f>_xlfn.PERCENTILE.INC(Table1[Sales], 0.75)</f>
        <v>675</v>
      </c>
    </row>
    <row r="17" spans="2:4" x14ac:dyDescent="0.3">
      <c r="B17" s="3" t="s">
        <v>9</v>
      </c>
      <c r="C17" s="3"/>
      <c r="D17" s="2">
        <f>D16-D14</f>
        <v>250</v>
      </c>
    </row>
  </sheetData>
  <conditionalFormatting sqref="G3:G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8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E3:E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8F095-3CA4-4E9C-9F01-8B67CC8B2ADB}">
  <dimension ref="B2:D10"/>
  <sheetViews>
    <sheetView topLeftCell="A2" workbookViewId="0">
      <selection activeCell="O22" sqref="O22"/>
    </sheetView>
  </sheetViews>
  <sheetFormatPr defaultRowHeight="14.4" x14ac:dyDescent="0.3"/>
  <cols>
    <col min="1" max="1" width="12.109375" bestFit="1" customWidth="1"/>
    <col min="2" max="2" width="12.5546875" bestFit="1" customWidth="1"/>
    <col min="3" max="3" width="11.6640625" bestFit="1" customWidth="1"/>
    <col min="4" max="4" width="17.6640625" bestFit="1" customWidth="1"/>
    <col min="5" max="7" width="7" bestFit="1" customWidth="1"/>
    <col min="8" max="8" width="12.109375" bestFit="1" customWidth="1"/>
    <col min="9" max="9" width="6.6640625" bestFit="1" customWidth="1"/>
    <col min="10" max="13" width="7" bestFit="1" customWidth="1"/>
    <col min="14" max="14" width="16.44140625" bestFit="1" customWidth="1"/>
    <col min="15" max="15" width="16.88671875" bestFit="1" customWidth="1"/>
  </cols>
  <sheetData>
    <row r="2" spans="2:4" ht="15" thickBot="1" x14ac:dyDescent="0.35"/>
    <row r="3" spans="2:4" x14ac:dyDescent="0.3">
      <c r="B3" s="7" t="s">
        <v>12</v>
      </c>
      <c r="C3" s="8" t="s">
        <v>11</v>
      </c>
      <c r="D3" s="9" t="s">
        <v>14</v>
      </c>
    </row>
    <row r="4" spans="2:4" x14ac:dyDescent="0.3">
      <c r="B4" s="10">
        <v>45658</v>
      </c>
      <c r="C4" s="5">
        <v>200</v>
      </c>
      <c r="D4" s="11">
        <v>0.125</v>
      </c>
    </row>
    <row r="5" spans="2:4" x14ac:dyDescent="0.3">
      <c r="B5" s="10">
        <v>45689</v>
      </c>
      <c r="C5" s="5">
        <v>400</v>
      </c>
      <c r="D5" s="11">
        <v>-6.25E-2</v>
      </c>
    </row>
    <row r="6" spans="2:4" x14ac:dyDescent="0.3">
      <c r="B6" s="10">
        <v>45717</v>
      </c>
      <c r="C6" s="5">
        <v>500</v>
      </c>
      <c r="D6" s="11">
        <v>0.4</v>
      </c>
    </row>
    <row r="7" spans="2:4" x14ac:dyDescent="0.3">
      <c r="B7" s="10">
        <v>45748</v>
      </c>
      <c r="C7" s="5">
        <v>600</v>
      </c>
      <c r="D7" s="11">
        <v>0.20833333333333334</v>
      </c>
    </row>
    <row r="8" spans="2:4" x14ac:dyDescent="0.3">
      <c r="B8" s="10">
        <v>45778</v>
      </c>
      <c r="C8" s="5">
        <v>700</v>
      </c>
      <c r="D8" s="11">
        <v>0.17857142857142858</v>
      </c>
    </row>
    <row r="9" spans="2:4" x14ac:dyDescent="0.3">
      <c r="B9" s="10">
        <v>45809</v>
      </c>
      <c r="C9" s="5">
        <v>800</v>
      </c>
      <c r="D9" s="11">
        <v>-3.125E-2</v>
      </c>
    </row>
    <row r="10" spans="2:4" ht="15" thickBot="1" x14ac:dyDescent="0.35">
      <c r="B10" s="12" t="s">
        <v>13</v>
      </c>
      <c r="C10" s="13">
        <v>3200</v>
      </c>
      <c r="D10" s="14">
        <v>0.818154761904762</v>
      </c>
    </row>
  </sheetData>
  <conditionalFormatting pivot="1" sqref="D4:D9">
    <cfRule type="cellIs" dxfId="10" priority="2" operator="lessThan">
      <formula>0</formula>
    </cfRule>
  </conditionalFormatting>
  <conditionalFormatting pivot="1" sqref="D4:D9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DEANESH</dc:creator>
  <cp:lastModifiedBy>himabindu.takkallapati@outlook.com</cp:lastModifiedBy>
  <dcterms:created xsi:type="dcterms:W3CDTF">2015-06-05T18:17:20Z</dcterms:created>
  <dcterms:modified xsi:type="dcterms:W3CDTF">2025-08-22T19:20:38Z</dcterms:modified>
</cp:coreProperties>
</file>