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an\Desktop\"/>
    </mc:Choice>
  </mc:AlternateContent>
  <xr:revisionPtr revIDLastSave="0" documentId="13_ncr:1_{61FA73EF-5BDE-423E-9E1C-0E895827AF44}" xr6:coauthVersionLast="46" xr6:coauthVersionMax="46" xr10:uidLastSave="{00000000-0000-0000-0000-000000000000}"/>
  <bookViews>
    <workbookView xWindow="-96" yWindow="-96" windowWidth="23232" windowHeight="12552" tabRatio="1000" xr2:uid="{00000000-000D-0000-FFFF-FFFF00000000}"/>
  </bookViews>
  <sheets>
    <sheet name="Kickstarter" sheetId="1" r:id="rId1"/>
    <sheet name="Outcomes Based on Goals" sheetId="23" r:id="rId2"/>
    <sheet name="Theater Outcomes by Launch Date" sheetId="22" r:id="rId3"/>
    <sheet name="Category Statistics" sheetId="4" r:id="rId4"/>
    <sheet name="Subcategory Statistics" sheetId="5" r:id="rId5"/>
    <sheet name="Outcomes Based On Launch Date" sheetId="9" r:id="rId6"/>
    <sheet name="Edinburgh Research" sheetId="10" r:id="rId7"/>
  </sheets>
  <definedNames>
    <definedName name="_xlnm._FilterDatabase" localSheetId="0" hidden="1">Kickstarter!$A$1:$U$4115</definedName>
    <definedName name="b">Kickstarter!$B$19</definedName>
  </definedNames>
  <calcPr calcId="18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5" i="23" l="1"/>
  <c r="C15" i="23"/>
  <c r="B15" i="23"/>
  <c r="D13" i="23"/>
  <c r="D12" i="23"/>
  <c r="D11" i="23"/>
  <c r="D10" i="23"/>
  <c r="D9" i="23"/>
  <c r="D8" i="23"/>
  <c r="D7" i="23"/>
  <c r="D6" i="23"/>
  <c r="D5" i="23"/>
  <c r="D4" i="23"/>
  <c r="D3" i="23"/>
  <c r="D2" i="23"/>
  <c r="C3" i="23"/>
  <c r="C13" i="23"/>
  <c r="C4" i="23"/>
  <c r="C12" i="23"/>
  <c r="C11" i="23"/>
  <c r="C10" i="23"/>
  <c r="C9" i="23"/>
  <c r="C8" i="23"/>
  <c r="C7" i="23"/>
  <c r="C6" i="23"/>
  <c r="C5" i="23"/>
  <c r="C2" i="23"/>
  <c r="B13" i="23"/>
  <c r="E13" i="23" s="1"/>
  <c r="B12" i="23"/>
  <c r="E12" i="23" s="1"/>
  <c r="B11" i="23"/>
  <c r="B10" i="23"/>
  <c r="E10" i="23" s="1"/>
  <c r="B9" i="23"/>
  <c r="E9" i="23" s="1"/>
  <c r="B8" i="23"/>
  <c r="E8" i="23" s="1"/>
  <c r="B7" i="23"/>
  <c r="E7" i="23" s="1"/>
  <c r="B6" i="23"/>
  <c r="E6" i="23" s="1"/>
  <c r="B5" i="23"/>
  <c r="E5" i="23" s="1"/>
  <c r="B4" i="23"/>
  <c r="E4" i="23" s="1"/>
  <c r="B3" i="23"/>
  <c r="B2" i="23"/>
  <c r="E2" i="23" s="1"/>
  <c r="T2606" i="1"/>
  <c r="F3" i="10"/>
  <c r="F4" i="10"/>
  <c r="F5" i="10"/>
  <c r="F6" i="10"/>
  <c r="F2" i="10"/>
  <c r="B2" i="10"/>
  <c r="B3" i="10"/>
  <c r="C2" i="10"/>
  <c r="D3" i="10"/>
  <c r="D4" i="10"/>
  <c r="D5" i="10"/>
  <c r="D6" i="10"/>
  <c r="D2" i="10"/>
  <c r="C3" i="10"/>
  <c r="C4" i="10"/>
  <c r="C5" i="10"/>
  <c r="C6" i="10"/>
  <c r="B4" i="10"/>
  <c r="B5" i="10"/>
  <c r="B6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22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150" i="1"/>
  <c r="P2156" i="1"/>
  <c r="P2346" i="1"/>
  <c r="P2386" i="1"/>
  <c r="P2420" i="1"/>
  <c r="P2423" i="1"/>
  <c r="P2424" i="1"/>
  <c r="P2427" i="1"/>
  <c r="P2429" i="1"/>
  <c r="P2430" i="1"/>
  <c r="P2433" i="1"/>
  <c r="P2434" i="1"/>
  <c r="P2584" i="1"/>
  <c r="P2585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183" i="1"/>
  <c r="P2396" i="1"/>
  <c r="P3807" i="1"/>
  <c r="P3906" i="1"/>
  <c r="P4084" i="1"/>
  <c r="P1813" i="1"/>
  <c r="P580" i="1"/>
  <c r="P637" i="1"/>
  <c r="P668" i="1"/>
  <c r="P780" i="1"/>
  <c r="P1867" i="1"/>
  <c r="P1917" i="1"/>
  <c r="P2362" i="1"/>
  <c r="P4008" i="1"/>
  <c r="P4074" i="1"/>
  <c r="P1413" i="1"/>
  <c r="P2877" i="1"/>
  <c r="P2950" i="1"/>
  <c r="P983" i="1"/>
  <c r="P427" i="1"/>
  <c r="P546" i="1"/>
  <c r="P598" i="1"/>
  <c r="P640" i="1"/>
  <c r="P1046" i="1"/>
  <c r="P1083" i="1"/>
  <c r="P1094" i="1"/>
  <c r="P1543" i="1"/>
  <c r="P1881" i="1"/>
  <c r="P2903" i="1"/>
  <c r="P3995" i="1"/>
  <c r="P3602" i="1"/>
  <c r="P1116" i="1"/>
  <c r="P1125" i="1"/>
  <c r="P1132" i="1"/>
  <c r="P507" i="1"/>
  <c r="P2662" i="1"/>
  <c r="P159" i="1"/>
  <c r="P562" i="1"/>
  <c r="P638" i="1"/>
  <c r="P1904" i="1"/>
  <c r="P2245" i="1"/>
  <c r="P4013" i="1"/>
  <c r="P432" i="1"/>
  <c r="P422" i="1"/>
  <c r="P734" i="1"/>
  <c r="P163" i="1"/>
  <c r="P442" i="1"/>
  <c r="P445" i="1"/>
  <c r="P449" i="1"/>
  <c r="P586" i="1"/>
  <c r="P611" i="1"/>
  <c r="P765" i="1"/>
  <c r="P1092" i="1"/>
  <c r="P1115" i="1"/>
  <c r="P1121" i="1"/>
  <c r="P1128" i="1"/>
  <c r="P1141" i="1"/>
  <c r="P1180" i="1"/>
  <c r="P1244" i="1"/>
  <c r="P1408" i="1"/>
  <c r="P1484" i="1"/>
  <c r="P1501" i="1"/>
  <c r="P1583" i="1"/>
  <c r="P1696" i="1"/>
  <c r="P1703" i="1"/>
  <c r="P1865" i="1"/>
  <c r="P2128" i="1"/>
  <c r="P2418" i="1"/>
  <c r="P2442" i="1"/>
  <c r="P2588" i="1"/>
  <c r="P2591" i="1"/>
  <c r="P2759" i="1"/>
  <c r="P2851" i="1"/>
  <c r="P2889" i="1"/>
  <c r="P3067" i="1"/>
  <c r="P3121" i="1"/>
  <c r="P3797" i="1"/>
  <c r="P3808" i="1"/>
  <c r="P3917" i="1"/>
  <c r="P3927" i="1"/>
  <c r="P3941" i="1"/>
  <c r="P3947" i="1"/>
  <c r="P3996" i="1"/>
  <c r="P4009" i="1"/>
  <c r="P4081" i="1"/>
  <c r="P2690" i="1"/>
  <c r="P2162" i="1"/>
  <c r="P2135" i="1"/>
  <c r="P169" i="1"/>
  <c r="P514" i="1"/>
  <c r="P1717" i="1"/>
  <c r="P3105" i="1"/>
  <c r="P3868" i="1"/>
  <c r="P3942" i="1"/>
  <c r="P3972" i="1"/>
  <c r="P194" i="1"/>
  <c r="P1171" i="1"/>
  <c r="P2897" i="1"/>
  <c r="P4004" i="1"/>
  <c r="P1123" i="1"/>
  <c r="P1420" i="1"/>
  <c r="P1407" i="1"/>
  <c r="P1821" i="1"/>
  <c r="P694" i="1"/>
  <c r="P3126" i="1"/>
  <c r="P1099" i="1"/>
  <c r="P4067" i="1"/>
  <c r="P1103" i="1"/>
  <c r="P779" i="1"/>
  <c r="P2892" i="1"/>
  <c r="P3959" i="1"/>
  <c r="P4044" i="1"/>
  <c r="P2726" i="1"/>
  <c r="P2538" i="1"/>
  <c r="P4021" i="1"/>
  <c r="P3076" i="1"/>
  <c r="P676" i="1"/>
  <c r="P1088" i="1"/>
  <c r="P1409" i="1"/>
  <c r="P1437" i="1"/>
  <c r="P1757" i="1"/>
  <c r="P1812" i="1"/>
  <c r="P3644" i="1"/>
  <c r="P2425" i="1"/>
  <c r="P3990" i="1"/>
  <c r="P999" i="1"/>
  <c r="P2133" i="1"/>
  <c r="P2415" i="1"/>
  <c r="P551" i="1"/>
  <c r="P2155" i="1"/>
  <c r="P2656" i="1"/>
  <c r="P2921" i="1"/>
  <c r="P2978" i="1"/>
  <c r="P552" i="1"/>
  <c r="P1726" i="1"/>
  <c r="P2743" i="1"/>
  <c r="P2825" i="1"/>
  <c r="P451" i="1"/>
  <c r="P550" i="1"/>
  <c r="P875" i="1"/>
  <c r="P1080" i="1"/>
  <c r="P2763" i="1"/>
  <c r="P4088" i="1"/>
  <c r="P3852" i="1"/>
  <c r="P3986" i="1"/>
  <c r="P2905" i="1"/>
  <c r="P122" i="1"/>
  <c r="P144" i="1"/>
  <c r="P161" i="1"/>
  <c r="P217" i="1"/>
  <c r="P484" i="1"/>
  <c r="P499" i="1"/>
  <c r="P511" i="1"/>
  <c r="P579" i="1"/>
  <c r="P599" i="1"/>
  <c r="P608" i="1"/>
  <c r="P632" i="1"/>
  <c r="P773" i="1"/>
  <c r="P849" i="1"/>
  <c r="P886" i="1"/>
  <c r="P1044" i="1"/>
  <c r="P1075" i="1"/>
  <c r="P1102" i="1"/>
  <c r="P1178" i="1"/>
  <c r="P1545" i="1"/>
  <c r="P1566" i="1"/>
  <c r="P1791" i="1"/>
  <c r="P1869" i="1"/>
  <c r="P1913" i="1"/>
  <c r="P2125" i="1"/>
  <c r="P2215" i="1"/>
  <c r="P2376" i="1"/>
  <c r="P2398" i="1"/>
  <c r="P2687" i="1"/>
  <c r="P2779" i="1"/>
  <c r="P2843" i="1"/>
  <c r="P2888" i="1"/>
  <c r="P3112" i="1"/>
  <c r="P3123" i="1"/>
  <c r="P3131" i="1"/>
  <c r="P3134" i="1"/>
  <c r="P3737" i="1"/>
  <c r="P3738" i="1"/>
  <c r="P3747" i="1"/>
  <c r="P3854" i="1"/>
  <c r="P3860" i="1"/>
  <c r="P3870" i="1"/>
  <c r="P3880" i="1"/>
  <c r="P3919" i="1"/>
  <c r="P4002" i="1"/>
  <c r="P4018" i="1"/>
  <c r="P4026" i="1"/>
  <c r="P4086" i="1"/>
  <c r="P4087" i="1"/>
  <c r="P2641" i="1"/>
  <c r="P3924" i="1"/>
  <c r="P3108" i="1"/>
  <c r="P4109" i="1"/>
  <c r="P496" i="1"/>
  <c r="P1119" i="1"/>
  <c r="P902" i="1"/>
  <c r="P1131" i="1"/>
  <c r="P1184" i="1"/>
  <c r="P1907" i="1"/>
  <c r="P2432" i="1"/>
  <c r="P3963" i="1"/>
  <c r="P4043" i="1"/>
  <c r="P2060" i="1"/>
  <c r="P663" i="1"/>
  <c r="P1095" i="1"/>
  <c r="P2140" i="1"/>
  <c r="P4092" i="1"/>
  <c r="P1070" i="1"/>
  <c r="P2766" i="1"/>
  <c r="P3962" i="1"/>
  <c r="P2769" i="1"/>
  <c r="P3662" i="1"/>
  <c r="P2327" i="1"/>
  <c r="P3989" i="1"/>
  <c r="P1801" i="1"/>
  <c r="P127" i="1"/>
  <c r="P1160" i="1"/>
  <c r="P1560" i="1"/>
  <c r="P1721" i="1"/>
  <c r="P2256" i="1"/>
  <c r="P3399" i="1"/>
  <c r="P425" i="1"/>
  <c r="P2138" i="1"/>
  <c r="P1410" i="1"/>
  <c r="P2649" i="1"/>
  <c r="P2685" i="1"/>
  <c r="P3510" i="1"/>
  <c r="P2599" i="1"/>
  <c r="P872" i="1"/>
  <c r="P1770" i="1"/>
  <c r="P462" i="1"/>
  <c r="P1093" i="1"/>
  <c r="P2154" i="1"/>
  <c r="P2895" i="1"/>
  <c r="P2951" i="1"/>
  <c r="P3203" i="1"/>
  <c r="P3929" i="1"/>
  <c r="P1661" i="1"/>
  <c r="P505" i="1"/>
  <c r="P1074" i="1"/>
  <c r="P1987" i="1"/>
  <c r="P3194" i="1"/>
  <c r="P3122" i="1"/>
  <c r="P33" i="1"/>
  <c r="P455" i="1"/>
  <c r="P596" i="1"/>
  <c r="P702" i="1"/>
  <c r="P992" i="1"/>
  <c r="P998" i="1"/>
  <c r="P1069" i="1"/>
  <c r="P1424" i="1"/>
  <c r="P1876" i="1"/>
  <c r="P2161" i="1"/>
  <c r="P2348" i="1"/>
  <c r="P2436" i="1"/>
  <c r="P2593" i="1"/>
  <c r="P3110" i="1"/>
  <c r="P3855" i="1"/>
  <c r="P4015" i="1"/>
  <c r="P2700" i="1"/>
  <c r="P3891" i="1"/>
  <c r="P684" i="1"/>
  <c r="P1117" i="1"/>
  <c r="P2750" i="1"/>
  <c r="P156" i="1"/>
  <c r="P2695" i="1"/>
  <c r="P2866" i="1"/>
  <c r="P3055" i="1"/>
  <c r="P3873" i="1"/>
  <c r="P3538" i="1"/>
  <c r="P2335" i="1"/>
  <c r="P486" i="1"/>
  <c r="P2822" i="1"/>
  <c r="P588" i="1"/>
  <c r="P1581" i="1"/>
  <c r="P882" i="1"/>
  <c r="P4112" i="1"/>
  <c r="P2274" i="1"/>
  <c r="P1552" i="1"/>
  <c r="P3190" i="1"/>
  <c r="P3013" i="1"/>
  <c r="P4" i="1"/>
  <c r="P154" i="1"/>
  <c r="P914" i="1"/>
  <c r="P1055" i="1"/>
  <c r="P1077" i="1"/>
  <c r="P1111" i="1"/>
  <c r="P1430" i="1"/>
  <c r="P1456" i="1"/>
  <c r="P1494" i="1"/>
  <c r="P1585" i="1"/>
  <c r="P2349" i="1"/>
  <c r="P2410" i="1"/>
  <c r="P2508" i="1"/>
  <c r="P2643" i="1"/>
  <c r="P3144" i="1"/>
  <c r="P3649" i="1"/>
  <c r="P3928" i="1"/>
  <c r="P3964" i="1"/>
  <c r="P4010" i="1"/>
  <c r="P4065" i="1"/>
  <c r="P4095" i="1"/>
  <c r="P2203" i="1"/>
  <c r="P3564" i="1"/>
  <c r="P3706" i="1"/>
  <c r="P468" i="1"/>
  <c r="P151" i="1"/>
  <c r="P2353" i="1"/>
  <c r="P601" i="1"/>
  <c r="P4113" i="1"/>
  <c r="P234" i="1"/>
  <c r="P2260" i="1"/>
  <c r="P2880" i="1"/>
  <c r="P85" i="1"/>
  <c r="P2854" i="1"/>
  <c r="P775" i="1"/>
  <c r="P1488" i="1"/>
  <c r="P4051" i="1"/>
  <c r="P1067" i="1"/>
  <c r="P1105" i="1"/>
  <c r="P2521" i="1"/>
  <c r="P3431" i="1"/>
  <c r="P3910" i="1"/>
  <c r="P1874" i="1"/>
  <c r="P607" i="1"/>
  <c r="P456" i="1"/>
  <c r="P595" i="1"/>
  <c r="P428" i="1"/>
  <c r="P516" i="1"/>
  <c r="P3088" i="1"/>
  <c r="P4105" i="1"/>
  <c r="P460" i="1"/>
  <c r="P2405" i="1"/>
  <c r="P1877" i="1"/>
  <c r="P1918" i="1"/>
  <c r="P2504" i="1"/>
  <c r="P1402" i="1"/>
  <c r="P467" i="1"/>
  <c r="P3619" i="1"/>
  <c r="P2757" i="1"/>
  <c r="P1164" i="1"/>
  <c r="P1483" i="1"/>
  <c r="P2693" i="1"/>
  <c r="P2702" i="1"/>
  <c r="P3794" i="1"/>
  <c r="P3889" i="1"/>
  <c r="P3997" i="1"/>
  <c r="P3461" i="1"/>
  <c r="P2650" i="1"/>
  <c r="P1104" i="1"/>
  <c r="P735" i="1"/>
  <c r="P3285" i="1"/>
  <c r="P1118" i="1"/>
  <c r="P2158" i="1"/>
  <c r="P865" i="1"/>
  <c r="P890" i="1"/>
  <c r="P1688" i="1"/>
  <c r="P1875" i="1"/>
  <c r="P2601" i="1"/>
  <c r="P3311" i="1"/>
  <c r="P2742" i="1"/>
  <c r="P3590" i="1"/>
  <c r="P2382" i="1"/>
  <c r="P2864" i="1"/>
  <c r="P3642" i="1"/>
  <c r="P3981" i="1"/>
  <c r="P4075" i="1"/>
  <c r="P1082" i="1"/>
  <c r="P1084" i="1"/>
  <c r="P3085" i="1"/>
  <c r="P933" i="1"/>
  <c r="P850" i="1"/>
  <c r="P2906" i="1"/>
  <c r="P3136" i="1"/>
  <c r="P2785" i="1"/>
  <c r="P2953" i="1"/>
  <c r="P2319" i="1"/>
  <c r="P1500" i="1"/>
  <c r="P1790" i="1"/>
  <c r="P964" i="1"/>
  <c r="P3294" i="1"/>
  <c r="P1194" i="1"/>
  <c r="P1235" i="1"/>
  <c r="P721" i="1"/>
  <c r="P858" i="1"/>
  <c r="P76" i="1"/>
  <c r="P3452" i="1"/>
  <c r="P920" i="1"/>
  <c r="P2131" i="1"/>
  <c r="P2153" i="1"/>
  <c r="P2842" i="1"/>
  <c r="P150" i="1"/>
  <c r="P215" i="1"/>
  <c r="P571" i="1"/>
  <c r="P576" i="1"/>
  <c r="P619" i="1"/>
  <c r="P939" i="1"/>
  <c r="P941" i="1"/>
  <c r="P1135" i="1"/>
  <c r="P1544" i="1"/>
  <c r="P1573" i="1"/>
  <c r="P1740" i="1"/>
  <c r="P1795" i="1"/>
  <c r="P2865" i="1"/>
  <c r="P2911" i="1"/>
  <c r="P3477" i="1"/>
  <c r="P3578" i="1"/>
  <c r="P3866" i="1"/>
  <c r="P4007" i="1"/>
  <c r="P4094" i="1"/>
  <c r="P3672" i="1"/>
  <c r="P2837" i="1"/>
  <c r="P3071" i="1"/>
  <c r="P157" i="1"/>
  <c r="P458" i="1"/>
  <c r="P699" i="1"/>
  <c r="P2077" i="1"/>
  <c r="P450" i="1"/>
  <c r="P555" i="1"/>
  <c r="P1596" i="1"/>
  <c r="P2372" i="1"/>
  <c r="P2918" i="1"/>
  <c r="P3072" i="1"/>
  <c r="P3565" i="1"/>
  <c r="P70" i="1"/>
  <c r="P1382" i="1"/>
  <c r="P2235" i="1"/>
  <c r="P1711" i="1"/>
  <c r="P1909" i="1"/>
  <c r="P2132" i="1"/>
  <c r="P2324" i="1"/>
  <c r="P2134" i="1"/>
  <c r="P1041" i="1"/>
  <c r="P1391" i="1"/>
  <c r="P2258" i="1"/>
  <c r="P881" i="1"/>
  <c r="P2232" i="1"/>
  <c r="P3822" i="1"/>
  <c r="P2629" i="1"/>
  <c r="P884" i="1"/>
  <c r="P2737" i="1"/>
  <c r="P96" i="1"/>
  <c r="P3842" i="1"/>
  <c r="P2137" i="1"/>
  <c r="P17" i="1"/>
  <c r="P926" i="1"/>
  <c r="P2171" i="1"/>
  <c r="P97" i="1"/>
  <c r="P2603" i="1"/>
  <c r="P1738" i="1"/>
  <c r="P1023" i="1"/>
  <c r="P2238" i="1"/>
  <c r="P2741" i="1"/>
  <c r="P3417" i="1"/>
  <c r="P2403" i="1"/>
  <c r="P457" i="1"/>
  <c r="P720" i="1"/>
  <c r="P867" i="1"/>
  <c r="P2169" i="1"/>
  <c r="P2438" i="1"/>
  <c r="P2868" i="1"/>
  <c r="P3968" i="1"/>
  <c r="P3589" i="1"/>
  <c r="P2218" i="1"/>
  <c r="P3973" i="1"/>
  <c r="P860" i="1"/>
  <c r="P2660" i="1"/>
  <c r="P3207" i="1"/>
  <c r="P4104" i="1"/>
  <c r="P3560" i="1"/>
  <c r="P2126" i="1"/>
  <c r="P2157" i="1"/>
  <c r="P3992" i="1"/>
  <c r="P2581" i="1"/>
  <c r="P3332" i="1"/>
  <c r="P2558" i="1"/>
  <c r="P3137" i="1"/>
  <c r="P1925" i="1"/>
  <c r="P1472" i="1"/>
  <c r="P1112" i="1"/>
  <c r="P1145" i="1"/>
  <c r="P2996" i="1"/>
  <c r="P603" i="1"/>
  <c r="P2850" i="1"/>
  <c r="P3677" i="1"/>
  <c r="P2502" i="1"/>
  <c r="P1157" i="1"/>
  <c r="P1562" i="1"/>
  <c r="P647" i="1"/>
  <c r="P1108" i="1"/>
  <c r="P3053" i="1"/>
  <c r="P3848" i="1"/>
  <c r="P2819" i="1"/>
  <c r="P2022" i="1"/>
  <c r="P2697" i="1"/>
  <c r="P3080" i="1"/>
  <c r="P4060" i="1"/>
  <c r="P1223" i="1"/>
  <c r="P2253" i="1"/>
  <c r="P3246" i="1"/>
  <c r="P2852" i="1"/>
  <c r="P710" i="1"/>
  <c r="P1038" i="1"/>
  <c r="P1091" i="1"/>
  <c r="P1687" i="1"/>
  <c r="P3142" i="1"/>
  <c r="P945" i="1"/>
  <c r="P1404" i="1"/>
  <c r="P1289" i="1"/>
  <c r="P3397" i="1"/>
  <c r="P2266" i="1"/>
  <c r="P3551" i="1"/>
  <c r="P1150" i="1"/>
  <c r="P2858" i="1"/>
  <c r="P3961" i="1"/>
  <c r="P1356" i="1"/>
  <c r="P2807" i="1"/>
  <c r="P3195" i="1"/>
  <c r="P1915" i="1"/>
  <c r="P3329" i="1"/>
  <c r="P1825" i="1"/>
  <c r="P912" i="1"/>
  <c r="P1414" i="1"/>
  <c r="P3907" i="1"/>
  <c r="P2268" i="1"/>
  <c r="P592" i="1"/>
  <c r="P461" i="1"/>
  <c r="P543" i="1"/>
  <c r="P815" i="1"/>
  <c r="P937" i="1"/>
  <c r="P940" i="1"/>
  <c r="P1101" i="1"/>
  <c r="P1173" i="1"/>
  <c r="P1231" i="1"/>
  <c r="P1449" i="1"/>
  <c r="P1485" i="1"/>
  <c r="P1598" i="1"/>
  <c r="P1834" i="1"/>
  <c r="P1906" i="1"/>
  <c r="P1990" i="1"/>
  <c r="P2002" i="1"/>
  <c r="P2130" i="1"/>
  <c r="P2356" i="1"/>
  <c r="P2393" i="1"/>
  <c r="P2564" i="1"/>
  <c r="P2694" i="1"/>
  <c r="P2764" i="1"/>
  <c r="P2768" i="1"/>
  <c r="P2796" i="1"/>
  <c r="P2904" i="1"/>
  <c r="P3096" i="1"/>
  <c r="P3103" i="1"/>
  <c r="P3744" i="1"/>
  <c r="P3749" i="1"/>
  <c r="P3857" i="1"/>
  <c r="P3883" i="1"/>
  <c r="P3903" i="1"/>
  <c r="P3943" i="1"/>
  <c r="P3952" i="1"/>
  <c r="P3954" i="1"/>
  <c r="P4011" i="1"/>
  <c r="P4068" i="1"/>
  <c r="P2481" i="1"/>
  <c r="P2234" i="1"/>
  <c r="P2818" i="1"/>
  <c r="P541" i="1"/>
  <c r="P125" i="1"/>
  <c r="P955" i="1"/>
  <c r="P2640" i="1"/>
  <c r="P2816" i="1"/>
  <c r="P2146" i="1"/>
  <c r="P3502" i="1"/>
  <c r="P1357" i="1"/>
  <c r="P3727" i="1"/>
  <c r="P1129" i="1"/>
  <c r="P2231" i="1"/>
  <c r="P3757" i="1"/>
  <c r="P2326" i="1"/>
  <c r="P186" i="1"/>
  <c r="P472" i="1"/>
  <c r="P1705" i="1"/>
  <c r="P2582" i="1"/>
  <c r="P4093" i="1"/>
  <c r="P3065" i="1"/>
  <c r="P3742" i="1"/>
  <c r="P1743" i="1"/>
  <c r="P3843" i="1"/>
  <c r="P2966" i="1"/>
  <c r="P3325" i="1"/>
  <c r="P179" i="1"/>
  <c r="P548" i="1"/>
  <c r="P693" i="1"/>
  <c r="P1997" i="1"/>
  <c r="P2887" i="1"/>
  <c r="P3665" i="1"/>
  <c r="P3720" i="1"/>
  <c r="P2217" i="1"/>
  <c r="P1673" i="1"/>
  <c r="P714" i="1"/>
  <c r="P1548" i="1"/>
  <c r="P1894" i="1"/>
  <c r="P2467" i="1"/>
  <c r="P2900" i="1"/>
  <c r="P3974" i="1"/>
  <c r="P970" i="1"/>
  <c r="P1324" i="1"/>
  <c r="P3569" i="1"/>
  <c r="P1648" i="1"/>
  <c r="P2488" i="1"/>
  <c r="P2624" i="1"/>
  <c r="P2139" i="1"/>
  <c r="P3291" i="1"/>
  <c r="P2863" i="1"/>
  <c r="P3297" i="1"/>
  <c r="P1793" i="1"/>
  <c r="P3980" i="1"/>
  <c r="P1569" i="1"/>
  <c r="P3902" i="1"/>
  <c r="P3401" i="1"/>
  <c r="P873" i="1"/>
  <c r="P2224" i="1"/>
  <c r="P3713" i="1"/>
  <c r="P1261" i="1"/>
  <c r="P2233" i="1"/>
  <c r="P52" i="1"/>
  <c r="P1824" i="1"/>
  <c r="P2114" i="1"/>
  <c r="P2206" i="1"/>
  <c r="P2893" i="1"/>
  <c r="P1394" i="1"/>
  <c r="P670" i="1"/>
  <c r="P1928" i="1"/>
  <c r="P2042" i="1"/>
  <c r="P563" i="1"/>
  <c r="P1419" i="1"/>
  <c r="P1579" i="1"/>
  <c r="P2357" i="1"/>
  <c r="P2683" i="1"/>
  <c r="P3455" i="1"/>
  <c r="P3828" i="1"/>
  <c r="P4049" i="1"/>
  <c r="P4072" i="1"/>
  <c r="P2469" i="1"/>
  <c r="P2627" i="1"/>
  <c r="P2619" i="1"/>
  <c r="P814" i="1"/>
  <c r="P1296" i="1"/>
  <c r="P2494" i="1"/>
  <c r="P3338" i="1"/>
  <c r="P897" i="1"/>
  <c r="P1662" i="1"/>
  <c r="P105" i="1"/>
  <c r="P2309" i="1"/>
  <c r="P153" i="1"/>
  <c r="P1314" i="1"/>
  <c r="P2106" i="1"/>
  <c r="P2264" i="1"/>
  <c r="P55" i="1"/>
  <c r="P1722" i="1"/>
  <c r="P829" i="1"/>
  <c r="P3380" i="1"/>
  <c r="P474" i="1"/>
  <c r="P3407" i="1"/>
  <c r="P1551" i="1"/>
  <c r="P2123" i="1"/>
  <c r="P3163" i="1"/>
  <c r="P3422" i="1"/>
  <c r="P848" i="1"/>
  <c r="P1901" i="1"/>
  <c r="P2823" i="1"/>
  <c r="P292" i="1"/>
  <c r="P878" i="1"/>
  <c r="P1363" i="1"/>
  <c r="P2472" i="1"/>
  <c r="P820" i="1"/>
  <c r="P117" i="1"/>
  <c r="P2464" i="1"/>
  <c r="P893" i="1"/>
  <c r="P1920" i="1"/>
  <c r="P3579" i="1"/>
  <c r="P312" i="1"/>
  <c r="P1464" i="1"/>
  <c r="P2881" i="1"/>
  <c r="P3396" i="1"/>
  <c r="P3609" i="1"/>
  <c r="P3791" i="1"/>
  <c r="P2471" i="1"/>
  <c r="P2141" i="1"/>
  <c r="P3138" i="1"/>
  <c r="P3316" i="1"/>
  <c r="P3976" i="1"/>
  <c r="P2590" i="1"/>
  <c r="P3257" i="1"/>
  <c r="P4083" i="1"/>
  <c r="P1480" i="1"/>
  <c r="P1045" i="1"/>
  <c r="P3998" i="1"/>
  <c r="P1008" i="1"/>
  <c r="P526" i="1"/>
  <c r="P888" i="1"/>
  <c r="P1978" i="1"/>
  <c r="P2894" i="1"/>
  <c r="P3652" i="1"/>
  <c r="P3411" i="1"/>
  <c r="P2770" i="1"/>
  <c r="P2572" i="1"/>
  <c r="P2862" i="1"/>
  <c r="P3296" i="1"/>
  <c r="P2559" i="1"/>
  <c r="P2167" i="1"/>
  <c r="P1921" i="1"/>
  <c r="P3610" i="1"/>
  <c r="P3369" i="1"/>
  <c r="P3464" i="1"/>
  <c r="P2856" i="1"/>
  <c r="P1310" i="1"/>
  <c r="P232" i="1"/>
  <c r="P513" i="1"/>
  <c r="P855" i="1"/>
  <c r="P883" i="1"/>
  <c r="P904" i="1"/>
  <c r="P919" i="1"/>
  <c r="P1175" i="1"/>
  <c r="P1441" i="1"/>
  <c r="P1916" i="1"/>
  <c r="P2325" i="1"/>
  <c r="P2374" i="1"/>
  <c r="P2391" i="1"/>
  <c r="P2765" i="1"/>
  <c r="P2846" i="1"/>
  <c r="P2925" i="1"/>
  <c r="P3327" i="1"/>
  <c r="P3921" i="1"/>
  <c r="P4091" i="1"/>
  <c r="P2545" i="1"/>
  <c r="P3078" i="1"/>
  <c r="P1242" i="1"/>
  <c r="P3871" i="1"/>
  <c r="P3432" i="1"/>
  <c r="P2834" i="1"/>
  <c r="P2276" i="1"/>
  <c r="P1325" i="1"/>
  <c r="P993" i="1"/>
  <c r="P966" i="1"/>
  <c r="P2102" i="1"/>
  <c r="P593" i="1"/>
  <c r="P711" i="1"/>
  <c r="P1380" i="1"/>
  <c r="P265" i="1"/>
  <c r="P78" i="1"/>
  <c r="P3607" i="1"/>
  <c r="P3695" i="1"/>
  <c r="P4029" i="1"/>
  <c r="P3496" i="1"/>
  <c r="P3373" i="1"/>
  <c r="P182" i="1"/>
  <c r="P3711" i="1"/>
  <c r="P3586" i="1"/>
  <c r="P3540" i="1"/>
  <c r="P1481" i="1"/>
  <c r="P1584" i="1"/>
  <c r="P2465" i="1"/>
  <c r="P1024" i="1"/>
  <c r="P821" i="1"/>
  <c r="P787" i="1"/>
  <c r="P666" i="1"/>
  <c r="P1788" i="1"/>
  <c r="P3157" i="1"/>
  <c r="P892" i="1"/>
  <c r="P1140" i="1"/>
  <c r="P3444" i="1"/>
  <c r="P2479" i="1"/>
  <c r="P92" i="1"/>
  <c r="P3547" i="1"/>
  <c r="P2608" i="1"/>
  <c r="P11" i="1"/>
  <c r="P2789" i="1"/>
  <c r="P2127" i="1"/>
  <c r="P2185" i="1"/>
  <c r="P3668" i="1"/>
  <c r="P31" i="1"/>
  <c r="P3172" i="1"/>
  <c r="P656" i="1"/>
  <c r="P2303" i="1"/>
  <c r="P2449" i="1"/>
  <c r="P1983" i="1"/>
  <c r="P2758" i="1"/>
  <c r="P1355" i="1"/>
  <c r="P1266" i="1"/>
  <c r="P2626" i="1"/>
  <c r="P1927" i="1"/>
  <c r="P771" i="1"/>
  <c r="P857" i="1"/>
  <c r="P3182" i="1"/>
  <c r="P2639" i="1"/>
  <c r="P3409" i="1"/>
  <c r="P927" i="1"/>
  <c r="P1650" i="1"/>
  <c r="P1362" i="1"/>
  <c r="P316" i="1"/>
  <c r="P3143" i="1"/>
  <c r="P1287" i="1"/>
  <c r="P1527" i="1"/>
  <c r="P2220" i="1"/>
  <c r="P2477" i="1"/>
  <c r="P1208" i="1"/>
  <c r="P3931" i="1"/>
  <c r="P4003" i="1"/>
  <c r="P172" i="1"/>
  <c r="P831" i="1"/>
  <c r="P874" i="1"/>
  <c r="P880" i="1"/>
  <c r="P4020" i="1"/>
  <c r="P907" i="1"/>
  <c r="P1885" i="1"/>
  <c r="P199" i="1"/>
  <c r="P3734" i="1"/>
  <c r="P1872" i="1"/>
  <c r="P2251" i="1"/>
  <c r="P3335" i="1"/>
  <c r="P4050" i="1"/>
  <c r="P3180" i="1"/>
  <c r="E4" i="10" s="1"/>
  <c r="P759" i="1"/>
  <c r="P4071" i="1"/>
  <c r="P1470" i="1"/>
  <c r="P2208" i="1"/>
  <c r="P1047" i="1"/>
  <c r="P959" i="1"/>
  <c r="P3039" i="1"/>
  <c r="P2172" i="1"/>
  <c r="P1185" i="1"/>
  <c r="P3583" i="1"/>
  <c r="P4022" i="1"/>
  <c r="P2277" i="1"/>
  <c r="P3456" i="1"/>
  <c r="P3292" i="1"/>
  <c r="P3702" i="1"/>
  <c r="P3916" i="1"/>
  <c r="P2001" i="1"/>
  <c r="P3987" i="1"/>
  <c r="P1665" i="1"/>
  <c r="P3135" i="1"/>
  <c r="P3321" i="1"/>
  <c r="P3911" i="1"/>
  <c r="P2673" i="1"/>
  <c r="P2804" i="1"/>
  <c r="P3152" i="1"/>
  <c r="P565" i="1"/>
  <c r="P777" i="1"/>
  <c r="P1712" i="1"/>
  <c r="P2085" i="1"/>
  <c r="P3984" i="1"/>
  <c r="P847" i="1"/>
  <c r="P1719" i="1"/>
  <c r="P2295" i="1"/>
  <c r="P1905" i="1"/>
  <c r="P1068" i="1"/>
  <c r="P2457" i="1"/>
  <c r="P2703" i="1"/>
  <c r="P1254" i="1"/>
  <c r="P866" i="1"/>
  <c r="P748" i="1"/>
  <c r="P2129" i="1"/>
  <c r="P3481" i="1"/>
  <c r="P677" i="1"/>
  <c r="P1666" i="1"/>
  <c r="P3499" i="1"/>
  <c r="P2426" i="1"/>
  <c r="P1639" i="1"/>
  <c r="P3390" i="1"/>
  <c r="P2136" i="1"/>
  <c r="P1754" i="1"/>
  <c r="P537" i="1"/>
  <c r="P876" i="1"/>
  <c r="P3154" i="1"/>
  <c r="P1466" i="1"/>
  <c r="P1110" i="1"/>
  <c r="P2634" i="1"/>
  <c r="P3236" i="1"/>
  <c r="P4070" i="1"/>
  <c r="P545" i="1"/>
  <c r="P581" i="1"/>
  <c r="P900" i="1"/>
  <c r="P901" i="1"/>
  <c r="P1072" i="1"/>
  <c r="P1237" i="1"/>
  <c r="P1695" i="1"/>
  <c r="P1949" i="1"/>
  <c r="P2749" i="1"/>
  <c r="P2861" i="1"/>
  <c r="P3425" i="1"/>
  <c r="P4076" i="1"/>
  <c r="P2831" i="1"/>
  <c r="P3789" i="1"/>
  <c r="P2267" i="1"/>
  <c r="P652" i="1"/>
  <c r="P3971" i="1"/>
  <c r="P986" i="1"/>
  <c r="P2416" i="1"/>
  <c r="P1764" i="1"/>
  <c r="P2871" i="1"/>
  <c r="P1465" i="1"/>
  <c r="P65" i="1"/>
  <c r="P3616" i="1"/>
  <c r="P3853" i="1"/>
  <c r="P2605" i="1"/>
  <c r="P1899" i="1"/>
  <c r="P2621" i="1"/>
  <c r="P2561" i="1"/>
  <c r="P2116" i="1"/>
  <c r="P2163" i="1"/>
  <c r="P887" i="1"/>
  <c r="P2511" i="1"/>
  <c r="P2990" i="1"/>
  <c r="P3581" i="1"/>
  <c r="P4061" i="1"/>
  <c r="P2747" i="1"/>
  <c r="P1040" i="1"/>
  <c r="P1840" i="1"/>
  <c r="P3473" i="1"/>
  <c r="P2104" i="1"/>
  <c r="P1773" i="1"/>
  <c r="P3323" i="1"/>
  <c r="P3355" i="1"/>
  <c r="P424" i="1"/>
  <c r="P1942" i="1"/>
  <c r="P155" i="1"/>
  <c r="P2193" i="1"/>
  <c r="P2873" i="1"/>
  <c r="P3503" i="1"/>
  <c r="P1294" i="1"/>
  <c r="P2062" i="1"/>
  <c r="P3395" i="1"/>
  <c r="P3620" i="1"/>
  <c r="E3" i="10" s="1"/>
  <c r="P1291" i="1"/>
  <c r="P1924" i="1"/>
  <c r="P1025" i="1"/>
  <c r="P1680" i="1"/>
  <c r="P1120" i="1"/>
  <c r="P2045" i="1"/>
  <c r="P3183" i="1"/>
  <c r="P2939" i="1"/>
  <c r="P2800" i="1"/>
  <c r="P2797" i="1"/>
  <c r="P729" i="1"/>
  <c r="P2907" i="1"/>
  <c r="P308" i="1"/>
  <c r="P830" i="1"/>
  <c r="P3223" i="1"/>
  <c r="E6" i="10" s="1"/>
  <c r="P846" i="1"/>
  <c r="P3200" i="1"/>
  <c r="P3531" i="1"/>
  <c r="P1439" i="1"/>
  <c r="P2625" i="1"/>
  <c r="P2787" i="1"/>
  <c r="P3670" i="1"/>
  <c r="P1961" i="1"/>
  <c r="P2470" i="1"/>
  <c r="P1613" i="1"/>
  <c r="P3617" i="1"/>
  <c r="P2263" i="1"/>
  <c r="P2320" i="1"/>
  <c r="P3224" i="1"/>
  <c r="P3893" i="1"/>
  <c r="P2109" i="1"/>
  <c r="P2223" i="1"/>
  <c r="P2815" i="1"/>
  <c r="P3040" i="1"/>
  <c r="P3049" i="1"/>
  <c r="P853" i="1"/>
  <c r="P72" i="1"/>
  <c r="P758" i="1"/>
  <c r="P943" i="1"/>
  <c r="P2638" i="1"/>
  <c r="P757" i="1"/>
  <c r="P2275" i="1"/>
  <c r="P1151" i="1"/>
  <c r="P1720" i="1"/>
  <c r="P2384" i="1"/>
  <c r="P2512" i="1"/>
  <c r="P3054" i="1"/>
  <c r="P3739" i="1"/>
  <c r="P3988" i="1"/>
  <c r="P147" i="1"/>
  <c r="P3166" i="1"/>
  <c r="P1814" i="1"/>
  <c r="P1851" i="1"/>
  <c r="P2473" i="1"/>
  <c r="P2938" i="1"/>
  <c r="P1081" i="1"/>
  <c r="P2316" i="1"/>
  <c r="P3754" i="1"/>
  <c r="P3193" i="1"/>
  <c r="P1190" i="1"/>
  <c r="P3419" i="1"/>
  <c r="P624" i="1"/>
  <c r="P2492" i="1"/>
  <c r="P2746" i="1"/>
  <c r="P3582" i="1"/>
  <c r="P1260" i="1"/>
  <c r="P3273" i="1"/>
  <c r="P3909" i="1"/>
  <c r="P3536" i="1"/>
  <c r="P148" i="1"/>
  <c r="P3374" i="1"/>
  <c r="P4048" i="1"/>
  <c r="P3773" i="1"/>
  <c r="P575" i="1"/>
  <c r="P1475" i="1"/>
  <c r="P473" i="1"/>
  <c r="P1438" i="1"/>
  <c r="P3161" i="1"/>
  <c r="P782" i="1"/>
  <c r="P1279" i="1"/>
  <c r="P1359" i="1"/>
  <c r="P3826" i="1"/>
  <c r="P3703" i="1"/>
  <c r="P80" i="1"/>
  <c r="P3554" i="1"/>
  <c r="P3489" i="1"/>
  <c r="P3890" i="1"/>
  <c r="P1939" i="1"/>
  <c r="P1374" i="1"/>
  <c r="P1656" i="1"/>
  <c r="P2496" i="1"/>
  <c r="P1508" i="1"/>
  <c r="P1214" i="1"/>
  <c r="P2555" i="1"/>
  <c r="P1640" i="1"/>
  <c r="P1263" i="1"/>
  <c r="P2632" i="1"/>
  <c r="P664" i="1"/>
  <c r="P776" i="1"/>
  <c r="P951" i="1"/>
  <c r="P2760" i="1"/>
  <c r="P3948" i="1"/>
  <c r="P1615" i="1"/>
  <c r="P740" i="1"/>
  <c r="P648" i="1"/>
  <c r="P2204" i="1"/>
  <c r="P1036" i="1"/>
  <c r="P763" i="1"/>
  <c r="P1674" i="1"/>
  <c r="P521" i="1"/>
  <c r="P2754" i="1"/>
  <c r="P818" i="1"/>
  <c r="P107" i="1"/>
  <c r="P3543" i="1"/>
  <c r="P3603" i="1"/>
  <c r="P2636" i="1"/>
  <c r="P2646" i="1"/>
  <c r="P2489" i="1"/>
  <c r="P3627" i="1"/>
  <c r="P1519" i="1"/>
  <c r="P3575" i="1"/>
  <c r="P478" i="1"/>
  <c r="P3480" i="1"/>
  <c r="P3178" i="1"/>
  <c r="P3698" i="1"/>
  <c r="P2788" i="1"/>
  <c r="P3240" i="1"/>
  <c r="P826" i="1"/>
  <c r="P1297" i="1"/>
  <c r="P3675" i="1"/>
  <c r="P1512" i="1"/>
  <c r="P1642" i="1"/>
  <c r="P454" i="1"/>
  <c r="P895" i="1"/>
  <c r="P905" i="1"/>
  <c r="P1017" i="1"/>
  <c r="P1234" i="1"/>
  <c r="P1365" i="1"/>
  <c r="P1597" i="1"/>
  <c r="P3837" i="1"/>
  <c r="P3920" i="1"/>
  <c r="P4039" i="1"/>
  <c r="P84" i="1"/>
  <c r="P2290" i="1"/>
  <c r="P2484" i="1"/>
  <c r="P3960" i="1"/>
  <c r="P2194" i="1"/>
  <c r="P3185" i="1"/>
  <c r="P2317" i="1"/>
  <c r="P2503" i="1"/>
  <c r="P1361" i="1"/>
  <c r="P3500" i="1"/>
  <c r="P81" i="1"/>
  <c r="P3430" i="1"/>
  <c r="P3485" i="1"/>
  <c r="P2180" i="1"/>
  <c r="P380" i="1"/>
  <c r="P268" i="1"/>
  <c r="P1677" i="1"/>
  <c r="P1496" i="1"/>
  <c r="P1071" i="1"/>
  <c r="P2839" i="1"/>
  <c r="P2458" i="1"/>
  <c r="P1860" i="1"/>
  <c r="P3580" i="1"/>
  <c r="P2744" i="1"/>
  <c r="P3700" i="1"/>
  <c r="P3293" i="1"/>
  <c r="P802" i="1"/>
  <c r="P2213" i="1"/>
  <c r="P354" i="1"/>
  <c r="P1346" i="1"/>
  <c r="P2723" i="1"/>
  <c r="P101" i="1"/>
  <c r="P426" i="1"/>
  <c r="P1602" i="1"/>
  <c r="P3600" i="1"/>
  <c r="P2333" i="1"/>
  <c r="P3099" i="1"/>
  <c r="P539" i="1"/>
  <c r="P3821" i="1"/>
  <c r="P3552" i="1"/>
  <c r="P2314" i="1"/>
  <c r="P1922" i="1"/>
  <c r="P3061" i="1"/>
  <c r="P3969" i="1"/>
  <c r="P3524" i="1"/>
  <c r="P1668" i="1"/>
  <c r="P3453" i="1"/>
  <c r="P3445" i="1"/>
  <c r="P2202" i="1"/>
  <c r="P3265" i="1"/>
  <c r="P2651" i="1"/>
  <c r="P264" i="1"/>
  <c r="P3454" i="1"/>
  <c r="P3150" i="1"/>
  <c r="P2672" i="1"/>
  <c r="P1329" i="1"/>
  <c r="P2236" i="1"/>
  <c r="P917" i="1"/>
  <c r="P1574" i="1"/>
  <c r="P2930" i="1"/>
  <c r="P3187" i="1"/>
  <c r="P3205" i="1"/>
  <c r="P3394" i="1"/>
  <c r="P3472" i="1"/>
  <c r="P3810" i="1"/>
  <c r="P40" i="1"/>
  <c r="P851" i="1"/>
  <c r="P3769" i="1"/>
  <c r="P1884" i="1"/>
  <c r="P2055" i="1"/>
  <c r="P944" i="1"/>
  <c r="P3155" i="1"/>
  <c r="P374" i="1"/>
  <c r="P2257" i="1"/>
  <c r="P1882" i="1"/>
  <c r="P794" i="1"/>
  <c r="P965" i="1"/>
  <c r="P2967" i="1"/>
  <c r="P19" i="1"/>
  <c r="P3687" i="1"/>
  <c r="P4057" i="1"/>
  <c r="P2321" i="1"/>
  <c r="P1152" i="1"/>
  <c r="P1835" i="1"/>
  <c r="P3090" i="1"/>
  <c r="P3966" i="1"/>
  <c r="P1827" i="1"/>
  <c r="P1625" i="1"/>
  <c r="P1816" i="1"/>
  <c r="P2748" i="1"/>
  <c r="P1305" i="1"/>
  <c r="P1811" i="1"/>
  <c r="P2207" i="1"/>
  <c r="P1888" i="1"/>
  <c r="P3534" i="1"/>
  <c r="P2210" i="1"/>
  <c r="P756" i="1"/>
  <c r="P1393" i="1"/>
  <c r="P1760" i="1"/>
  <c r="P864" i="1"/>
  <c r="P1565" i="1"/>
  <c r="P3898" i="1"/>
  <c r="P309" i="1"/>
  <c r="P2475" i="1"/>
  <c r="P783" i="1"/>
  <c r="P2273" i="1"/>
  <c r="P651" i="1"/>
  <c r="P861" i="1"/>
  <c r="P1255" i="1"/>
  <c r="P1931" i="1"/>
  <c r="P377" i="1"/>
  <c r="P1644" i="1"/>
  <c r="P371" i="1"/>
  <c r="P657" i="1"/>
  <c r="P2802" i="1"/>
  <c r="P1898" i="1"/>
  <c r="P2923" i="1"/>
  <c r="P3118" i="1"/>
  <c r="P385" i="1"/>
  <c r="P1032" i="1"/>
  <c r="P62" i="1"/>
  <c r="P1376" i="1"/>
  <c r="P2053" i="1"/>
  <c r="P3561" i="1"/>
  <c r="P3705" i="1"/>
  <c r="P2817" i="1"/>
  <c r="P3448" i="1"/>
  <c r="P1478" i="1"/>
  <c r="P3446" i="1"/>
  <c r="P1090" i="1"/>
  <c r="P3813" i="1"/>
  <c r="P164" i="1"/>
  <c r="P3539" i="1"/>
  <c r="P825" i="1"/>
  <c r="P1265" i="1"/>
  <c r="P731" i="1"/>
  <c r="P2098" i="1"/>
  <c r="P2551" i="1"/>
  <c r="P1364" i="1"/>
  <c r="P2552" i="1"/>
  <c r="P2084" i="1"/>
  <c r="P803" i="1"/>
  <c r="P2205" i="1"/>
  <c r="P2776" i="1"/>
  <c r="P2248" i="1"/>
  <c r="P969" i="1"/>
  <c r="P1079" i="1"/>
  <c r="P1227" i="1"/>
  <c r="P2681" i="1"/>
  <c r="P2798" i="1"/>
  <c r="P3899" i="1"/>
  <c r="P2190" i="1"/>
  <c r="P2838" i="1"/>
  <c r="P2630" i="1"/>
  <c r="P3366" i="1"/>
  <c r="P1148" i="1"/>
  <c r="P2184" i="1"/>
  <c r="P1292" i="1"/>
  <c r="P2297" i="1"/>
  <c r="P3654" i="1"/>
  <c r="P2808" i="1"/>
  <c r="P4077" i="1"/>
  <c r="P1476" i="1"/>
  <c r="P530" i="1"/>
  <c r="P898" i="1"/>
  <c r="P2710" i="1"/>
  <c r="P1593" i="1"/>
  <c r="P1245" i="1"/>
  <c r="P1421" i="1"/>
  <c r="P2840" i="1"/>
  <c r="P1672" i="1"/>
  <c r="P1657" i="1"/>
  <c r="P1463" i="1"/>
  <c r="P718" i="1"/>
  <c r="P3403" i="1"/>
  <c r="P3878" i="1"/>
  <c r="P2010" i="1"/>
  <c r="P3537" i="1"/>
  <c r="P2801" i="1"/>
  <c r="P353" i="1"/>
  <c r="P3605" i="1"/>
  <c r="P3331" i="1"/>
  <c r="E5" i="10" s="1"/>
  <c r="P1787" i="1"/>
  <c r="P1667" i="1"/>
  <c r="P1138" i="1"/>
  <c r="P2145" i="1"/>
  <c r="P3740" i="1"/>
  <c r="P3922" i="1"/>
  <c r="P3460" i="1"/>
  <c r="P376" i="1"/>
  <c r="P3530" i="1"/>
  <c r="P1774" i="1"/>
  <c r="P973" i="1"/>
  <c r="P2988" i="1"/>
  <c r="P1331" i="1"/>
  <c r="P3686" i="1"/>
  <c r="P605" i="1"/>
  <c r="P1320" i="1"/>
  <c r="P257" i="1"/>
  <c r="P799" i="1"/>
  <c r="P816" i="1"/>
  <c r="P3370" i="1"/>
  <c r="P3032" i="1"/>
  <c r="P2059" i="1"/>
  <c r="P2497" i="1"/>
  <c r="P750" i="1"/>
  <c r="P1675" i="1"/>
  <c r="P2995" i="1"/>
  <c r="P411" i="1"/>
  <c r="P1841" i="1"/>
  <c r="P3523" i="1"/>
  <c r="P275" i="1"/>
  <c r="P4106" i="1"/>
  <c r="P3936" i="1"/>
  <c r="P4012" i="1"/>
  <c r="P1630" i="1"/>
  <c r="P3225" i="1"/>
  <c r="P2642" i="1"/>
  <c r="P2778" i="1"/>
  <c r="P3298" i="1"/>
  <c r="P1030" i="1"/>
  <c r="P934" i="1"/>
  <c r="P3666" i="1"/>
  <c r="P1278" i="1"/>
  <c r="P2287" i="1"/>
  <c r="P1246" i="1"/>
  <c r="P3542" i="1"/>
  <c r="P143" i="1"/>
  <c r="P2304" i="1"/>
  <c r="P2090" i="1"/>
  <c r="P800" i="1"/>
  <c r="P388" i="1"/>
  <c r="P2886" i="1"/>
  <c r="P2486" i="1"/>
  <c r="P3302" i="1"/>
  <c r="P3249" i="1"/>
  <c r="P3415" i="1"/>
  <c r="P3867" i="1"/>
  <c r="P200" i="1"/>
  <c r="P2038" i="1"/>
  <c r="P879" i="1"/>
  <c r="P3428" i="1"/>
  <c r="P1176" i="1"/>
  <c r="P2294" i="1"/>
  <c r="P1890" i="1"/>
  <c r="P852" i="1"/>
  <c r="P1993" i="1"/>
  <c r="P111" i="1"/>
  <c r="P3188" i="1"/>
  <c r="P1502" i="1"/>
  <c r="P3184" i="1"/>
  <c r="P293" i="1"/>
  <c r="P3562" i="1"/>
  <c r="P2913" i="1"/>
  <c r="P1604" i="1"/>
  <c r="P1682" i="1"/>
  <c r="P2783" i="1"/>
  <c r="P3623" i="1"/>
  <c r="P2623" i="1"/>
  <c r="P1492" i="1"/>
  <c r="P1758" i="1"/>
  <c r="P2617" i="1"/>
  <c r="P1651" i="1"/>
  <c r="P1626" i="1"/>
  <c r="P2219" i="1"/>
  <c r="P3492" i="1"/>
  <c r="P3904" i="1"/>
  <c r="P1837" i="1"/>
  <c r="P3896" i="1"/>
  <c r="P3803" i="1"/>
  <c r="P2330" i="1"/>
  <c r="P246" i="1"/>
  <c r="P3563" i="1"/>
  <c r="P3764" i="1"/>
  <c r="P2812" i="1"/>
  <c r="P2081" i="1"/>
  <c r="P129" i="1"/>
  <c r="P1064" i="1"/>
  <c r="P2755" i="1"/>
  <c r="P2483" i="1"/>
  <c r="P2935" i="1"/>
  <c r="P3724" i="1"/>
  <c r="P840" i="1"/>
  <c r="P3624" i="1"/>
  <c r="P2501" i="1"/>
  <c r="P3844" i="1"/>
  <c r="P1397" i="1"/>
  <c r="P1572" i="1"/>
  <c r="P2450" i="1"/>
  <c r="P3498" i="1"/>
  <c r="P2369" i="1"/>
  <c r="P448" i="1"/>
  <c r="P2792" i="1"/>
  <c r="P2030" i="1"/>
  <c r="P3970" i="1"/>
  <c r="P982" i="1"/>
  <c r="P1507" i="1"/>
  <c r="P251" i="1"/>
  <c r="P2281" i="1"/>
  <c r="P2468" i="1"/>
  <c r="P418" i="1"/>
  <c r="P2338" i="1"/>
  <c r="P2197" i="1"/>
  <c r="P1537" i="1"/>
  <c r="P2583" i="1"/>
  <c r="P1406" i="1"/>
  <c r="P1933" i="1"/>
  <c r="P1799" i="1"/>
  <c r="P1078" i="1"/>
  <c r="P1458" i="1"/>
  <c r="P1603" i="1"/>
  <c r="P3268" i="1"/>
  <c r="P3818" i="1"/>
  <c r="P1228" i="1"/>
  <c r="P3290" i="1"/>
  <c r="P1348" i="1"/>
  <c r="P1891" i="1"/>
  <c r="P1612" i="1"/>
  <c r="P3779" i="1"/>
  <c r="P2091" i="1"/>
  <c r="P2919" i="1"/>
  <c r="P1039" i="1"/>
  <c r="P3308" i="1"/>
  <c r="P1379" i="1"/>
  <c r="P1798" i="1"/>
  <c r="P1606" i="1"/>
  <c r="P1932" i="1"/>
  <c r="P2994" i="1"/>
  <c r="P570" i="1"/>
  <c r="P3606" i="1"/>
  <c r="P839" i="1"/>
  <c r="P1873" i="1"/>
  <c r="P1771" i="1"/>
  <c r="P2549" i="1"/>
  <c r="P3201" i="1"/>
  <c r="P3533" i="1"/>
  <c r="P2490" i="1"/>
  <c r="P3951" i="1"/>
  <c r="P58" i="1"/>
  <c r="P1883" i="1"/>
  <c r="P2149" i="1"/>
  <c r="P3317" i="1"/>
  <c r="P2243" i="1"/>
  <c r="P3850" i="1"/>
  <c r="P3726" i="1"/>
  <c r="P967" i="1"/>
  <c r="P3597" i="1"/>
  <c r="P635" i="1"/>
  <c r="P36" i="1"/>
  <c r="P177" i="1"/>
  <c r="P320" i="1"/>
  <c r="P2271" i="1"/>
  <c r="P75" i="1"/>
  <c r="P192" i="1"/>
  <c r="P239" i="1"/>
  <c r="P241" i="1"/>
  <c r="P446" i="1"/>
  <c r="P488" i="1"/>
  <c r="P561" i="1"/>
  <c r="P774" i="1"/>
  <c r="P784" i="1"/>
  <c r="P859" i="1"/>
  <c r="P870" i="1"/>
  <c r="P1062" i="1"/>
  <c r="P1137" i="1"/>
  <c r="P1155" i="1"/>
  <c r="P1172" i="1"/>
  <c r="P1304" i="1"/>
  <c r="P1487" i="1"/>
  <c r="P1561" i="1"/>
  <c r="P1614" i="1"/>
  <c r="P1715" i="1"/>
  <c r="P1718" i="1"/>
  <c r="P1991" i="1"/>
  <c r="P2370" i="1"/>
  <c r="P2375" i="1"/>
  <c r="P2395" i="1"/>
  <c r="P2440" i="1"/>
  <c r="P2570" i="1"/>
  <c r="P2587" i="1"/>
  <c r="P2594" i="1"/>
  <c r="P2806" i="1"/>
  <c r="P3097" i="1"/>
  <c r="P3139" i="1"/>
  <c r="P3229" i="1"/>
  <c r="P3347" i="1"/>
  <c r="P3462" i="1"/>
  <c r="P3796" i="1"/>
  <c r="P3817" i="1"/>
  <c r="P3897" i="1"/>
  <c r="P4101" i="1"/>
  <c r="P3520" i="1"/>
  <c r="P1853" i="1"/>
  <c r="P2144" i="1"/>
  <c r="P3761" i="1"/>
  <c r="P3211" i="1"/>
  <c r="P423" i="1"/>
  <c r="P270" i="1"/>
  <c r="P3219" i="1"/>
  <c r="P3869" i="1"/>
  <c r="P2017" i="1"/>
  <c r="P1385" i="1"/>
  <c r="P2211" i="1"/>
  <c r="P305" i="1"/>
  <c r="P674" i="1"/>
  <c r="P906" i="1"/>
  <c r="P1159" i="1"/>
  <c r="P2413" i="1"/>
  <c r="P2487" i="1"/>
  <c r="P2821" i="1"/>
  <c r="P2869" i="1"/>
  <c r="P3471" i="1"/>
  <c r="P2283" i="1"/>
  <c r="P3234" i="1"/>
  <c r="P642" i="1"/>
  <c r="P863" i="1"/>
  <c r="P3949" i="1"/>
  <c r="P2714" i="1"/>
  <c r="P3809" i="1"/>
  <c r="P98" i="1"/>
  <c r="P1035" i="1"/>
  <c r="P1902" i="1"/>
  <c r="P958" i="1"/>
  <c r="P2119" i="1"/>
  <c r="P936" i="1"/>
  <c r="P2826" i="1"/>
  <c r="P1262" i="1"/>
  <c r="P1887" i="1"/>
  <c r="P3023" i="1"/>
  <c r="P2963" i="1"/>
  <c r="P3016" i="1"/>
  <c r="P2249" i="1"/>
  <c r="P1843" i="1"/>
  <c r="P3034" i="1"/>
  <c r="P3900" i="1"/>
  <c r="P3170" i="1"/>
  <c r="P2142" i="1"/>
  <c r="P2289" i="1"/>
  <c r="P3459" i="1"/>
  <c r="P3667" i="1"/>
  <c r="P4030" i="1"/>
  <c r="P1852" i="1"/>
  <c r="P2308" i="1"/>
  <c r="P2067" i="1"/>
  <c r="P485" i="1"/>
  <c r="P3388" i="1"/>
  <c r="P3450" i="1"/>
  <c r="P1785" i="1"/>
  <c r="P2803" i="1"/>
  <c r="P24" i="1"/>
  <c r="P1580" i="1"/>
  <c r="P2147" i="1"/>
  <c r="P2222" i="1"/>
  <c r="P1952" i="1"/>
  <c r="P2107" i="1"/>
  <c r="P975" i="1"/>
  <c r="P761" i="1"/>
  <c r="P2103" i="1"/>
  <c r="P2493" i="1"/>
  <c r="P3028" i="1"/>
  <c r="P2922" i="1"/>
  <c r="P726" i="1"/>
  <c r="P1763" i="1"/>
  <c r="P2466" i="1"/>
  <c r="P3733" i="1"/>
  <c r="P307" i="1"/>
  <c r="P1403" i="1"/>
  <c r="P3033" i="1"/>
  <c r="P3429" i="1"/>
  <c r="P3495" i="1"/>
  <c r="P3476" i="1"/>
  <c r="E2" i="10" s="1"/>
  <c r="P824" i="1"/>
  <c r="P960" i="1"/>
  <c r="P1336" i="1"/>
  <c r="P1655" i="1"/>
  <c r="P3259" i="1"/>
  <c r="P433" i="1"/>
  <c r="P3484" i="1"/>
  <c r="P3044" i="1"/>
  <c r="P1192" i="1"/>
  <c r="P3718" i="1"/>
  <c r="P1886" i="1"/>
  <c r="P430" i="1"/>
  <c r="P2404" i="1"/>
  <c r="P3151" i="1"/>
  <c r="P3478" i="1"/>
  <c r="P2898" i="1"/>
  <c r="P3027" i="1"/>
  <c r="P1298" i="1"/>
  <c r="P3345" i="1"/>
  <c r="P3434" i="1"/>
  <c r="P3612" i="1"/>
  <c r="P991" i="1"/>
  <c r="P3227" i="1"/>
  <c r="P2516" i="1"/>
  <c r="P2761" i="1"/>
  <c r="P3079" i="1"/>
  <c r="P4019" i="1"/>
  <c r="P3266" i="1"/>
  <c r="P3278" i="1"/>
  <c r="P1669" i="1"/>
  <c r="P1467" i="1"/>
  <c r="P1847" i="1"/>
  <c r="P1862" i="1"/>
  <c r="P2201" i="1"/>
  <c r="P1530" i="1"/>
  <c r="P2500" i="1"/>
  <c r="P2910" i="1"/>
  <c r="P2112" i="1"/>
  <c r="P1610" i="1"/>
  <c r="P862" i="1"/>
  <c r="P2299" i="1"/>
  <c r="P2530" i="1"/>
  <c r="P573" i="1"/>
  <c r="P1050" i="1"/>
  <c r="P2781" i="1"/>
  <c r="P1280" i="1"/>
  <c r="P83" i="1"/>
  <c r="P2280" i="1"/>
  <c r="P3197" i="1"/>
  <c r="P99" i="1"/>
  <c r="P3957" i="1"/>
  <c r="P1828" i="1"/>
  <c r="P2983" i="1"/>
  <c r="P3269" i="1"/>
  <c r="P754" i="1"/>
  <c r="P3479" i="1"/>
  <c r="P597" i="1"/>
  <c r="P1021" i="1"/>
  <c r="P1858" i="1"/>
  <c r="P3811" i="1"/>
  <c r="P3309" i="1"/>
  <c r="P3669" i="1"/>
  <c r="P2454" i="1"/>
  <c r="P2446" i="1"/>
  <c r="P2221" i="1"/>
  <c r="P3674" i="1"/>
  <c r="P2306" i="1"/>
  <c r="P2247" i="1"/>
  <c r="P2108" i="1"/>
  <c r="P3095" i="1"/>
  <c r="P2519" i="1"/>
  <c r="P1638" i="1"/>
  <c r="P1347" i="1"/>
  <c r="P3082" i="1"/>
  <c r="P3214" i="1"/>
  <c r="P747" i="1"/>
  <c r="P502" i="1"/>
  <c r="P1671" i="1"/>
  <c r="P3133" i="1"/>
  <c r="P2292" i="1"/>
  <c r="P3710" i="1"/>
  <c r="P2244" i="1"/>
  <c r="P1396" i="1"/>
  <c r="P843" i="1"/>
  <c r="P2713" i="1"/>
  <c r="P1532" i="1"/>
  <c r="P1701" i="1"/>
  <c r="P1923" i="1"/>
  <c r="P2350" i="1"/>
  <c r="P3009" i="1"/>
  <c r="P247" i="1"/>
  <c r="P378" i="1"/>
  <c r="P1709" i="1"/>
  <c r="P3545" i="1"/>
  <c r="P2525" i="1"/>
  <c r="P1937" i="1"/>
  <c r="P745" i="1"/>
  <c r="P203" i="1"/>
  <c r="P3279" i="1"/>
  <c r="P3364" i="1"/>
  <c r="P3381" i="1"/>
  <c r="P1200" i="1"/>
  <c r="P2113" i="1"/>
  <c r="P1326" i="1"/>
  <c r="P725" i="1"/>
  <c r="P282" i="1"/>
  <c r="P2329" i="1"/>
  <c r="P3276" i="1"/>
  <c r="P2556" i="1"/>
  <c r="P925" i="1"/>
  <c r="P1012" i="1"/>
  <c r="P1737" i="1"/>
  <c r="P2751" i="1"/>
  <c r="P3516" i="1"/>
  <c r="P4055" i="1"/>
  <c r="P3466" i="1"/>
  <c r="P3802" i="1"/>
  <c r="P286" i="1"/>
  <c r="P3568" i="1"/>
  <c r="P407" i="1"/>
  <c r="P276" i="1"/>
  <c r="P1529" i="1"/>
  <c r="P3541" i="1"/>
  <c r="P1766" i="1"/>
  <c r="P2012" i="1"/>
  <c r="P687" i="1"/>
  <c r="P3301" i="1"/>
  <c r="P3487" i="1"/>
  <c r="P1203" i="1"/>
  <c r="P1796" i="1"/>
  <c r="P482" i="1"/>
  <c r="P3762" i="1"/>
  <c r="P3574" i="1"/>
  <c r="P3766" i="1"/>
  <c r="P3101" i="1"/>
  <c r="P3356" i="1"/>
  <c r="P1378" i="1"/>
  <c r="P1257" i="1"/>
  <c r="P2612" i="1"/>
  <c r="P2544" i="1"/>
  <c r="P2214" i="1"/>
  <c r="P2048" i="1"/>
  <c r="P1515" i="1"/>
  <c r="P2417" i="1"/>
  <c r="P3062" i="1"/>
  <c r="P3398" i="1"/>
  <c r="P146" i="1"/>
  <c r="P2188" i="1"/>
  <c r="P3596" i="1"/>
  <c r="P171" i="1"/>
  <c r="P2315" i="1"/>
  <c r="P2628" i="1"/>
  <c r="P3845" i="1"/>
  <c r="P3622" i="1"/>
  <c r="P21" i="1"/>
  <c r="P1951" i="1"/>
  <c r="P3555" i="1"/>
  <c r="P930" i="1"/>
  <c r="P4046" i="1"/>
  <c r="P2407" i="1"/>
  <c r="P3358" i="1"/>
  <c r="P300" i="1"/>
  <c r="P3094" i="1"/>
  <c r="P1929" i="1"/>
  <c r="P1196" i="1"/>
  <c r="P1384" i="1"/>
  <c r="P1558" i="1"/>
  <c r="P399" i="1"/>
  <c r="P452" i="1"/>
  <c r="P1533" i="1"/>
  <c r="P100" i="1"/>
  <c r="P739" i="1"/>
  <c r="P1739" i="1"/>
  <c r="P3098" i="1"/>
  <c r="P50" i="1"/>
  <c r="P3525" i="1"/>
  <c r="P3635" i="1"/>
  <c r="P287" i="1"/>
  <c r="P2189" i="1"/>
  <c r="P1505" i="1"/>
  <c r="P3820" i="1"/>
  <c r="P4062" i="1"/>
  <c r="P253" i="1"/>
  <c r="P27" i="1"/>
  <c r="P3218" i="1"/>
  <c r="P3937" i="1"/>
  <c r="P948" i="1"/>
  <c r="P3303" i="1"/>
  <c r="P3467" i="1"/>
  <c r="P1896" i="1"/>
  <c r="P3926" i="1"/>
  <c r="P3691" i="1"/>
  <c r="P767" i="1"/>
  <c r="P753" i="1"/>
  <c r="P1028" i="1"/>
  <c r="P3836" i="1"/>
  <c r="P504" i="1"/>
  <c r="P3233" i="1"/>
  <c r="P2092" i="1"/>
  <c r="P3254" i="1"/>
  <c r="P272" i="1"/>
  <c r="P2529" i="1"/>
  <c r="P3179" i="1"/>
  <c r="P2717" i="1"/>
  <c r="P3248" i="1"/>
  <c r="P414" i="1"/>
  <c r="P3882" i="1"/>
  <c r="P1692" i="1"/>
  <c r="P2183" i="1"/>
  <c r="P1895" i="1"/>
  <c r="P3653" i="1"/>
  <c r="P2390" i="1"/>
  <c r="P3114" i="1"/>
  <c r="P3463" i="1"/>
  <c r="P2279" i="1"/>
  <c r="P3124" i="1"/>
  <c r="P3692" i="1"/>
  <c r="P1866" i="1"/>
  <c r="P3167" i="1"/>
  <c r="P74" i="1"/>
  <c r="P868" i="1"/>
  <c r="P3111" i="1"/>
  <c r="P1855" i="1"/>
  <c r="P807" i="1"/>
  <c r="P812" i="1"/>
  <c r="P1620" i="1"/>
  <c r="P1514" i="1"/>
  <c r="P345" i="1"/>
  <c r="P952" i="1"/>
  <c r="P2614" i="1"/>
  <c r="P3570" i="1"/>
  <c r="P1202" i="1"/>
  <c r="P386" i="1"/>
  <c r="P3584" i="1"/>
  <c r="P2096" i="1"/>
  <c r="P3410" i="1"/>
  <c r="P1769" i="1"/>
  <c r="P2976" i="1"/>
  <c r="P837" i="1"/>
  <c r="P2250" i="1"/>
  <c r="P3243" i="1"/>
  <c r="P397" i="1"/>
  <c r="P3685" i="1"/>
  <c r="P3514" i="1"/>
  <c r="P1226" i="1"/>
  <c r="P3833" i="1"/>
  <c r="P2610" i="1"/>
  <c r="P3437" i="1"/>
  <c r="P3805" i="1"/>
  <c r="P1800" i="1"/>
  <c r="P769" i="1"/>
  <c r="P4034" i="1"/>
  <c r="P4110" i="1"/>
  <c r="P1783" i="1"/>
  <c r="P3760" i="1"/>
  <c r="P3566" i="1"/>
  <c r="P1823" i="1"/>
  <c r="P3688" i="1"/>
  <c r="P968" i="1"/>
  <c r="P3548" i="1"/>
  <c r="P2175" i="1"/>
  <c r="P338" i="1"/>
  <c r="P854" i="1"/>
  <c r="P1240" i="1"/>
  <c r="P1351" i="1"/>
  <c r="P1749" i="1"/>
  <c r="P3601" i="1"/>
  <c r="P37" i="1"/>
  <c r="P2543" i="1"/>
  <c r="P3228" i="1"/>
  <c r="P4000" i="1"/>
  <c r="P3305" i="1"/>
  <c r="P3443" i="1"/>
  <c r="P3241" i="1"/>
  <c r="P2311" i="1"/>
  <c r="P790" i="1"/>
  <c r="P14" i="1"/>
  <c r="P1354" i="1"/>
  <c r="P90" i="1"/>
  <c r="P106" i="1"/>
  <c r="P935" i="1"/>
  <c r="P950" i="1"/>
  <c r="P1490" i="1"/>
  <c r="P1550" i="1"/>
  <c r="P2364" i="1"/>
  <c r="P2569" i="1"/>
  <c r="P2857" i="1"/>
  <c r="P4041" i="1"/>
  <c r="P3730" i="1"/>
  <c r="P3994" i="1"/>
  <c r="P3648" i="1"/>
  <c r="P2548" i="1"/>
  <c r="P1390" i="1"/>
  <c r="P1786" i="1"/>
  <c r="P1938" i="1"/>
  <c r="P3501" i="1"/>
  <c r="P3168" i="1"/>
  <c r="P3512" i="1"/>
  <c r="P79" i="1"/>
  <c r="P3250" i="1"/>
  <c r="P832" i="1"/>
  <c r="P2847" i="1"/>
  <c r="P2980" i="1"/>
  <c r="P1126" i="1"/>
  <c r="P1154" i="1"/>
  <c r="P841" i="1"/>
  <c r="P1327" i="1"/>
  <c r="P2827" i="1"/>
  <c r="P1162" i="1"/>
  <c r="P2228" i="1"/>
  <c r="P793" i="1"/>
  <c r="P2336" i="1"/>
  <c r="P730" i="1"/>
  <c r="P2964" i="1"/>
  <c r="P3655" i="1"/>
  <c r="P3270" i="1"/>
  <c r="P2670" i="1"/>
  <c r="P2607" i="1"/>
  <c r="P3272" i="1"/>
  <c r="P3314" i="1"/>
  <c r="P3736" i="1"/>
  <c r="P3313" i="1"/>
  <c r="P1034" i="1"/>
  <c r="P2535" i="1"/>
  <c r="P1230" i="1"/>
  <c r="P2322" i="1"/>
  <c r="P3608" i="1"/>
  <c r="P3729" i="1"/>
  <c r="P1697" i="1"/>
  <c r="P2478" i="1"/>
  <c r="P3553" i="1"/>
  <c r="P3128" i="1"/>
  <c r="P1169" i="1"/>
  <c r="P2196" i="1"/>
  <c r="P678" i="1"/>
  <c r="P314" i="1"/>
  <c r="P3073" i="1"/>
  <c r="P2557" i="1"/>
  <c r="P1839" i="1"/>
  <c r="P1971" i="1"/>
  <c r="P3368" i="1"/>
  <c r="P303" i="1"/>
  <c r="P475" i="1"/>
  <c r="P1215" i="1"/>
  <c r="P1186" i="1"/>
  <c r="P1629" i="1"/>
  <c r="P3912" i="1"/>
  <c r="P1401" i="1"/>
  <c r="P3816" i="1"/>
  <c r="P2212" i="1"/>
  <c r="P3319" i="1"/>
  <c r="P3393" i="1"/>
  <c r="P3978" i="1"/>
  <c r="P3679" i="1"/>
  <c r="P2453" i="1"/>
  <c r="P2089" i="1"/>
  <c r="P1405" i="1"/>
  <c r="P3683" i="1"/>
  <c r="P1727" i="1"/>
  <c r="P71" i="1"/>
  <c r="P3684" i="1"/>
  <c r="P2491" i="1"/>
  <c r="P436" i="1"/>
  <c r="P1388" i="1"/>
  <c r="P1681" i="1"/>
  <c r="P1868" i="1"/>
  <c r="P2573" i="1"/>
  <c r="P3002" i="1"/>
  <c r="P3089" i="1"/>
  <c r="P3615" i="1"/>
  <c r="P3901" i="1"/>
  <c r="P4023" i="1"/>
  <c r="P4027" i="1"/>
  <c r="P1277" i="1"/>
  <c r="P3728" i="1"/>
  <c r="P3831" i="1"/>
  <c r="P3696" i="1"/>
  <c r="P310" i="1"/>
  <c r="P2069" i="1"/>
  <c r="P1636" i="1"/>
  <c r="P3436" i="1"/>
  <c r="P1377" i="1"/>
  <c r="P3212" i="1"/>
  <c r="P3158" i="1"/>
  <c r="P2884" i="1"/>
  <c r="P3701" i="1"/>
  <c r="P2101" i="1"/>
  <c r="P2285" i="1"/>
  <c r="P1964" i="1"/>
  <c r="P845" i="1"/>
  <c r="P2772" i="1"/>
  <c r="P3210" i="1"/>
  <c r="P778" i="1"/>
  <c r="P3908" i="1"/>
  <c r="P331" i="1"/>
  <c r="P1267" i="1"/>
  <c r="P2997" i="1"/>
  <c r="P3841" i="1"/>
  <c r="P3169" i="1"/>
  <c r="P842" i="1"/>
  <c r="P1300" i="1"/>
  <c r="P1369" i="1"/>
  <c r="P785" i="1"/>
  <c r="P4024" i="1"/>
  <c r="P2160" i="1"/>
  <c r="P3360" i="1"/>
  <c r="P1370" i="1"/>
  <c r="P1803" i="1"/>
  <c r="P3421" i="1"/>
  <c r="P529" i="1"/>
  <c r="P2824" i="1"/>
  <c r="P2833" i="1"/>
  <c r="P2631" i="1"/>
  <c r="P1789" i="1"/>
  <c r="P2" i="1"/>
  <c r="P1744" i="1"/>
  <c r="P509" i="1"/>
  <c r="P2056" i="1"/>
  <c r="P2547" i="1"/>
  <c r="P1521" i="1"/>
  <c r="P2718" i="1"/>
  <c r="P3442" i="1"/>
  <c r="P1477" i="1"/>
  <c r="P4066" i="1"/>
  <c r="P2014" i="1"/>
  <c r="P114" i="1"/>
  <c r="P1250" i="1"/>
  <c r="P3156" i="1"/>
  <c r="P3838" i="1"/>
  <c r="P3982" i="1"/>
  <c r="P556" i="1"/>
  <c r="P2170" i="1"/>
  <c r="P3678" i="1"/>
  <c r="P2291" i="1"/>
  <c r="P3785" i="1"/>
  <c r="P1251" i="1"/>
  <c r="P3469" i="1"/>
  <c r="P3447" i="1"/>
  <c r="P2323" i="1"/>
  <c r="P1368" i="1"/>
  <c r="P1943" i="1"/>
  <c r="P1619" i="1"/>
  <c r="P2239" i="1"/>
  <c r="P3825" i="1"/>
  <c r="P1654" i="1"/>
  <c r="P577" i="1"/>
  <c r="P2278" i="1"/>
  <c r="P2836" i="1"/>
  <c r="P3077" i="1"/>
  <c r="P2312" i="1"/>
  <c r="P3486" i="1"/>
  <c r="P2606" i="1"/>
  <c r="P3765" i="1"/>
  <c r="P266" i="1"/>
  <c r="P224" i="1"/>
  <c r="P911" i="1"/>
  <c r="P1011" i="1"/>
  <c r="P1177" i="1"/>
  <c r="P1578" i="1"/>
  <c r="P2246" i="1"/>
  <c r="P2957" i="1"/>
  <c r="P3859" i="1"/>
  <c r="P1188" i="1"/>
  <c r="P1779" i="1"/>
  <c r="P3173" i="1"/>
  <c r="P3100" i="1"/>
  <c r="P1037" i="1"/>
  <c r="P1286" i="1"/>
  <c r="P3385" i="1"/>
  <c r="P680" i="1"/>
  <c r="P2296" i="1"/>
  <c r="P277" i="1"/>
  <c r="P2192" i="1"/>
  <c r="P4035" i="1"/>
  <c r="P112" i="1"/>
  <c r="P2176" i="1"/>
  <c r="P2810" i="1"/>
  <c r="P2677" i="1"/>
  <c r="P1577" i="1"/>
  <c r="P3251" i="1"/>
  <c r="P1066" i="1"/>
  <c r="P258" i="1"/>
  <c r="P2485" i="1"/>
  <c r="P856" i="1"/>
  <c r="P1290" i="1"/>
  <c r="P2179" i="1"/>
  <c r="P404" i="1"/>
  <c r="P2199" i="1"/>
  <c r="P1387" i="1"/>
  <c r="P1702" i="1"/>
  <c r="P1538" i="1"/>
  <c r="P1340" i="1"/>
  <c r="P2958" i="1"/>
  <c r="P2786" i="1"/>
  <c r="P3680" i="1"/>
  <c r="P3639" i="1"/>
  <c r="P3544" i="1"/>
  <c r="P1780" i="1"/>
  <c r="P26" i="1"/>
  <c r="P1618" i="1"/>
  <c r="P3322" i="1"/>
  <c r="P1622" i="1"/>
  <c r="P3621" i="1"/>
  <c r="P3507" i="1"/>
  <c r="P487" i="1"/>
  <c r="P3220" i="1"/>
  <c r="P2341" i="1"/>
  <c r="P781" i="1"/>
  <c r="P2784" i="1"/>
  <c r="P3613" i="1"/>
  <c r="P4032" i="1"/>
  <c r="P1605" i="1"/>
  <c r="P1616" i="1"/>
  <c r="P259" i="1"/>
  <c r="P1352" i="1"/>
  <c r="P722" i="1"/>
  <c r="P2095" i="1"/>
  <c r="P3375" i="1"/>
  <c r="P844" i="1"/>
  <c r="P3517" i="1"/>
  <c r="P506" i="1"/>
  <c r="P1563" i="1"/>
  <c r="P1617" i="1"/>
  <c r="P1807" i="1"/>
  <c r="P1506" i="1"/>
  <c r="P2068" i="1"/>
  <c r="P2177" i="1"/>
  <c r="P744" i="1"/>
  <c r="P1832" i="1"/>
  <c r="P2553" i="1"/>
  <c r="P2732" i="1"/>
  <c r="P3263" i="1"/>
  <c r="P1284" i="1"/>
  <c r="P1963" i="1"/>
  <c r="P3026" i="1"/>
  <c r="P1637" i="1"/>
  <c r="P2809" i="1"/>
  <c r="P291" i="1"/>
  <c r="P3087" i="1"/>
  <c r="P1504" i="1"/>
  <c r="P1272" i="1"/>
  <c r="P343" i="1"/>
  <c r="P3372" i="1"/>
  <c r="P3712" i="1"/>
  <c r="P2229" i="1"/>
  <c r="P2166" i="1"/>
  <c r="P3593" i="1"/>
  <c r="P417" i="1"/>
  <c r="P2920" i="1"/>
  <c r="P2198" i="1"/>
  <c r="P366" i="1"/>
  <c r="P2724" i="1"/>
  <c r="P2814" i="1"/>
  <c r="P3451" i="1"/>
  <c r="P559" i="1"/>
  <c r="P519" i="1"/>
  <c r="P675" i="1"/>
  <c r="P741" i="1"/>
  <c r="P3400" i="1"/>
  <c r="P1360" i="1"/>
  <c r="P3646" i="1"/>
  <c r="P2305" i="1"/>
  <c r="P248" i="1"/>
  <c r="P3592" i="1"/>
  <c r="P2115" i="1"/>
  <c r="P2191" i="1"/>
  <c r="P3282" i="1"/>
  <c r="P2182" i="1"/>
  <c r="P1900" i="1"/>
  <c r="P1945" i="1"/>
  <c r="P3656" i="1"/>
  <c r="P2460" i="1"/>
  <c r="P1386" i="1"/>
  <c r="P3629" i="1"/>
  <c r="P191" i="1"/>
  <c r="P932" i="1"/>
  <c r="P2682" i="1"/>
  <c r="P1182" i="1"/>
  <c r="P1809" i="1"/>
  <c r="P3287" i="1"/>
  <c r="P5" i="1"/>
  <c r="P2455" i="1"/>
  <c r="P3618" i="1"/>
  <c r="P946" i="1"/>
  <c r="P2422" i="1"/>
  <c r="P3104" i="1"/>
  <c r="P2240" i="1"/>
  <c r="P3244" i="1"/>
  <c r="P1468" i="1"/>
  <c r="P1029" i="1"/>
  <c r="P73" i="1"/>
  <c r="P2729" i="1"/>
  <c r="P384" i="1"/>
  <c r="P118" i="1"/>
  <c r="P3350" i="1"/>
  <c r="P3392" i="1"/>
  <c r="P2972" i="1"/>
  <c r="P340" i="1"/>
  <c r="P3835" i="1"/>
  <c r="P3780" i="1"/>
  <c r="P2039" i="1"/>
  <c r="P1389" i="1"/>
  <c r="P3113" i="1"/>
  <c r="P3847" i="1"/>
  <c r="P1934" i="1"/>
  <c r="P3812" i="1"/>
  <c r="P3267" i="1"/>
  <c r="P3829" i="1"/>
  <c r="P1892" i="1"/>
  <c r="P822" i="1"/>
  <c r="P3416" i="1"/>
  <c r="P1857" i="1"/>
  <c r="P1914" i="1"/>
  <c r="P2674" i="1"/>
  <c r="P1861" i="1"/>
  <c r="P2086" i="1"/>
  <c r="P3052" i="1"/>
  <c r="P3505" i="1"/>
  <c r="P3256" i="1"/>
  <c r="P1670" i="1"/>
  <c r="P1609" i="1"/>
  <c r="P3209" i="1"/>
  <c r="P1974" i="1"/>
  <c r="P1303" i="1"/>
  <c r="P2977" i="1"/>
  <c r="P327" i="1"/>
  <c r="P3424" i="1"/>
  <c r="P534" i="1"/>
  <c r="P2709" i="1"/>
  <c r="P434" i="1"/>
  <c r="P3967" i="1"/>
  <c r="P1784" i="1"/>
  <c r="P86" i="1"/>
  <c r="P392" i="1"/>
  <c r="P1358" i="1"/>
  <c r="P3189" i="1"/>
  <c r="P1107" i="1"/>
  <c r="P1217" i="1"/>
  <c r="P1870" i="1"/>
  <c r="P2652" i="1"/>
  <c r="P491" i="1"/>
  <c r="P3352" i="1"/>
  <c r="P87" i="1"/>
  <c r="P3376" i="1"/>
  <c r="P525" i="1"/>
  <c r="P1027" i="1"/>
  <c r="P1805" i="1"/>
  <c r="P351" i="1"/>
  <c r="P2298" i="1"/>
  <c r="P3699" i="1"/>
  <c r="P4090" i="1"/>
  <c r="P3420" i="1"/>
  <c r="P1399" i="1"/>
  <c r="P1767" i="1"/>
  <c r="P3334" i="1"/>
  <c r="P3824" i="1"/>
  <c r="P3521" i="1"/>
  <c r="P3731" i="1"/>
  <c r="P728" i="1"/>
  <c r="P252" i="1"/>
  <c r="P2571" i="1"/>
  <c r="P692" i="1"/>
  <c r="P3594" i="1"/>
  <c r="P2692" i="1"/>
  <c r="P3258" i="1"/>
  <c r="P341" i="1"/>
  <c r="P3725" i="1"/>
  <c r="P2083" i="1"/>
  <c r="P3468" i="1"/>
  <c r="P2936" i="1"/>
  <c r="P244" i="1"/>
  <c r="P3004" i="1"/>
  <c r="P2216" i="1"/>
  <c r="P2793" i="1"/>
  <c r="P3573" i="1"/>
  <c r="P3771" i="1"/>
  <c r="P301" i="1"/>
  <c r="P1281" i="1"/>
  <c r="P1383" i="1"/>
  <c r="P2657" i="1"/>
  <c r="P3681" i="1"/>
  <c r="P2019" i="1"/>
  <c r="P501" i="1"/>
  <c r="P646" i="1"/>
  <c r="P2028" i="1"/>
  <c r="P3289" i="1"/>
  <c r="P1833" i="1"/>
  <c r="P3657" i="1"/>
  <c r="P95" i="1"/>
  <c r="P891" i="1"/>
  <c r="P809" i="1"/>
  <c r="P1808" i="1"/>
  <c r="P1381" i="1"/>
  <c r="P2533" i="1"/>
  <c r="P3051" i="1"/>
  <c r="P1960" i="1"/>
  <c r="P3694" i="1"/>
  <c r="P1660" i="1"/>
  <c r="P2339" i="1"/>
  <c r="P1098" i="1"/>
  <c r="P3497" i="1"/>
  <c r="P3767" i="1"/>
  <c r="P2443" i="1"/>
  <c r="P3770" i="1"/>
  <c r="P1400" i="1"/>
  <c r="P1575" i="1"/>
  <c r="P528" i="1"/>
  <c r="P2973" i="1"/>
  <c r="P1683" i="1"/>
  <c r="P805" i="1"/>
  <c r="P1243" i="1"/>
  <c r="P2622" i="1"/>
  <c r="P1018" i="1"/>
  <c r="P3262" i="1"/>
  <c r="P1628" i="1"/>
  <c r="P1013" i="1"/>
  <c r="P1440" i="1"/>
  <c r="P2777" i="1"/>
  <c r="P2928" i="1"/>
  <c r="P3751" i="1"/>
  <c r="P3832" i="1"/>
  <c r="P2301" i="1"/>
  <c r="P1826" i="1"/>
  <c r="P3310" i="1"/>
  <c r="P2165" i="1"/>
  <c r="P2241" i="1"/>
  <c r="P2447" i="1"/>
  <c r="P405" i="1"/>
  <c r="P4040" i="1"/>
  <c r="P3515" i="1"/>
  <c r="P3784" i="1"/>
  <c r="P1842" i="1"/>
  <c r="P279" i="1"/>
  <c r="P3851" i="1"/>
  <c r="P1248" i="1"/>
  <c r="P2334" i="1"/>
  <c r="P3660" i="1"/>
  <c r="P2560" i="1"/>
  <c r="P2195" i="1"/>
  <c r="P2448" i="1"/>
  <c r="P3527" i="1"/>
  <c r="P979" i="1"/>
  <c r="P1831" i="1"/>
  <c r="P1631" i="1"/>
  <c r="P3759" i="1"/>
  <c r="P1513" i="1"/>
  <c r="P1685" i="1"/>
  <c r="P3280" i="1"/>
  <c r="P1846" i="1"/>
  <c r="P1959" i="1"/>
  <c r="P719" i="1"/>
  <c r="P1198" i="1"/>
  <c r="P32" i="1"/>
  <c r="P207" i="1"/>
  <c r="P3384" i="1"/>
  <c r="P633" i="1"/>
  <c r="P1275" i="1"/>
  <c r="P2411" i="1"/>
  <c r="P1469" i="1"/>
  <c r="P3042" i="1"/>
  <c r="P3354" i="1"/>
  <c r="P2181" i="1"/>
  <c r="P49" i="1"/>
  <c r="P1270" i="1"/>
  <c r="P2174" i="1"/>
  <c r="P3449" i="1"/>
  <c r="P198" i="1"/>
  <c r="P3595" i="1"/>
  <c r="P3232" i="1"/>
  <c r="P2730" i="1"/>
  <c r="P752" i="1"/>
  <c r="P2668" i="1"/>
  <c r="P3181" i="1"/>
  <c r="P1930" i="1"/>
  <c r="P2517" i="1"/>
  <c r="P1264" i="1"/>
  <c r="P3599" i="1"/>
  <c r="P1372" i="1"/>
  <c r="P2318" i="1"/>
  <c r="P2914" i="1"/>
  <c r="P1509" i="1"/>
  <c r="P245" i="1"/>
  <c r="P3344" i="1"/>
  <c r="P93" i="1"/>
  <c r="P3491" i="1"/>
  <c r="P3086" i="1"/>
  <c r="P1782" i="1"/>
  <c r="P3320" i="1"/>
  <c r="P3815" i="1"/>
  <c r="P269" i="1"/>
  <c r="P415" i="1"/>
  <c r="P2648" i="1"/>
  <c r="P110" i="1"/>
  <c r="P2004" i="1"/>
  <c r="P3535" i="1"/>
  <c r="P2970" i="1"/>
  <c r="P2099" i="1"/>
  <c r="P3598" i="1"/>
  <c r="P3493" i="1"/>
  <c r="P2120" i="1"/>
  <c r="P1031" i="1"/>
  <c r="P3174" i="1"/>
  <c r="P358" i="1"/>
  <c r="P3940" i="1"/>
  <c r="P1197" i="1"/>
  <c r="P1849" i="1"/>
  <c r="P3823" i="1"/>
  <c r="P3337" i="1"/>
  <c r="P811" i="1"/>
  <c r="P3107" i="1"/>
  <c r="P3513" i="1"/>
  <c r="P1195" i="1"/>
  <c r="P4098" i="1"/>
  <c r="P2604" i="1"/>
  <c r="P3315" i="1"/>
  <c r="P1689" i="1"/>
  <c r="P22" i="1"/>
  <c r="P3162" i="1"/>
  <c r="P1663" i="1"/>
  <c r="P2633" i="1"/>
  <c r="P236" i="1"/>
  <c r="P315" i="1"/>
  <c r="P2969" i="1"/>
  <c r="P3001" i="1"/>
  <c r="P1936" i="1"/>
  <c r="P1106" i="1"/>
  <c r="P716" i="1"/>
  <c r="P13" i="1"/>
  <c r="P3333" i="1"/>
  <c r="P2654" i="1"/>
  <c r="P3021" i="1"/>
  <c r="P1435" i="1"/>
  <c r="P2499" i="1"/>
  <c r="P789" i="1"/>
  <c r="P137" i="1"/>
  <c r="P1432" i="1"/>
  <c r="P1752" i="1"/>
  <c r="P997" i="1"/>
  <c r="P2908" i="1"/>
  <c r="P3626" i="1"/>
  <c r="P1972" i="1"/>
  <c r="P3164" i="1"/>
  <c r="P3709" i="1"/>
  <c r="P2051" i="1"/>
  <c r="P3339" i="1"/>
  <c r="P804" i="1"/>
  <c r="P1762" i="1"/>
  <c r="P3247" i="1"/>
  <c r="P140" i="1"/>
  <c r="P2942" i="1"/>
  <c r="P1288" i="1"/>
  <c r="P2444" i="1"/>
  <c r="P1224" i="1"/>
  <c r="P3671" i="1"/>
  <c r="P3846" i="1"/>
  <c r="P3412" i="1"/>
  <c r="P3925" i="1"/>
  <c r="P3862" i="1"/>
  <c r="P2230" i="1"/>
  <c r="P2891" i="1"/>
  <c r="P3529" i="1"/>
  <c r="P2378" i="1"/>
  <c r="P398" i="1"/>
  <c r="P2200" i="1"/>
  <c r="P3604" i="1"/>
  <c r="P1367" i="1"/>
  <c r="P391" i="1"/>
  <c r="P3426" i="1"/>
  <c r="P370" i="1"/>
  <c r="P274" i="1"/>
  <c r="P1100" i="1"/>
  <c r="P2609" i="1"/>
  <c r="P987" i="1"/>
  <c r="P2226" i="1"/>
  <c r="P3591" i="1"/>
  <c r="P1534" i="1"/>
  <c r="P2531" i="1"/>
  <c r="P1678" i="1"/>
  <c r="P2282" i="1"/>
  <c r="P1349" i="1"/>
  <c r="P2949" i="1"/>
  <c r="P2310" i="1"/>
  <c r="P746" i="1"/>
  <c r="P1253" i="1"/>
  <c r="P4001" i="1"/>
  <c r="P915" i="1"/>
  <c r="P3160" i="1"/>
  <c r="P1167" i="1"/>
  <c r="P3047" i="1"/>
  <c r="P1276" i="1"/>
  <c r="P3253" i="1"/>
  <c r="P3488" i="1"/>
  <c r="P3913" i="1"/>
  <c r="P193" i="1"/>
  <c r="P2872" i="1"/>
  <c r="P2924" i="1"/>
  <c r="P260" i="1"/>
  <c r="P885" i="1"/>
  <c r="P1989" i="1"/>
  <c r="P3363" i="1"/>
  <c r="P2835" i="1"/>
  <c r="P2600" i="1"/>
  <c r="P3707" i="1"/>
  <c r="P1802" i="1"/>
  <c r="P35" i="1"/>
  <c r="P1778" i="1"/>
  <c r="P2613" i="1"/>
  <c r="P1829" i="1"/>
  <c r="P2655" i="1"/>
  <c r="P283" i="1"/>
  <c r="P1371" i="1"/>
  <c r="P3690" i="1"/>
  <c r="P361" i="1"/>
  <c r="P2408" i="1"/>
  <c r="P2534" i="1"/>
  <c r="P3046" i="1"/>
  <c r="P723" i="1"/>
  <c r="P3439" i="1"/>
  <c r="P1632" i="1"/>
  <c r="P3985" i="1"/>
  <c r="P696" i="1"/>
  <c r="P3295" i="1"/>
  <c r="P1576" i="1"/>
  <c r="P2009" i="1"/>
  <c r="P1818" i="1"/>
  <c r="P3628" i="1"/>
  <c r="P3030" i="1"/>
  <c r="P2712" i="1"/>
  <c r="P2684" i="1"/>
  <c r="P1536" i="1"/>
  <c r="P662" i="1"/>
  <c r="P672" i="1"/>
  <c r="P797" i="1"/>
  <c r="P3014" i="1"/>
  <c r="P3383" i="1"/>
  <c r="P302" i="1"/>
  <c r="P254" i="1"/>
  <c r="P1249" i="1"/>
  <c r="P3213" i="1"/>
  <c r="P3237" i="1"/>
  <c r="P1646" i="1"/>
  <c r="P2934" i="1"/>
  <c r="P2663" i="1"/>
  <c r="P77" i="1"/>
  <c r="P359" i="1"/>
  <c r="P408" i="1"/>
  <c r="P2066" i="1"/>
  <c r="P3722" i="1"/>
  <c r="P1686" i="1"/>
  <c r="P1634" i="1"/>
  <c r="P2984" i="1"/>
  <c r="P350" i="1"/>
  <c r="P4054" i="1"/>
  <c r="P66" i="1"/>
  <c r="P813" i="1"/>
  <c r="P369" i="1"/>
  <c r="P531" i="1"/>
  <c r="P1621" i="1"/>
  <c r="P623" i="1"/>
  <c r="P2164" i="1"/>
  <c r="P483" i="1"/>
  <c r="P202" i="1"/>
  <c r="P2799" i="1"/>
  <c r="P1944" i="1"/>
  <c r="P3070" i="1"/>
  <c r="P281" i="1"/>
  <c r="P3017" i="1"/>
  <c r="P1608" i="1"/>
  <c r="P1893" i="1"/>
  <c r="P3572" i="1"/>
  <c r="P1856" i="1"/>
  <c r="P2093" i="1"/>
  <c r="P1398" i="1"/>
  <c r="P2044" i="1"/>
  <c r="P3625" i="1"/>
  <c r="P3673" i="1"/>
  <c r="P1535" i="1"/>
  <c r="P1776" i="1"/>
  <c r="P795" i="1"/>
  <c r="P2933" i="1"/>
  <c r="P4058" i="1"/>
  <c r="P2546" i="1"/>
  <c r="P3093" i="1"/>
  <c r="P1652" i="1"/>
  <c r="P116" i="1"/>
  <c r="P3037" i="1"/>
  <c r="P2016" i="1"/>
  <c r="P3879" i="1"/>
  <c r="P1985" i="1"/>
  <c r="P1020" i="1"/>
  <c r="P733" i="1"/>
  <c r="P3242" i="1"/>
  <c r="P3474" i="1"/>
  <c r="P2178" i="1"/>
  <c r="P2968" i="1"/>
  <c r="P481" i="1"/>
  <c r="P390" i="1"/>
  <c r="P3008" i="1"/>
  <c r="P1417" i="1"/>
  <c r="P2635" i="1"/>
  <c r="P956" i="1"/>
  <c r="P2698" i="1"/>
  <c r="P1193" i="1"/>
  <c r="P1676" i="1"/>
  <c r="P2087" i="1"/>
  <c r="P3036" i="1"/>
  <c r="P256" i="1"/>
  <c r="P3856" i="1"/>
  <c r="P819" i="1"/>
  <c r="P3306" i="1"/>
  <c r="P995" i="1"/>
  <c r="P1341" i="1"/>
  <c r="P1747" i="1"/>
  <c r="P2794" i="1"/>
  <c r="P3441" i="1"/>
  <c r="P375" i="1"/>
  <c r="P2110" i="1"/>
  <c r="P1745" i="1"/>
  <c r="P311" i="1"/>
  <c r="P629" i="1"/>
  <c r="P2451" i="1"/>
  <c r="P2313" i="1"/>
  <c r="P2046" i="1"/>
  <c r="P2999" i="1"/>
  <c r="P2173" i="1"/>
  <c r="P2876" i="1"/>
  <c r="P115" i="1"/>
  <c r="P1479" i="1"/>
  <c r="P2463" i="1"/>
  <c r="P2937" i="1"/>
  <c r="P348" i="1"/>
  <c r="P394" i="1"/>
  <c r="P1307" i="1"/>
  <c r="P2261" i="1"/>
  <c r="P3465" i="1"/>
  <c r="P2805" i="1"/>
  <c r="P3778" i="1"/>
  <c r="P697" i="1"/>
  <c r="P1864" i="1"/>
  <c r="P2671" i="1"/>
  <c r="P289" i="1"/>
  <c r="P1982" i="1"/>
  <c r="P68" i="1"/>
  <c r="P4096" i="1"/>
  <c r="P2647" i="1"/>
  <c r="P3177" i="1"/>
  <c r="P166" i="1"/>
  <c r="P416" i="1"/>
  <c r="P2121" i="1"/>
  <c r="P2168" i="1"/>
  <c r="P3348" i="1"/>
  <c r="P2005" i="1"/>
  <c r="P212" i="1"/>
  <c r="P2050" i="1"/>
  <c r="P3935" i="1"/>
  <c r="P121" i="1"/>
  <c r="P1218" i="1"/>
  <c r="P1299" i="1"/>
  <c r="P1259" i="1"/>
  <c r="P3041" i="1"/>
  <c r="P3075" i="1"/>
  <c r="P1482" i="1"/>
  <c r="P2669" i="1"/>
  <c r="P271" i="1"/>
  <c r="P409" i="1"/>
  <c r="P2719" i="1"/>
  <c r="P3663" i="1"/>
  <c r="P1845" i="1"/>
  <c r="P792" i="1"/>
  <c r="P2813" i="1"/>
  <c r="P3930" i="1"/>
  <c r="P304" i="1"/>
  <c r="P1746" i="1"/>
  <c r="P205" i="1"/>
  <c r="P20" i="1"/>
  <c r="P976" i="1"/>
  <c r="P2959" i="1"/>
  <c r="P7" i="1"/>
  <c r="P523" i="1"/>
  <c r="P3353" i="1"/>
  <c r="P2780" i="1"/>
  <c r="P2667" i="1"/>
  <c r="P3132" i="1"/>
  <c r="P3386" i="1"/>
  <c r="P3788" i="1"/>
  <c r="P3264" i="1"/>
  <c r="P681" i="1"/>
  <c r="P3318" i="1"/>
  <c r="P2117" i="1"/>
  <c r="P1935" i="1"/>
  <c r="P2259" i="1"/>
  <c r="P1819" i="1"/>
  <c r="P1804" i="1"/>
  <c r="P2993" i="1"/>
  <c r="P1256" i="1"/>
  <c r="P134" i="1"/>
  <c r="P3031" i="1"/>
  <c r="P2721" i="1"/>
  <c r="P1641" i="1"/>
  <c r="P1751" i="1"/>
  <c r="P3783" i="1"/>
  <c r="P3775" i="1"/>
  <c r="P278" i="1"/>
  <c r="P3433" i="1"/>
  <c r="P2659" i="1"/>
  <c r="P2716" i="1"/>
  <c r="P2725" i="1"/>
  <c r="P2971" i="1"/>
  <c r="P319" i="1"/>
  <c r="P2542" i="1"/>
  <c r="P1541" i="1"/>
  <c r="P267" i="1"/>
  <c r="P655" i="1"/>
  <c r="P1525" i="1"/>
  <c r="P1015" i="1"/>
  <c r="P1285" i="1"/>
  <c r="P3522" i="1"/>
  <c r="P751" i="1"/>
  <c r="P2597" i="1"/>
  <c r="P2031" i="1"/>
  <c r="P836" i="1"/>
  <c r="P3359" i="1"/>
  <c r="P3371" i="1"/>
  <c r="P3038" i="1"/>
  <c r="P1539" i="1"/>
  <c r="P3043" i="1"/>
  <c r="P2882" i="1"/>
  <c r="P3511" i="1"/>
  <c r="P64" i="1"/>
  <c r="P1473" i="1"/>
  <c r="P2991" i="1"/>
  <c r="P1510" i="1"/>
  <c r="P2734" i="1"/>
  <c r="P2262" i="1"/>
  <c r="P1321" i="1"/>
  <c r="P333" i="1"/>
  <c r="P3235" i="1"/>
  <c r="P2368" i="1"/>
  <c r="P1643" i="1"/>
  <c r="P3651" i="1"/>
  <c r="P263" i="1"/>
  <c r="P1503" i="1"/>
  <c r="P280" i="1"/>
  <c r="P339" i="1"/>
  <c r="P2474" i="1"/>
  <c r="P3567" i="1"/>
  <c r="P834" i="1"/>
  <c r="P1258" i="1"/>
  <c r="P3260" i="1"/>
  <c r="P2830" i="1"/>
  <c r="P47" i="1"/>
  <c r="P2254" i="1"/>
  <c r="P3159" i="1"/>
  <c r="P1775" i="1"/>
  <c r="P2105" i="1"/>
  <c r="P1528" i="1"/>
  <c r="P1848" i="1"/>
  <c r="P3528" i="1"/>
  <c r="P1271" i="1"/>
  <c r="P685" i="1"/>
  <c r="P3577" i="1"/>
  <c r="P2495" i="1"/>
  <c r="P2057" i="1"/>
  <c r="P3682" i="1"/>
  <c r="P817" i="1"/>
  <c r="P3750" i="1"/>
  <c r="P3064" i="1"/>
  <c r="P732" i="1"/>
  <c r="P3404" i="1"/>
  <c r="P347" i="1"/>
  <c r="P954" i="1"/>
  <c r="P713" i="1"/>
  <c r="P103" i="1"/>
  <c r="P181" i="1"/>
  <c r="P220" i="1"/>
  <c r="P296" i="1"/>
  <c r="P602" i="1"/>
  <c r="P665" i="1"/>
  <c r="P921" i="1"/>
  <c r="P1147" i="1"/>
  <c r="P1344" i="1"/>
  <c r="P1415" i="1"/>
  <c r="P1423" i="1"/>
  <c r="P1425" i="1"/>
  <c r="P1493" i="1"/>
  <c r="P1559" i="1"/>
  <c r="P1567" i="1"/>
  <c r="P2539" i="1"/>
  <c r="P2567" i="1"/>
  <c r="P2946" i="1"/>
  <c r="P3634" i="1"/>
  <c r="P3732" i="1"/>
  <c r="P3772" i="1"/>
  <c r="P3776" i="1"/>
  <c r="P3782" i="1"/>
  <c r="P3863" i="1"/>
  <c r="P3993" i="1"/>
  <c r="P4036" i="1"/>
  <c r="P538" i="1"/>
  <c r="P297" i="1"/>
  <c r="P3389" i="1"/>
  <c r="P3186" i="1"/>
  <c r="P1114" i="1"/>
  <c r="P2527" i="1"/>
  <c r="P2293" i="1"/>
  <c r="P1333" i="1"/>
  <c r="P3171" i="1"/>
  <c r="P3787" i="1"/>
  <c r="P3801" i="1"/>
  <c r="P4005" i="1"/>
  <c r="P3741" i="1"/>
  <c r="P1653" i="1"/>
  <c r="P2152" i="1"/>
  <c r="P2082" i="1"/>
  <c r="P1992" i="1"/>
  <c r="P285" i="1"/>
  <c r="P1954" i="1"/>
  <c r="P1315" i="1"/>
  <c r="P113" i="1"/>
  <c r="P28" i="1"/>
  <c r="P515" i="1"/>
  <c r="P786" i="1"/>
  <c r="P2790" i="1"/>
  <c r="P1328" i="1"/>
  <c r="P1221" i="1"/>
  <c r="P25" i="1"/>
  <c r="P3020" i="1"/>
  <c r="P1474" i="1"/>
  <c r="P3423" i="1"/>
  <c r="P379" i="1"/>
  <c r="P2124" i="1"/>
  <c r="P3153" i="1"/>
  <c r="P355" i="1"/>
  <c r="P1765" i="1"/>
  <c r="P2523" i="1"/>
  <c r="P2820" i="1"/>
  <c r="P1926" i="1"/>
  <c r="P1293" i="1"/>
  <c r="P2989" i="1"/>
  <c r="P3546" i="1"/>
  <c r="P393" i="1"/>
  <c r="P383" i="1"/>
  <c r="P1756" i="1"/>
  <c r="P2829" i="1"/>
  <c r="P89" i="1"/>
  <c r="P810" i="1"/>
  <c r="P1283" i="1"/>
  <c r="P1429" i="1"/>
  <c r="P332" i="1"/>
  <c r="P1806" i="1"/>
  <c r="P1781" i="1"/>
  <c r="P2342" i="1"/>
  <c r="P3379" i="1"/>
  <c r="P3508" i="1"/>
  <c r="P3721" i="1"/>
  <c r="P2870" i="1"/>
  <c r="P261" i="1"/>
  <c r="P738" i="1"/>
  <c r="P396" i="1"/>
  <c r="P3281" i="1"/>
  <c r="P43" i="1"/>
  <c r="P326" i="1"/>
  <c r="P1216" i="1"/>
  <c r="P3716" i="1"/>
  <c r="P3975" i="1"/>
  <c r="P615" i="1"/>
  <c r="P1022" i="1"/>
  <c r="P306" i="1"/>
  <c r="P3274" i="1"/>
  <c r="P2111" i="1"/>
  <c r="P3216" i="1"/>
  <c r="P323" i="1"/>
  <c r="P128" i="1"/>
  <c r="P1903" i="1"/>
  <c r="P3231" i="1"/>
  <c r="P3715" i="1"/>
  <c r="P3768" i="1"/>
  <c r="P4108" i="1"/>
  <c r="P3556" i="1"/>
  <c r="P2186" i="1"/>
  <c r="P1373" i="1"/>
  <c r="P2616" i="1"/>
  <c r="P2288" i="1"/>
  <c r="P3819" i="1"/>
  <c r="P2255" i="1"/>
  <c r="P3827" i="1"/>
  <c r="P654" i="1"/>
  <c r="P2272" i="1"/>
  <c r="P1624" i="1"/>
  <c r="P2328" i="1"/>
  <c r="P2715" i="1"/>
  <c r="P3640" i="1"/>
  <c r="P318" i="1"/>
  <c r="P2286" i="1"/>
  <c r="P1568" i="1"/>
  <c r="P249" i="1"/>
  <c r="P3007" i="1"/>
  <c r="P1910" i="1"/>
  <c r="P170" i="1"/>
  <c r="P1156" i="1"/>
  <c r="P2879" i="1"/>
  <c r="P1033" i="1"/>
  <c r="P3349" i="1"/>
  <c r="P977" i="1"/>
  <c r="P1761" i="1"/>
  <c r="P2461" i="1"/>
  <c r="P2021" i="1"/>
  <c r="P2965" i="1"/>
  <c r="P243" i="1"/>
  <c r="P3204" i="1"/>
  <c r="P1426" i="1"/>
  <c r="P1792" i="1"/>
  <c r="P3342" i="1"/>
  <c r="P2307" i="1"/>
  <c r="P869" i="1"/>
  <c r="P337" i="1"/>
  <c r="P660" i="1"/>
  <c r="P273" i="1"/>
  <c r="P2300" i="1"/>
  <c r="P3351" i="1"/>
  <c r="P2987" i="1"/>
  <c r="P838" i="1"/>
  <c r="P15" i="1"/>
  <c r="P363" i="1"/>
  <c r="P1794" i="1"/>
  <c r="P2540" i="1"/>
  <c r="P421" i="1"/>
  <c r="P2981" i="1"/>
  <c r="P3408" i="1"/>
  <c r="P942" i="1"/>
  <c r="P3149" i="1"/>
  <c r="P1511" i="1"/>
  <c r="P321" i="1"/>
  <c r="P2094" i="1"/>
  <c r="P3558" i="1"/>
  <c r="P1134" i="1"/>
  <c r="P469" i="1"/>
  <c r="P3659" i="1"/>
  <c r="P988" i="1"/>
  <c r="P3714" i="1"/>
  <c r="P524" i="1"/>
  <c r="P3756" i="1"/>
  <c r="P1222" i="1"/>
  <c r="P109" i="1"/>
  <c r="P628" i="1"/>
  <c r="P1522" i="1"/>
  <c r="P387" i="1"/>
  <c r="P3382" i="1"/>
  <c r="P1627" i="1"/>
  <c r="P2929" i="1"/>
  <c r="P2387" i="1"/>
  <c r="P798" i="1"/>
  <c r="P1191" i="1"/>
  <c r="P2658" i="1"/>
  <c r="P2828" i="1"/>
  <c r="P1076" i="1"/>
  <c r="P2979" i="1"/>
  <c r="P961" i="1"/>
  <c r="P465" i="1"/>
  <c r="P2097" i="1"/>
  <c r="P1649" i="1"/>
  <c r="P828" i="1"/>
  <c r="P1087" i="1"/>
  <c r="P3346" i="1"/>
  <c r="P3494" i="1"/>
  <c r="P3723" i="1"/>
  <c r="P325" i="1"/>
  <c r="P2061" i="1"/>
  <c r="P1699" i="1"/>
  <c r="P3786" i="1"/>
  <c r="P3658" i="1"/>
  <c r="P2986" i="1"/>
  <c r="P2088" i="1"/>
  <c r="P1941" i="1"/>
  <c r="P3414" i="1"/>
  <c r="P290" i="1"/>
  <c r="P382" i="1"/>
  <c r="P2602" i="1"/>
  <c r="P1433" i="1"/>
  <c r="P2337" i="1"/>
  <c r="P1716" i="1"/>
  <c r="P2302" i="1"/>
  <c r="P717" i="1"/>
  <c r="P2284" i="1"/>
  <c r="P3245" i="1"/>
  <c r="P221" i="1"/>
  <c r="P3271" i="1"/>
  <c r="P1225" i="1"/>
  <c r="P69" i="1"/>
  <c r="P2078" i="1"/>
  <c r="P1330" i="1"/>
  <c r="P2699" i="1"/>
  <c r="P3336" i="1"/>
  <c r="P631" i="1"/>
  <c r="P3010" i="1"/>
  <c r="P994" i="1"/>
  <c r="P381" i="1"/>
  <c r="P2122" i="1"/>
  <c r="P1633" i="1"/>
  <c r="P45" i="1"/>
  <c r="P1912" i="1"/>
  <c r="P44" i="1"/>
  <c r="P2678" i="1"/>
  <c r="P1965" i="1"/>
  <c r="P3066" i="1"/>
  <c r="P3405" i="1"/>
  <c r="P206" i="1"/>
  <c r="P808" i="1"/>
  <c r="P709" i="1"/>
  <c r="P349" i="1"/>
  <c r="P242" i="1"/>
  <c r="P535" i="1"/>
  <c r="P104" i="1"/>
  <c r="P3402" i="1"/>
  <c r="P1252" i="1"/>
  <c r="P53" i="1"/>
  <c r="P1706" i="1"/>
  <c r="P2033" i="1"/>
  <c r="P2032" i="1"/>
  <c r="P1659" i="1"/>
  <c r="P1187" i="1"/>
  <c r="P3000" i="1"/>
  <c r="P158" i="1"/>
  <c r="P2875" i="1"/>
  <c r="P3549" i="1"/>
  <c r="P3252" i="1"/>
  <c r="P1844" i="1"/>
  <c r="P695" i="1"/>
  <c r="P705" i="1"/>
  <c r="P3343" i="1"/>
  <c r="P346" i="1"/>
  <c r="P222" i="1"/>
  <c r="P3839" i="1"/>
  <c r="P3025" i="1"/>
  <c r="P706" i="1"/>
  <c r="P2618" i="1"/>
  <c r="P701" i="1"/>
  <c r="P3753" i="1"/>
  <c r="P1810" i="1"/>
  <c r="P2065" i="1"/>
  <c r="P262" i="1"/>
  <c r="P1199" i="1"/>
  <c r="P288" i="1"/>
  <c r="P3697" i="1"/>
  <c r="P600" i="1"/>
  <c r="P2811" i="1"/>
  <c r="P1096" i="1"/>
  <c r="P1730" i="1"/>
  <c r="P94" i="1"/>
  <c r="P3571" i="1"/>
  <c r="P658" i="1"/>
  <c r="P91" i="1"/>
  <c r="P2340" i="1"/>
  <c r="P1209" i="1"/>
  <c r="P2974" i="1"/>
  <c r="P704" i="1"/>
  <c r="P228" i="1"/>
  <c r="P3506" i="1"/>
  <c r="P3532" i="1"/>
  <c r="P3483" i="1"/>
  <c r="P3299" i="1"/>
  <c r="P3288" i="1"/>
  <c r="P3115" i="1"/>
  <c r="P3490" i="1"/>
  <c r="P356" i="1"/>
  <c r="P413" i="1"/>
  <c r="P2841" i="1"/>
  <c r="P649" i="1"/>
  <c r="P2720" i="1"/>
  <c r="P2462" i="1"/>
  <c r="P2791" i="1"/>
  <c r="P2679" i="1"/>
  <c r="P4085" i="1"/>
  <c r="P532" i="1"/>
  <c r="P3614" i="1"/>
  <c r="P42" i="1"/>
  <c r="P2940" i="1"/>
  <c r="P3362" i="1"/>
  <c r="P827" i="1"/>
  <c r="P1967" i="1"/>
  <c r="P749" i="1"/>
  <c r="P1953" i="1"/>
  <c r="P3637" i="1"/>
  <c r="P1295" i="1"/>
  <c r="P3215" i="1"/>
  <c r="P1309" i="1"/>
  <c r="P1282" i="1"/>
  <c r="P3895" i="1"/>
  <c r="P2003" i="1"/>
  <c r="P2676" i="1"/>
  <c r="P3045" i="1"/>
  <c r="P57" i="1"/>
  <c r="P533" i="1"/>
  <c r="P2480" i="1"/>
  <c r="P1312" i="1"/>
  <c r="P4059" i="1"/>
  <c r="P3283" i="1"/>
  <c r="P352" i="1"/>
  <c r="P1911" i="1"/>
  <c r="P3091" i="1"/>
  <c r="P1189" i="1"/>
  <c r="P2445" i="1"/>
  <c r="P1520" i="1"/>
  <c r="P3239" i="1"/>
  <c r="P1836" i="1"/>
  <c r="P3003" i="1"/>
  <c r="P2476" i="1"/>
  <c r="P1587" i="1"/>
  <c r="P3176" i="1"/>
  <c r="P1977" i="1"/>
  <c r="P67" i="1"/>
  <c r="P1554" i="1"/>
  <c r="P2704" i="1"/>
  <c r="P1664" i="1"/>
  <c r="P791" i="1"/>
  <c r="P3717" i="1"/>
  <c r="P406" i="1"/>
  <c r="P679" i="1"/>
  <c r="P2661" i="1"/>
  <c r="P46" i="1"/>
  <c r="P510" i="1"/>
  <c r="P3387" i="1"/>
  <c r="P1524" i="1"/>
  <c r="P1797" i="1"/>
  <c r="P1854" i="1"/>
  <c r="P3435" i="1"/>
  <c r="P760" i="1"/>
  <c r="P1850" i="1"/>
  <c r="P3284" i="1"/>
  <c r="P644" i="1"/>
  <c r="P1004" i="1"/>
  <c r="P322" i="1"/>
  <c r="P553" i="1"/>
  <c r="P2532" i="1"/>
  <c r="P2237" i="1"/>
  <c r="P1301" i="1"/>
  <c r="P3585" i="1"/>
  <c r="P3781" i="1"/>
  <c r="P1531" i="1"/>
  <c r="P3504" i="1"/>
  <c r="P500" i="1"/>
  <c r="P1859" i="1"/>
  <c r="P962" i="1"/>
  <c r="P2982" i="1"/>
  <c r="P1968" i="1"/>
  <c r="P3576" i="1"/>
  <c r="P3340" i="1"/>
  <c r="P2637" i="1"/>
  <c r="P2528" i="1"/>
  <c r="P3945" i="1"/>
  <c r="P60" i="1"/>
  <c r="P3526" i="1"/>
  <c r="P1728" i="1"/>
  <c r="P1607" i="1"/>
  <c r="P51" i="1"/>
  <c r="P1211" i="1"/>
  <c r="P2058" i="1"/>
  <c r="P2736" i="1"/>
  <c r="P313" i="1"/>
  <c r="P3175" i="1"/>
  <c r="P3130" i="1"/>
  <c r="P364" i="1"/>
  <c r="P3834" i="1"/>
  <c r="P362" i="1"/>
  <c r="P3708" i="1"/>
  <c r="P400" i="1"/>
  <c r="P3102" i="1"/>
  <c r="P1269" i="1"/>
  <c r="P2242" i="1"/>
  <c r="P3300" i="1"/>
  <c r="P743" i="1"/>
  <c r="P1247" i="1"/>
  <c r="P3226" i="1"/>
  <c r="P299" i="1"/>
  <c r="P572" i="1"/>
  <c r="P3328" i="1"/>
  <c r="P3915" i="1"/>
  <c r="P2562" i="1"/>
  <c r="P3611" i="1"/>
  <c r="P3438" i="1"/>
  <c r="P2034" i="1"/>
  <c r="P3777" i="1"/>
  <c r="P727" i="1"/>
  <c r="P661" i="1"/>
  <c r="P894" i="1"/>
  <c r="P2043" i="1"/>
  <c r="P2265" i="1"/>
  <c r="P389" i="1"/>
  <c r="P120" i="1"/>
  <c r="P2385" i="1"/>
  <c r="P3509" i="1"/>
  <c r="P324" i="1"/>
  <c r="P3676" i="1"/>
  <c r="P3799" i="1"/>
  <c r="P3324" i="1"/>
  <c r="P3457" i="1"/>
  <c r="P342" i="1"/>
  <c r="P3019" i="1"/>
  <c r="P336" i="1"/>
  <c r="P3015" i="1"/>
  <c r="P8" i="1"/>
  <c r="P328" i="1"/>
  <c r="P3357" i="1"/>
  <c r="P4037" i="1"/>
  <c r="P2020" i="1"/>
  <c r="P16" i="1"/>
  <c r="P896" i="1"/>
  <c r="P3633" i="1"/>
  <c r="P2023" i="1"/>
  <c r="P2270" i="1"/>
  <c r="P3475" i="1"/>
  <c r="P1219" i="1"/>
  <c r="P835" i="1"/>
  <c r="P29" i="1"/>
  <c r="P2187" i="1"/>
  <c r="P2452" i="1"/>
  <c r="P2708" i="1"/>
  <c r="P1471" i="1"/>
  <c r="P2536" i="1"/>
  <c r="P3872" i="1"/>
  <c r="P522" i="1"/>
  <c r="P3277" i="1"/>
  <c r="P590" i="1"/>
  <c r="P1772" i="1"/>
  <c r="P682" i="1"/>
  <c r="P41" i="1"/>
  <c r="P1516" i="1"/>
  <c r="P643" i="1"/>
  <c r="P2795" i="1"/>
  <c r="P3588" i="1"/>
  <c r="P1306" i="1"/>
  <c r="P3326" i="1"/>
  <c r="P1940" i="1"/>
  <c r="P2047" i="1"/>
  <c r="P1000" i="1"/>
  <c r="P2998" i="1"/>
  <c r="P974" i="1"/>
  <c r="P2063" i="1"/>
  <c r="P294" i="1"/>
  <c r="P1570" i="1"/>
  <c r="P2985" i="1"/>
  <c r="P947" i="1"/>
  <c r="P667" i="1"/>
  <c r="P3704" i="1"/>
  <c r="P330" i="1"/>
  <c r="P1540" i="1"/>
  <c r="P1658" i="1"/>
  <c r="P2611" i="1"/>
  <c r="P395" i="1"/>
  <c r="P1332" i="1"/>
  <c r="P3012" i="1"/>
  <c r="P1345" i="1"/>
  <c r="P953" i="1"/>
  <c r="P12" i="1"/>
  <c r="P796" i="1"/>
  <c r="P1518" i="1"/>
  <c r="P1694" i="1"/>
  <c r="P3418" i="1"/>
  <c r="P39" i="1"/>
  <c r="P1679" i="1"/>
  <c r="P9" i="1"/>
  <c r="P189" i="1"/>
  <c r="P410" i="1"/>
  <c r="P1948" i="1"/>
  <c r="P329" i="1"/>
  <c r="P978" i="1"/>
  <c r="P1392" i="1"/>
  <c r="P1019" i="1"/>
  <c r="P989" i="1"/>
  <c r="P373" i="1"/>
  <c r="P2739" i="1"/>
  <c r="P788" i="1"/>
  <c r="P3024" i="1"/>
  <c r="P2932" i="1"/>
  <c r="P3006" i="1"/>
  <c r="P1317" i="1"/>
  <c r="P4064" i="1"/>
  <c r="P2706" i="1"/>
  <c r="P1623" i="1"/>
  <c r="P209" i="1"/>
  <c r="P972" i="1"/>
  <c r="P3029" i="1"/>
  <c r="P3482" i="1"/>
  <c r="P3550" i="1"/>
  <c r="P2227" i="1"/>
  <c r="P2040" i="1"/>
  <c r="P2711" i="1"/>
  <c r="P2550" i="1"/>
  <c r="P1205" i="1"/>
  <c r="P4038" i="1"/>
  <c r="P3763" i="1"/>
  <c r="P3774" i="1"/>
  <c r="P2675" i="1"/>
  <c r="P119" i="1"/>
  <c r="P1322" i="1"/>
  <c r="P3221" i="1"/>
  <c r="P2409" i="1"/>
  <c r="P1213" i="1"/>
  <c r="P1645" i="1"/>
  <c r="P1753" i="1"/>
  <c r="P1302" i="1"/>
  <c r="P1353" i="1"/>
  <c r="P2738" i="1"/>
  <c r="P742" i="1"/>
  <c r="P30" i="1"/>
  <c r="P344" i="1"/>
  <c r="P2541" i="1"/>
  <c r="P1523" i="1"/>
  <c r="P440" i="1"/>
  <c r="P1777" i="1"/>
  <c r="P2722" i="1"/>
  <c r="P1691" i="1"/>
  <c r="P3557" i="1"/>
  <c r="P985" i="1"/>
  <c r="P18" i="1"/>
  <c r="P3755" i="1"/>
  <c r="P1635" i="1"/>
  <c r="P2015" i="1"/>
  <c r="P3304" i="1"/>
  <c r="P3795" i="1"/>
  <c r="P645" i="1"/>
  <c r="P2666" i="1"/>
  <c r="P1220" i="1"/>
  <c r="P1009" i="1"/>
  <c r="P833" i="1"/>
  <c r="P3983" i="1"/>
  <c r="P2926" i="1"/>
  <c r="P3587" i="1"/>
  <c r="P1946" i="1"/>
  <c r="P1339" i="1"/>
  <c r="P3377" i="1"/>
  <c r="P3636" i="1"/>
  <c r="P3050" i="1"/>
  <c r="P3255" i="1"/>
  <c r="P2526" i="1"/>
  <c r="P686" i="1"/>
  <c r="P2554" i="1"/>
  <c r="P3341" i="1"/>
  <c r="P3005" i="1"/>
  <c r="P3830" i="1"/>
  <c r="P801" i="1"/>
  <c r="P669" i="1"/>
  <c r="P4069" i="1"/>
  <c r="P3559" i="1"/>
  <c r="P1542" i="1"/>
  <c r="P183" i="1"/>
  <c r="P1966" i="1"/>
  <c r="P402" i="1"/>
  <c r="P1838" i="1"/>
  <c r="P957" i="1"/>
  <c r="P1969" i="1"/>
  <c r="P3238" i="1"/>
  <c r="P412" i="1"/>
  <c r="P2899" i="1"/>
  <c r="P1204" i="1"/>
  <c r="P1316" i="1"/>
  <c r="P3391" i="1"/>
  <c r="P3361" i="1"/>
  <c r="P2524" i="1"/>
  <c r="P3" i="1"/>
  <c r="P213" i="1"/>
  <c r="P3440" i="1"/>
  <c r="P108" i="1"/>
  <c r="P3693" i="1"/>
  <c r="P1976" i="1"/>
  <c r="P736" i="1"/>
  <c r="P2100" i="1"/>
  <c r="P335" i="1"/>
  <c r="P2269" i="1"/>
  <c r="P1950" i="1"/>
  <c r="P3849" i="1"/>
  <c r="P1274" i="1"/>
  <c r="P924" i="1"/>
  <c r="P2459" i="1"/>
  <c r="P659" i="1"/>
  <c r="P6" i="1"/>
  <c r="P1268" i="1"/>
  <c r="P3035" i="1"/>
  <c r="P1016" i="1"/>
  <c r="P102" i="1"/>
  <c r="P2018" i="1"/>
  <c r="P360" i="1"/>
  <c r="P3230" i="1"/>
  <c r="P38" i="1"/>
  <c r="P56" i="1"/>
  <c r="P2007" i="1"/>
  <c r="P48" i="1"/>
  <c r="P707" i="1"/>
  <c r="P1897" i="1"/>
  <c r="P1395" i="1"/>
  <c r="P715" i="1"/>
  <c r="P3413" i="1"/>
  <c r="P3814" i="1"/>
  <c r="P23" i="1"/>
  <c r="P558" i="1"/>
  <c r="P2686" i="1"/>
  <c r="P3069" i="1"/>
  <c r="P3689" i="1"/>
  <c r="P2954" i="1"/>
  <c r="P3165" i="1"/>
  <c r="P317" i="1"/>
  <c r="P295" i="1"/>
  <c r="P1308" i="1"/>
  <c r="P2955" i="1"/>
  <c r="P1375" i="1"/>
  <c r="P2073" i="1"/>
  <c r="P3748" i="1"/>
  <c r="P2944" i="1"/>
  <c r="P419" i="1"/>
  <c r="P2589" i="1"/>
  <c r="P3664" i="1"/>
  <c r="P3286" i="1"/>
  <c r="P3406" i="1"/>
  <c r="P334" i="1"/>
  <c r="P2917" i="1"/>
  <c r="P3307" i="1"/>
  <c r="P3275" i="1"/>
  <c r="P2076" i="1"/>
  <c r="P3800" i="1"/>
  <c r="P2620" i="1"/>
  <c r="P2225" i="1"/>
  <c r="P1210" i="1"/>
  <c r="P1748" i="1"/>
  <c r="P3312" i="1"/>
  <c r="P1207" i="1"/>
  <c r="P2331" i="1"/>
  <c r="P1822" i="1"/>
  <c r="P1005" i="1"/>
  <c r="P3752" i="1"/>
  <c r="P724" i="1"/>
  <c r="P255" i="1"/>
  <c r="P1908" i="1"/>
  <c r="P1006" i="1"/>
  <c r="P1725" i="1"/>
  <c r="P420" i="1"/>
  <c r="P2707" i="1"/>
  <c r="P3979" i="1"/>
  <c r="P2000" i="1"/>
  <c r="P2332" i="1"/>
  <c r="P187" i="1"/>
  <c r="P2027" i="1"/>
  <c r="P59" i="1"/>
  <c r="P1526" i="1"/>
  <c r="P4079" i="1"/>
  <c r="P2026" i="1"/>
  <c r="P2029" i="1"/>
  <c r="P54" i="1"/>
  <c r="P2645" i="1"/>
  <c r="P823" i="1"/>
  <c r="P2383" i="1"/>
  <c r="P401" i="1"/>
  <c r="P1457" i="1"/>
  <c r="P2074" i="1"/>
  <c r="P3518" i="1"/>
  <c r="P2049" i="1"/>
  <c r="P298" i="1"/>
  <c r="P1350" i="1"/>
  <c r="P1955" i="1"/>
  <c r="P2927" i="1"/>
  <c r="P923" i="1"/>
  <c r="P3011" i="1"/>
  <c r="P3022" i="1"/>
  <c r="P1206" i="1"/>
  <c r="P737" i="1"/>
  <c r="P3661" i="1"/>
  <c r="P3106" i="1"/>
  <c r="P653" i="1"/>
  <c r="P367" i="1"/>
  <c r="P3018" i="1"/>
  <c r="P2071" i="1"/>
  <c r="P3125" i="1"/>
  <c r="P1979" i="1"/>
  <c r="P1273" i="1"/>
  <c r="P357" i="1"/>
  <c r="P1975" i="1"/>
  <c r="P3939" i="1"/>
  <c r="P508" i="1"/>
  <c r="P594" i="1"/>
  <c r="P1010" i="1"/>
  <c r="P1042" i="1"/>
  <c r="P2482" i="1"/>
  <c r="P3146" i="1"/>
  <c r="P3261" i="1"/>
  <c r="P540" i="1"/>
  <c r="P1690" i="1"/>
  <c r="P1139" i="1"/>
  <c r="P284" i="1"/>
  <c r="P2931" i="1"/>
  <c r="P3222" i="1"/>
  <c r="P2072" i="1"/>
  <c r="P3048" i="1"/>
  <c r="P2728" i="1"/>
  <c r="P3217" i="1"/>
  <c r="P2037" i="1"/>
  <c r="P1693" i="1"/>
  <c r="P2975" i="1"/>
  <c r="P2537" i="1"/>
  <c r="P2664" i="1"/>
  <c r="P3758" i="1"/>
  <c r="P1097" i="1"/>
  <c r="P2615" i="1"/>
  <c r="P2456" i="1"/>
  <c r="P1973" i="1"/>
  <c r="P3109" i="1"/>
  <c r="P2832" i="1"/>
  <c r="P82" i="1"/>
  <c r="P2052" i="1"/>
  <c r="P1970" i="1"/>
  <c r="P1981" i="1"/>
  <c r="P2035" i="1"/>
  <c r="P2209" i="1"/>
  <c r="P3199" i="1"/>
  <c r="P368" i="1"/>
  <c r="P703" i="1"/>
  <c r="P10" i="1"/>
  <c r="P1001" i="1"/>
  <c r="P610" i="1"/>
  <c r="P3330" i="1"/>
  <c r="P3427" i="1"/>
  <c r="P1201" i="1"/>
  <c r="P622" i="1"/>
  <c r="P2345" i="1"/>
  <c r="P3117" i="1"/>
  <c r="P3198" i="1"/>
  <c r="P981" i="1"/>
  <c r="P3365" i="1"/>
  <c r="P806" i="1"/>
  <c r="P2598" i="1"/>
  <c r="P2437" i="1"/>
  <c r="P2079" i="1"/>
  <c r="P3519" i="1"/>
  <c r="P2653" i="1"/>
  <c r="P1337" i="1"/>
  <c r="P3719" i="1"/>
  <c r="P130" i="1"/>
  <c r="P219" i="1"/>
  <c r="P3892" i="1"/>
  <c r="P34" i="1"/>
  <c r="P63" i="1"/>
  <c r="P2075" i="1"/>
  <c r="P2054" i="1"/>
  <c r="P536" i="1"/>
  <c r="P2941" i="1"/>
  <c r="P2006" i="1"/>
  <c r="P218" i="1"/>
  <c r="P1170" i="1"/>
  <c r="P2731" i="1"/>
  <c r="P2389" i="1"/>
  <c r="P691" i="1"/>
  <c r="P1366" i="1"/>
  <c r="P2070" i="1"/>
  <c r="P871" i="1"/>
  <c r="P365" i="1"/>
  <c r="P3191" i="1"/>
  <c r="P3458" i="1"/>
  <c r="P1168" i="1"/>
  <c r="P1750" i="1"/>
  <c r="P963" i="1"/>
  <c r="P2361" i="1"/>
  <c r="P1311" i="1"/>
  <c r="P2992" i="1"/>
  <c r="P2159" i="1"/>
  <c r="P185" i="1"/>
  <c r="P2665" i="1"/>
  <c r="P88" i="1"/>
  <c r="P1338" i="1"/>
  <c r="P2885" i="1"/>
  <c r="P1343" i="1"/>
  <c r="P4107" i="1"/>
  <c r="P2011" i="1"/>
  <c r="P2024" i="1"/>
  <c r="P1026" i="1"/>
  <c r="P589" i="1"/>
  <c r="P444" i="1"/>
  <c r="P547" i="1"/>
  <c r="P690" i="1"/>
  <c r="P2008" i="1"/>
  <c r="P1085" i="1"/>
  <c r="P1759" i="1"/>
  <c r="P3081" i="1"/>
  <c r="P1889" i="1"/>
  <c r="P1830" i="1"/>
  <c r="P3083" i="1"/>
  <c r="P3378" i="1"/>
  <c r="P2013" i="1"/>
  <c r="P996" i="1"/>
  <c r="P2252" i="1"/>
  <c r="P3148" i="1"/>
  <c r="P1611" i="1"/>
  <c r="P2041" i="1"/>
  <c r="P152" i="1"/>
  <c r="P3141" i="1"/>
  <c r="P2735" i="1"/>
  <c r="P1986" i="1"/>
  <c r="P2025" i="1"/>
  <c r="P1755" i="1"/>
  <c r="P1958" i="1"/>
  <c r="P2902" i="1"/>
  <c r="P755" i="1"/>
  <c r="P2740" i="1"/>
  <c r="P1212" i="1"/>
  <c r="P141" i="1"/>
  <c r="P2859" i="1"/>
  <c r="P3790" i="1"/>
  <c r="P2431" i="1"/>
  <c r="P1592" i="1"/>
  <c r="P2727" i="1"/>
  <c r="P1947" i="1"/>
  <c r="P1713" i="1"/>
  <c r="P2118" i="1"/>
  <c r="P700" i="1"/>
  <c r="P2080" i="1"/>
  <c r="P2680" i="1"/>
  <c r="P3650" i="1"/>
  <c r="P1647" i="1"/>
  <c r="P2064" i="1"/>
  <c r="P1957" i="1"/>
  <c r="P250" i="1"/>
  <c r="P689" i="1"/>
  <c r="P2036" i="1"/>
  <c r="P2498" i="1"/>
  <c r="P1319" i="1"/>
  <c r="P61" i="1"/>
  <c r="P1181" i="1"/>
  <c r="P1443" i="1"/>
  <c r="P372" i="1"/>
  <c r="P403" i="1"/>
  <c r="P3470" i="1"/>
  <c r="P517" i="1"/>
  <c r="P1436" i="1"/>
  <c r="P3120" i="1"/>
  <c r="P673" i="1"/>
  <c r="P980" i="1"/>
  <c r="P4097" i="1"/>
  <c r="P1313" i="1"/>
  <c r="P1956" i="1"/>
  <c r="P2733" i="1"/>
  <c r="P1517" i="1"/>
  <c r="P1323" i="1"/>
  <c r="P3367" i="1"/>
  <c r="P2705" i="1"/>
  <c r="P1007" i="1"/>
  <c r="P527" i="1"/>
  <c r="P3840" i="1"/>
  <c r="P4042" i="1"/>
  <c r="P3092" i="1"/>
  <c r="P971" i="1"/>
  <c r="P1003" i="1"/>
  <c r="P1980" i="1"/>
  <c r="P1014" i="1"/>
  <c r="P671" i="1"/>
  <c r="P650" i="1"/>
  <c r="P1962" i="1"/>
  <c r="P3068" i="1"/>
  <c r="P1919" i="1"/>
  <c r="P168" i="1"/>
  <c r="P1002" i="1"/>
  <c r="P124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G9" i="23" l="1"/>
  <c r="G10" i="23"/>
  <c r="G2" i="23"/>
  <c r="G12" i="23"/>
  <c r="G4" i="23"/>
  <c r="G7" i="23"/>
  <c r="H9" i="23"/>
  <c r="G8" i="23"/>
  <c r="H2" i="23"/>
  <c r="H10" i="23"/>
  <c r="H4" i="23"/>
  <c r="H12" i="23"/>
  <c r="H5" i="23"/>
  <c r="H13" i="23"/>
  <c r="H6" i="23"/>
  <c r="G5" i="23"/>
  <c r="H7" i="23"/>
  <c r="G6" i="23"/>
  <c r="G13" i="23"/>
  <c r="H8" i="23"/>
  <c r="E11" i="23"/>
  <c r="H11" i="23" s="1"/>
  <c r="E3" i="23"/>
  <c r="H3" i="23" s="1"/>
  <c r="F10" i="23"/>
  <c r="F9" i="23"/>
  <c r="F8" i="23"/>
  <c r="F7" i="23"/>
  <c r="F2" i="23"/>
  <c r="F6" i="23"/>
  <c r="F13" i="23"/>
  <c r="F5" i="23"/>
  <c r="F12" i="23"/>
  <c r="F4" i="23"/>
  <c r="F11" i="23" l="1"/>
  <c r="F3" i="23"/>
  <c r="G11" i="23"/>
  <c r="G3" i="23"/>
</calcChain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<sst xmlns="http://schemas.openxmlformats.org/spreadsheetml/2006/main" count="33036" uniqueCount="8405">
  <si>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</si>
  <si>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</si>
  <si>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</si>
  <si>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</si>
  <si>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</si>
  <si>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</si>
  <si>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</si>
  <si>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</si>
  <si>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</si>
  <si>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</si>
  <si>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</si>
  <si>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</si>
  <si>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</si>
  <si>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</si>
  <si>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</si>
  <si>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</si>
  <si>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</si>
  <si>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</si>
  <si>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</si>
  <si>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</si>
  <si>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</si>
  <si>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</si>
  <si>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</si>
  <si>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</si>
  <si>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</si>
  <si>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</si>
  <si>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</si>
  <si>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</si>
  <si>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</si>
  <si>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</si>
  <si>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</si>
  <si>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</si>
  <si>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</si>
  <si>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</si>
  <si>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</si>
  <si>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</si>
  <si>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</si>
  <si>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</si>
  <si>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</si>
  <si>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</si>
  <si>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</si>
  <si>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</si>
  <si>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</si>
  <si>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</si>
  <si>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</si>
  <si>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</si>
  <si>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</si>
  <si>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</si>
  <si>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</si>
  <si>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</si>
  <si>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</si>
  <si>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</si>
  <si>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</si>
  <si>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</si>
  <si>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</si>
  <si>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</si>
  <si>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</si>
  <si>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</si>
  <si>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</si>
  <si>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</si>
  <si>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</si>
  <si>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</si>
  <si>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</si>
  <si>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</si>
  <si>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</si>
  <si>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</si>
  <si>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</si>
  <si>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</si>
  <si>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</si>
  <si>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</si>
  <si>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</si>
  <si>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</si>
  <si>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</si>
  <si>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</si>
  <si>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</si>
  <si>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</si>
  <si>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</si>
  <si>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</si>
  <si>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</si>
  <si>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</si>
  <si>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</si>
  <si>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</si>
  <si>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</si>
  <si>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</si>
  <si>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</si>
  <si>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</si>
  <si>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</si>
  <si>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</si>
  <si>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</si>
  <si>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</si>
  <si>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</si>
  <si>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</si>
  <si>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</si>
  <si>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</si>
  <si>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</si>
  <si>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</si>
  <si>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</si>
  <si>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</si>
  <si>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</si>
  <si>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</si>
  <si>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</si>
  <si>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</si>
  <si>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</si>
  <si>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</si>
  <si>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</si>
  <si>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</si>
  <si>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</si>
  <si>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</si>
  <si>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</si>
  <si>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</si>
  <si>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</si>
  <si>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</si>
  <si>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</si>
  <si>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</si>
  <si>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</si>
  <si>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</si>
  <si>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</si>
  <si>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</si>
  <si>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</si>
  <si>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</si>
  <si>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</si>
  <si>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</si>
  <si>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</si>
  <si>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</si>
  <si>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</si>
  <si>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</si>
  <si>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</si>
  <si>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</si>
  <si>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</si>
  <si>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</si>
  <si>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</si>
  <si>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</si>
  <si>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</si>
  <si>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</si>
  <si>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</si>
  <si>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</si>
  <si>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</si>
  <si>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</si>
  <si>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</si>
  <si>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</si>
  <si>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</si>
  <si>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</si>
  <si>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</si>
  <si>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</si>
  <si>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</si>
  <si>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</si>
  <si>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</si>
  <si>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</si>
  <si>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</si>
  <si>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</si>
  <si>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</si>
  <si>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</si>
  <si>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</si>
  <si>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</si>
  <si>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</si>
  <si>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</si>
  <si>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</si>
  <si>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</si>
  <si>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</si>
  <si>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</si>
  <si>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</si>
  <si>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</si>
  <si>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</si>
  <si>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</si>
  <si>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</si>
  <si>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</si>
  <si>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</si>
  <si>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</si>
  <si>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</si>
  <si>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</si>
  <si>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</si>
  <si>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</si>
  <si>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</si>
  <si>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</si>
  <si>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</si>
  <si>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</si>
  <si>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</si>
  <si>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</si>
  <si>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</si>
  <si>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</si>
  <si>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</si>
  <si>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</si>
  <si>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</si>
  <si>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</si>
  <si>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</si>
  <si>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</si>
  <si>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</si>
  <si>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</si>
  <si>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</si>
  <si>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</si>
  <si>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</si>
  <si>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</si>
  <si>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</si>
  <si>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</si>
  <si>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</si>
  <si>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</si>
  <si>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</si>
  <si>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</si>
  <si>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</si>
  <si>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</si>
  <si>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</si>
  <si>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</si>
  <si>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</si>
  <si>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</si>
  <si>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</si>
  <si>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</si>
  <si>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</si>
  <si>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</si>
  <si>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</si>
  <si>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</si>
  <si>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</si>
  <si>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</si>
  <si>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</si>
  <si>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</si>
  <si>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</si>
  <si>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</si>
  <si>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</si>
  <si>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</si>
  <si>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</si>
  <si>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</si>
  <si>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</si>
  <si>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</si>
  <si>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</si>
  <si>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</si>
  <si>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</si>
  <si>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</si>
  <si>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</si>
  <si>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</si>
  <si>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</si>
  <si>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</si>
  <si>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</si>
  <si>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</si>
  <si>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</si>
  <si>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</si>
  <si>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</si>
  <si>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</si>
  <si>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</si>
  <si>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</si>
  <si>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</si>
  <si>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</si>
  <si>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</si>
  <si>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</si>
  <si>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</si>
  <si>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</si>
  <si>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</si>
  <si>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</si>
  <si>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</si>
  <si>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</si>
  <si>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</si>
  <si>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</si>
  <si>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</si>
  <si>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</si>
  <si>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</si>
  <si>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</si>
  <si>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</si>
  <si>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</si>
  <si>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</si>
  <si>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</si>
  <si>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</si>
  <si>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</si>
  <si>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</si>
  <si>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</si>
  <si>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</si>
  <si>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</si>
  <si>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</si>
  <si>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</si>
  <si>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</si>
  <si>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</si>
  <si>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</si>
  <si>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</si>
  <si>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</si>
  <si>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</si>
  <si>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</si>
  <si>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</si>
  <si>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</si>
  <si>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</si>
  <si>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</si>
  <si>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</si>
  <si>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</si>
  <si>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</si>
  <si>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</si>
  <si>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</si>
  <si>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</si>
  <si>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</si>
  <si>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</si>
  <si>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</si>
  <si>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</si>
  <si>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</si>
  <si>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</si>
  <si>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</si>
  <si>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</si>
  <si>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</si>
  <si>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</si>
  <si>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</si>
  <si>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</si>
  <si>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</si>
  <si>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</si>
  <si>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</si>
  <si>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</si>
  <si>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</si>
  <si>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</si>
  <si>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</si>
  <si>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</si>
  <si>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</si>
  <si>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</si>
  <si>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</si>
  <si>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</si>
  <si>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</si>
  <si>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</si>
  <si>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</si>
  <si>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</si>
  <si>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</si>
  <si>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</si>
  <si>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</si>
  <si>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</si>
  <si>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</si>
  <si>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</si>
  <si>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</si>
  <si>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</si>
  <si>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</si>
  <si>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</si>
  <si>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</si>
  <si>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</si>
  <si>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</si>
  <si>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</si>
  <si>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</si>
  <si>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</si>
  <si>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</si>
  <si>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</si>
  <si>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</si>
  <si>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</si>
  <si>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</si>
  <si>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</si>
  <si>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</si>
  <si>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</si>
  <si>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</si>
  <si>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</si>
  <si>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</si>
  <si>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</si>
  <si>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</si>
  <si>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</si>
  <si>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</si>
  <si>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</si>
  <si>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</si>
  <si>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</si>
  <si>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</si>
  <si>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</si>
  <si>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</si>
  <si>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</si>
  <si>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</si>
  <si>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</si>
  <si>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</si>
  <si>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</si>
  <si>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</si>
  <si>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</si>
  <si>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</si>
  <si>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</si>
  <si>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</si>
  <si>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</si>
  <si>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</si>
  <si>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</si>
  <si>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</si>
  <si>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</si>
  <si>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</si>
  <si>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</si>
  <si>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</si>
  <si>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</si>
  <si>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</si>
  <si>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</si>
  <si>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</si>
  <si>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</si>
  <si>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</si>
  <si>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</si>
  <si>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</si>
  <si>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</si>
  <si>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</si>
  <si>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</si>
  <si>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</si>
  <si>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</si>
  <si>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</si>
  <si>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</si>
  <si>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</si>
  <si>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</si>
  <si>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</si>
  <si>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</si>
  <si>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</si>
  <si>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</si>
  <si>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</si>
  <si>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</si>
  <si>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</si>
  <si>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</si>
  <si>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</si>
  <si>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</si>
  <si>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</si>
  <si>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</si>
  <si>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</si>
  <si>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</si>
  <si>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</si>
  <si>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</si>
  <si>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</si>
  <si>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</si>
  <si>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</si>
  <si>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</si>
  <si>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</si>
  <si>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</si>
  <si>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</si>
  <si>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</si>
  <si>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</si>
  <si>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</si>
  <si>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</si>
  <si>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</si>
  <si>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</si>
  <si>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</si>
  <si>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</si>
  <si>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</si>
  <si>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</si>
  <si>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</si>
  <si>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</si>
  <si>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</si>
  <si>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</si>
  <si>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</si>
  <si>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</si>
  <si>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</si>
  <si>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</si>
  <si>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</si>
  <si>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</si>
  <si>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</si>
  <si>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</si>
  <si>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</si>
  <si>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</si>
  <si>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</si>
  <si>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</si>
  <si>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</si>
  <si>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</si>
  <si>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</si>
  <si>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</si>
  <si>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</si>
  <si>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</si>
  <si>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</si>
  <si>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</si>
  <si>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</si>
  <si>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</si>
  <si>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</si>
  <si>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</si>
  <si>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</si>
  <si>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</si>
  <si>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</si>
  <si>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</si>
  <si>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</si>
  <si>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</si>
  <si>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</si>
  <si>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</si>
  <si>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</si>
  <si>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</si>
  <si>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</si>
  <si>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</si>
  <si>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</si>
  <si>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</si>
  <si>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</si>
  <si>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</si>
  <si>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</si>
  <si>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</si>
  <si>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</si>
  <si>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</si>
  <si>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</si>
  <si>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</si>
  <si>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</si>
  <si>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</si>
  <si>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</si>
  <si>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</si>
  <si>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</si>
  <si>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</si>
  <si>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</si>
  <si>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</si>
  <si>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</si>
  <si>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</si>
  <si>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</si>
  <si>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</si>
  <si>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</si>
  <si>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</si>
  <si>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</si>
  <si>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</si>
  <si>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</si>
  <si>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</si>
  <si>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</si>
  <si>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</si>
  <si>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</si>
  <si>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</si>
  <si>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</si>
  <si>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</si>
  <si>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</si>
  <si>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</si>
  <si>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</si>
  <si>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</si>
  <si>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</si>
  <si>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</si>
  <si>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</si>
  <si>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</si>
  <si>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</si>
  <si>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</si>
  <si>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</si>
  <si>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</si>
  <si>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</si>
  <si>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</si>
  <si>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</si>
  <si>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</si>
  <si>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</si>
  <si>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</si>
  <si>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</si>
  <si>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</si>
  <si>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</si>
  <si>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</si>
  <si>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</si>
  <si>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</si>
  <si>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</si>
  <si>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</si>
  <si>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</si>
  <si>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</si>
  <si>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</si>
  <si>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</si>
  <si>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</si>
  <si>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</si>
  <si>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</si>
  <si>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</si>
  <si>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</si>
  <si>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</si>
  <si>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</si>
  <si>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</si>
  <si>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</si>
  <si>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</si>
  <si>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</si>
  <si>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</si>
  <si>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</si>
  <si>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</si>
  <si>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</si>
  <si>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</si>
  <si>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</si>
  <si>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</si>
  <si>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</si>
  <si>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</si>
  <si>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</si>
  <si>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</si>
  <si>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</si>
  <si>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</si>
  <si>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</si>
  <si>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</si>
  <si>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</si>
  <si>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</si>
  <si>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</si>
  <si>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</si>
  <si>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</si>
  <si>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</si>
  <si>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</si>
  <si>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</si>
  <si>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</si>
  <si>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</si>
  <si>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</si>
  <si>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</si>
  <si>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</si>
  <si>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</si>
  <si>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</si>
  <si>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</si>
  <si>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</si>
  <si>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</si>
  <si>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</si>
  <si>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</si>
  <si>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</si>
  <si>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</si>
  <si>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</si>
  <si>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</si>
  <si>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</si>
  <si>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</si>
  <si>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</si>
  <si>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</si>
  <si>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</si>
  <si>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</si>
  <si>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</si>
  <si>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</si>
  <si>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</si>
  <si>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</si>
  <si>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</si>
  <si>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</si>
  <si>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</si>
  <si>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</si>
  <si>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</si>
  <si>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</si>
  <si>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</si>
  <si>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</si>
  <si>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</si>
  <si>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</si>
  <si>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</si>
  <si>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</si>
  <si>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</si>
  <si>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</si>
  <si>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</si>
  <si>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</si>
  <si>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</si>
  <si>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</si>
  <si>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</si>
  <si>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</si>
  <si>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</si>
  <si>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</si>
  <si>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</si>
  <si>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</si>
  <si>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</si>
  <si>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</si>
  <si>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</si>
  <si>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</si>
  <si>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</si>
  <si>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</si>
  <si>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</si>
  <si>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</si>
  <si>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</si>
  <si>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</si>
  <si>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</si>
  <si>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</si>
  <si>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</si>
  <si>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</si>
  <si>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</si>
  <si>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</si>
  <si>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</si>
  <si>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</si>
  <si>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</si>
  <si>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</si>
  <si>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</si>
  <si>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</si>
  <si>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</si>
  <si>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</si>
  <si>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</si>
  <si>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</si>
  <si>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</si>
  <si>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</si>
  <si>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</si>
  <si>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</si>
  <si>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</si>
  <si>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</si>
  <si>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</si>
  <si>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</si>
  <si>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</si>
  <si>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</si>
  <si>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</si>
  <si>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</si>
  <si>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</si>
  <si>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</si>
  <si>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</si>
  <si>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</si>
  <si>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</si>
  <si>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</si>
  <si>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</si>
  <si>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</si>
  <si>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</si>
  <si>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</si>
  <si>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</si>
  <si>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</si>
  <si>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</si>
  <si>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</si>
  <si>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</si>
  <si>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</si>
  <si>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</si>
  <si>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</si>
  <si>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</si>
  <si>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</si>
  <si>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</si>
  <si>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</si>
  <si>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</si>
  <si>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</si>
  <si>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</si>
  <si>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</si>
  <si>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</si>
  <si>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</si>
  <si>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</si>
  <si>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</si>
  <si>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</si>
  <si>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</si>
  <si>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</si>
  <si>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</si>
  <si>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</si>
  <si>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</si>
  <si>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</si>
  <si>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</si>
  <si>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</si>
  <si>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</si>
  <si>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</si>
  <si>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</si>
  <si>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</si>
  <si>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</si>
  <si>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</si>
  <si>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</si>
  <si>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</si>
  <si>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</si>
  <si>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</si>
  <si>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</si>
  <si>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</si>
  <si>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</si>
  <si>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</si>
  <si>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</si>
  <si>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</si>
  <si>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</si>
  <si>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</si>
  <si>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</si>
  <si>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</si>
  <si>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</si>
  <si>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</si>
  <si>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</si>
  <si>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</si>
  <si>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</si>
  <si>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</si>
  <si>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</si>
  <si>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</si>
  <si>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</si>
  <si>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</si>
  <si>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</si>
  <si>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</si>
  <si>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</si>
  <si>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</si>
  <si>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</si>
  <si>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</si>
  <si>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</si>
  <si>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</si>
  <si>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</si>
  <si>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</si>
  <si>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</si>
  <si>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</si>
  <si>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</si>
  <si>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</si>
  <si>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</si>
  <si>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</si>
  <si>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</si>
  <si>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</si>
  <si>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</si>
  <si>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</si>
  <si>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</si>
  <si>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</si>
  <si>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</si>
  <si>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</si>
  <si>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</si>
  <si>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</si>
  <si>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</si>
  <si>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</si>
  <si>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</si>
  <si>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</si>
  <si>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</si>
  <si>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</si>
  <si>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</si>
  <si>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</si>
  <si>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</si>
  <si>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</si>
  <si>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</si>
  <si>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</si>
  <si>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</si>
  <si>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</si>
  <si>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</si>
  <si>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</si>
  <si>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</si>
  <si>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</si>
  <si>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</si>
  <si>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</si>
  <si>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</si>
  <si>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</si>
  <si>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</si>
  <si>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</si>
  <si>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</si>
  <si>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</si>
  <si>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</si>
  <si>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</si>
  <si>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</si>
  <si>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</si>
  <si>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</si>
  <si>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</si>
  <si>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</si>
  <si>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</si>
  <si>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</si>
  <si>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</si>
  <si>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</si>
  <si>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</si>
  <si>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</si>
  <si>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</si>
  <si>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</si>
  <si>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</si>
  <si>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</si>
  <si>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</si>
  <si>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</si>
  <si>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</si>
  <si>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</si>
  <si>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</si>
  <si>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</si>
  <si>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</si>
  <si>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</si>
  <si>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</si>
  <si>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</si>
  <si>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</si>
  <si>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</si>
  <si>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</si>
  <si>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</si>
  <si>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</si>
  <si>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</si>
  <si>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</si>
  <si>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</si>
  <si>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</si>
  <si>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</si>
  <si>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</si>
  <si>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</si>
  <si>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</si>
  <si>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</si>
  <si>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</si>
  <si>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</si>
  <si>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</si>
  <si>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</si>
  <si>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</si>
  <si>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</si>
  <si>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</si>
  <si>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</si>
  <si>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</si>
  <si>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</si>
  <si>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</si>
  <si>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</si>
  <si>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</si>
  <si>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</si>
  <si>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</si>
  <si>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</si>
  <si>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</si>
  <si>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</si>
  <si>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</si>
  <si>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</si>
  <si>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</si>
  <si>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</si>
  <si>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</si>
  <si>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</si>
  <si>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</si>
  <si>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</si>
  <si>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</si>
  <si>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</si>
  <si>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</si>
  <si>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</si>
  <si>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</si>
  <si>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</si>
  <si>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</si>
  <si>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</si>
  <si>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</si>
  <si>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</si>
  <si>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</si>
  <si>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</si>
  <si>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</si>
  <si>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</si>
  <si>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</si>
  <si>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</si>
  <si>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</si>
  <si>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</si>
  <si>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</si>
  <si>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</si>
  <si>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</si>
  <si>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</si>
  <si>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</si>
  <si>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</si>
  <si>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</si>
  <si>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</si>
  <si>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</si>
  <si>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</si>
  <si>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</si>
  <si>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</si>
  <si>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</si>
  <si>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</si>
  <si>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</si>
  <si>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</si>
  <si>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</si>
  <si>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</si>
  <si>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</si>
  <si>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</si>
  <si>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</si>
  <si>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</si>
  <si>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</si>
  <si>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</si>
  <si>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</si>
  <si>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</si>
  <si>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</si>
  <si>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</si>
  <si>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</si>
  <si>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</si>
  <si>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</si>
  <si>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</si>
  <si>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</si>
  <si>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</si>
  <si>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</si>
  <si>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</si>
  <si>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</si>
  <si>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</si>
  <si>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</si>
  <si>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</si>
  <si>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</si>
  <si>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</si>
  <si>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</si>
  <si>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</si>
  <si>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</si>
  <si>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</si>
  <si>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</si>
  <si>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</si>
  <si>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</si>
  <si>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</si>
  <si>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</si>
  <si>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</si>
  <si>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</si>
  <si>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</si>
  <si>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</si>
  <si>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</si>
  <si>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</si>
  <si>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</si>
  <si>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</si>
  <si>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</si>
  <si>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</si>
  <si>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</si>
  <si>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</si>
  <si>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</si>
  <si>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</si>
  <si>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</si>
  <si>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</si>
  <si>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</si>
  <si>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</si>
  <si>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</si>
  <si>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</si>
  <si>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</si>
  <si>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</si>
  <si>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</si>
  <si>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</si>
  <si>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</si>
  <si>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</si>
  <si>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</si>
  <si>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</si>
  <si>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</si>
  <si>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</si>
  <si>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</si>
  <si>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</si>
  <si>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</si>
  <si>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</si>
  <si>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</si>
  <si>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</si>
  <si>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</si>
  <si>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</si>
  <si>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</si>
  <si>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</si>
  <si>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</si>
  <si>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</si>
  <si>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</si>
  <si>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</si>
  <si>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</si>
  <si>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</si>
  <si>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</si>
  <si>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</si>
  <si>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</si>
  <si>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</si>
  <si>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</si>
  <si>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</si>
  <si>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</si>
  <si>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</si>
  <si>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</si>
  <si>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</si>
  <si>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</si>
  <si>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</si>
  <si>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</si>
  <si>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</si>
  <si>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</si>
  <si>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</si>
  <si>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</si>
  <si>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</si>
  <si>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</si>
  <si>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</si>
  <si>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</si>
  <si>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</si>
  <si>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</si>
  <si>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</si>
  <si>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</si>
  <si>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</si>
  <si>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</si>
  <si>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</si>
  <si>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</si>
  <si>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</si>
  <si>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</si>
  <si>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</si>
  <si>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</si>
  <si>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</si>
  <si>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</si>
  <si>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</si>
  <si>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</si>
  <si>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</si>
  <si>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</si>
  <si>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</si>
  <si>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</si>
  <si>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</si>
  <si>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</si>
  <si>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</si>
  <si>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</si>
  <si>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</si>
  <si>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</si>
  <si>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</si>
  <si>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</si>
  <si>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</si>
  <si>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</si>
  <si>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</si>
  <si>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</si>
  <si>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</si>
  <si>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</si>
  <si>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</si>
  <si>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</si>
  <si>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</si>
  <si>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</si>
  <si>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</si>
  <si>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</si>
  <si>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</si>
  <si>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</si>
  <si>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</si>
  <si>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</si>
  <si>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</si>
  <si>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</si>
  <si>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</si>
  <si>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</si>
  <si>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</si>
  <si>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</si>
  <si>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</si>
  <si>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</si>
  <si>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</si>
  <si>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</si>
  <si>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</si>
  <si>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</si>
  <si>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</si>
  <si>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</si>
  <si>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</si>
  <si>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</si>
  <si>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</si>
  <si>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</si>
  <si>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</si>
  <si>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</si>
  <si>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</si>
  <si>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</si>
  <si>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</si>
  <si>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</si>
  <si>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</si>
  <si>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</si>
  <si>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</si>
  <si>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</si>
  <si>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</si>
  <si>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</si>
  <si>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</si>
  <si>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</si>
  <si>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</si>
  <si>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</si>
  <si>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</si>
  <si>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</si>
  <si>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</si>
  <si>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</si>
  <si>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</si>
  <si>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</si>
  <si>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</si>
  <si>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</si>
  <si>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</si>
  <si>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</si>
  <si>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</si>
  <si>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</si>
  <si>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</si>
  <si>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</si>
  <si>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</si>
  <si>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</si>
  <si>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</si>
  <si>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</si>
  <si>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</si>
  <si>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</si>
  <si>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</si>
  <si>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</si>
  <si>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</si>
  <si>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</si>
  <si>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</si>
  <si>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</si>
  <si>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</si>
  <si>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</si>
  <si>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</si>
  <si>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</si>
  <si>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</si>
  <si>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</si>
  <si>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</si>
  <si>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</si>
  <si>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</si>
  <si>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</si>
  <si>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</si>
  <si>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</si>
  <si>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</si>
  <si>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</si>
  <si>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</si>
  <si>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</si>
  <si>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</si>
  <si>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</si>
  <si>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</si>
  <si>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</si>
  <si>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</si>
  <si>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</si>
  <si>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</si>
  <si>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</si>
  <si>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</si>
  <si>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</si>
  <si>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</si>
  <si>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</si>
  <si>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</si>
  <si>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</si>
  <si>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</si>
  <si>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</si>
  <si>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</si>
  <si>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</si>
  <si>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</si>
  <si>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</si>
  <si>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</si>
  <si>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</si>
  <si>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</si>
  <si>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</si>
  <si>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</si>
  <si>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</si>
  <si>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</si>
  <si>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</si>
  <si>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</si>
  <si>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</si>
  <si>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</si>
  <si>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</si>
  <si>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</si>
  <si>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</si>
  <si>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</si>
  <si>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</si>
  <si>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</si>
  <si>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</si>
  <si>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</si>
  <si>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</si>
  <si>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</si>
  <si>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</si>
  <si>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</si>
  <si>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</si>
  <si>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</si>
  <si>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</si>
  <si>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</si>
  <si>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</si>
  <si>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</si>
  <si>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</si>
  <si>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</si>
  <si>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</si>
  <si>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</si>
  <si>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</si>
  <si>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</si>
  <si>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</si>
  <si>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</si>
  <si>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</si>
  <si>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</si>
  <si>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</si>
  <si>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</si>
  <si>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</si>
  <si>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</si>
  <si>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</si>
  <si>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</si>
  <si>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</si>
  <si>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</si>
  <si>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</si>
  <si>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</si>
  <si>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</si>
  <si>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</si>
  <si>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</si>
  <si>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</si>
  <si>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</si>
  <si>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</si>
  <si>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</si>
  <si>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</si>
  <si>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</si>
  <si>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</si>
  <si>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</si>
  <si>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</si>
  <si>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</si>
  <si>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</si>
  <si>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</si>
  <si>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</si>
  <si>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</si>
  <si>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</si>
  <si>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</si>
  <si>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</si>
  <si>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</si>
  <si>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</si>
  <si>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</si>
  <si>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</si>
  <si>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</si>
  <si>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</si>
  <si>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</si>
  <si>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</si>
  <si>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</si>
  <si>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</si>
  <si>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</si>
  <si>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</si>
  <si>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</si>
  <si>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</si>
  <si>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</si>
  <si>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</si>
  <si>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</si>
  <si>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</si>
  <si>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</si>
  <si>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</si>
  <si>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</si>
  <si>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</si>
  <si>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</si>
  <si>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</si>
  <si>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</si>
  <si>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</si>
  <si>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</si>
  <si>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</si>
  <si>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</si>
  <si>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</si>
  <si>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</si>
  <si>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</si>
  <si>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</si>
  <si>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</si>
  <si>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</si>
  <si>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</si>
  <si>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</si>
  <si>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</si>
  <si>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</si>
  <si>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</si>
  <si>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</si>
  <si>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</si>
  <si>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</si>
  <si>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</si>
  <si>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</si>
  <si>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</si>
  <si>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</si>
  <si>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</si>
  <si>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</si>
  <si>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</si>
  <si>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</si>
  <si>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</si>
  <si>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</si>
  <si>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</si>
  <si>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</si>
  <si>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</si>
  <si>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</si>
  <si>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</si>
  <si>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</si>
  <si>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</si>
  <si>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</si>
  <si>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</si>
  <si>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</si>
  <si>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</si>
  <si>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</si>
  <si>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</si>
  <si>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</si>
  <si>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</si>
  <si>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</si>
  <si>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</si>
  <si>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</si>
  <si>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</si>
  <si>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</si>
  <si>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</si>
  <si>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</si>
  <si>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</si>
  <si>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</si>
  <si>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</si>
  <si>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</si>
  <si>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</si>
  <si>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</si>
  <si>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</si>
  <si>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</si>
  <si>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</si>
  <si>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</si>
  <si>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</si>
  <si>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</si>
  <si>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</si>
  <si>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</si>
  <si>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</si>
  <si>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</si>
  <si>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</si>
  <si>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</si>
  <si>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</si>
  <si>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</si>
  <si>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</si>
  <si>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</si>
  <si>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</si>
  <si>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</si>
  <si>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</si>
  <si>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</si>
  <si>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</si>
  <si>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</si>
  <si>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</si>
  <si>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</si>
  <si>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</si>
  <si>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</si>
  <si>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</si>
  <si>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</si>
  <si>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</si>
  <si>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</si>
  <si>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</si>
  <si>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</si>
  <si>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</si>
  <si>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</si>
  <si>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</si>
  <si>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</si>
  <si>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</si>
  <si>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</si>
  <si>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</si>
  <si>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</si>
  <si>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</si>
  <si>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</si>
  <si>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</si>
  <si>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</si>
  <si>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</si>
  <si>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</si>
  <si>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</si>
  <si>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</si>
  <si>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</si>
  <si>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</si>
  <si>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</si>
  <si>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</si>
  <si>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</si>
  <si>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</si>
  <si>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</si>
  <si>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</si>
  <si>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</si>
  <si>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</si>
  <si>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</si>
  <si>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</si>
  <si>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</si>
  <si>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</si>
  <si>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</si>
  <si>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</si>
  <si>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</si>
  <si>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</si>
  <si>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</si>
  <si>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</si>
  <si>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</si>
  <si>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</si>
  <si>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</si>
  <si>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</si>
  <si>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</si>
  <si>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</si>
  <si>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</si>
  <si>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</si>
  <si>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</si>
  <si>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</si>
  <si>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</si>
  <si>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</si>
  <si>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</si>
  <si>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</si>
  <si>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</si>
  <si>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</si>
  <si>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</si>
  <si>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</si>
  <si>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</si>
  <si>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</si>
  <si>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</si>
  <si>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</si>
  <si>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</si>
  <si>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</si>
  <si>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</si>
  <si>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</si>
  <si>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</si>
  <si>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</si>
  <si>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</si>
  <si>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</si>
  <si>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</si>
  <si>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</si>
  <si>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</si>
  <si>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</si>
  <si>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</si>
  <si>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</si>
  <si>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</si>
  <si>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</si>
  <si>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</si>
  <si>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</si>
  <si>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</si>
  <si>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</si>
  <si>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</si>
  <si>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</si>
  <si>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</si>
  <si>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</si>
  <si>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</si>
  <si>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</si>
  <si>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</si>
  <si>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</si>
  <si>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</si>
  <si>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</si>
  <si>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</si>
  <si>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</si>
  <si>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</si>
  <si>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</si>
  <si>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</si>
  <si>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</si>
  <si>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</si>
  <si>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</si>
  <si>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</si>
  <si>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</si>
  <si>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</si>
  <si>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</si>
  <si>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</si>
  <si>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</si>
  <si>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</si>
  <si>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</si>
  <si>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</si>
  <si>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</si>
  <si>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</si>
  <si>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</si>
  <si>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</si>
  <si>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</si>
  <si>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</si>
  <si>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</si>
  <si>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</si>
  <si>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</si>
  <si>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</si>
  <si>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</si>
  <si>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</si>
  <si>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</si>
  <si>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</si>
  <si>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</si>
  <si>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</si>
  <si>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</si>
  <si>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</si>
  <si>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</si>
  <si>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</si>
  <si>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</si>
  <si>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</si>
  <si>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</si>
  <si>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</si>
  <si>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</si>
  <si>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</si>
  <si>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</si>
  <si>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</si>
  <si>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</si>
  <si>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</si>
  <si>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</si>
  <si>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</si>
  <si>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</si>
  <si>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</si>
  <si>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</si>
  <si>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</si>
  <si>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</si>
  <si>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</si>
  <si>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</si>
  <si>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</si>
  <si>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</si>
  <si>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</si>
  <si>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</si>
  <si>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</si>
  <si>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</si>
  <si>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</si>
  <si>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</si>
  <si>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</si>
  <si>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</si>
  <si>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</si>
  <si>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</si>
  <si>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</si>
  <si>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</si>
  <si>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</si>
  <si>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</si>
  <si>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</si>
  <si>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</si>
  <si>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</si>
  <si>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</si>
  <si>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</si>
  <si>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</si>
  <si>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</si>
  <si>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</si>
  <si>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</si>
  <si>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</si>
  <si>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</si>
  <si>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</si>
  <si>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</si>
  <si>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</si>
  <si>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</si>
  <si>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</si>
  <si>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</si>
  <si>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</si>
  <si>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</si>
  <si>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</si>
  <si>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</si>
  <si>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</si>
  <si>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</si>
  <si>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</si>
  <si>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</si>
  <si>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</si>
  <si>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</si>
  <si>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</si>
  <si>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</si>
  <si>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</si>
  <si>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</si>
  <si>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</si>
  <si>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</si>
  <si>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</si>
  <si>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</si>
  <si>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</si>
  <si>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</si>
  <si>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</si>
  <si>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</si>
  <si>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</si>
  <si>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</si>
  <si>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</si>
  <si>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</si>
  <si>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</si>
  <si>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</si>
  <si>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</si>
  <si>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</si>
  <si>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</si>
  <si>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</si>
  <si>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</si>
  <si>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</si>
  <si>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</si>
  <si>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</si>
  <si>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</si>
  <si>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</si>
  <si>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</si>
  <si>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</si>
  <si>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</si>
  <si>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</si>
  <si>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</si>
  <si>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</si>
  <si>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</si>
  <si>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</si>
  <si>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</si>
  <si>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</si>
  <si>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</si>
  <si>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</si>
  <si>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</si>
  <si>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</si>
  <si>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</si>
  <si>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</si>
  <si>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</si>
  <si>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</si>
  <si>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</si>
  <si>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</si>
  <si>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</si>
  <si>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</si>
  <si>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</si>
  <si>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</si>
  <si>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</si>
  <si>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</si>
  <si>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</si>
  <si>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</si>
  <si>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</si>
  <si>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</si>
  <si>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</si>
  <si>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</si>
  <si>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</si>
  <si>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</si>
  <si>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</si>
  <si>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</si>
  <si>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</si>
  <si>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</si>
  <si>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</si>
  <si>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</si>
  <si>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</si>
  <si>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</si>
  <si>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</si>
  <si>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</si>
  <si>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</si>
  <si>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</si>
  <si>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</si>
  <si>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</si>
  <si>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</si>
  <si>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</si>
  <si>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</si>
  <si>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</si>
  <si>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</si>
  <si>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</si>
  <si>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</si>
  <si>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</si>
  <si>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</si>
  <si>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</si>
  <si>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</si>
  <si>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</si>
  <si>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</si>
  <si>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</si>
  <si>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</si>
  <si>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</si>
  <si>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</si>
  <si>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</si>
  <si>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</si>
  <si>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</si>
  <si>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</si>
  <si>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</si>
  <si>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</si>
  <si>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</si>
  <si>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</si>
  <si>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</si>
  <si>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</si>
  <si>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</si>
  <si>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</si>
  <si>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</si>
  <si>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</si>
  <si>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</si>
  <si>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</si>
  <si>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</si>
  <si>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</si>
  <si>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</si>
  <si>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</si>
  <si>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</si>
  <si>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</si>
  <si>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</si>
  <si>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</si>
  <si>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</si>
  <si>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</si>
  <si>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</si>
  <si>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</si>
  <si>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</si>
  <si>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</si>
  <si>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</si>
  <si>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</si>
  <si>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</si>
  <si>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</si>
  <si>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</si>
  <si>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</si>
  <si>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</si>
  <si>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</si>
  <si>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</si>
  <si>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</si>
  <si>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</si>
  <si>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</si>
  <si>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</si>
  <si>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</si>
  <si>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</si>
  <si>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</si>
  <si>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</si>
  <si>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</si>
  <si>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</si>
  <si>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</si>
  <si>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</si>
  <si>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</si>
  <si>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</si>
  <si>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</si>
  <si>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</si>
  <si>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</si>
  <si>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</si>
  <si>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</si>
  <si>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</si>
  <si>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</si>
  <si>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</si>
  <si>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</si>
  <si>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</si>
  <si>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</si>
  <si>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</si>
  <si>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</si>
  <si>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</si>
  <si>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</si>
  <si>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</si>
  <si>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</si>
  <si>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</si>
  <si>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</si>
  <si>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</si>
  <si>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</si>
  <si>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</si>
  <si>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</si>
  <si>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</si>
  <si>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</si>
  <si>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</si>
  <si>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</si>
  <si>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</si>
  <si>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</si>
  <si>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</si>
  <si>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</si>
  <si>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</si>
  <si>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</si>
  <si>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</si>
  <si>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</si>
  <si>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</si>
  <si>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</si>
  <si>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</si>
  <si>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</si>
  <si>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</si>
  <si>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</si>
  <si>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</si>
  <si>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</si>
  <si>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</si>
  <si>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</si>
  <si>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</si>
  <si>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</si>
  <si>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</si>
  <si>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</si>
  <si>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</si>
  <si>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</si>
  <si>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</si>
  <si>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</si>
  <si>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</si>
  <si>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</si>
  <si>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</si>
  <si>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</si>
  <si>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</si>
  <si>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</si>
  <si>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</si>
  <si>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</si>
  <si>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</si>
  <si>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</si>
  <si>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</si>
  <si>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</si>
  <si>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</si>
  <si>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</si>
  <si>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</si>
  <si>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</si>
  <si>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</si>
  <si>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</si>
  <si>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</si>
  <si>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</si>
  <si>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</si>
  <si>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</si>
  <si>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</si>
  <si>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</si>
  <si>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</si>
  <si>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</si>
  <si>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</si>
  <si>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</si>
  <si>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</si>
  <si>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</si>
  <si>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</si>
  <si>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</si>
  <si>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</si>
  <si>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</si>
  <si>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</si>
  <si>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</si>
  <si>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</si>
  <si>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</si>
  <si>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</si>
  <si>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</si>
  <si>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</si>
  <si>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</si>
  <si>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</si>
  <si>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</si>
  <si>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</si>
  <si>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</si>
  <si>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</si>
  <si>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</si>
  <si>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</si>
  <si>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</si>
  <si>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</si>
  <si>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</si>
  <si>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</si>
  <si>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</si>
  <si>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</si>
  <si>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</si>
  <si>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</si>
  <si>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</si>
  <si>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</si>
  <si>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</si>
  <si>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</si>
  <si>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</si>
  <si>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</si>
  <si>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</si>
  <si>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</si>
  <si>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</si>
  <si>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</si>
  <si>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</si>
  <si>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</si>
  <si>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</si>
  <si>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</si>
  <si>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</si>
  <si>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</si>
  <si>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</si>
  <si>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</si>
  <si>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</si>
  <si>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</si>
  <si>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</si>
  <si>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</si>
  <si>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</si>
  <si>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</si>
  <si>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</si>
  <si>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</si>
  <si>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</si>
  <si>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</si>
  <si>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</si>
  <si>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</si>
  <si>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</si>
  <si>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</si>
  <si>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</si>
  <si>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</si>
  <si>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</si>
  <si>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</si>
  <si>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</si>
  <si>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</si>
  <si>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</si>
  <si>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</si>
  <si>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</si>
  <si>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</si>
  <si>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</si>
  <si>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</si>
  <si>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</si>
  <si>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</si>
  <si>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</si>
  <si>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</si>
  <si>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</si>
  <si>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</si>
  <si>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</si>
  <si>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</si>
  <si>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</si>
  <si>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</si>
  <si>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</si>
  <si>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</si>
  <si>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</si>
  <si>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</si>
  <si>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</si>
  <si>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</si>
  <si>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</si>
  <si>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</si>
  <si>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</si>
  <si>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</si>
  <si>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</si>
  <si>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</si>
  <si>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</si>
  <si>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</si>
  <si>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</si>
  <si>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</si>
  <si>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</si>
  <si>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</si>
  <si>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</si>
  <si>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</si>
  <si>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</si>
  <si>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</si>
  <si>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</si>
  <si>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</si>
  <si>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</si>
  <si>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</si>
  <si>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</si>
  <si>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</si>
  <si>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</si>
  <si>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</si>
  <si>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</si>
  <si>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</si>
  <si>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</si>
  <si>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</si>
  <si>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</si>
  <si>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</si>
  <si>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</si>
  <si>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</si>
  <si>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</si>
  <si>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</si>
  <si>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</si>
  <si>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</si>
  <si>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</si>
  <si>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</si>
  <si>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</si>
  <si>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</si>
  <si>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</si>
  <si>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</si>
  <si>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</si>
  <si>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</si>
  <si>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</si>
  <si>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</si>
  <si>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</si>
  <si>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</si>
  <si>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</si>
  <si>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</si>
  <si>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</si>
  <si>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</si>
  <si>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</si>
  <si>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</si>
  <si>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</si>
  <si>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</si>
  <si>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</si>
  <si>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</si>
  <si>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</si>
  <si>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</si>
  <si>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</si>
  <si>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</si>
  <si>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</si>
  <si>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</si>
  <si>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</si>
  <si>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</si>
  <si>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</si>
  <si>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</si>
  <si>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</si>
  <si>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</si>
  <si>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</si>
  <si>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</si>
  <si>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</si>
  <si>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</si>
  <si>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</si>
  <si>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</si>
  <si>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</si>
  <si>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</si>
  <si>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</si>
  <si>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</si>
  <si>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</si>
  <si>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</si>
  <si>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</si>
  <si>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</si>
  <si>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</si>
  <si>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</si>
  <si>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</si>
  <si>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</si>
  <si>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</si>
  <si>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</si>
  <si>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</si>
  <si>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</si>
  <si>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</si>
  <si>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</si>
  <si>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</si>
  <si>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</si>
  <si>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</si>
  <si>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</si>
  <si>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</si>
  <si>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</si>
  <si>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</si>
  <si>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</si>
  <si>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</si>
  <si>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</si>
  <si>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</si>
  <si>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</si>
  <si>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</si>
  <si>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</si>
  <si>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</si>
  <si>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</si>
  <si>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</si>
  <si>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</si>
  <si>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</si>
  <si>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</si>
  <si>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</si>
  <si>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</si>
  <si>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</si>
  <si>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</si>
  <si>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</si>
  <si>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</si>
  <si>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</si>
  <si>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</si>
  <si>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</si>
  <si>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</si>
  <si>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</si>
  <si>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</si>
  <si>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</si>
  <si>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</si>
  <si>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</si>
  <si>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</si>
  <si>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</si>
  <si>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</si>
  <si>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</si>
  <si>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</si>
  <si>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</si>
  <si>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</si>
  <si>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</si>
  <si>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</si>
  <si>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</si>
  <si>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</si>
  <si>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</si>
  <si>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</si>
  <si>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</si>
  <si>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</si>
  <si>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</si>
  <si>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</si>
  <si>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</si>
  <si>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</si>
  <si>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</si>
  <si>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</si>
  <si>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</si>
  <si>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</si>
  <si>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</si>
  <si>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</si>
  <si>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</si>
  <si>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</si>
  <si>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</si>
  <si>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</si>
  <si>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</si>
  <si>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</si>
  <si>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</si>
  <si>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</si>
  <si>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</si>
  <si>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</si>
  <si>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</si>
  <si>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</si>
  <si>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</si>
  <si>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</si>
  <si>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</si>
  <si>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</si>
  <si>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</si>
  <si>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</si>
  <si>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</si>
  <si>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</si>
  <si>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</si>
  <si>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</si>
  <si>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</si>
  <si>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</si>
  <si>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</si>
  <si>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</si>
  <si>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</si>
  <si>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</si>
  <si>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</si>
  <si>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</si>
  <si>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</si>
  <si>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</si>
  <si>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</si>
  <si>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</si>
  <si>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</si>
  <si>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</si>
  <si>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</si>
  <si>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</si>
  <si>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</si>
  <si>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</si>
  <si>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</si>
  <si>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</si>
  <si>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</si>
  <si>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</si>
  <si>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</si>
  <si>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</si>
  <si>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</si>
  <si>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</si>
  <si>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</si>
  <si>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</si>
  <si>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</si>
  <si>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</si>
  <si>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</si>
  <si>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</si>
  <si>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</si>
  <si>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</si>
  <si>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</si>
  <si>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</si>
  <si>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</si>
  <si>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</si>
  <si>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</si>
  <si>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</si>
  <si>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</si>
  <si>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</si>
  <si>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</si>
  <si>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</si>
  <si>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</si>
  <si>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</si>
  <si>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</si>
  <si>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</si>
  <si>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</si>
  <si>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</si>
  <si>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</si>
  <si>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</si>
  <si>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</si>
  <si>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</si>
  <si>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</si>
  <si>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</si>
  <si>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</si>
  <si>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</si>
  <si>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</si>
  <si>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</si>
  <si>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</si>
  <si>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</si>
  <si>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</si>
  <si>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</si>
  <si>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</si>
  <si>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</si>
  <si>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</si>
  <si>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</si>
  <si>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</si>
  <si>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</si>
  <si>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</si>
  <si>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</si>
  <si>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</si>
  <si>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</si>
  <si>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</si>
  <si>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</si>
  <si>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</si>
  <si>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</si>
  <si>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</si>
  <si>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</si>
  <si>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</si>
  <si>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</si>
  <si>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</si>
  <si>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</si>
  <si>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</si>
  <si>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</si>
  <si>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</si>
  <si>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</si>
  <si>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</si>
  <si>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</si>
  <si>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</si>
  <si>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</si>
  <si>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</si>
  <si>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</si>
  <si>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</si>
  <si>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</si>
  <si>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</si>
  <si>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</si>
  <si>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</si>
  <si>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</si>
  <si>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</si>
  <si>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</si>
  <si>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</si>
  <si>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</si>
  <si>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</si>
  <si>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</si>
  <si>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</si>
  <si>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</si>
  <si>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</si>
  <si>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</si>
  <si>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</si>
  <si>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</si>
  <si>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</si>
  <si>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</si>
  <si>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</si>
  <si>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</si>
  <si>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</si>
  <si>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</si>
  <si>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</si>
  <si>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</si>
  <si>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</si>
  <si>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</si>
  <si>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</si>
  <si>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</si>
  <si>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</si>
  <si>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</si>
  <si>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</si>
  <si>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</si>
  <si>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</si>
  <si>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</si>
  <si>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</si>
  <si>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</si>
  <si>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</si>
  <si>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</si>
  <si>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</si>
  <si>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</si>
  <si>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</si>
  <si>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</si>
  <si>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</si>
  <si>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</si>
  <si>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</si>
  <si>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</si>
  <si>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</si>
  <si>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</si>
  <si>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</si>
  <si>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</si>
  <si>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</si>
  <si>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</si>
  <si>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</si>
  <si>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</si>
  <si>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</si>
  <si>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</si>
  <si>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</si>
  <si>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</si>
  <si>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</si>
  <si>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</si>
  <si>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</si>
  <si>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</si>
  <si>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</si>
  <si>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</si>
  <si>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</si>
  <si>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</si>
  <si>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</si>
  <si>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</si>
  <si>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</si>
  <si>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</si>
  <si>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</si>
  <si>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</si>
  <si>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</si>
  <si>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</si>
  <si>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</si>
  <si>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</si>
  <si>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</si>
  <si>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</si>
  <si>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</si>
  <si>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</si>
  <si>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</si>
  <si>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</si>
  <si>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</si>
  <si>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</si>
  <si>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</si>
  <si>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</si>
  <si>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</si>
  <si>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</si>
  <si>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</si>
  <si>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</si>
  <si>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</si>
  <si>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</si>
  <si>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</si>
  <si>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</si>
  <si>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</si>
  <si>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</si>
  <si>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</si>
  <si>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</si>
  <si>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</si>
  <si>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</si>
  <si>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</si>
  <si>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</si>
  <si>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</si>
  <si>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</si>
  <si>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</si>
  <si>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</si>
  <si>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</si>
  <si>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</si>
  <si>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</si>
  <si>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</si>
  <si>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</si>
  <si>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</si>
  <si>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</si>
  <si>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</si>
  <si>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</si>
  <si>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</si>
  <si>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</si>
  <si>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</si>
  <si>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</si>
  <si>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</si>
  <si>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</si>
  <si>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</si>
  <si>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</si>
  <si>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</si>
  <si>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</si>
  <si>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</si>
  <si>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</si>
  <si>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</si>
  <si>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</si>
  <si>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</si>
  <si>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</si>
  <si>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</si>
  <si>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</si>
  <si>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</si>
  <si>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</si>
  <si>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</si>
  <si>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</si>
  <si>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</si>
  <si>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</si>
  <si>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</si>
  <si>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</si>
  <si>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</si>
  <si>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</si>
  <si>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</si>
  <si>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</si>
  <si>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</si>
  <si>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</si>
  <si>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</si>
  <si>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</si>
  <si>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</si>
  <si>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</si>
  <si>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</si>
  <si>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</si>
  <si>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</si>
  <si>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</si>
  <si>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</si>
  <si>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</si>
  <si>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</si>
  <si>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</si>
  <si>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</si>
  <si>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</si>
  <si>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</si>
  <si>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</si>
  <si>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</si>
  <si>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</si>
  <si>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</si>
  <si>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</si>
  <si>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</si>
  <si>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</si>
  <si>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</si>
  <si>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</si>
  <si>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</si>
  <si>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</si>
  <si>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</si>
  <si>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</si>
  <si>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</si>
  <si>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</si>
  <si>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</si>
  <si>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</si>
  <si>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</si>
  <si>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</si>
  <si>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</si>
  <si>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</si>
  <si>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</si>
  <si>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</si>
  <si>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</si>
  <si>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</si>
  <si>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</si>
  <si>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</si>
  <si>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</si>
  <si>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</si>
  <si>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</si>
  <si>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</si>
  <si>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</si>
  <si>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</si>
  <si>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</si>
  <si>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</si>
  <si>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</si>
  <si>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</si>
  <si>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</si>
  <si>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</si>
  <si>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</si>
  <si>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</si>
  <si>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</si>
  <si>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</si>
  <si>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</si>
  <si>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</si>
  <si>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</si>
  <si>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</si>
  <si>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</si>
  <si>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</si>
  <si>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</si>
  <si>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</si>
  <si>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</si>
  <si>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</si>
  <si>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</si>
  <si>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</si>
  <si>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</si>
  <si>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</si>
  <si>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</si>
  <si>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</si>
  <si>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</si>
  <si>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</si>
  <si>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</si>
  <si>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</si>
  <si>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</si>
  <si>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</si>
  <si>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</si>
  <si>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</si>
  <si>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</si>
  <si>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</si>
  <si>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</si>
  <si>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</si>
  <si>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</si>
  <si>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</si>
  <si>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</si>
  <si>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</si>
  <si>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</si>
  <si>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</si>
  <si>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</si>
  <si>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</si>
  <si>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</si>
  <si>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</si>
  <si>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</si>
  <si>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</si>
  <si>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</si>
  <si>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</si>
  <si>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</si>
  <si>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</si>
  <si>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</si>
  <si>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</si>
  <si>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</si>
  <si>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</si>
  <si>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</si>
  <si>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</si>
  <si>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</si>
  <si>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</si>
  <si>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</si>
  <si>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</si>
  <si>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</si>
  <si>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</si>
  <si>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</si>
  <si>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</si>
  <si>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</si>
  <si>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</si>
  <si>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</si>
  <si>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</si>
  <si>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</si>
  <si>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</si>
  <si>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</si>
  <si>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</si>
  <si>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</si>
  <si>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</si>
  <si>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</si>
  <si>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</si>
  <si>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</si>
  <si>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</si>
  <si>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</si>
  <si>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</si>
  <si>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</si>
  <si>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</si>
  <si>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</si>
  <si>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</si>
  <si>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</si>
  <si>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</si>
  <si>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</si>
  <si>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</si>
  <si>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</si>
  <si>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</si>
  <si>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</si>
  <si>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</si>
  <si>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</si>
  <si>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</si>
  <si>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</si>
  <si>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</si>
  <si>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</si>
  <si>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</si>
  <si>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</si>
  <si>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</si>
  <si>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</si>
  <si>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</si>
  <si>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</si>
  <si>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</si>
  <si>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</si>
  <si>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</si>
  <si>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</si>
  <si>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</si>
  <si>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</si>
  <si>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</si>
  <si>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</si>
  <si>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</si>
  <si>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</si>
  <si>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</si>
  <si>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</si>
  <si>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</si>
  <si>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</si>
  <si>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</si>
  <si>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</si>
  <si>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</si>
  <si>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</si>
  <si>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</si>
  <si>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</si>
  <si>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</si>
  <si>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</si>
  <si>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</si>
  <si>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</si>
  <si>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</si>
  <si>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</si>
  <si>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</si>
  <si>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</si>
  <si>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</si>
  <si>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</si>
  <si>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</si>
  <si>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</si>
  <si>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</si>
  <si>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</si>
  <si>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</si>
  <si>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</si>
  <si>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</si>
  <si>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</si>
  <si>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</si>
  <si>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</si>
  <si>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</si>
  <si>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</si>
  <si>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</si>
  <si>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</si>
  <si>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</si>
  <si>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</si>
  <si>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</si>
  <si>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</si>
  <si>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</si>
  <si>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</si>
  <si>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</si>
  <si>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</si>
  <si>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</si>
  <si>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</si>
  <si>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</si>
  <si>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</si>
  <si>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</si>
  <si>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</si>
  <si>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</si>
  <si>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</si>
  <si>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</si>
  <si>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</si>
  <si>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</si>
  <si>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</si>
  <si>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</si>
  <si>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</si>
  <si>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</si>
  <si>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</si>
  <si>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</si>
  <si>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</si>
  <si>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</si>
  <si>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</si>
  <si>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</si>
  <si>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</si>
  <si>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</si>
  <si>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</si>
  <si>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</si>
  <si>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</si>
  <si>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</si>
  <si>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</si>
  <si>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</si>
  <si>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</si>
  <si>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</si>
  <si>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</si>
  <si>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</si>
  <si>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</si>
  <si>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</si>
  <si>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</si>
  <si>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</si>
  <si>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</si>
  <si>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</si>
  <si>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</si>
  <si>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</si>
  <si>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</si>
  <si>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</si>
  <si>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</si>
  <si>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</si>
  <si>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</si>
  <si>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</si>
  <si>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</si>
  <si>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</si>
  <si>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</si>
  <si>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</si>
  <si>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</si>
  <si>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</si>
  <si>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</si>
  <si>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</si>
  <si>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</si>
  <si>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</si>
  <si>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</si>
  <si>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</si>
  <si>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</si>
  <si>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</si>
  <si>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</si>
  <si>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</si>
  <si>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</si>
  <si>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</si>
  <si>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</si>
  <si>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</si>
  <si>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</si>
  <si>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</si>
  <si>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</si>
  <si>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</si>
  <si>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</si>
  <si>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</si>
  <si>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</si>
  <si>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</si>
  <si>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</si>
  <si>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</si>
  <si>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</si>
  <si>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</si>
  <si>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</si>
  <si>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</si>
  <si>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</si>
  <si>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</si>
  <si>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</si>
  <si>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</si>
  <si>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</si>
  <si>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</si>
  <si>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</si>
  <si>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</si>
  <si>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</si>
  <si>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</si>
  <si>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</si>
  <si>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</si>
  <si>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</si>
  <si>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</si>
  <si>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</si>
  <si>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</si>
  <si>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</si>
  <si>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</si>
  <si>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</si>
  <si>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</si>
  <si>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</si>
  <si>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</si>
  <si>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</si>
  <si>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</si>
  <si>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</si>
  <si>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</si>
  <si>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</si>
  <si>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</si>
  <si>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</si>
  <si>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</si>
  <si>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</si>
  <si>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</si>
  <si>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</si>
  <si>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</si>
  <si>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</si>
  <si>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</si>
  <si>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</si>
  <si>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</si>
  <si>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</si>
  <si>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</si>
  <si>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</si>
  <si>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</si>
  <si>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</si>
  <si>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</si>
  <si>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</si>
  <si>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</si>
  <si>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</si>
  <si>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</si>
  <si>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</si>
  <si>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</si>
  <si>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</si>
  <si>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</si>
  <si>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</si>
  <si>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</si>
  <si>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</si>
  <si>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</si>
  <si>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</si>
  <si>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</si>
  <si>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</si>
  <si>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</si>
  <si>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</si>
  <si>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</si>
  <si>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</si>
  <si>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</si>
  <si>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</si>
  <si>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</si>
  <si>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</si>
  <si>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</si>
  <si>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</si>
  <si>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</si>
  <si>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</si>
  <si>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</si>
  <si>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</si>
  <si>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</si>
  <si>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</si>
  <si>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</si>
  <si>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</si>
  <si>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</si>
  <si>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</si>
  <si>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</si>
  <si>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</si>
  <si>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</si>
  <si>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</si>
  <si>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</si>
  <si>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</si>
  <si>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</si>
  <si>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</si>
  <si>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</si>
  <si>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</si>
  <si>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</si>
  <si>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</si>
  <si>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</si>
  <si>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</si>
  <si>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</si>
  <si>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</si>
  <si>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</si>
  <si>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</si>
  <si>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</si>
  <si>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</si>
  <si>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</si>
  <si>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</si>
  <si>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</si>
  <si>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</si>
  <si>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</si>
  <si>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</si>
  <si>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</si>
  <si>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</si>
  <si>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</si>
  <si>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</si>
  <si>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</si>
  <si>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</si>
  <si>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</si>
  <si>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</si>
  <si>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</si>
  <si>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</si>
  <si>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</si>
  <si>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</si>
  <si>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</si>
  <si>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</si>
  <si>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</si>
  <si>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</si>
  <si>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</si>
  <si>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</si>
  <si>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</si>
  <si>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</si>
  <si>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</si>
  <si>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</si>
  <si>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</si>
  <si>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</si>
  <si>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</si>
  <si>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</si>
  <si>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</si>
  <si>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</si>
  <si>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</si>
  <si>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</si>
  <si>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</si>
  <si>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</si>
  <si>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</si>
  <si>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</si>
  <si>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</si>
  <si>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</si>
  <si>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</si>
  <si>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</si>
  <si>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</si>
  <si>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</si>
  <si>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</si>
  <si>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</si>
  <si>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</si>
  <si>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</si>
  <si>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</si>
  <si>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</si>
  <si>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</si>
  <si>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</si>
  <si>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</si>
  <si>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</si>
  <si>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</si>
  <si>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</si>
  <si>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</si>
  <si>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</si>
  <si>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</si>
  <si>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</si>
  <si>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</si>
  <si>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</si>
  <si>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</si>
  <si>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</si>
  <si>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</si>
  <si>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</si>
  <si>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</si>
  <si>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</si>
  <si>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</si>
  <si>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</si>
  <si>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</si>
  <si>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</si>
  <si>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</si>
  <si>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</si>
  <si>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</si>
  <si>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</si>
  <si>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</si>
  <si>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</si>
  <si>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</si>
  <si>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</si>
  <si>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</si>
  <si>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</si>
  <si>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</si>
  <si>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</si>
  <si>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</si>
  <si>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</si>
  <si>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</si>
  <si>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</si>
  <si>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</si>
  <si>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</si>
  <si>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</si>
  <si>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</si>
  <si>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</si>
  <si>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</si>
  <si>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</si>
  <si>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</si>
  <si>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</si>
  <si>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</si>
  <si>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</si>
  <si>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</si>
  <si>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</si>
  <si>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</si>
  <si>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</si>
  <si>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</si>
  <si>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</si>
  <si>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</si>
  <si>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</si>
  <si>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</si>
  <si>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</si>
  <si>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</si>
  <si>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</si>
  <si>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</si>
  <si>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</si>
  <si>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</si>
  <si>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</si>
  <si>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</si>
  <si>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</si>
  <si>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</si>
  <si>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</si>
  <si>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</si>
  <si>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</si>
  <si>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</si>
  <si>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</si>
  <si>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</si>
  <si>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</si>
  <si>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</si>
  <si>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</si>
  <si>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</si>
  <si>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</si>
  <si>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</si>
  <si>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</si>
  <si>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</si>
  <si>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</si>
  <si>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</si>
  <si>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</si>
  <si>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</si>
  <si>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</si>
  <si>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</si>
  <si>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</si>
  <si>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</si>
  <si>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</si>
  <si>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</si>
  <si>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</si>
  <si>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</si>
  <si>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</si>
  <si>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</si>
  <si>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</si>
  <si>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</si>
  <si>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</si>
  <si>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</si>
  <si>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</si>
  <si>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</si>
  <si>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</si>
  <si>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</si>
  <si>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</si>
  <si>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</si>
  <si>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</si>
  <si>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</si>
  <si>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</si>
  <si>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</si>
  <si>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</si>
  <si>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</si>
  <si>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</si>
  <si>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</si>
  <si>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</si>
  <si>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</si>
  <si>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</si>
  <si>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</si>
  <si>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</si>
  <si>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</si>
  <si>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</si>
  <si>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</si>
  <si>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</si>
  <si>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</si>
  <si>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</si>
  <si>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</si>
  <si>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</si>
  <si>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</si>
  <si>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</si>
  <si>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</si>
  <si>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</si>
  <si>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</si>
  <si>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</si>
  <si>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</si>
  <si>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</si>
  <si>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</si>
  <si>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</si>
  <si>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</si>
  <si>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</si>
  <si>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</si>
  <si>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</si>
  <si>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</si>
  <si>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</si>
  <si>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</si>
  <si>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</si>
  <si>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</si>
  <si>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</si>
  <si>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</si>
  <si>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</si>
  <si>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</si>
  <si>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</si>
  <si>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</si>
  <si>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</si>
  <si>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</si>
  <si>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</si>
  <si>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</si>
  <si>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</si>
  <si>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</si>
  <si>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</si>
  <si>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</si>
  <si>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</si>
  <si>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</si>
  <si>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</si>
  <si>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</si>
  <si>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</si>
  <si>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</si>
  <si>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</si>
  <si>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</si>
  <si>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</si>
  <si>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</si>
  <si>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</si>
  <si>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</si>
  <si>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</si>
  <si>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</si>
  <si>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</si>
  <si>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</si>
  <si>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</si>
  <si>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</si>
  <si>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</si>
  <si>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</si>
  <si>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</si>
  <si>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</si>
  <si>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</si>
  <si>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</si>
  <si>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</si>
  <si>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</si>
  <si>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</si>
  <si>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</si>
  <si>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</si>
  <si>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</si>
  <si>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</si>
  <si>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</si>
  <si>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</si>
  <si>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</si>
  <si>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</si>
  <si>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</si>
  <si>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</si>
  <si>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</si>
  <si>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</si>
  <si>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</si>
  <si>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</si>
  <si>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</si>
  <si>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</si>
  <si>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</si>
  <si>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</si>
  <si>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</si>
  <si>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</si>
  <si>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</si>
  <si>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</si>
  <si>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</si>
  <si>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</si>
  <si>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</si>
  <si>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</si>
  <si>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</si>
  <si>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</si>
  <si>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</si>
  <si>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</si>
  <si>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</si>
  <si>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</si>
  <si>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</si>
  <si>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</si>
  <si>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</si>
  <si>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</si>
  <si>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</si>
  <si>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</si>
  <si>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</si>
  <si>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</si>
  <si>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</si>
  <si>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</si>
  <si>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</si>
  <si>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</si>
  <si>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</si>
  <si>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</si>
  <si>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</si>
  <si>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</si>
  <si>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</si>
  <si>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</si>
  <si>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</si>
  <si>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</si>
  <si>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</si>
  <si>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</si>
  <si>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</si>
  <si>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</si>
  <si>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</si>
  <si>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</si>
  <si>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</si>
  <si>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</si>
  <si>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</si>
  <si>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</si>
  <si>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</si>
  <si>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</si>
  <si>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</si>
  <si>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</si>
  <si>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</si>
  <si>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</si>
  <si>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</si>
  <si>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</si>
  <si>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</si>
  <si>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</si>
  <si>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</si>
  <si>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</si>
  <si>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</si>
  <si>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</si>
  <si>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</si>
  <si>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</si>
  <si>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</si>
  <si>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</si>
  <si>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</si>
  <si>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</si>
  <si>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</si>
  <si>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</si>
  <si>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</si>
  <si>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</si>
  <si>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</si>
  <si>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</si>
  <si>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</si>
  <si>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</si>
  <si>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</si>
  <si>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</si>
  <si>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</si>
  <si>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</si>
  <si>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</si>
  <si>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</si>
  <si>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</si>
  <si>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</si>
  <si>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</si>
  <si>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</si>
  <si>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</si>
  <si>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</si>
  <si>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</si>
  <si>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</si>
  <si>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</si>
  <si>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</si>
  <si>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</si>
  <si>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</si>
  <si>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</si>
  <si>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</si>
  <si>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</si>
  <si>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</si>
  <si>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</si>
  <si>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</si>
  <si>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</si>
  <si>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</si>
  <si>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</si>
  <si>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</si>
  <si>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</si>
  <si>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</si>
  <si>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</si>
  <si>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</si>
  <si>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</si>
  <si>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</si>
  <si>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</si>
  <si>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</si>
  <si>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</si>
  <si>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</si>
  <si>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</si>
  <si>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</si>
  <si>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</si>
  <si>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</si>
  <si>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</si>
  <si>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</si>
  <si>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</si>
  <si>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</si>
  <si>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</si>
  <si>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</si>
  <si>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</si>
  <si>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</si>
  <si>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</si>
  <si>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</si>
  <si>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</si>
  <si>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</si>
  <si>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</si>
  <si>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</si>
  <si>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</si>
  <si>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</si>
  <si>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</si>
  <si>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</si>
  <si>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</si>
  <si>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</si>
  <si>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</si>
  <si>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</si>
  <si>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</si>
  <si>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</si>
  <si>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</si>
  <si>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</si>
  <si>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</si>
  <si>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</si>
  <si>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</si>
  <si>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</si>
  <si>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</si>
  <si>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</si>
  <si>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</si>
  <si>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</si>
  <si>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</si>
  <si>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</si>
  <si>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</si>
  <si>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</si>
  <si>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</si>
  <si>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</si>
  <si>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</si>
  <si>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</si>
  <si>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</si>
  <si>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</si>
  <si>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</si>
  <si>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</si>
  <si>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</si>
  <si>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</si>
  <si>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</si>
  <si>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</si>
  <si>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</si>
  <si>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</si>
  <si>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</si>
  <si>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</si>
  <si>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</si>
  <si>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</si>
  <si>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</si>
  <si>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</si>
  <si>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</si>
  <si>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</si>
  <si>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</si>
  <si>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</si>
  <si>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</si>
  <si>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</si>
  <si>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</si>
  <si>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</si>
  <si>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</si>
  <si>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</si>
  <si>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</si>
  <si>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</si>
  <si>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</si>
  <si>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</si>
  <si>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</si>
  <si>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</si>
  <si>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</si>
  <si>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</si>
  <si>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</si>
  <si>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</si>
  <si>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</si>
  <si>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</si>
  <si>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</si>
  <si>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</si>
  <si>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</si>
  <si>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</si>
  <si>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</si>
  <si>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</si>
  <si>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</si>
  <si>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</si>
  <si>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</si>
  <si>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</si>
  <si>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</si>
  <si>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</si>
  <si>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</si>
  <si>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</si>
  <si>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</si>
  <si>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</si>
  <si>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</si>
  <si>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</si>
  <si>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</si>
  <si>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</si>
  <si>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</si>
  <si>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</si>
  <si>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</si>
  <si>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</si>
  <si>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</si>
  <si>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</si>
  <si>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</si>
  <si>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</si>
  <si>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</si>
  <si>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</si>
  <si>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</si>
  <si>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</si>
  <si>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</si>
  <si>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</si>
  <si>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</si>
  <si>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</si>
  <si>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</si>
  <si>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</si>
  <si>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</si>
  <si>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</si>
  <si>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</si>
  <si>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</si>
  <si>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</si>
  <si>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</si>
  <si>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</si>
  <si>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</si>
  <si>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</si>
  <si>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</si>
  <si>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</si>
  <si>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</si>
  <si>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</si>
  <si>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</si>
  <si>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</si>
  <si>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</si>
  <si>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</si>
  <si>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</si>
  <si>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</si>
  <si>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</si>
  <si>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</si>
  <si>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</si>
  <si>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</si>
  <si>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</si>
  <si>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</si>
  <si>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</si>
  <si>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</si>
  <si>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</si>
  <si>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</si>
  <si>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</si>
  <si>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</si>
  <si>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</si>
  <si>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</si>
  <si>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</si>
  <si>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</si>
  <si>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</si>
  <si>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</si>
  <si>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</si>
  <si>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</si>
  <si>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</si>
  <si>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</si>
  <si>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</si>
  <si>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</si>
  <si>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</si>
  <si>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</si>
  <si>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</si>
  <si>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</si>
  <si>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</si>
  <si>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</si>
  <si>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</si>
  <si>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</si>
  <si>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</si>
  <si>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</si>
  <si>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</si>
  <si>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</si>
  <si>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</si>
  <si>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</si>
  <si>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</si>
  <si>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</si>
  <si>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</si>
  <si>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</si>
  <si>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</si>
  <si>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</si>
  <si>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</si>
  <si>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</si>
  <si>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</si>
  <si>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</si>
  <si>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</si>
  <si>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</si>
  <si>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</si>
  <si>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</si>
  <si>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</si>
  <si>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</si>
  <si>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</si>
  <si>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</si>
  <si>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</si>
  <si>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</si>
  <si>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</si>
  <si>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</si>
  <si>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</si>
  <si>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</si>
  <si>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</si>
  <si>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</si>
  <si>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</si>
  <si>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</si>
  <si>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</si>
  <si>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</si>
  <si>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</si>
  <si>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</si>
  <si>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</si>
  <si>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</si>
  <si>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</si>
  <si>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</si>
  <si>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</si>
  <si>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</si>
  <si>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</si>
  <si>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</si>
  <si>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</si>
  <si>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</si>
  <si>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</si>
  <si>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</si>
  <si>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</si>
  <si>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</si>
  <si>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</si>
  <si>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</si>
  <si>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</si>
  <si>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</si>
  <si>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</si>
  <si>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</si>
  <si>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</si>
  <si>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</si>
  <si>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</si>
  <si>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</si>
  <si>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</si>
  <si>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</si>
  <si>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</si>
  <si>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</si>
  <si>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</si>
  <si>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</si>
  <si>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</si>
  <si>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</si>
  <si>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</si>
  <si>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</si>
  <si>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</si>
  <si>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</si>
  <si>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</si>
  <si>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</si>
  <si>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</si>
  <si>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</si>
  <si>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</si>
  <si>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</si>
  <si>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</si>
  <si>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</si>
  <si>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</si>
  <si>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</si>
  <si>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</si>
  <si>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</si>
  <si>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</si>
  <si>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</si>
  <si>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</si>
  <si>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</si>
  <si>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</si>
  <si>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</si>
  <si>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</si>
  <si>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</si>
  <si>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</si>
  <si>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</si>
  <si>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</si>
  <si>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</si>
  <si>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</si>
  <si>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</si>
  <si>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</si>
  <si>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</si>
  <si>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</si>
  <si>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</si>
  <si>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</si>
  <si>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</si>
  <si>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</si>
  <si>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</si>
  <si>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</si>
  <si>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</si>
  <si>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</si>
  <si>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</si>
  <si>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</si>
  <si>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</si>
  <si>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</si>
  <si>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</si>
  <si>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</si>
  <si>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</si>
  <si>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</si>
  <si>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</si>
  <si>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</si>
  <si>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</si>
  <si>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</si>
  <si>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</si>
  <si>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</si>
  <si>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</si>
  <si>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</si>
  <si>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</si>
  <si>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</si>
  <si>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</si>
  <si>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</si>
  <si>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</si>
  <si>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</si>
  <si>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</si>
  <si>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</si>
  <si>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</si>
  <si>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</si>
  <si>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</si>
  <si>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</si>
  <si>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</si>
  <si>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</si>
  <si>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</si>
  <si>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</si>
  <si>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</si>
  <si>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</si>
  <si>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</si>
  <si>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</si>
  <si>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</si>
  <si>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</si>
  <si>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</si>
  <si>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</si>
  <si>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</si>
  <si>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</si>
  <si>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</si>
  <si>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</si>
  <si>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</si>
  <si>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</si>
  <si>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</si>
  <si>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</si>
  <si>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</si>
  <si>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</si>
  <si>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</si>
  <si>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</si>
  <si>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</si>
  <si>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</si>
  <si>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</si>
  <si>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</si>
  <si>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</si>
  <si>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</si>
  <si>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</si>
  <si>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</si>
  <si>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</si>
  <si>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</si>
  <si>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</si>
  <si>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</si>
  <si>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</si>
  <si>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</si>
  <si>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</si>
  <si>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</si>
  <si>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</si>
  <si>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</si>
  <si>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</si>
  <si>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</si>
  <si>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</si>
  <si>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</si>
  <si>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</si>
  <si>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</si>
  <si>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</si>
  <si>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</si>
  <si>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</si>
  <si>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</si>
  <si>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</si>
  <si>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</si>
  <si>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</si>
  <si>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</si>
  <si>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</si>
  <si>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</si>
  <si>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</si>
  <si>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</si>
  <si>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</si>
  <si>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</si>
  <si>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</si>
  <si>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</si>
  <si>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</si>
  <si>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</si>
  <si>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</si>
  <si>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</si>
  <si>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</si>
  <si>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</si>
  <si>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</si>
  <si>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</si>
  <si>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</si>
  <si>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</si>
  <si>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</si>
  <si>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</si>
  <si>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</si>
  <si>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</si>
  <si>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</si>
  <si>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</si>
  <si>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</si>
  <si>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</si>
  <si>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</si>
  <si>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</si>
  <si>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</si>
  <si>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</si>
  <si>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</si>
  <si>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</si>
  <si>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</si>
  <si>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</si>
  <si>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</si>
  <si>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</si>
  <si>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</si>
  <si>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</si>
  <si>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</si>
  <si>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</si>
  <si>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</si>
  <si>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</si>
  <si>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</si>
  <si>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</si>
  <si>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</si>
  <si>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</si>
  <si>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</si>
  <si>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</si>
  <si>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</si>
  <si>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</si>
  <si>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</si>
  <si>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</si>
  <si>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</si>
  <si>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</si>
  <si>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</si>
  <si>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</si>
  <si>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</si>
  <si>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</si>
  <si>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</si>
  <si>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</si>
  <si>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</si>
  <si>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</si>
  <si>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</si>
  <si>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</si>
  <si>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</si>
  <si>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</si>
  <si>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</si>
  <si>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</si>
  <si>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</si>
  <si>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</si>
  <si>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</si>
  <si>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</si>
  <si>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</si>
  <si>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</si>
  <si>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</si>
  <si>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</si>
  <si>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</si>
  <si>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</si>
  <si>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</si>
  <si>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</si>
  <si>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</si>
  <si>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</si>
  <si>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</si>
  <si>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</si>
  <si>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</si>
  <si>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</si>
  <si>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</si>
  <si>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</si>
  <si>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</si>
  <si>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</si>
  <si>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</si>
  <si>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</si>
  <si>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</si>
  <si>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</si>
  <si>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</si>
  <si>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</si>
  <si>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</si>
  <si>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</si>
  <si>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</si>
  <si>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</si>
  <si>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</si>
  <si>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</si>
  <si>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</si>
  <si>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</si>
  <si>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</si>
  <si>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</si>
  <si>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</si>
  <si>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</si>
  <si>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</si>
  <si>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</si>
  <si>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</si>
  <si>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</si>
  <si>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</si>
  <si>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</si>
  <si>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</si>
  <si>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</si>
  <si>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</si>
  <si>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</si>
  <si>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</si>
  <si>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</si>
  <si>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</si>
  <si>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</si>
  <si>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</si>
  <si>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</si>
  <si>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</si>
  <si>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</si>
  <si>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</si>
  <si>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</si>
  <si>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</si>
  <si>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</si>
  <si>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</si>
  <si>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</si>
  <si>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</si>
  <si>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</si>
  <si>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</si>
  <si>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</si>
  <si>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</si>
  <si>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</si>
  <si>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</si>
  <si>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</si>
  <si>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</si>
  <si>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</si>
  <si>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</si>
  <si>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</si>
  <si>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</si>
  <si>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</si>
  <si>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</si>
  <si>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</si>
  <si>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</si>
  <si>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</si>
  <si>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</si>
  <si>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</si>
  <si>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</si>
  <si>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</si>
  <si>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</si>
  <si>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</si>
  <si>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</si>
  <si>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</si>
  <si>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</si>
  <si>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</si>
  <si>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</si>
  <si>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</si>
  <si>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</si>
  <si>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</si>
  <si>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</si>
  <si>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</si>
  <si>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</si>
  <si>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</si>
  <si>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</si>
  <si>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</si>
  <si>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</si>
  <si>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</si>
  <si>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</si>
  <si>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</si>
  <si>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</si>
  <si>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</si>
  <si>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</si>
  <si>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</si>
  <si>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</si>
  <si>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</si>
  <si>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</si>
  <si>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</si>
  <si>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</si>
  <si>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</si>
  <si>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</si>
  <si>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</si>
  <si>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</si>
  <si>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</si>
  <si>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</si>
  <si>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</si>
  <si>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</si>
  <si>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</si>
  <si>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</si>
  <si>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</si>
  <si>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</si>
  <si>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</si>
  <si>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</si>
  <si>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</si>
  <si>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</si>
  <si>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</si>
  <si>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</si>
  <si>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</si>
  <si>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</si>
  <si>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</si>
  <si>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</si>
  <si>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</si>
  <si>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</si>
  <si>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</si>
  <si>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</si>
  <si>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</si>
  <si>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</si>
  <si>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</si>
  <si>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</si>
  <si>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</si>
  <si>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</si>
  <si>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</si>
  <si>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</si>
  <si>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</si>
  <si>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</si>
  <si>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</si>
  <si>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</si>
  <si>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</si>
  <si>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</si>
  <si>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</si>
  <si>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</si>
  <si>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</si>
  <si>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</si>
  <si>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</si>
  <si>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</si>
  <si>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</si>
  <si>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</si>
  <si>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</si>
  <si>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</si>
  <si>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</si>
  <si>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</si>
  <si>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</si>
  <si>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</si>
  <si>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</si>
  <si>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</si>
  <si>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</si>
  <si>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</si>
  <si>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</si>
  <si>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</si>
  <si>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</si>
  <si>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</si>
  <si>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</si>
  <si>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</si>
  <si>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</si>
  <si>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</si>
  <si>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</si>
  <si>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</si>
  <si>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</si>
  <si>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</si>
  <si>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</si>
  <si>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</si>
  <si>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</si>
  <si>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</si>
  <si>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</si>
  <si>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</si>
  <si>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</si>
  <si>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</si>
  <si>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</si>
  <si>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</si>
  <si>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</si>
  <si>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</si>
  <si>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</si>
  <si>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</si>
  <si>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</si>
  <si>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</si>
  <si>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</si>
  <si>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</si>
  <si>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</si>
  <si>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</si>
  <si>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</si>
  <si>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</si>
  <si>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</si>
  <si>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</si>
  <si>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</si>
  <si>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</si>
  <si>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</si>
  <si>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</si>
  <si>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</si>
  <si>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</si>
  <si>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</si>
  <si>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</si>
  <si>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</si>
  <si>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</si>
  <si>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</si>
  <si>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</si>
  <si>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</si>
  <si>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</si>
  <si>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</si>
  <si>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</si>
  <si>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</si>
  <si>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</si>
  <si>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</si>
  <si>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</si>
  <si>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</si>
  <si>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</si>
  <si>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</si>
  <si>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</si>
  <si>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</si>
  <si>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</si>
  <si>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</si>
  <si>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</si>
  <si>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</si>
  <si>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</si>
  <si>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</si>
  <si>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</si>
  <si>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</si>
  <si>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</si>
  <si>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</si>
  <si>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</si>
  <si>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</si>
  <si>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</si>
  <si>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</si>
  <si>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</si>
  <si>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</si>
  <si>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</si>
  <si>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</si>
  <si>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</si>
  <si>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</si>
  <si>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</si>
  <si>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</si>
  <si>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</si>
  <si>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</si>
  <si>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</si>
  <si>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</si>
  <si>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</si>
  <si>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</si>
  <si>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</si>
  <si>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</si>
  <si>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</si>
  <si>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</si>
  <si>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</si>
  <si>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</si>
  <si>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</si>
  <si>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</si>
  <si>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</si>
  <si>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</si>
  <si>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</si>
  <si>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</si>
  <si>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</si>
  <si>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</si>
  <si>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</si>
  <si>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</si>
  <si>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</si>
  <si>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</si>
  <si>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</si>
  <si>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</si>
  <si>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</si>
  <si>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</si>
  <si>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</si>
  <si>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</si>
  <si>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</si>
  <si>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</si>
  <si>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</si>
  <si>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</si>
  <si>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</si>
  <si>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</si>
  <si>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</si>
  <si>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</si>
  <si>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</si>
  <si>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</si>
  <si>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</si>
  <si>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</si>
  <si>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</si>
  <si>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</si>
  <si>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</si>
  <si>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</si>
  <si>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</si>
  <si>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</si>
  <si>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</si>
  <si>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</si>
  <si>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</si>
  <si>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</si>
  <si>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</si>
  <si>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</si>
  <si>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</si>
  <si>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</si>
  <si>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</si>
  <si>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</si>
  <si>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</si>
  <si>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</si>
  <si>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</si>
  <si>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</si>
  <si>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</si>
  <si>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</si>
  <si>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</si>
  <si>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</si>
  <si>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</si>
  <si>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</si>
  <si>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</si>
  <si>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</si>
  <si>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</si>
  <si>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</si>
  <si>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</si>
  <si>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</si>
  <si>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</si>
  <si>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</si>
  <si>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</si>
  <si>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</si>
  <si>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</si>
  <si>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</si>
  <si>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</si>
  <si>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</si>
  <si>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</si>
  <si>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</si>
  <si>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</si>
  <si>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</si>
  <si>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</si>
  <si>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</si>
  <si>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</si>
  <si>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</si>
  <si>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</si>
  <si>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</si>
  <si>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</si>
  <si>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</si>
  <si>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</si>
  <si>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</si>
  <si>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</si>
  <si>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</si>
  <si>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</si>
  <si>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</si>
  <si>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</si>
  <si>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</si>
  <si>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</si>
  <si>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</si>
  <si>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</si>
  <si>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</si>
  <si>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</si>
  <si>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</si>
  <si>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</si>
  <si>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</si>
  <si>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</si>
  <si>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</si>
  <si>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</si>
  <si>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</si>
  <si>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</si>
  <si>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</si>
  <si>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</si>
  <si>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</si>
  <si>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</si>
  <si>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</si>
  <si>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</si>
  <si>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</si>
  <si>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</si>
  <si>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</si>
  <si>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</si>
  <si>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</si>
  <si>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</si>
  <si>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</si>
  <si>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</si>
  <si>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</si>
  <si>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</si>
  <si>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</si>
  <si>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</si>
  <si>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</si>
  <si>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</si>
  <si>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</si>
  <si>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</si>
  <si>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</si>
  <si>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</si>
  <si>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</si>
  <si>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</si>
  <si>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</si>
  <si>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</si>
  <si>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</si>
  <si>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</si>
  <si>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</si>
  <si>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</si>
  <si>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</si>
  <si>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</si>
  <si>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</si>
  <si>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</si>
  <si>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</si>
  <si>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</si>
  <si>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</si>
  <si>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</si>
  <si>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</si>
  <si>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</si>
  <si>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</si>
  <si>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</si>
  <si>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</si>
  <si>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</si>
  <si>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</si>
  <si>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</si>
  <si>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</si>
  <si>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</si>
  <si>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</si>
  <si>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</si>
  <si>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</si>
  <si>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</si>
  <si>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</si>
  <si>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</si>
  <si>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</si>
  <si>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</si>
  <si>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</si>
  <si>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</si>
  <si>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</si>
  <si>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</si>
  <si>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</si>
  <si>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</si>
  <si>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</si>
  <si>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</si>
  <si>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</si>
  <si>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</si>
  <si>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</si>
  <si>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</si>
  <si>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</si>
  <si>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</si>
  <si>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</si>
  <si>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</si>
  <si>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</si>
  <si>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</si>
  <si>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</si>
  <si>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</si>
  <si>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</si>
  <si>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</si>
  <si>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</si>
  <si>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</si>
  <si>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</si>
  <si>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</si>
  <si>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</si>
  <si>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</si>
  <si>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</si>
  <si>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</si>
  <si>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</si>
  <si>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</si>
  <si>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</si>
  <si>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</si>
  <si>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</si>
  <si>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</si>
  <si>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</si>
  <si>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</si>
  <si>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</si>
  <si>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</si>
  <si>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</si>
  <si>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</si>
  <si>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</si>
  <si>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</si>
  <si>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</si>
  <si>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</si>
  <si>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</si>
  <si>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</si>
  <si>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</si>
  <si>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</si>
  <si>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</si>
  <si>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</si>
  <si>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</si>
  <si>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</si>
  <si>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</si>
  <si>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</si>
  <si>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</si>
  <si>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</si>
  <si>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</si>
  <si>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</si>
  <si>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</si>
  <si>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</si>
  <si>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</si>
  <si>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</si>
  <si>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</si>
  <si>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</si>
  <si>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</si>
  <si>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</si>
  <si>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</si>
  <si>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</si>
  <si>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</si>
  <si>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</si>
  <si>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</si>
  <si>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</si>
  <si>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</si>
  <si>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</si>
  <si>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</si>
  <si>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</si>
  <si>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</si>
  <si>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</si>
  <si>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</si>
  <si>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</si>
  <si>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</si>
  <si>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</si>
  <si>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</si>
  <si>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</si>
  <si>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</si>
  <si>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</si>
  <si>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</si>
  <si>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</si>
  <si>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</si>
  <si>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</si>
  <si>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</si>
  <si>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</si>
  <si>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</si>
  <si>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</si>
  <si>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</si>
  <si>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</si>
  <si>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</si>
  <si>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</si>
  <si>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</si>
  <si>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</si>
  <si>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</si>
  <si>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</si>
  <si>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</si>
  <si>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</si>
  <si>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</si>
  <si>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</si>
  <si>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</si>
  <si>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</si>
  <si>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</si>
  <si>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</si>
  <si>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</si>
  <si>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</si>
  <si>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</si>
  <si>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</si>
  <si>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</si>
  <si>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</si>
  <si>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</si>
  <si>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</si>
  <si>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</si>
  <si>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</si>
  <si>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</si>
  <si>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</si>
  <si>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</si>
  <si>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</si>
  <si>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</si>
  <si>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</si>
  <si>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</si>
  <si>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</si>
  <si>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</si>
  <si>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</si>
  <si>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</si>
  <si>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</si>
  <si>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</si>
  <si>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</si>
  <si>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</si>
  <si>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</si>
  <si>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</si>
  <si>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</si>
  <si>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</si>
  <si>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</si>
  <si>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</si>
  <si>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</si>
  <si>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</si>
  <si>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</si>
  <si>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</si>
  <si>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</si>
  <si>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</si>
  <si>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</si>
  <si>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</si>
  <si>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</si>
  <si>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</si>
  <si>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</si>
  <si>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</si>
  <si>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</si>
  <si>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</si>
  <si>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</si>
  <si>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</si>
  <si>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</si>
  <si>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</si>
  <si>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</si>
  <si>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</si>
  <si>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</si>
  <si>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</si>
  <si>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</si>
  <si>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</si>
  <si>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</si>
  <si>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</si>
  <si>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</si>
  <si>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</si>
  <si>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</si>
  <si>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</si>
  <si>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</si>
  <si>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</si>
  <si>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</si>
  <si>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</si>
  <si>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</si>
  <si>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</si>
  <si>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</si>
  <si>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</si>
  <si>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</si>
  <si>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</si>
  <si>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</si>
  <si>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</si>
  <si>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</si>
  <si>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</si>
  <si>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</si>
  <si>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</si>
  <si>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</si>
  <si>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</si>
  <si>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</si>
  <si>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</si>
  <si>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</si>
  <si>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</si>
  <si>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</si>
  <si>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</si>
  <si>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</si>
  <si>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</si>
  <si>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</si>
  <si>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</si>
  <si>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</si>
  <si>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</si>
  <si>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</si>
  <si>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</si>
  <si>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</si>
  <si>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</si>
  <si>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</si>
  <si>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</si>
  <si>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</si>
  <si>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</si>
  <si>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</si>
  <si>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</si>
  <si>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</si>
  <si>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</si>
  <si>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</si>
  <si>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</si>
  <si>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</si>
  <si>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</si>
  <si>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</si>
  <si>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</si>
  <si>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</si>
  <si>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</si>
  <si>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</si>
  <si>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</si>
  <si>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</si>
  <si>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</si>
  <si>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</si>
  <si>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</si>
  <si>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</si>
  <si>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</si>
  <si>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</si>
  <si>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</si>
  <si>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</si>
  <si>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</si>
  <si>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</si>
  <si>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</si>
  <si>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</si>
  <si>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</si>
  <si>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</si>
  <si>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</si>
  <si>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</si>
  <si>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</si>
  <si>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</si>
  <si>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</si>
  <si>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</si>
  <si>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</si>
  <si>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</si>
  <si>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</si>
  <si>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</si>
  <si>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</si>
  <si>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</si>
  <si>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</si>
  <si>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</si>
  <si>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</si>
  <si>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</si>
  <si>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</si>
  <si>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</si>
  <si>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</si>
  <si>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</si>
  <si>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</si>
  <si>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</si>
  <si>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</si>
  <si>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</si>
  <si>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</si>
  <si>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</si>
  <si>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</si>
  <si>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</si>
  <si>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</si>
  <si>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</si>
  <si>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</si>
  <si>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</si>
  <si>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</si>
  <si>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</si>
  <si>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</si>
  <si>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</si>
  <si>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</si>
  <si>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</si>
  <si>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</si>
  <si>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</si>
  <si>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</si>
  <si>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</si>
  <si>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</si>
  <si>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</si>
  <si>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</si>
  <si>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</si>
  <si>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</si>
  <si>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</si>
  <si>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</si>
  <si>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</si>
  <si>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</si>
  <si>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</si>
  <si>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</si>
  <si>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</si>
  <si>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</si>
  <si>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</si>
  <si>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</si>
  <si>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</si>
  <si>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</si>
  <si>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</si>
  <si>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</si>
  <si>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</si>
  <si>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</si>
  <si>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</si>
  <si>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</si>
  <si>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</si>
  <si>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</si>
  <si>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</si>
  <si>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</si>
  <si>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</si>
  <si>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</si>
  <si>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</si>
  <si>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</si>
  <si>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</si>
  <si>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</si>
  <si>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</si>
  <si>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</si>
  <si>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</si>
  <si>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</si>
  <si>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</si>
  <si>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</si>
  <si>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</si>
  <si>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</si>
  <si>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</si>
  <si>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</si>
  <si>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</si>
  <si>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</si>
  <si>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</si>
  <si>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</si>
  <si>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</si>
  <si>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</si>
  <si>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</si>
  <si>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</si>
  <si>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</si>
  <si>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</si>
  <si>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</si>
  <si>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</si>
  <si>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</si>
  <si>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</si>
  <si>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</si>
  <si>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</si>
  <si>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</si>
  <si>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</si>
  <si>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</si>
  <si>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</si>
  <si>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</si>
  <si>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</si>
  <si>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</si>
  <si>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</si>
  <si>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</si>
  <si>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</si>
  <si>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</si>
  <si>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</si>
  <si>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</si>
  <si>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</si>
  <si>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</si>
  <si>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</si>
  <si>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</si>
  <si>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</si>
  <si>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</si>
  <si>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</si>
  <si>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</si>
  <si>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</si>
  <si>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</si>
  <si>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</si>
  <si>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</si>
  <si>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</si>
  <si>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</si>
  <si>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</si>
  <si>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</si>
  <si>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</si>
  <si>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</si>
  <si>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</si>
  <si>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</si>
  <si>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</si>
  <si>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</si>
  <si>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</si>
  <si>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</si>
  <si>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</si>
  <si>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</si>
  <si>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</si>
  <si>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</si>
  <si>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</si>
  <si>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</si>
  <si>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</si>
  <si>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</si>
  <si>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</si>
  <si>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</si>
  <si>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</si>
  <si>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</si>
  <si>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</si>
  <si>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</si>
  <si>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</si>
  <si>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</si>
  <si>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</si>
  <si>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</si>
  <si>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</si>
  <si>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</si>
  <si>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</si>
  <si>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</si>
  <si>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</si>
  <si>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</si>
  <si>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</si>
  <si>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</si>
  <si>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</si>
  <si>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</si>
  <si>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</si>
  <si>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</si>
  <si>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</si>
  <si>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</si>
  <si>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</si>
  <si>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</si>
  <si>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</si>
  <si>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</si>
  <si>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</si>
  <si>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</si>
  <si>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</si>
  <si>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</si>
  <si>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</si>
  <si>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</si>
  <si>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</si>
  <si>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</si>
  <si>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</si>
  <si>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</si>
  <si>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</si>
  <si>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</si>
  <si>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</si>
  <si>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</si>
  <si>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</si>
  <si>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</si>
  <si>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</si>
  <si>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</si>
  <si>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</si>
  <si>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</si>
  <si>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</si>
  <si>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</si>
  <si>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</si>
  <si>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</si>
  <si>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</si>
  <si>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</si>
  <si>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</si>
  <si>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</si>
  <si>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</si>
  <si>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</si>
  <si>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</si>
  <si>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</si>
  <si>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</si>
  <si>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</si>
  <si>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</si>
  <si>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</si>
  <si>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</si>
  <si>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</si>
  <si>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</si>
  <si>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</si>
  <si>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</si>
  <si>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</si>
  <si>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</si>
  <si>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</si>
  <si>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</si>
  <si>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</si>
  <si>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</si>
  <si>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</si>
  <si>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</si>
  <si>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</si>
  <si>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</si>
  <si>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</si>
  <si>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</si>
  <si>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</si>
  <si>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</si>
  <si>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</si>
  <si>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</si>
  <si>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</si>
  <si>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</si>
  <si>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</si>
  <si>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</si>
  <si>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</si>
  <si>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</si>
  <si>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</si>
  <si>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</si>
  <si>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</si>
  <si>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</si>
  <si>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</si>
  <si>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</si>
  <si>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</si>
  <si>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</si>
  <si>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</si>
  <si>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</si>
  <si>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</si>
  <si>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</si>
  <si>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</si>
  <si>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</si>
  <si>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</si>
  <si>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</si>
  <si>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</si>
  <si>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</si>
  <si>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</si>
  <si>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</si>
  <si>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</si>
  <si>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</si>
  <si>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</si>
  <si>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</si>
  <si>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</si>
  <si>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</si>
  <si>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</si>
  <si>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</si>
  <si>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</si>
  <si>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</si>
  <si>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</si>
  <si>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</si>
  <si>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</si>
  <si>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</si>
  <si>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</si>
  <si>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</si>
  <si>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</si>
  <si>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</si>
  <si>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</si>
  <si>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</si>
  <si>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</si>
  <si>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</si>
  <si>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</si>
  <si>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</si>
  <si>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</si>
  <si>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</si>
  <si>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</si>
  <si>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</si>
  <si>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</si>
  <si>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</si>
  <si>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</si>
  <si>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</si>
  <si>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</si>
  <si>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</si>
  <si>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</si>
  <si>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</si>
  <si>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</si>
  <si>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</si>
  <si>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</si>
  <si>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</si>
  <si>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</si>
  <si>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</si>
  <si>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</si>
  <si>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</si>
  <si>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</si>
  <si>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</si>
  <si>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</si>
  <si>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</si>
  <si>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</si>
  <si>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</si>
  <si>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</si>
  <si>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</si>
  <si>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</si>
  <si>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</si>
  <si>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</si>
  <si>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</si>
  <si>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</si>
  <si>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</si>
  <si>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</si>
  <si>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</si>
  <si>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</si>
  <si>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</si>
  <si>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</si>
  <si>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</si>
  <si>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</si>
  <si>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</si>
  <si>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</si>
  <si>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</si>
  <si>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</si>
  <si>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</si>
  <si>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</si>
  <si>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</si>
  <si>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</si>
  <si>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</si>
  <si>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</si>
  <si>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</si>
  <si>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</si>
  <si>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</si>
  <si>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</si>
  <si>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</si>
  <si>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</si>
  <si>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</si>
  <si>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</si>
  <si>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</si>
  <si>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</si>
  <si>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</si>
  <si>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</si>
  <si>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</si>
  <si>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</si>
  <si>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</si>
  <si>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</si>
  <si>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</si>
  <si>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</si>
  <si>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</si>
  <si>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</si>
  <si>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</si>
  <si>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</si>
  <si>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</si>
  <si>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</si>
  <si>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</si>
  <si>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</si>
  <si>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</si>
  <si>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</si>
  <si>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</si>
  <si>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</si>
  <si>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</si>
  <si>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</si>
  <si>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</si>
  <si>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</si>
  <si>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</si>
  <si>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</si>
  <si>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</si>
  <si>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</si>
  <si>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</si>
  <si>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</si>
  <si>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</si>
  <si>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</si>
  <si>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</si>
  <si>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</si>
  <si>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</si>
  <si>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</si>
  <si>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</si>
  <si>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</si>
  <si>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</si>
  <si>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</si>
  <si>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</si>
  <si>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</si>
  <si>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</si>
  <si>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</si>
  <si>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</si>
  <si>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</si>
  <si>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</si>
  <si>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</si>
  <si>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</si>
  <si>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</si>
  <si>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</si>
  <si>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</si>
  <si>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</si>
  <si>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</si>
  <si>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</si>
  <si>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</si>
  <si>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</si>
  <si>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</si>
  <si>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</si>
  <si>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</si>
  <si>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</si>
  <si>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</si>
  <si>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</si>
  <si>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</si>
  <si>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</si>
  <si>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</si>
  <si>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</si>
  <si>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</si>
  <si>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</si>
  <si>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</si>
  <si>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</si>
  <si>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</si>
  <si>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</si>
  <si>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</si>
  <si>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</si>
  <si>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</si>
  <si>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</si>
  <si>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</si>
  <si>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</si>
  <si>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</si>
  <si>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</si>
  <si>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</si>
  <si>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</si>
  <si>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</si>
  <si>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</si>
  <si>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</si>
  <si>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</si>
  <si>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</si>
  <si>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</si>
  <si>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</si>
  <si>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</si>
  <si>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</si>
  <si>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</si>
  <si>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</si>
  <si>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</si>
  <si>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</si>
  <si>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</si>
  <si>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</si>
  <si>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</si>
  <si>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</si>
  <si>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</si>
  <si>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</si>
  <si>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</si>
  <si>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</si>
  <si>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</si>
  <si>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</si>
  <si>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</si>
  <si>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</si>
  <si>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</si>
  <si>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</si>
  <si>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</si>
  <si>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</si>
  <si>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</si>
  <si>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</si>
  <si>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</si>
  <si>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</si>
  <si>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</si>
  <si>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</si>
  <si>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</si>
  <si>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</si>
  <si>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</si>
  <si>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</si>
  <si>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</si>
  <si>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</si>
  <si>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</si>
  <si>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</si>
  <si>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</si>
  <si>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</si>
  <si>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</si>
  <si>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</si>
  <si>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</si>
  <si>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</si>
  <si>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</si>
  <si>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</si>
  <si>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</si>
  <si>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</si>
  <si>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</si>
  <si>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</si>
  <si>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</si>
  <si>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</si>
  <si>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</si>
  <si>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</si>
  <si>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</si>
  <si>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</si>
  <si>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</si>
  <si>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</si>
  <si>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</si>
  <si>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</si>
  <si>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</si>
  <si>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</si>
  <si>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</si>
  <si>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</si>
  <si>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</si>
  <si>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</si>
  <si>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</si>
  <si>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</si>
  <si>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</si>
  <si>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</si>
  <si>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</si>
  <si>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</si>
  <si>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</si>
  <si>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</si>
  <si>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</si>
  <si>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</si>
  <si>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</si>
  <si>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</si>
  <si>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</si>
  <si>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</si>
  <si>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</si>
  <si>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</si>
  <si>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</si>
  <si>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</si>
  <si>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</si>
  <si>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</si>
  <si>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</si>
  <si>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</si>
  <si>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</si>
  <si>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</si>
  <si>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</si>
  <si>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</si>
  <si>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</si>
  <si>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</si>
  <si>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</si>
  <si>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</si>
  <si>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</si>
  <si>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</si>
  <si>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</si>
  <si>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</si>
  <si>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</si>
  <si>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</si>
  <si>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</si>
  <si>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</si>
  <si>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</si>
  <si>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</si>
  <si>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</si>
  <si>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</si>
  <si>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</si>
  <si>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</si>
  <si>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</si>
  <si>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</si>
  <si>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</si>
  <si>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</si>
  <si>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</si>
  <si>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</si>
  <si>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</si>
  <si>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</si>
  <si>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</si>
  <si>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</si>
  <si>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</si>
  <si>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</si>
  <si>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</si>
  <si>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</si>
  <si>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</si>
  <si>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</si>
  <si>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</si>
  <si>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</si>
  <si>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</si>
  <si>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</si>
  <si>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</si>
  <si>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</si>
  <si>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</si>
  <si>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</si>
  <si>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</si>
  <si>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</si>
  <si>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</si>
  <si>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</si>
  <si>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</si>
  <si>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</si>
  <si>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</si>
  <si>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</si>
  <si>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</si>
  <si>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</si>
  <si>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</si>
  <si>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</si>
  <si>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</si>
  <si>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</si>
  <si>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</si>
  <si>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</si>
  <si>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</si>
  <si>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</si>
  <si>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</si>
  <si>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</si>
  <si>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</si>
  <si>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</si>
  <si>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</si>
  <si>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</si>
  <si>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</si>
  <si>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</si>
  <si>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</si>
  <si>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</si>
  <si>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</si>
  <si>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</si>
  <si>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</si>
  <si>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</si>
  <si>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</si>
  <si>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</si>
  <si>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</si>
  <si>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</si>
  <si>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</si>
  <si>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</si>
  <si>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</si>
  <si>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</si>
  <si>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</si>
  <si>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</si>
  <si>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</si>
  <si>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</si>
  <si>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</si>
  <si>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</si>
  <si>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</si>
  <si>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</si>
  <si>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</si>
  <si>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</si>
  <si>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</si>
  <si>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</si>
  <si>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</si>
  <si>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</si>
  <si>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</si>
  <si>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</si>
  <si>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</si>
  <si>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</si>
  <si>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</si>
  <si>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</si>
  <si>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</si>
  <si>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</si>
  <si>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</si>
  <si>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</si>
  <si>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</si>
  <si>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</si>
  <si>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</si>
  <si>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</si>
  <si>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</si>
  <si>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</si>
  <si>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</si>
  <si>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</si>
  <si>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</si>
  <si>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</si>
  <si>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</si>
  <si>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</si>
  <si>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</si>
  <si>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</si>
  <si>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</si>
  <si>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</si>
  <si>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</si>
  <si>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</si>
  <si>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</si>
  <si>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</si>
  <si>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</si>
  <si>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</si>
  <si>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</si>
  <si>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</si>
  <si>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</si>
  <si>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</si>
  <si>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</si>
  <si>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</si>
  <si>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</si>
  <si>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</si>
  <si>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</si>
  <si>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</si>
  <si>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</si>
  <si>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</si>
  <si>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</si>
  <si>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</si>
  <si>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</si>
  <si>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</si>
  <si>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</si>
  <si>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</si>
  <si>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</si>
  <si>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</si>
  <si>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</si>
  <si>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</si>
  <si>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</si>
  <si>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</si>
  <si>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</si>
  <si>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</si>
  <si>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</si>
  <si>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</si>
  <si>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</si>
  <si>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</si>
  <si>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</si>
  <si>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</si>
  <si>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</si>
  <si>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</si>
  <si>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</si>
  <si>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</si>
  <si>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</si>
  <si>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</si>
  <si>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</si>
  <si>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</si>
  <si>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</si>
  <si>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</si>
  <si>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</si>
  <si>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</si>
  <si>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</si>
  <si>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</si>
  <si>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</si>
  <si>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</si>
  <si>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</si>
  <si>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</si>
  <si>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</si>
  <si>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</si>
  <si>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</si>
  <si>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</si>
  <si>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</si>
  <si>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</si>
  <si>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</si>
  <si>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</si>
  <si>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</si>
  <si>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</si>
  <si>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</si>
  <si>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</si>
  <si>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</si>
  <si>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</si>
  <si>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</si>
  <si>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</si>
  <si>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</si>
  <si>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</si>
  <si>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</si>
  <si>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</si>
  <si>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</si>
  <si>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</si>
  <si>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</si>
  <si>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</si>
  <si>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</si>
  <si>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</si>
  <si>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</si>
  <si>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</si>
  <si>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</si>
  <si>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</si>
  <si>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</si>
  <si>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</si>
  <si>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</si>
  <si>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</si>
  <si>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</si>
  <si>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</si>
  <si>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</si>
  <si>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</si>
  <si>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</si>
  <si>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</si>
  <si>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</si>
  <si>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</si>
  <si>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</si>
  <si>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</si>
  <si>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</si>
  <si>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</si>
  <si>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</si>
  <si>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</si>
  <si>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</si>
  <si>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</si>
  <si>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</si>
  <si>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</si>
  <si>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</si>
  <si>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</si>
  <si>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</si>
  <si>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</si>
  <si>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</si>
  <si>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</si>
  <si>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</si>
  <si>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</si>
  <si>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</si>
  <si>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</si>
  <si>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</si>
  <si>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</si>
  <si>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</si>
  <si>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</si>
  <si>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</si>
  <si>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</si>
  <si>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</si>
  <si>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</si>
  <si>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</si>
  <si>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</si>
  <si>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</si>
  <si>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</si>
  <si>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</si>
  <si>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</si>
  <si>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</si>
  <si>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</si>
  <si>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</si>
  <si>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</si>
  <si>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</si>
  <si>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</si>
  <si>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</si>
  <si>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</si>
  <si>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</si>
  <si>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</si>
  <si>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</si>
  <si>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</si>
  <si>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</si>
  <si>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</si>
  <si>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</si>
  <si>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</si>
  <si>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</si>
  <si>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</si>
  <si>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</si>
  <si>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</si>
  <si>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</si>
  <si>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</si>
  <si>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</si>
  <si>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</si>
  <si>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</si>
  <si>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</si>
  <si>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</si>
  <si>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</si>
  <si>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</si>
  <si>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</si>
  <si>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</si>
  <si>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</si>
  <si>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</si>
  <si>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</si>
  <si>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</si>
  <si>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</si>
  <si>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</si>
  <si>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</si>
  <si>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</si>
  <si>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</si>
  <si>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</si>
  <si>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</si>
  <si>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</si>
  <si>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</si>
  <si>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</si>
  <si>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</si>
  <si>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</si>
  <si>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</si>
  <si>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</si>
  <si>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</si>
  <si>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</si>
  <si>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</si>
  <si>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</si>
  <si>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</si>
  <si>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</si>
  <si>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</si>
  <si>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</si>
  <si>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</si>
  <si>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</si>
  <si>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</si>
  <si>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</si>
  <si>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</si>
  <si>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</si>
  <si>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</si>
  <si>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</si>
  <si>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</si>
  <si>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</si>
  <si>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</si>
  <si>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</si>
  <si>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</si>
  <si>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</si>
  <si>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</si>
  <si>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</si>
  <si>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</si>
  <si>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</si>
  <si>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</si>
  <si>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</si>
  <si>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</si>
  <si>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</si>
  <si>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</si>
  <si>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</si>
  <si>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</si>
  <si>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</si>
  <si>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</si>
  <si>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</si>
  <si>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</si>
  <si>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</si>
  <si>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</si>
  <si>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</si>
  <si>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</si>
  <si>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</si>
  <si>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</si>
  <si>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</si>
  <si>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</si>
  <si>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</si>
  <si>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</si>
  <si>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</si>
  <si>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</si>
  <si>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</si>
  <si>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</si>
  <si>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</si>
  <si>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</si>
  <si>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</si>
  <si>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</si>
  <si>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</si>
  <si>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</si>
  <si>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</si>
  <si>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</si>
  <si>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</si>
  <si>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</si>
  <si>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</si>
  <si>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</si>
  <si>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</si>
  <si>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</si>
  <si>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</si>
  <si>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</si>
  <si>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</si>
  <si>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</si>
  <si>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</si>
  <si>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</si>
  <si>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</si>
  <si>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</si>
  <si>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</si>
  <si>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</si>
  <si>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</si>
  <si>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</si>
  <si>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</si>
  <si>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</si>
  <si>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</si>
  <si>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</si>
  <si>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</si>
  <si>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</si>
  <si>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</si>
  <si>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</si>
  <si>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</si>
  <si>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</si>
  <si>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</si>
  <si>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</si>
  <si>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</si>
  <si>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</si>
  <si>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</si>
  <si>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</si>
  <si>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</si>
  <si>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</si>
  <si>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</si>
  <si>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</si>
  <si>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</si>
  <si>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</si>
  <si>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</si>
  <si>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</si>
  <si>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</si>
  <si>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</si>
  <si>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</si>
  <si>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</si>
  <si>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</si>
  <si>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</si>
  <si>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</si>
  <si>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</si>
  <si>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</si>
  <si>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</si>
  <si>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</si>
  <si>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</si>
  <si>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</si>
  <si>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</si>
  <si>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</si>
  <si>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</si>
  <si>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</si>
  <si>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</si>
  <si>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</si>
  <si>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</si>
  <si>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</si>
  <si>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</si>
  <si>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</si>
  <si>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</si>
  <si>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</si>
  <si>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</si>
  <si>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</si>
  <si>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</si>
  <si>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</si>
  <si>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</si>
  <si>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</si>
  <si>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</si>
  <si>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</si>
  <si>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</si>
  <si>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</si>
  <si>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</si>
  <si>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</si>
  <si>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</si>
  <si>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</si>
  <si>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</si>
  <si>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</si>
  <si>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</si>
  <si>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</si>
  <si>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</si>
  <si>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</si>
  <si>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</si>
  <si>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</si>
  <si>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</si>
  <si>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</si>
  <si>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</si>
  <si>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</si>
  <si>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</si>
  <si>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</si>
  <si>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</si>
  <si>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</si>
  <si>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</si>
  <si>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</si>
  <si>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</si>
  <si>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</si>
  <si>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</si>
  <si>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</si>
  <si>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</si>
  <si>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</si>
  <si>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</si>
  <si>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</si>
  <si>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</si>
  <si>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</si>
  <si>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</si>
  <si>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</si>
  <si>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</si>
  <si>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</si>
  <si>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</si>
  <si>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</si>
  <si>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</si>
  <si>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</si>
  <si>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</si>
  <si>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</si>
  <si>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</si>
  <si>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</si>
  <si>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</si>
  <si>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</si>
  <si>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</si>
  <si>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</si>
  <si>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</si>
  <si>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</si>
  <si>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</si>
  <si>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</si>
  <si>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</si>
  <si>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</si>
  <si>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</si>
  <si>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</si>
  <si>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</si>
  <si>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</si>
  <si>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</si>
  <si>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</si>
  <si>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</si>
  <si>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</si>
  <si>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</si>
  <si>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</si>
  <si>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</si>
  <si>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</si>
  <si>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</si>
  <si>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</si>
  <si>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</si>
  <si>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</si>
  <si>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</si>
  <si>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</si>
  <si>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</si>
  <si>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</si>
  <si>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</si>
  <si>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</si>
  <si>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</si>
  <si>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</si>
  <si>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</si>
  <si>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</si>
  <si>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</si>
  <si>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</si>
  <si>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</si>
  <si>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</si>
  <si>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</si>
  <si>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</si>
  <si>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</si>
  <si>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</si>
  <si>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</si>
  <si>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</si>
  <si>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</si>
  <si>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</si>
  <si>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</si>
  <si>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</si>
  <si>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</si>
  <si>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</si>
  <si>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</si>
  <si>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</si>
  <si>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</si>
  <si>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</si>
  <si>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</si>
  <si>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</si>
  <si>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</si>
  <si>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</si>
  <si>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</si>
  <si>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</si>
  <si>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</si>
  <si>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</si>
  <si>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</si>
  <si>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</si>
  <si>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</si>
  <si>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</si>
  <si>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</si>
  <si>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</si>
  <si>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</si>
  <si>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</si>
  <si>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</si>
  <si>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</si>
  <si>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</si>
  <si>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</si>
  <si>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</si>
  <si>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</si>
  <si>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</si>
  <si>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</si>
  <si>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</si>
  <si>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</si>
  <si>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</si>
  <si>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</si>
  <si>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</si>
  <si>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</si>
  <si>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</si>
  <si>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</si>
  <si>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</si>
  <si>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</si>
  <si>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</si>
  <si>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</si>
  <si>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</si>
  <si>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</si>
  <si>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</si>
  <si>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</si>
  <si>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</si>
  <si>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</si>
  <si>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</si>
  <si>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</si>
  <si>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</si>
  <si>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</si>
  <si>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</si>
  <si>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</si>
  <si>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</si>
  <si>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</si>
  <si>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</si>
  <si>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</si>
  <si>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</si>
  <si>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</si>
  <si>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</si>
  <si>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</si>
  <si>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</si>
  <si>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</si>
  <si>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</si>
  <si>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</si>
  <si>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</si>
  <si>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</si>
  <si>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</si>
  <si>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</si>
  <si>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</si>
  <si>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</si>
  <si>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</si>
  <si>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</si>
  <si>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</si>
  <si>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</si>
  <si>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</si>
  <si>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</si>
  <si>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</si>
  <si>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</si>
  <si>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</si>
  <si>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</si>
  <si>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</si>
  <si>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</si>
  <si>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</si>
  <si>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</si>
  <si>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</si>
  <si>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</si>
  <si>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</si>
  <si>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</si>
  <si>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</si>
  <si>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</si>
  <si>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</si>
  <si>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</si>
  <si>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</si>
  <si>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</si>
  <si>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</si>
  <si>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</si>
  <si>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</si>
  <si>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</si>
  <si>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</si>
  <si>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</si>
  <si>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</si>
  <si>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</si>
  <si>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</si>
  <si>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</si>
  <si>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</si>
  <si>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</si>
  <si>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</si>
  <si>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</si>
  <si>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</si>
  <si>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</si>
  <si>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</si>
  <si>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</si>
  <si>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</si>
  <si>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</si>
  <si>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</si>
  <si>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</si>
  <si>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</si>
  <si>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</si>
  <si>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</si>
  <si>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</si>
  <si>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</si>
  <si>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</si>
  <si>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</si>
  <si>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</si>
  <si>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</si>
  <si>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</si>
  <si>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</si>
  <si>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</si>
  <si>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</si>
  <si>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</si>
  <si>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</si>
  <si>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</si>
  <si>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</si>
  <si>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</si>
  <si>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</si>
  <si>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</si>
  <si>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</si>
  <si>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</si>
  <si>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</si>
  <si>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</si>
  <si>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</si>
  <si>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</si>
  <si>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</si>
  <si>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</si>
  <si>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</si>
  <si>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</si>
  <si>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</si>
  <si>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</si>
  <si>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</si>
  <si>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</si>
  <si>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</si>
  <si>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</si>
  <si>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</si>
  <si>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</si>
  <si>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</si>
  <si>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</si>
  <si>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</si>
  <si>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</si>
  <si>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</si>
  <si>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</si>
  <si>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</si>
  <si>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</si>
  <si>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</si>
  <si>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</si>
  <si>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</si>
  <si>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</si>
  <si>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</si>
  <si>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</si>
  <si>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</si>
  <si>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</si>
  <si>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</si>
  <si>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</si>
  <si>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</si>
  <si>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</si>
  <si>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</si>
  <si>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</si>
  <si>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</si>
  <si>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</si>
  <si>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</si>
  <si>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</si>
  <si>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</si>
  <si>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</si>
  <si>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</si>
  <si>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</si>
  <si>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</si>
  <si>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</si>
  <si>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</si>
  <si>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</si>
  <si>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</si>
  <si>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</si>
  <si>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</si>
  <si>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</si>
  <si>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</si>
  <si>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</si>
  <si>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</si>
  <si>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</si>
  <si>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</si>
  <si>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</si>
  <si>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</si>
  <si>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</si>
  <si>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</si>
  <si>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</si>
  <si>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</si>
  <si>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</si>
  <si>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</si>
  <si>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</si>
  <si>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</si>
  <si>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</si>
  <si>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</si>
  <si>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</si>
  <si>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</si>
  <si>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</si>
  <si>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</si>
  <si>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</si>
  <si>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</si>
  <si>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</si>
  <si>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</si>
  <si>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</si>
  <si>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</si>
  <si>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</si>
  <si>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</si>
  <si>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</si>
  <si>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</si>
  <si>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</si>
  <si>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</si>
  <si>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</si>
  <si>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</si>
  <si>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</si>
  <si>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</si>
  <si>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</si>
  <si>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</si>
  <si>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</si>
  <si>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</si>
  <si>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</si>
  <si>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</si>
  <si>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</si>
  <si>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</si>
  <si>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</si>
  <si>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</si>
  <si>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</si>
  <si>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</si>
  <si>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</si>
  <si>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</si>
  <si>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</si>
  <si>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</si>
  <si>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</si>
  <si>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</si>
  <si>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</si>
  <si>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</si>
  <si>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</si>
  <si>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</si>
  <si>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</si>
  <si>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</si>
  <si>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</si>
  <si>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</si>
  <si>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</si>
  <si>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</si>
  <si>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</si>
  <si>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</si>
  <si>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</si>
  <si>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</si>
  <si>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</si>
  <si>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</si>
  <si>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</si>
  <si>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</si>
  <si>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</si>
  <si>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</si>
  <si>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</si>
  <si>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</si>
  <si>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</si>
  <si>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</si>
  <si>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</si>
  <si>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</si>
  <si>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</si>
  <si>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</si>
  <si>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</si>
  <si>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</si>
  <si>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</si>
  <si>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</si>
  <si>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</si>
  <si>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</si>
  <si>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</si>
  <si>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</si>
  <si>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</si>
  <si>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</si>
  <si>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</si>
  <si>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</si>
  <si>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</si>
  <si>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</si>
  <si>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</si>
  <si>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</si>
  <si>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</si>
  <si>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</si>
  <si>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</si>
  <si>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</si>
  <si>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</si>
  <si>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</si>
  <si>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</si>
  <si>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</si>
  <si>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</si>
  <si>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</si>
  <si>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</si>
  <si>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</si>
  <si>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</si>
  <si>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</si>
  <si>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</si>
  <si>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</si>
  <si>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</si>
  <si>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</si>
  <si>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</si>
  <si>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</si>
  <si>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</si>
  <si>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</si>
  <si>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</si>
  <si>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</si>
  <si>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</si>
  <si>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</si>
  <si>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</si>
  <si>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</si>
  <si>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</si>
  <si>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</si>
  <si>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</si>
  <si>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</si>
  <si>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</si>
  <si>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</si>
  <si>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</si>
  <si>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</si>
  <si>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</si>
  <si>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</si>
  <si>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</si>
  <si>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</si>
  <si>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</si>
  <si>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</si>
  <si>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</si>
  <si>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</si>
  <si>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</si>
  <si>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</si>
  <si>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</si>
  <si>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</si>
  <si>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</si>
  <si>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</si>
  <si>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</si>
  <si>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</si>
  <si>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</si>
  <si>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</si>
  <si>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</si>
  <si>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</si>
  <si>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</si>
  <si>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</si>
  <si>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</si>
  <si>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</si>
  <si>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</si>
  <si>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</si>
  <si>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</si>
  <si>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</si>
  <si>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</si>
  <si>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</si>
  <si>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</si>
  <si>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</si>
  <si>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</si>
  <si>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</si>
  <si>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</si>
  <si>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</si>
  <si>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</si>
  <si>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</si>
  <si>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</si>
  <si>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</si>
  <si>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</si>
  <si>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</si>
  <si>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</si>
  <si>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</si>
  <si>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</si>
  <si>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</si>
  <si>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</si>
  <si>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</si>
  <si>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</si>
  <si>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</si>
  <si>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</si>
  <si>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</si>
  <si>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</si>
  <si>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</si>
  <si>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</si>
  <si>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</si>
  <si>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</si>
  <si>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</si>
  <si>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</si>
  <si>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</si>
  <si>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</si>
  <si>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</si>
  <si>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</si>
  <si>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</si>
  <si>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</si>
  <si>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</si>
  <si>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</si>
  <si>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</si>
  <si>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</si>
  <si>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</si>
  <si>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</si>
  <si>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</si>
  <si>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</si>
  <si>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</si>
  <si>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</si>
  <si>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</si>
  <si>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</si>
  <si>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</si>
  <si>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</si>
  <si>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</si>
  <si>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</si>
  <si>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</si>
  <si>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</si>
  <si>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</si>
  <si>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</si>
  <si>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</si>
  <si>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</si>
  <si>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</si>
  <si>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</si>
  <si>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</si>
  <si>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</si>
  <si>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</si>
  <si>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</si>
  <si>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</si>
  <si>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</si>
  <si>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</si>
  <si>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</si>
  <si>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</si>
  <si>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</si>
  <si>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</si>
  <si>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</si>
  <si>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</si>
  <si>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</si>
  <si>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</si>
  <si>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</si>
  <si>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</si>
  <si>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</si>
  <si>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</si>
  <si>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</si>
  <si>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</si>
  <si>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</si>
  <si>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</si>
  <si>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</si>
  <si>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</si>
  <si>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</si>
  <si>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</si>
  <si>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</si>
  <si>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</si>
  <si>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</si>
  <si>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</si>
  <si>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</si>
  <si>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</si>
  <si>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</si>
  <si>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</si>
  <si>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</si>
  <si>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</si>
  <si>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</si>
  <si>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</si>
  <si>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</si>
  <si>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</si>
  <si>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</si>
  <si>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</si>
  <si>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</si>
  <si>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</si>
  <si>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</si>
  <si>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</si>
  <si>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</si>
  <si>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</si>
  <si>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</si>
  <si>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</si>
  <si>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</si>
  <si>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</si>
  <si>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</si>
  <si>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</si>
  <si>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</si>
  <si>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</si>
  <si>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</si>
  <si>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</si>
  <si>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</si>
  <si>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</si>
  <si>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</si>
  <si>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</si>
  <si>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</si>
  <si>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</si>
  <si>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</si>
  <si>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</si>
  <si>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</si>
  <si>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</si>
  <si>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</si>
  <si>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</si>
  <si>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</si>
  <si>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</si>
  <si>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</si>
  <si>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</si>
  <si>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</si>
  <si>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</si>
  <si>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</si>
  <si>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</si>
  <si>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</si>
  <si>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</si>
  <si>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</si>
  <si>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</si>
  <si>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</si>
  <si>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</si>
  <si>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</si>
  <si>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</si>
  <si>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</si>
  <si>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</si>
  <si>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</si>
  <si>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</si>
  <si>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</si>
  <si>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</si>
  <si>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</si>
  <si>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</si>
  <si>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</si>
  <si>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</si>
  <si>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</si>
  <si>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</si>
  <si>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</si>
  <si>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</si>
  <si>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</si>
  <si>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</si>
  <si>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</si>
  <si>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</si>
  <si>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</si>
  <si>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</si>
  <si>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</si>
  <si>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</si>
  <si>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</si>
  <si>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</si>
  <si>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</si>
  <si>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</si>
  <si>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</si>
  <si>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</si>
  <si>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</si>
  <si>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</si>
  <si>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</si>
  <si>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</si>
  <si>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</si>
  <si>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</si>
  <si>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</si>
  <si>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</si>
  <si>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</si>
  <si>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</si>
  <si>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</si>
  <si>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</si>
  <si>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</si>
  <si>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</si>
  <si>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</si>
  <si>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</si>
  <si>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</si>
  <si>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</si>
  <si>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</si>
  <si>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</si>
  <si>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</si>
  <si>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</si>
  <si>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</si>
  <si>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</si>
  <si>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</si>
  <si>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</si>
  <si>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</si>
  <si>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</si>
  <si>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</si>
  <si>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</si>
  <si>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</si>
  <si>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</si>
  <si>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</si>
  <si>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</si>
  <si>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</si>
  <si>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</si>
  <si>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</si>
  <si>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</si>
  <si>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</si>
  <si>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</si>
  <si>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</si>
  <si>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</si>
  <si>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</si>
  <si>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</si>
  <si>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</si>
  <si>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</si>
  <si>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</si>
  <si>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</si>
  <si>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</si>
  <si>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</si>
  <si>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</si>
  <si>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</si>
  <si>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</si>
  <si>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</si>
  <si>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</si>
  <si>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</si>
  <si>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</si>
  <si>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</si>
  <si>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</si>
  <si>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</si>
  <si>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</si>
  <si>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</si>
  <si>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</si>
  <si>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</si>
  <si>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</si>
  <si>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</si>
  <si>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</si>
  <si>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</si>
  <si>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</si>
  <si>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</si>
  <si>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</si>
  <si>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</si>
  <si>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</si>
  <si>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</si>
  <si>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</si>
  <si>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</si>
  <si>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</si>
  <si>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</si>
  <si>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</si>
  <si>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</si>
  <si>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</si>
  <si>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</si>
  <si>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</si>
  <si>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</si>
  <si>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</si>
  <si>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</si>
  <si>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</si>
  <si>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</si>
  <si>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</si>
  <si>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</si>
  <si>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</si>
  <si>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</si>
  <si>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</si>
  <si>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</si>
  <si>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</si>
  <si>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</si>
  <si>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</si>
  <si>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</si>
  <si>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</si>
  <si>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</si>
  <si>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</si>
  <si>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</si>
  <si>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</si>
  <si>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</si>
  <si>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</si>
  <si>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</si>
  <si>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</si>
  <si>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</si>
  <si>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</si>
  <si>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</si>
  <si>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</si>
  <si>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</si>
  <si>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</si>
  <si>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</si>
  <si>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</si>
  <si>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</si>
  <si>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</si>
  <si>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</si>
  <si>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</si>
  <si>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</si>
  <si>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</si>
  <si>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</si>
  <si>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</si>
  <si>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</si>
  <si>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</si>
  <si>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</si>
  <si>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</si>
  <si>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</si>
  <si>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</si>
  <si>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</si>
  <si>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</si>
  <si>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</si>
  <si>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</si>
  <si>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</si>
  <si>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</si>
  <si>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</si>
  <si>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</si>
  <si>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</si>
  <si>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</si>
  <si>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</si>
  <si>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</si>
  <si>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</si>
  <si>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</si>
  <si>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</si>
  <si>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</si>
  <si>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</si>
  <si>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</si>
  <si>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</si>
  <si>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</si>
  <si>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</si>
  <si>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</si>
  <si>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</si>
  <si>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</si>
  <si>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</si>
  <si>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</si>
  <si>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</si>
  <si>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</si>
  <si>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</si>
  <si>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</si>
  <si>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</si>
  <si>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</si>
  <si>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</si>
  <si>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</si>
  <si>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</si>
  <si>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</si>
  <si>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</si>
  <si>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</si>
  <si>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</si>
  <si>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</si>
  <si>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</si>
  <si>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</si>
  <si>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</si>
  <si>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</si>
  <si>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</si>
  <si>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</si>
  <si>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</si>
  <si>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</si>
  <si>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</si>
  <si>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</si>
  <si>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</si>
  <si>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</si>
  <si>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</si>
  <si>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</si>
  <si>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</si>
  <si>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</si>
  <si>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</si>
  <si>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</si>
  <si>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</si>
  <si>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</si>
  <si>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</si>
  <si>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</si>
  <si>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</si>
  <si>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</si>
  <si>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</si>
  <si>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</si>
  <si>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</si>
  <si>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</si>
  <si>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</si>
  <si>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</si>
  <si>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</si>
  <si>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</si>
  <si>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</si>
  <si>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</si>
  <si>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</si>
  <si>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</si>
  <si>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</si>
  <si>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</si>
  <si>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</si>
  <si>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</si>
  <si>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</si>
  <si>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</si>
  <si>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</si>
  <si>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</si>
  <si>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</si>
  <si>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</si>
  <si>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</si>
  <si>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</si>
  <si>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</si>
  <si>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</si>
  <si>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</si>
  <si>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</si>
  <si>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</si>
  <si>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</si>
  <si>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</si>
  <si>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</si>
  <si>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</si>
  <si>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</si>
  <si>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</si>
  <si>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</si>
  <si>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</si>
  <si>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</si>
  <si>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</si>
  <si>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</si>
  <si>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</si>
  <si>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</si>
  <si>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</si>
  <si>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</si>
  <si>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</si>
  <si>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</si>
  <si>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</si>
  <si>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</si>
  <si>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</si>
  <si>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</si>
  <si>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</si>
  <si>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</si>
  <si>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</si>
  <si>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</si>
  <si>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</si>
  <si>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</si>
  <si>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</si>
  <si>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</si>
  <si>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</si>
  <si>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</si>
  <si>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</si>
  <si>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</si>
  <si>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</si>
  <si>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</si>
  <si>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</si>
  <si>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</si>
  <si>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</si>
  <si>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</si>
  <si>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</si>
  <si>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</si>
  <si>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</si>
  <si>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</si>
  <si>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</si>
  <si>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</si>
  <si>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</si>
  <si>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</si>
  <si>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</si>
  <si>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</si>
  <si>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</si>
  <si>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</si>
  <si>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</si>
  <si>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</si>
  <si>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</si>
  <si>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</si>
  <si>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</si>
  <si>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</si>
  <si>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</si>
  <si>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</si>
  <si>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</si>
  <si>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</si>
  <si>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</si>
  <si>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</si>
  <si>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</si>
  <si>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</si>
  <si>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</si>
  <si>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</si>
  <si>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</si>
  <si>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</si>
  <si>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</si>
  <si>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</si>
  <si>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</si>
  <si>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</si>
  <si>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</si>
  <si>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</si>
  <si>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</si>
  <si>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</si>
  <si>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</si>
  <si>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</si>
  <si>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</si>
  <si>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</si>
  <si>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</si>
  <si>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</si>
  <si>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</si>
  <si>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</si>
  <si>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</si>
  <si>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</si>
  <si>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</si>
  <si>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</si>
  <si>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</si>
  <si>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</si>
  <si>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</si>
  <si>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</si>
  <si>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</si>
  <si>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</si>
  <si>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</si>
  <si>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</si>
  <si>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</si>
  <si>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</si>
  <si>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</si>
  <si>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</si>
  <si>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</si>
  <si>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</si>
  <si>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</si>
  <si>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</si>
  <si>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</si>
  <si>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</si>
  <si>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</si>
  <si>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</si>
  <si>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</si>
  <si>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</si>
  <si>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</si>
  <si>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</si>
  <si>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</si>
  <si>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</si>
  <si>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</si>
  <si>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</si>
  <si>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</si>
  <si>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</si>
  <si>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</si>
  <si>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</si>
  <si>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</si>
  <si>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</si>
  <si>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</si>
  <si>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</si>
  <si>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</si>
  <si>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</si>
  <si>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</si>
  <si>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</si>
  <si>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</si>
  <si>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</si>
  <si>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</si>
  <si>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</si>
  <si>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</si>
  <si>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</si>
  <si>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</si>
  <si>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</si>
  <si>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</si>
  <si>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</si>
  <si>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</si>
  <si>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</si>
  <si>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</si>
  <si>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</si>
  <si>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</si>
  <si>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</si>
  <si>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</si>
  <si>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</si>
  <si>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</si>
  <si>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</si>
  <si>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</si>
  <si>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</si>
  <si>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</si>
  <si>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</si>
  <si>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</si>
  <si>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</si>
  <si>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</si>
  <si>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</si>
  <si>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</si>
  <si>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</si>
  <si>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</si>
  <si>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</si>
  <si>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</si>
  <si>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</si>
  <si>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</si>
  <si>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</si>
  <si>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</si>
  <si>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</si>
  <si>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</si>
  <si>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</si>
  <si>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</si>
  <si>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</si>
  <si>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</si>
  <si>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</si>
  <si>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</si>
  <si>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</si>
  <si>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</si>
  <si>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</si>
  <si>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</si>
  <si>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</si>
  <si>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</si>
  <si>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</si>
  <si>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</si>
  <si>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</si>
  <si>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</si>
  <si>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</si>
  <si>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</si>
  <si>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</si>
  <si>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</si>
  <si>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</si>
  <si>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</si>
  <si>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</si>
  <si>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</si>
  <si>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</si>
  <si>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</si>
  <si>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</si>
  <si>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</si>
  <si>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</si>
  <si>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</si>
  <si>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</si>
  <si>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</si>
  <si>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</si>
  <si>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</si>
  <si>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</si>
  <si>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</si>
  <si>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</si>
  <si>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</si>
  <si>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</si>
  <si>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</si>
  <si>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</si>
  <si>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</si>
  <si>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</si>
  <si>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</si>
  <si>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</si>
  <si>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</si>
  <si>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</si>
  <si>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</si>
  <si>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</si>
  <si>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</si>
  <si>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</si>
  <si>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</si>
  <si>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</si>
  <si>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</si>
  <si>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</si>
  <si>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</si>
  <si>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</si>
  <si>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</si>
  <si>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</si>
  <si>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</si>
  <si>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</si>
  <si>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</si>
  <si>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</si>
  <si>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</si>
  <si>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</si>
  <si>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</si>
  <si>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</si>
  <si>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</si>
  <si>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</si>
  <si>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</si>
  <si>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</si>
  <si>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</si>
  <si>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</si>
  <si>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</si>
  <si>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</si>
  <si>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</si>
  <si>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</si>
  <si>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</si>
  <si>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</si>
  <si>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</si>
  <si>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</si>
  <si>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</si>
  <si>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</si>
  <si>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</si>
  <si>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</si>
  <si>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</si>
  <si>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</si>
  <si>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</si>
  <si>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</si>
  <si>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</si>
  <si>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</si>
  <si>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</si>
  <si>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</si>
  <si>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</si>
  <si>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</si>
  <si>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</si>
  <si>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</si>
  <si>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</si>
  <si>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</si>
  <si>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</si>
  <si>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</si>
  <si>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</si>
  <si>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</si>
  <si>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</si>
  <si>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</si>
  <si>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</si>
  <si>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</si>
  <si>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</si>
  <si>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</si>
  <si>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</si>
  <si>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</si>
  <si>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</si>
  <si>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</si>
  <si>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</si>
  <si>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</si>
  <si>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</si>
  <si>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</si>
  <si>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</si>
  <si>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</si>
  <si>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</si>
  <si>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</si>
  <si>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</si>
  <si>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</si>
  <si>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</si>
  <si>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</si>
  <si>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</si>
  <si>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</si>
  <si>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</si>
  <si>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</si>
  <si>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</si>
  <si>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</si>
  <si>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</si>
  <si>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</si>
  <si>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</si>
  <si>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</si>
  <si>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</si>
  <si>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</si>
  <si>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</si>
  <si>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</si>
  <si>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</si>
  <si>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</si>
  <si>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</si>
  <si>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</si>
  <si>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</si>
  <si>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</si>
  <si>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</si>
  <si>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</si>
  <si>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</si>
  <si>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</si>
  <si>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</si>
  <si>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</si>
  <si>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</si>
  <si>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</si>
  <si>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</si>
  <si>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</si>
  <si>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</si>
  <si>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</si>
  <si>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</si>
  <si>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</si>
  <si>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</si>
  <si>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</si>
  <si>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</si>
  <si>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</si>
  <si>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</si>
  <si>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</si>
  <si>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</si>
  <si>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</si>
  <si>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</si>
  <si>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</si>
  <si>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</si>
  <si>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</si>
  <si>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</si>
  <si>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</si>
  <si>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</si>
  <si>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</si>
  <si>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</si>
  <si>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</si>
  <si>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</si>
  <si>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</si>
  <si>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</si>
  <si>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</si>
  <si>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</si>
  <si>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</si>
  <si>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</si>
  <si>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</si>
  <si>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</si>
  <si>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</si>
  <si>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</si>
  <si>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</si>
  <si>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</si>
  <si>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</si>
  <si>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</si>
  <si>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</si>
  <si>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</si>
  <si>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</si>
  <si>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</si>
  <si>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</si>
  <si>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</si>
  <si>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</si>
  <si>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</si>
  <si>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</si>
  <si>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</si>
  <si>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</si>
  <si>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</si>
  <si>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</si>
  <si>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</si>
  <si>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</si>
  <si>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</si>
  <si>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</si>
  <si>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</si>
  <si>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</si>
  <si>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</si>
  <si>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</si>
  <si>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</si>
  <si>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</si>
  <si>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</si>
  <si>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</si>
  <si>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</si>
  <si>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</si>
  <si>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</si>
  <si>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</si>
  <si>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</si>
  <si>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</si>
  <si>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</si>
  <si>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</si>
  <si>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</si>
  <si>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</si>
  <si>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</si>
  <si>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</si>
  <si>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</si>
  <si>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</si>
  <si>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</si>
  <si>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</si>
  <si>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</si>
  <si>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</si>
  <si>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</si>
  <si>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</si>
  <si>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</si>
  <si>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</si>
  <si>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</si>
  <si>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</si>
  <si>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</si>
  <si>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</si>
  <si>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</si>
  <si>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</si>
  <si>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</si>
  <si>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</si>
  <si>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</si>
  <si>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</si>
  <si>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</si>
  <si>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</si>
  <si>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</si>
  <si>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</si>
  <si>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</si>
  <si>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</si>
  <si>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</si>
  <si>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</si>
  <si>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</si>
  <si>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</si>
  <si>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</si>
  <si>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</si>
  <si>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</si>
  <si>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</si>
  <si>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</si>
  <si>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</si>
  <si>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</si>
  <si>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</si>
  <si>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</si>
  <si>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</si>
  <si>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</si>
  <si>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</si>
  <si>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</si>
  <si>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</si>
  <si>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</si>
  <si>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</si>
  <si>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</si>
  <si>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</si>
  <si>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</si>
  <si>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</si>
  <si>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</si>
  <si>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</si>
  <si>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</si>
  <si>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</si>
  <si>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</si>
  <si>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</si>
  <si>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</si>
  <si>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</si>
  <si>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</si>
  <si>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</si>
  <si>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</si>
  <si>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</si>
  <si>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</si>
  <si>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</si>
  <si>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</si>
  <si>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</si>
  <si>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</si>
  <si>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</si>
  <si>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</si>
  <si>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</si>
  <si>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</si>
  <si>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</si>
  <si>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</si>
  <si>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</si>
  <si>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</si>
  <si>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</si>
  <si>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</si>
  <si>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</si>
  <si>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</si>
  <si>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</si>
  <si>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</si>
  <si>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</si>
  <si>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</si>
  <si>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</si>
  <si>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</si>
  <si>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</si>
  <si>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</si>
  <si>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</si>
  <si>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</si>
  <si>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</si>
  <si>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</si>
  <si>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</si>
  <si>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</si>
  <si>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</si>
  <si>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</si>
  <si>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</si>
  <si>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</si>
  <si>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</si>
  <si>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</si>
  <si>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</si>
  <si>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</si>
  <si>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</si>
  <si>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</si>
  <si>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</si>
  <si>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</si>
  <si>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</si>
  <si>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</si>
  <si>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</si>
  <si>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</si>
  <si>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</si>
  <si>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</si>
  <si>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</si>
  <si>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</si>
  <si>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</si>
  <si>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</si>
  <si>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</si>
  <si>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</si>
  <si>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</si>
  <si>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</si>
  <si>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</si>
  <si>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</si>
  <si>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</si>
  <si>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</si>
  <si>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</si>
  <si>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</si>
  <si>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</si>
  <si>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</si>
  <si>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</si>
  <si>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</si>
  <si>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</si>
  <si>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</si>
  <si>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</si>
  <si>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</si>
  <si>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</si>
  <si>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</si>
  <si>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</si>
  <si>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</si>
  <si>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</si>
  <si>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</si>
  <si>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</si>
  <si>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</si>
  <si>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</si>
  <si>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</si>
  <si>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</si>
  <si>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</si>
  <si>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</si>
  <si>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</si>
  <si>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</si>
  <si>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</si>
  <si>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</si>
  <si>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</si>
  <si>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</si>
  <si>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</si>
  <si>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</si>
  <si>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</si>
  <si>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</si>
  <si>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</si>
  <si>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</si>
  <si>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</si>
  <si>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</si>
  <si>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</si>
  <si>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</si>
  <si>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</si>
  <si>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</si>
  <si>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</si>
  <si>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</si>
  <si>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</si>
  <si>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</si>
  <si>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</si>
  <si>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</si>
  <si>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</si>
  <si>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</si>
  <si>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</si>
  <si>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</si>
  <si>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</si>
  <si>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</si>
  <si>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</si>
  <si>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</si>
  <si>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</si>
  <si>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</si>
  <si>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</si>
  <si>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</si>
  <si>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</si>
  <si>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</si>
  <si>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</si>
  <si>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</si>
  <si>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</si>
  <si>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</si>
  <si>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</si>
  <si>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</si>
  <si>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</si>
  <si>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</si>
  <si>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</si>
  <si>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</si>
  <si>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</si>
  <si>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</si>
  <si>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</si>
  <si>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</si>
  <si>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</si>
  <si>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</si>
  <si>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</si>
  <si>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</si>
  <si>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</si>
  <si>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</si>
  <si>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</si>
  <si>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</si>
  <si>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</si>
  <si>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</si>
  <si>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</si>
  <si>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</si>
  <si>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</si>
  <si>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</si>
  <si>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</si>
  <si>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</si>
  <si>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</si>
  <si>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</si>
  <si>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</si>
  <si>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</si>
  <si>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</si>
  <si>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</si>
  <si>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</si>
  <si>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</si>
  <si>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</si>
  <si>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</si>
  <si>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</si>
  <si>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</si>
  <si>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</si>
  <si>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</si>
  <si>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</si>
  <si>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</si>
  <si>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</si>
  <si>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</si>
  <si>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</si>
  <si>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</si>
  <si>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</si>
  <si>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</si>
  <si>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</si>
  <si>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</si>
  <si>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</si>
  <si>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</si>
  <si>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</si>
  <si>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</si>
  <si>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</si>
  <si>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</si>
  <si>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</si>
  <si>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</si>
  <si>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</si>
  <si>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</si>
  <si>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</si>
  <si>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</si>
  <si>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</si>
  <si>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</si>
  <si>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</si>
  <si>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</si>
  <si>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</si>
  <si>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</si>
  <si>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</si>
  <si>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</si>
  <si>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</si>
  <si>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</si>
  <si>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</si>
  <si>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</si>
  <si>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</si>
  <si>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</si>
  <si>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</si>
  <si>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</si>
  <si>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</si>
  <si>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</si>
  <si>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</si>
  <si>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</si>
  <si>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</si>
  <si>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</si>
  <si>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</si>
  <si>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</si>
  <si>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</si>
  <si>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</si>
  <si>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</si>
  <si>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</si>
  <si>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</si>
  <si>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</si>
  <si>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</si>
  <si>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</si>
  <si>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</si>
  <si>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</si>
  <si>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</si>
  <si>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</si>
  <si>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</si>
  <si>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</si>
  <si>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</si>
  <si>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</si>
  <si>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</si>
  <si>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</si>
  <si>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</si>
  <si>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</si>
  <si>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</si>
  <si>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</si>
  <si>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</si>
  <si>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</si>
  <si>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</si>
  <si>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</si>
  <si>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</si>
  <si>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</si>
  <si>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</si>
  <si>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</si>
  <si>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</si>
  <si>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</si>
  <si>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</si>
  <si>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</si>
  <si>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</si>
  <si>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</si>
  <si>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</si>
  <si>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</si>
  <si>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</si>
  <si>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</si>
  <si>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</si>
  <si>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</si>
  <si>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</si>
  <si>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</si>
  <si>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</si>
  <si>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</si>
  <si>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</si>
  <si>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</si>
  <si>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</si>
  <si>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</si>
  <si>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</si>
  <si>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</si>
  <si>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</si>
  <si>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</si>
  <si>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</si>
  <si>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</si>
  <si>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</si>
  <si>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</si>
  <si>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</si>
  <si>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</si>
  <si>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</si>
  <si>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</si>
  <si>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</si>
  <si>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</si>
  <si>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</si>
  <si>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</si>
  <si>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</si>
  <si>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</si>
  <si>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</si>
  <si>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</si>
  <si>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</si>
  <si>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</si>
  <si>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</si>
  <si>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</si>
  <si>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</si>
  <si>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</si>
  <si>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</si>
  <si>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</si>
  <si>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</si>
  <si>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</si>
  <si>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</si>
  <si>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</si>
  <si>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</si>
  <si>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</si>
  <si>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</si>
  <si>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</si>
  <si>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</si>
  <si>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</si>
  <si>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</si>
  <si>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</si>
  <si>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</si>
  <si>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</si>
  <si>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</si>
  <si>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</si>
  <si>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</si>
  <si>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</si>
  <si>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</si>
  <si>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</si>
  <si>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</si>
  <si>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</si>
  <si>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</si>
  <si>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</si>
  <si>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</si>
  <si>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</si>
  <si>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</si>
  <si>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</si>
  <si>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</si>
  <si>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</si>
  <si>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</si>
  <si>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</si>
  <si>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</si>
  <si>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</si>
  <si>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</si>
  <si>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</si>
  <si>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</si>
  <si>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</si>
  <si>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</si>
  <si>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</si>
  <si>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</si>
  <si>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</si>
  <si>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</si>
  <si>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</si>
  <si>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</si>
  <si>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</si>
  <si>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</si>
  <si>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</si>
  <si>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</si>
  <si>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</si>
  <si>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</si>
  <si>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</si>
  <si>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</si>
  <si>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</si>
  <si>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</si>
  <si>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</si>
  <si>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</si>
  <si>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</si>
  <si>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</si>
  <si>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</si>
  <si>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</si>
  <si>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</si>
  <si>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</si>
  <si>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</si>
  <si>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</si>
  <si>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</si>
  <si>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</si>
  <si>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</si>
  <si>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</si>
  <si>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</si>
  <si>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</si>
  <si>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</si>
  <si>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</si>
  <si>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</si>
  <si>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</si>
  <si>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</si>
  <si>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</si>
  <si>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</si>
  <si>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</si>
  <si>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</si>
  <si>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</si>
  <si>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</si>
  <si>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</si>
  <si>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</si>
  <si>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</si>
  <si>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</si>
  <si>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</si>
  <si>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</si>
  <si>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</si>
  <si>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</si>
  <si>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</si>
  <si>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</si>
  <si>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</si>
  <si>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</si>
  <si>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</si>
  <si>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</si>
  <si>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</si>
  <si>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</si>
  <si>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</si>
  <si>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</si>
  <si>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</si>
  <si>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</si>
  <si>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</si>
  <si>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</si>
  <si>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</si>
  <si>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</si>
  <si>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</si>
  <si>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</si>
  <si>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</si>
  <si>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</si>
  <si>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</si>
  <si>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</si>
  <si>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</si>
  <si>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</si>
  <si>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</si>
  <si>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</si>
  <si>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</si>
  <si>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</si>
  <si>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</si>
  <si>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</si>
  <si>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</si>
  <si>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</si>
  <si>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</si>
  <si>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</si>
  <si>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</si>
  <si>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</si>
  <si>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</si>
  <si>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</si>
  <si>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</si>
  <si>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</si>
  <si>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</si>
  <si>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</si>
  <si>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</si>
  <si>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</si>
  <si>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</si>
  <si>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</si>
  <si>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</si>
  <si>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</si>
  <si>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</si>
  <si>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</si>
  <si>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</si>
  <si>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</si>
  <si>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</si>
  <si>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</si>
  <si>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</si>
  <si>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</si>
  <si>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</si>
  <si>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</si>
  <si>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</si>
  <si>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</si>
  <si>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</si>
  <si>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</si>
  <si>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</si>
  <si>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</si>
  <si>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</si>
  <si>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</si>
  <si>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</si>
  <si>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</si>
  <si>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</si>
  <si>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</si>
  <si>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</si>
  <si>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</si>
  <si>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</si>
  <si>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</si>
  <si>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</si>
  <si>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</si>
  <si>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</si>
  <si>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</si>
  <si>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</si>
  <si>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</si>
  <si>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</si>
  <si>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</si>
  <si>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</si>
  <si>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</si>
  <si>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</si>
  <si>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</si>
  <si>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</si>
  <si>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</si>
  <si>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</si>
  <si>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</si>
  <si>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</si>
  <si>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</si>
  <si>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</si>
  <si>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</si>
  <si>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</si>
  <si>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</si>
  <si>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</si>
  <si>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</si>
  <si>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</si>
  <si>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</si>
  <si>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</si>
  <si>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</si>
  <si>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</si>
  <si>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</si>
  <si>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</si>
  <si>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</si>
  <si>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</si>
  <si>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</si>
  <si>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</si>
  <si>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</si>
  <si>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</si>
  <si>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</si>
  <si>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</si>
  <si>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</si>
  <si>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</si>
  <si>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</si>
  <si>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</si>
  <si>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</si>
  <si>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</si>
  <si>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</si>
  <si>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</si>
  <si>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</si>
  <si>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</si>
  <si>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</si>
  <si>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</si>
  <si>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</si>
  <si>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</si>
  <si>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</si>
  <si>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</si>
  <si>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</si>
  <si>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</si>
  <si>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</si>
  <si>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</si>
  <si>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</si>
  <si>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</si>
  <si>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</si>
  <si>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</si>
  <si>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</si>
  <si>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</si>
  <si>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</si>
  <si>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</si>
  <si>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</si>
  <si>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</si>
  <si>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</si>
  <si>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</si>
  <si>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</si>
  <si>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</si>
  <si>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</si>
  <si>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</si>
  <si>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</si>
  <si>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</si>
  <si>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</si>
  <si>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</si>
  <si>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</si>
  <si>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</si>
  <si>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</si>
  <si>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</si>
  <si>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</si>
  <si>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</si>
  <si>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</si>
  <si>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</si>
  <si>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</si>
  <si>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</si>
  <si>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</si>
  <si>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</si>
  <si>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</si>
  <si>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</si>
  <si>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</si>
  <si>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</si>
  <si>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</si>
  <si>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</si>
  <si>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</si>
  <si>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</si>
  <si>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</si>
  <si>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</si>
  <si>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</si>
  <si>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</si>
  <si>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</si>
  <si>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</si>
  <si>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</si>
  <si>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</si>
  <si>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</si>
  <si>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</si>
  <si>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</si>
  <si>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</si>
  <si>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</si>
  <si>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</si>
  <si>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</si>
  <si>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</si>
  <si>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</si>
  <si>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</si>
  <si>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</si>
  <si>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</si>
  <si>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</si>
  <si>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</si>
  <si>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</si>
  <si>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</si>
  <si>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</si>
  <si>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</si>
  <si>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</si>
  <si>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</si>
  <si>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</si>
  <si>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</si>
  <si>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</si>
  <si>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</si>
  <si>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</si>
  <si>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</si>
  <si>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</si>
  <si>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</si>
  <si>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</si>
  <si>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</si>
  <si>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</si>
  <si>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</si>
  <si>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</si>
  <si>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</si>
  <si>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</si>
  <si>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</si>
  <si>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</si>
  <si>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</si>
  <si>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</si>
  <si>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</si>
  <si>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</si>
  <si>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</si>
  <si>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</si>
  <si>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</si>
  <si>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</si>
  <si>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</si>
  <si>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</si>
  <si>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</si>
  <si>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</si>
  <si>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</si>
  <si>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</si>
  <si>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</si>
  <si>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</si>
  <si>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</si>
  <si>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</si>
  <si>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</si>
  <si>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</si>
  <si>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</si>
  <si>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</si>
  <si>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</si>
  <si>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</si>
  <si>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</si>
  <si>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</si>
  <si>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</si>
  <si>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</si>
  <si>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</si>
  <si>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</si>
  <si>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</si>
  <si>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</si>
  <si>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</si>
  <si>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</si>
  <si>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</si>
  <si>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</si>
  <si>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</si>
  <si>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</si>
  <si>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</si>
  <si>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</si>
  <si>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</si>
  <si>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</si>
  <si>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</si>
  <si>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</si>
  <si>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</si>
  <si>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</si>
  <si>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</si>
  <si>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</si>
  <si>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</si>
  <si>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</si>
  <si>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</si>
  <si>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</si>
  <si>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</si>
  <si>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</si>
  <si>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</si>
  <si>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</si>
  <si>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</si>
  <si>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</si>
  <si>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</si>
  <si>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</si>
  <si>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</si>
  <si>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</si>
  <si>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</si>
  <si>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</si>
  <si>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</si>
  <si>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</si>
  <si>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</si>
  <si>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</si>
  <si>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</si>
  <si>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</si>
  <si>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</si>
  <si>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</si>
  <si>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</si>
  <si>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</si>
  <si>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</si>
  <si>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</si>
  <si>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</si>
  <si>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</si>
  <si>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</si>
  <si>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</si>
  <si>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</si>
  <si>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</si>
  <si>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</si>
  <si>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</si>
  <si>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</si>
  <si>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</si>
  <si>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</si>
  <si>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</si>
  <si>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</si>
  <si>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</si>
  <si>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</si>
  <si>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</si>
  <si>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</si>
  <si>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</si>
  <si>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</si>
  <si>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</si>
  <si>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</si>
  <si>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</si>
  <si>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</si>
  <si>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</si>
  <si>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</si>
  <si>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</si>
  <si>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</si>
  <si>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</si>
  <si>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</si>
  <si>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</si>
  <si>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</si>
  <si>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</si>
  <si>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</si>
  <si>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</si>
  <si>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</si>
  <si>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</si>
  <si>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</si>
  <si>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</si>
  <si>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</si>
  <si>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</si>
  <si>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</si>
  <si>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</si>
  <si>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</si>
  <si>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</si>
  <si>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</si>
  <si>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</si>
  <si>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</si>
  <si>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</si>
  <si>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</si>
  <si>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</si>
  <si>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</si>
  <si>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</si>
  <si>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</si>
  <si>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</si>
  <si>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</si>
  <si>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</si>
  <si>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</si>
  <si>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</si>
  <si>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</si>
  <si>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</si>
  <si>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</si>
  <si>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</si>
  <si>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</si>
  <si>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</si>
  <si>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</si>
  <si>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</si>
  <si>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</si>
  <si>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</si>
  <si>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</si>
  <si>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</si>
  <si>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</si>
  <si>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</si>
  <si>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</si>
  <si>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</si>
  <si>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</si>
  <si>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</si>
  <si>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</si>
  <si>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</si>
  <si>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</si>
  <si>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</si>
  <si>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</si>
  <si>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</si>
  <si>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</si>
  <si>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</si>
  <si>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</si>
  <si>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</si>
  <si>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</si>
  <si>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</si>
  <si>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</si>
  <si>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</si>
  <si>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</si>
  <si>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</si>
  <si>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</si>
  <si>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</si>
  <si>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</si>
  <si>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</si>
  <si>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</si>
  <si>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</si>
  <si>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</si>
  <si>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</si>
  <si>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</si>
  <si>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</si>
  <si>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</si>
  <si>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</si>
  <si>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</si>
  <si>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</si>
  <si>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</si>
  <si>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</si>
  <si>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</si>
  <si>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</si>
  <si>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</si>
  <si>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</si>
  <si>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</si>
  <si>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</si>
  <si>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</si>
  <si>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</si>
  <si>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</si>
  <si>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</si>
  <si>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</si>
  <si>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</si>
  <si>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</si>
  <si>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</si>
  <si>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</si>
  <si>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</si>
  <si>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</si>
  <si>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</si>
  <si>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</si>
  <si>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</si>
  <si>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</si>
  <si>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</si>
  <si>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</si>
  <si>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</si>
  <si>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</si>
  <si>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</si>
  <si>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</si>
  <si>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</si>
  <si>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</si>
  <si>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</si>
  <si>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</si>
  <si>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</si>
  <si>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</si>
  <si>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</si>
  <si>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</si>
  <si>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</si>
  <si>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</si>
  <si>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</si>
  <si>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</si>
  <si>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</si>
  <si>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</si>
  <si>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</si>
  <si>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</si>
  <si>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</si>
  <si>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</si>
  <si>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</si>
  <si>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</si>
  <si>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</si>
  <si>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</si>
  <si>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</si>
  <si>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</si>
  <si>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</si>
  <si>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</si>
  <si>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</si>
  <si>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</si>
  <si>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</si>
  <si>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</si>
  <si>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</si>
  <si>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</si>
  <si>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</si>
  <si>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</si>
  <si>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</si>
  <si>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</si>
  <si>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</si>
  <si>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</si>
  <si>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</si>
  <si>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</si>
  <si>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</si>
  <si>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</si>
  <si>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</si>
  <si>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</si>
  <si>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</si>
  <si>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</si>
  <si>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</si>
  <si>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</si>
  <si>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</si>
  <si>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</si>
  <si>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</si>
  <si>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</si>
  <si>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</si>
  <si>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</si>
  <si>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</si>
  <si>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</si>
  <si>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</si>
  <si>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</si>
  <si>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</si>
  <si>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</si>
  <si>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</si>
  <si>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</si>
  <si>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</si>
  <si>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</si>
  <si>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</si>
  <si>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</si>
  <si>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</si>
  <si>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</si>
  <si>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</si>
  <si>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</si>
  <si>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</si>
  <si>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</si>
  <si>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</si>
  <si>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</si>
  <si>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</si>
  <si>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</si>
  <si>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</si>
  <si>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</si>
  <si>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</si>
  <si>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</si>
  <si>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</si>
  <si>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</si>
  <si>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</si>
  <si>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</si>
  <si>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</si>
  <si>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</si>
  <si>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</si>
  <si>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</si>
  <si>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</si>
  <si>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</si>
  <si>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</si>
  <si>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</si>
  <si>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</si>
  <si>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</si>
  <si>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</si>
  <si>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</si>
  <si>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</si>
  <si>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</si>
  <si>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</si>
  <si>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</si>
  <si>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</si>
  <si>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</si>
  <si>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</si>
  <si>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</si>
  <si>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</si>
  <si>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</si>
  <si>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</si>
  <si>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</si>
  <si>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</si>
  <si>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</si>
  <si>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</si>
  <si>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</si>
  <si>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</si>
  <si>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</si>
  <si>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</si>
  <si>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</si>
  <si>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</si>
  <si>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</si>
  <si>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</si>
  <si>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</si>
  <si>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</si>
  <si>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</si>
  <si>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</si>
  <si>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</si>
  <si>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</si>
  <si>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</si>
  <si>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</si>
  <si>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</si>
  <si>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</si>
  <si>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</si>
  <si>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</si>
  <si>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</si>
  <si>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</si>
  <si>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</si>
  <si>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</si>
  <si>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</si>
  <si>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</si>
  <si>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</si>
  <si>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</si>
  <si>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</si>
  <si>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</si>
  <si>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</si>
  <si>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</si>
  <si>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</si>
  <si>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</si>
  <si>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</si>
  <si>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</si>
  <si>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</si>
  <si>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</si>
  <si>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</si>
  <si>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</si>
  <si>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</si>
  <si>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</si>
  <si>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</si>
  <si>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</si>
  <si>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</si>
  <si>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</si>
  <si>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</si>
  <si>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</si>
  <si>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</si>
  <si>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</si>
  <si>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</si>
  <si>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</si>
  <si>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</si>
  <si>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</si>
  <si>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</si>
  <si>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</si>
  <si>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</si>
  <si>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</si>
  <si>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</si>
  <si>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</si>
  <si>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</si>
  <si>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</si>
  <si>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</si>
  <si>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</si>
  <si>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</si>
  <si>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</si>
  <si>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</si>
  <si>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</si>
  <si>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</si>
  <si>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</si>
  <si>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</si>
  <si>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</si>
  <si>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</si>
  <si>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</si>
  <si>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</si>
  <si>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</si>
  <si>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</si>
  <si>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</si>
  <si>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</si>
  <si>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</si>
  <si>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</si>
  <si>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</si>
  <si>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</si>
  <si>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</si>
  <si>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</si>
  <si>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</si>
  <si>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</si>
  <si>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</si>
  <si>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</si>
  <si>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</si>
  <si>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</si>
  <si>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</si>
  <si>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</si>
  <si>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</si>
  <si>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</si>
  <si>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</si>
  <si>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</si>
  <si>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</si>
  <si>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</si>
  <si>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</si>
  <si>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</si>
  <si>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</si>
  <si>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</si>
  <si>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</si>
  <si>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</si>
  <si>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</si>
  <si>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</si>
  <si>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</si>
  <si>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</si>
  <si>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</si>
  <si>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</si>
  <si>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</si>
  <si>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</si>
  <si>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</si>
  <si>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</si>
  <si>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</si>
  <si>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</si>
  <si>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</si>
  <si>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</si>
  <si>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</si>
  <si>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</si>
  <si>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</si>
  <si>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</si>
  <si>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</si>
  <si>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</si>
  <si>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</si>
  <si>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</si>
  <si>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</si>
  <si>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</si>
  <si>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</si>
  <si>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</si>
  <si>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</si>
  <si>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</si>
  <si>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</si>
  <si>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</si>
  <si>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</si>
  <si>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</si>
  <si>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</si>
  <si>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</si>
  <si>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</si>
  <si>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</si>
  <si>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</si>
  <si>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</si>
  <si>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</si>
  <si>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</si>
  <si>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</si>
  <si>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</si>
  <si>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</si>
  <si>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</si>
  <si>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</si>
  <si>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</si>
  <si>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</si>
  <si>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</si>
  <si>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</si>
  <si>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</si>
  <si>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</si>
  <si>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</si>
  <si>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</si>
  <si>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</si>
  <si>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</si>
  <si>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</si>
  <si>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</si>
  <si>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</si>
  <si>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</si>
  <si>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</si>
  <si>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</si>
  <si>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</si>
  <si>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</si>
  <si>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</si>
  <si>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</si>
  <si>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</si>
  <si>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</si>
  <si>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</si>
  <si>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</si>
  <si>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</si>
  <si>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</si>
  <si>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</si>
  <si>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</si>
  <si>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</si>
  <si>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</si>
  <si>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</si>
  <si>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</si>
  <si>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</si>
  <si>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</si>
  <si>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</si>
  <si>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</si>
  <si>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</si>
  <si>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</si>
  <si>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</si>
  <si>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</si>
  <si>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</si>
  <si>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</si>
  <si>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</si>
  <si>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</si>
  <si>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</si>
  <si>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</si>
  <si>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</si>
  <si>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</si>
  <si>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</si>
  <si>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</si>
  <si>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</si>
  <si>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</si>
  <si>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</si>
  <si>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</si>
  <si>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</si>
  <si>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</si>
  <si>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</si>
  <si>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</si>
  <si>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</si>
  <si>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</si>
  <si>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</si>
  <si>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</si>
  <si>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</si>
  <si>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</si>
  <si>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</si>
  <si>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</si>
  <si>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</si>
  <si>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</si>
  <si>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</si>
  <si>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</si>
  <si>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</si>
  <si>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</si>
  <si>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</si>
  <si>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</si>
  <si>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</si>
  <si>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</si>
  <si>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</si>
  <si>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</si>
  <si>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</si>
  <si>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</si>
  <si>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</si>
  <si>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</si>
  <si>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</si>
  <si>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</si>
  <si>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</si>
  <si>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</si>
  <si>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</si>
  <si>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</si>
  <si>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</si>
  <si>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</si>
  <si>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</si>
  <si>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</si>
  <si>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</si>
  <si>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</si>
  <si>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</si>
  <si>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</si>
  <si>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</si>
  <si>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</si>
  <si>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</si>
  <si>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</si>
  <si>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</si>
  <si>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</si>
  <si>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</si>
  <si>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</si>
  <si>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</si>
  <si>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</si>
  <si>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</si>
  <si>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</si>
  <si>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</si>
  <si>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</si>
  <si>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</si>
  <si>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</si>
  <si>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</si>
  <si>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</si>
  <si>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</si>
  <si>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</si>
  <si>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</si>
  <si>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</si>
  <si>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</si>
  <si>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</si>
  <si>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</si>
  <si>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</si>
  <si>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</si>
  <si>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</si>
  <si>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</si>
  <si>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</si>
  <si>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</si>
  <si>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</si>
  <si>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</si>
  <si>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</si>
  <si>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</si>
  <si>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</si>
  <si>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</si>
  <si>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</si>
  <si>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</si>
  <si>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</si>
  <si>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</si>
  <si>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</si>
  <si>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</si>
  <si>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</si>
  <si>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</si>
  <si>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</si>
  <si>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</si>
  <si>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</si>
  <si>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</si>
  <si>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</si>
  <si>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</si>
  <si>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</si>
  <si>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</si>
  <si>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</si>
  <si>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</si>
  <si>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</si>
  <si>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</si>
  <si>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</si>
  <si>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</si>
  <si>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</si>
  <si>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</si>
  <si>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</si>
  <si>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</si>
  <si>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</si>
  <si>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</si>
  <si>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</si>
  <si>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</si>
  <si>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</si>
  <si>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</si>
  <si>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</si>
  <si>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</si>
  <si>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</si>
  <si>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</si>
  <si>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</si>
  <si>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</si>
  <si>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</si>
  <si>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</si>
  <si>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</si>
  <si>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</si>
  <si>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</si>
  <si>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</si>
  <si>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</si>
  <si>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</si>
  <si>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</si>
  <si>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</si>
  <si>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</si>
  <si>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</si>
  <si>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</si>
  <si>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</si>
  <si>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</si>
  <si>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</si>
  <si>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</si>
  <si>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</si>
  <si>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</si>
  <si>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</si>
  <si>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</si>
  <si>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</si>
  <si>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</si>
  <si>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</si>
  <si>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</si>
  <si>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</si>
  <si>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</si>
  <si>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</si>
  <si>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</si>
  <si>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</si>
  <si>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</si>
  <si>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</si>
  <si>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</si>
  <si>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</si>
  <si>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</si>
  <si>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</si>
  <si>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</si>
  <si>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</si>
  <si>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</si>
  <si>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</si>
  <si>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</si>
  <si>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</si>
  <si>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</si>
  <si>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</si>
  <si>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</si>
  <si>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</si>
  <si>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</si>
  <si>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</si>
  <si>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</si>
  <si>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</si>
  <si>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</si>
  <si>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</si>
  <si>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</si>
  <si>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</si>
  <si>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</si>
  <si>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</si>
  <si>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</si>
  <si>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</si>
  <si>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</si>
  <si>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</si>
  <si>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</si>
  <si>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</si>
  <si>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</si>
  <si>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</si>
  <si>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</si>
  <si>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</si>
  <si>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</si>
  <si>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</si>
  <si>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</si>
  <si>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</si>
  <si>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</si>
  <si>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</si>
  <si>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</si>
  <si>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</si>
  <si>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</si>
  <si>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</si>
  <si>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</si>
  <si>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</si>
  <si>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</si>
  <si>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</si>
  <si>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</si>
  <si>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</si>
  <si>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</si>
  <si>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</si>
  <si>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</si>
  <si>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</si>
  <si>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</si>
  <si>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</si>
  <si>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</si>
  <si>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</si>
  <si>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</si>
  <si>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</si>
  <si>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</si>
  <si>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</si>
  <si>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</si>
  <si>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</si>
  <si>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</si>
  <si>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</si>
  <si>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</si>
  <si>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</si>
  <si>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</si>
  <si>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</si>
  <si>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</si>
  <si>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</si>
  <si>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</si>
  <si>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</si>
  <si>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</si>
  <si>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</si>
  <si>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</si>
  <si>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</si>
  <si>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</si>
  <si>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</si>
  <si>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</si>
  <si>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</si>
  <si>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</si>
  <si>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</si>
  <si>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</si>
  <si>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</si>
  <si>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</si>
  <si>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</si>
  <si>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</si>
  <si>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</si>
  <si>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</si>
  <si>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</si>
  <si>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</si>
  <si>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</si>
  <si>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</si>
  <si>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</si>
  <si>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</si>
  <si>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</si>
  <si>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</si>
  <si>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</si>
  <si>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</si>
  <si>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</si>
  <si>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</si>
  <si>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</si>
  <si>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</si>
  <si>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</si>
  <si>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</si>
  <si>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</si>
  <si>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</si>
  <si>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</si>
  <si>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</si>
  <si>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</si>
  <si>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</si>
  <si>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</si>
  <si>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</si>
  <si>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</si>
  <si>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</si>
  <si>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</si>
  <si>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</si>
  <si>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</si>
  <si>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</si>
  <si>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</si>
  <si>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</si>
  <si>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</si>
  <si>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</si>
  <si>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</si>
  <si>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</si>
  <si>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</si>
  <si>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</si>
  <si>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</si>
  <si>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</si>
  <si>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</si>
  <si>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</si>
  <si>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</si>
  <si>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</si>
  <si>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</si>
  <si>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</si>
  <si>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</si>
  <si>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</si>
  <si>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</si>
  <si>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</si>
  <si>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</si>
  <si>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</si>
  <si>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</si>
  <si>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</si>
  <si>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</si>
  <si>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</si>
  <si>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</si>
  <si>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</si>
  <si>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</si>
  <si>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</si>
  <si>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</si>
  <si>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</si>
  <si>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</si>
  <si>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</si>
  <si>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</si>
  <si>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</si>
  <si>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</si>
  <si>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</si>
  <si>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</si>
  <si>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</si>
  <si>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</si>
  <si>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</si>
  <si>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</si>
  <si>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</si>
  <si>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</si>
  <si>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</si>
  <si>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</si>
  <si>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</si>
  <si>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</si>
  <si>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</si>
  <si>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</si>
  <si>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</si>
  <si>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</si>
  <si>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</si>
  <si>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</si>
  <si>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</si>
  <si>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</si>
  <si>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</si>
  <si>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</si>
  <si>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</si>
  <si>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</si>
  <si>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</si>
  <si>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</si>
  <si>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</si>
  <si>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</si>
  <si>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</si>
  <si>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</si>
  <si>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</si>
  <si>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</si>
  <si>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</si>
  <si>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</si>
  <si>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</si>
  <si>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</si>
  <si>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</si>
  <si>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</si>
  <si>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</si>
  <si>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</si>
  <si>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</si>
  <si>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</si>
  <si>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</si>
  <si>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</si>
  <si>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</si>
  <si>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</si>
  <si>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</si>
  <si>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</si>
  <si>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</si>
  <si>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</si>
  <si>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</si>
  <si>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</si>
  <si>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</si>
  <si>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</si>
  <si>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</si>
  <si>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</si>
  <si>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</si>
  <si>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</si>
  <si>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</si>
  <si>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</si>
  <si>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</si>
  <si>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</si>
  <si>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</si>
  <si>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</si>
  <si>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</si>
  <si>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</si>
  <si>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</si>
  <si>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</si>
  <si>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</si>
  <si>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</si>
  <si>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</si>
  <si>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</si>
  <si>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</si>
  <si>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</si>
  <si>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</si>
  <si>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</si>
  <si>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</si>
  <si>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</si>
  <si>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</si>
  <si>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</si>
  <si>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</si>
  <si>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</si>
  <si>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</si>
  <si>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</si>
  <si>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</si>
  <si>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</si>
  <si>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</si>
  <si>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</si>
  <si>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</si>
  <si>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</si>
  <si>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</si>
  <si>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</si>
  <si>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</si>
  <si>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</si>
  <si>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</si>
  <si>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</si>
  <si>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</si>
  <si>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</si>
  <si>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</si>
  <si>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</si>
  <si>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</si>
  <si>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</si>
  <si>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</si>
  <si>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</si>
  <si>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</si>
  <si>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</si>
  <si>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</si>
  <si>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</si>
  <si>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</si>
  <si>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</si>
  <si>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</si>
  <si>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</si>
  <si>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</si>
  <si>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</si>
  <si>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</si>
  <si>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</si>
  <si>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</si>
  <si>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</si>
  <si>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</si>
  <si>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</si>
  <si>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</si>
  <si>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</si>
  <si>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</si>
  <si>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</si>
  <si>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</si>
  <si>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</si>
  <si>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</si>
  <si>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</si>
  <si>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</si>
  <si>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</si>
  <si>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</si>
  <si>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</si>
  <si>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</si>
  <si>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</si>
  <si>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</si>
  <si>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</si>
  <si>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</si>
  <si>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</si>
  <si>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</si>
  <si>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</si>
  <si>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</si>
  <si>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</si>
  <si>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</si>
  <si>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</si>
  <si>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</si>
  <si>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</si>
  <si>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</si>
  <si>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</si>
  <si>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</si>
  <si>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</si>
  <si>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</si>
  <si>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</si>
  <si>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</si>
  <si>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</si>
  <si>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</si>
  <si>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</si>
  <si>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</si>
  <si>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</si>
  <si>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</si>
  <si>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</si>
  <si>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</si>
  <si>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</si>
  <si>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</si>
  <si>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</si>
  <si>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</si>
  <si>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</si>
  <si>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</si>
  <si>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</si>
  <si>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</si>
  <si>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</si>
  <si>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</si>
  <si>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</si>
  <si>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</si>
  <si>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</si>
  <si>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</si>
  <si>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</si>
  <si>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</si>
  <si>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</si>
  <si>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</si>
  <si>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</si>
  <si>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</si>
  <si>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</si>
  <si>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</si>
  <si>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</si>
  <si>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</si>
  <si>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</si>
  <si>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</si>
  <si>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</si>
  <si>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</si>
  <si>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</si>
  <si>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</si>
  <si>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</si>
  <si>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</si>
  <si>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</si>
  <si>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</si>
  <si>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</si>
  <si>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</si>
  <si>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</si>
  <si>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</si>
  <si>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</si>
  <si>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</si>
  <si>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</si>
  <si>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</si>
  <si>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</si>
  <si>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</si>
  <si>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</si>
  <si>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</si>
  <si>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</si>
  <si>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</si>
  <si>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</si>
  <si>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</si>
  <si>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</si>
  <si>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</si>
  <si>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</si>
  <si>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</si>
  <si>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</si>
  <si>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</si>
  <si>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</si>
  <si>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</si>
  <si>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</si>
  <si>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</si>
  <si>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</si>
  <si>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</si>
  <si>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</si>
  <si>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</si>
  <si>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</si>
  <si>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</si>
  <si>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</si>
  <si>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</si>
  <si>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</si>
  <si>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</si>
  <si>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</si>
  <si>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</si>
  <si>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</si>
  <si>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</si>
  <si>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</si>
  <si>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</si>
  <si>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</si>
  <si>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</si>
  <si>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</si>
  <si>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</si>
  <si>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</si>
  <si>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</si>
  <si>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</si>
  <si>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</si>
  <si>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</si>
  <si>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</si>
  <si>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</si>
  <si>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</si>
  <si>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</si>
  <si>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</si>
  <si>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</si>
  <si>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</si>
  <si>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</si>
  <si>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</si>
  <si>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</si>
  <si>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</si>
  <si>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</si>
  <si>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</si>
  <si>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</si>
  <si>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</si>
  <si>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</si>
  <si>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</si>
  <si>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</si>
  <si>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</si>
  <si>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</si>
  <si>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</si>
  <si>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</si>
  <si>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</si>
  <si>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</si>
  <si>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</si>
  <si>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</si>
  <si>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</si>
  <si>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</si>
  <si>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</si>
  <si>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</si>
  <si>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</si>
  <si>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</si>
  <si>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</si>
  <si>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</si>
  <si>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</si>
  <si>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</si>
  <si>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</si>
  <si>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</si>
  <si>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</si>
  <si>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</si>
  <si>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</si>
  <si>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</si>
  <si>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</si>
  <si>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</si>
  <si>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</si>
  <si>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</si>
  <si>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</si>
  <si>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</si>
  <si>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</si>
  <si>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</si>
  <si>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</si>
  <si>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</si>
  <si>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</si>
  <si>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</si>
  <si>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</si>
  <si>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</si>
  <si>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</si>
  <si>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</si>
  <si>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</si>
  <si>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</si>
  <si>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</si>
  <si>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</si>
  <si>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</si>
  <si>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</si>
  <si>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</si>
  <si>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</si>
  <si>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</si>
  <si>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</si>
  <si>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</si>
  <si>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</si>
  <si>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</si>
  <si>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</si>
  <si>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</si>
  <si>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</si>
  <si>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</si>
  <si>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</si>
  <si>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</si>
  <si>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</si>
  <si>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</si>
  <si>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</si>
  <si>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</si>
  <si>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</si>
  <si>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</si>
  <si>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</si>
  <si>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</si>
  <si>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</si>
  <si>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</si>
  <si>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</si>
  <si>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</si>
  <si>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</si>
  <si>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</si>
  <si>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</si>
  <si>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</si>
  <si>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</si>
  <si>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</si>
  <si>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</si>
  <si>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</si>
  <si>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</si>
  <si>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</si>
  <si>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</si>
  <si>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</si>
  <si>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</si>
  <si>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</si>
  <si>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</si>
  <si>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</si>
  <si>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</si>
  <si>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</si>
  <si>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</si>
  <si>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</si>
  <si>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</si>
  <si>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</si>
  <si>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</si>
  <si>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</si>
  <si>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</si>
  <si>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</si>
  <si>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</si>
  <si>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</si>
  <si>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</si>
  <si>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</si>
  <si>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</si>
  <si>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</si>
  <si>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</si>
  <si>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</si>
  <si>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</si>
  <si>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</si>
  <si>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</si>
  <si>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</si>
  <si>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</si>
  <si>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</si>
  <si>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</si>
  <si>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</si>
  <si>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</si>
  <si>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</si>
  <si>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</si>
  <si>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</si>
  <si>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</si>
  <si>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</si>
  <si>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</si>
  <si>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</si>
  <si>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</si>
  <si>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</si>
  <si>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</si>
  <si>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</si>
  <si>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</si>
  <si>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</si>
  <si>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</si>
  <si>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</si>
  <si>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</si>
  <si>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</si>
  <si>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</si>
  <si>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</si>
  <si>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</si>
  <si>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</si>
  <si>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</si>
  <si>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</si>
  <si>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</si>
  <si>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</si>
  <si>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</si>
  <si>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</si>
  <si>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</si>
  <si>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</si>
  <si>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</si>
  <si>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</si>
  <si>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</si>
  <si>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</si>
  <si>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</si>
  <si>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</si>
  <si>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</si>
  <si>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</si>
  <si>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</si>
  <si>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</si>
  <si>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</si>
  <si>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</si>
  <si>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</si>
  <si>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</si>
  <si>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</si>
  <si>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</si>
  <si>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</si>
  <si>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</si>
  <si>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</si>
  <si>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</si>
  <si>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</si>
  <si>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</si>
  <si>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</si>
  <si>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</si>
  <si>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</si>
  <si>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</si>
  <si>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</si>
  <si>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</si>
  <si>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</si>
  <si>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</si>
  <si>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</si>
  <si>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</si>
  <si>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</si>
  <si>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</si>
  <si>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</si>
  <si>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</si>
  <si>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</si>
  <si>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</si>
  <si>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</si>
  <si>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</si>
  <si>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</si>
  <si>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</si>
  <si>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</si>
  <si>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</si>
  <si>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</si>
  <si>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</si>
  <si>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</si>
  <si>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</si>
  <si>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</si>
  <si>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</si>
  <si>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</si>
  <si>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</si>
  <si>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</si>
  <si>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</si>
  <si>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</si>
  <si>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</si>
  <si>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</si>
  <si>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</si>
  <si>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</si>
  <si>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</si>
  <si>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</si>
  <si>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</si>
  <si>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</si>
  <si>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</si>
  <si>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</si>
  <si>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</si>
  <si>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</si>
  <si>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</si>
  <si>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</si>
  <si>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</si>
  <si>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</si>
  <si>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</si>
  <si>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</si>
  <si>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</si>
  <si>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</si>
  <si>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</si>
  <si>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</si>
  <si>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</si>
  <si>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</si>
  <si>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</si>
  <si>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</si>
  <si>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</si>
  <si>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</si>
  <si>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</si>
  <si>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</si>
  <si>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</si>
  <si>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</si>
  <si>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</si>
  <si>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</si>
  <si>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</si>
  <si>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</si>
  <si>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</si>
  <si>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</si>
  <si>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</si>
  <si>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</si>
  <si>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</si>
  <si>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</si>
  <si>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</si>
  <si>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</si>
  <si>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</si>
  <si>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</si>
  <si>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</si>
  <si>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</si>
  <si>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</si>
  <si>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</si>
  <si>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</si>
  <si>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</si>
  <si>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</si>
  <si>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</si>
  <si>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</si>
  <si>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</si>
  <si>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</si>
  <si>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</si>
  <si>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</si>
  <si>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</si>
  <si>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</si>
  <si>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</si>
  <si>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</si>
  <si>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</si>
  <si>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</si>
  <si>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</si>
  <si>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</si>
  <si>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</si>
  <si>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</si>
  <si>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</si>
  <si>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</si>
  <si>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</si>
  <si>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</si>
  <si>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</si>
  <si>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</si>
  <si>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</si>
  <si>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</si>
  <si>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</si>
  <si>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</si>
  <si>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</si>
  <si>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</si>
  <si>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</si>
  <si>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</si>
  <si>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</si>
  <si>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</si>
  <si>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</si>
  <si>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</si>
  <si>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</si>
  <si>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</si>
  <si>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</si>
  <si>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</si>
  <si>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</si>
  <si>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</si>
  <si>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</si>
  <si>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</si>
  <si>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</si>
  <si>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</si>
  <si>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</si>
  <si>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</si>
  <si>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</si>
  <si>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</si>
  <si>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</si>
  <si>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</si>
  <si>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</si>
  <si>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</si>
  <si>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</si>
  <si>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</si>
  <si>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</si>
  <si>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</si>
  <si>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</si>
  <si>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</si>
  <si>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</si>
  <si>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</si>
  <si>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</si>
  <si>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</si>
  <si>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</si>
  <si>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</si>
  <si>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</si>
  <si>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</si>
  <si>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</si>
  <si>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</si>
  <si>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</si>
  <si>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</si>
  <si>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</si>
  <si>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</si>
  <si>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</si>
  <si>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</si>
  <si>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</si>
  <si>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</si>
  <si>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</si>
  <si>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</si>
  <si>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</si>
  <si>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</si>
  <si>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</si>
  <si>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</si>
  <si>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</si>
  <si>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</si>
  <si>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</si>
  <si>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</si>
  <si>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</si>
  <si>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</si>
  <si>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</si>
  <si>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</si>
  <si>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</si>
  <si>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</si>
  <si>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</si>
  <si>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</si>
  <si>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</si>
  <si>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</si>
  <si>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</si>
  <si>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</si>
  <si>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</si>
  <si>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</si>
  <si>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</si>
  <si>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</si>
  <si>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</si>
  <si>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</si>
  <si>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</si>
  <si>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</si>
  <si>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</si>
  <si>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</si>
  <si>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</si>
  <si>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</si>
  <si>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</si>
  <si>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</si>
  <si>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</si>
  <si>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</si>
  <si>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</si>
  <si>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</si>
  <si>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</si>
  <si>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</si>
  <si>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Canceled</t>
  </si>
  <si>
    <t>Number Canceled</t>
  </si>
  <si>
    <t>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</si>
</sst>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vertical="top" wrapText="1"/>
    </xf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8">
    <dxf>
      <numFmt numFmtId="14" formatCode="0.00%"/>
    </dxf>
    <dxf>
      <numFmt numFmtId="14" formatCode="0.00%"/>
    </dxf>
    <dxf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7A-4408-92B0-A0AD3CD1986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7A-4408-92B0-A0AD3CD1986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7A-4408-92B0-A0AD3CD19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0170192"/>
        <c:axId val="6201682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97A-4408-92B0-A0AD3CD1986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97A-4408-92B0-A0AD3CD1986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97A-4408-92B0-A0AD3CD1986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97A-4408-92B0-A0AD3CD1986A}"/>
                  </c:ext>
                </c:extLst>
              </c15:ser>
            </c15:filteredLineSeries>
          </c:ext>
        </c:extLst>
      </c:lineChart>
      <c:catAx>
        <c:axId val="62017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68224"/>
        <c:crosses val="autoZero"/>
        <c:auto val="1"/>
        <c:lblAlgn val="ctr"/>
        <c:lblOffset val="100"/>
        <c:noMultiLvlLbl val="0"/>
      </c:catAx>
      <c:valAx>
        <c:axId val="62016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7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[Submission of Kickstarter 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layout>
        <c:manualLayout>
          <c:xMode val="edge"/>
          <c:yMode val="edge"/>
          <c:x val="0.23885546912867694"/>
          <c:y val="2.25363118651495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E0-4207-8A20-C3EB4F536E9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3E0-4207-8A20-C3EB4F536E9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3E0-4207-8A20-C3EB4F536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977720"/>
        <c:axId val="283978704"/>
      </c:lineChart>
      <c:catAx>
        <c:axId val="283977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78704"/>
        <c:crosses val="autoZero"/>
        <c:auto val="1"/>
        <c:lblAlgn val="ctr"/>
        <c:lblOffset val="100"/>
        <c:noMultiLvlLbl val="0"/>
      </c:catAx>
      <c:valAx>
        <c:axId val="2839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77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[Submission of Kickstarter 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4095899699708011"/>
          <c:y val="5.24138626178549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195392755167465E-2"/>
          <c:y val="0.17031852827391017"/>
          <c:w val="0.76605547329430923"/>
          <c:h val="0.583344009740065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26-4DAA-BD32-665986111F0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26-4DAA-BD32-665986111F0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26-4DAA-BD32-665986111F0D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26-4DAA-BD32-665986111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8477112"/>
        <c:axId val="528477440"/>
      </c:barChart>
      <c:catAx>
        <c:axId val="528477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7440"/>
        <c:crosses val="autoZero"/>
        <c:auto val="1"/>
        <c:lblAlgn val="ctr"/>
        <c:lblOffset val="100"/>
        <c:noMultiLvlLbl val="0"/>
      </c:catAx>
      <c:valAx>
        <c:axId val="52847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[Submission of Kickstarter 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33-4B6E-9464-E6AB317FFB2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33-4B6E-9464-E6AB317FFB2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33-4B6E-9464-E6AB317FF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7917776"/>
        <c:axId val="717910560"/>
      </c:barChart>
      <c:catAx>
        <c:axId val="71791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910560"/>
        <c:crosses val="autoZero"/>
        <c:auto val="1"/>
        <c:lblAlgn val="ctr"/>
        <c:lblOffset val="100"/>
        <c:noMultiLvlLbl val="0"/>
      </c:catAx>
      <c:valAx>
        <c:axId val="71791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FF0000">
                  <a:alpha val="5000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91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19050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[Submission of Kickstarter Challenge.xlsx]Outcomes Based On Launch Date!PivotTable8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11-401F-AEE0-2AAC359AE425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11-401F-AEE0-2AAC359AE425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B11-401F-AEE0-2AAC359AE425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B11-401F-AEE0-2AAC359AE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346496"/>
        <c:axId val="601343872"/>
      </c:lineChart>
      <c:catAx>
        <c:axId val="60134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43872"/>
        <c:crosses val="autoZero"/>
        <c:auto val="1"/>
        <c:lblAlgn val="ctr"/>
        <c:lblOffset val="100"/>
        <c:noMultiLvlLbl val="0"/>
      </c:catAx>
      <c:valAx>
        <c:axId val="60134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4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831426</xdr:colOff>
      <xdr:row>15</xdr:row>
      <xdr:rowOff>11218</xdr:rowOff>
    </xdr:from>
    <xdr:to>
      <xdr:col>5</xdr:col>
      <xdr:colOff>888999</xdr:colOff>
      <xdr:row>32</xdr:row>
      <xdr:rowOff>35984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4987EB-A09F-4F81-8F08-EE1D430F9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536258</xdr:colOff>
      <xdr:row>1</xdr:row>
      <xdr:rowOff>167640</xdr:rowOff>
    </xdr:from>
    <xdr:to>
      <xdr:col>15</xdr:col>
      <xdr:colOff>194310</xdr:colOff>
      <xdr:row>19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4883B0-4A84-442B-BB3A-09543D8B1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687704</xdr:colOff>
      <xdr:row>3</xdr:row>
      <xdr:rowOff>9524</xdr:rowOff>
    </xdr:from>
    <xdr:to>
      <xdr:col>15</xdr:col>
      <xdr:colOff>144779</xdr:colOff>
      <xdr:row>23</xdr:row>
      <xdr:rowOff>121919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2ACC1B-D1AB-4DA0-8651-1ED2A39CE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232410</xdr:colOff>
      <xdr:row>1</xdr:row>
      <xdr:rowOff>95250</xdr:rowOff>
    </xdr:from>
    <xdr:to>
      <xdr:col>17</xdr:col>
      <xdr:colOff>53340</xdr:colOff>
      <xdr:row>28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D9722F-CB2B-4B5D-A318-5A0D7BF61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0</xdr:row>
      <xdr:rowOff>140970</xdr:rowOff>
    </xdr:from>
    <xdr:to>
      <xdr:col>16</xdr:col>
      <xdr:colOff>422910</xdr:colOff>
      <xdr:row>26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C01B12-DE7F-4D01-B2CA-29ABB0BAF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an" refreshedDate="44251.532704513891" createdVersion="6" refreshedVersion="6" minRefreshableVersion="3" recordCount="4114" xr:uid="{572910C7-6348-40E5-97E0-8C83CEDFA9F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an" refreshedDate="44251.65858703704" createdVersion="6" refreshedVersion="6" minRefreshableVersion="3" recordCount="4114" xr:uid="{410EC9DA-7BBC-4191-8A2C-B530190BA24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an" refreshedDate="44258.469239004633" createdVersion="6" refreshedVersion="6" minRefreshableVersion="3" recordCount="4114" xr:uid="{F363876E-DDE3-487A-81A0-38894AB1999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ntainsBlank="1"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x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x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x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x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x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x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x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x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x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x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x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x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x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x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x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x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x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x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x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x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x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x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x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x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x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x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x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x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x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x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x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x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x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x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x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x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x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x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x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x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x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x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x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x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x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x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x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x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x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x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x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x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x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x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x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x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x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x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x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x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x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x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x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x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x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x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x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x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x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x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x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x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x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x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x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x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x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x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x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x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x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x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x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x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x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x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x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x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x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x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x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x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x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x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x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x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x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x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x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x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x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x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x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x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x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x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x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x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x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x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x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x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x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x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x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x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x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x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x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x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x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x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x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x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x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x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x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x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x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x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x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x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x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x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x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x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x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x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x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x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x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x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x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x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x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x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x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x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x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x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x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x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x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x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x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x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x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x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x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x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x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x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x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x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x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x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x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x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x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x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x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x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x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x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x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x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x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x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x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x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x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x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x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x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x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x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x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x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x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x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x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x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x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x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x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x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x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x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x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x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x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x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x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x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x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x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x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x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x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x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x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x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x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x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x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x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x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x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x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x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x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x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x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x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x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x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x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x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x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x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x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x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x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x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x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x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x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x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x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x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x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x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x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x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x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x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x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x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x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x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x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x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x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x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x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x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x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x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x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x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x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x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x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x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x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x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x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x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x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x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x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x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x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x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x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x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x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x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x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x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x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x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x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x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x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x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x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x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x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x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x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x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x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x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x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x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x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x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x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x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x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x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x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x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x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x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x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x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x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x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x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x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x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x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x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x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x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x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x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x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x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x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x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x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x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x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x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x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x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x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x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x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x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x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x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x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x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x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x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x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x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x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x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x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m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231344-33A7-4A75-A62C-A278F944C1C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3ACFC-8D36-4CDA-B1C6-EBB6DBB105F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CD1314-B521-4AB9-80A0-E272DF7B155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A714BE-5693-48D1-9A1A-53E12AC9A1AB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3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17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F8AD9F-0273-41FD-A84D-1805F6746562}" name="Table1" displayName="Table1" ref="A1:H13" totalsRowShown="0" headerRowDxfId="3">
  <autoFilter ref="A1:H13" xr:uid="{DF71E787-F2DE-4843-8A20-1192F714D129}"/>
  <tableColumns count="8">
    <tableColumn id="1" xr3:uid="{33BC7770-9392-4EBA-A84C-43D239F6F19D}" name="Goal"/>
    <tableColumn id="2" xr3:uid="{75EC766F-E485-423B-9843-6975809F60C3}" name="Number Successful"/>
    <tableColumn id="3" xr3:uid="{12968295-3BCE-491C-8876-C5D502315DEB}" name="Number Failed"/>
    <tableColumn id="4" xr3:uid="{2C6A9256-1D57-4C37-9E30-43B38511ED11}" name="Number Canceled"/>
    <tableColumn id="5" xr3:uid="{87EF3625-077D-46F9-98F3-FD27FA43D9E3}" name="Total Projects">
      <calculatedColumnFormula>SUM(B2:D2)</calculatedColumnFormula>
    </tableColumn>
    <tableColumn id="6" xr3:uid="{09CCE1D2-603A-40FB-AED7-79E9B25E5C8D}" name="Percentage Successful" dataDxfId="2">
      <calculatedColumnFormula>B2/E2</calculatedColumnFormula>
    </tableColumn>
    <tableColumn id="7" xr3:uid="{5E2FFD2D-976E-40CD-A14E-77CB1856646E}" name="Percentage Failed" dataDxfId="1">
      <calculatedColumnFormula>C2/E2</calculatedColumnFormula>
    </tableColumn>
    <tableColumn id="8" xr3:uid="{B17D339D-F93D-469F-A31A-412B152695D0}" name="Percentage Canceled" dataDxfId="0">
      <calculatedColumnFormula>D2/E2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40" zoomScaleNormal="40" workbookViewId="0"/>
  </sheetViews>
  <sheetFormatPr defaultColWidth="8.83984375" defaultRowHeight="14.4" x14ac:dyDescent="0.55000000000000004"/>
  <cols>
    <col min="1" max="1" width="8.83984375" customWidth="1"/>
    <col min="2" max="2" width="38.47265625" style="3" customWidth="1"/>
    <col min="3" max="3" width="40.3125" style="3" customWidth="1"/>
    <col min="4" max="4" width="19.47265625" style="6" customWidth="1"/>
    <col min="5" max="5" width="16.47265625" style="6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25.578125" customWidth="1"/>
    <col min="16" max="16" width="19.20703125" customWidth="1"/>
    <col min="17" max="17" width="23.83984375" customWidth="1"/>
    <col min="18" max="18" width="20.734375" customWidth="1"/>
    <col min="19" max="19" width="19" style="14" customWidth="1"/>
    <col min="20" max="20" width="15.83984375" style="14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8" t="s">
        <v>8358</v>
      </c>
      <c r="R1" s="7" t="s">
        <v>8359</v>
      </c>
      <c r="S1" s="13" t="s">
        <v>8365</v>
      </c>
      <c r="T1" s="13" t="s">
        <v>8366</v>
      </c>
      <c r="U1" s="7" t="s">
        <v>8379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9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9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9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9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9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9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9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9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9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9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9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9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9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9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9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9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9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9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9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9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9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9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9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9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9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9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9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9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9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9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9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9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9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9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9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9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9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9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9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9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9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9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9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9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9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9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9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9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9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9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9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9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9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9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9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9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9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9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9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9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9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9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9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9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9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9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9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9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9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9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9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9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9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9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9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9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9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9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9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9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9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9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4">
        <f t="shared" si="202"/>
        <v>40998.051192129627</v>
      </c>
      <c r="T2606" s="14">
        <f>(((I2606/60)/60)/24)+DATE(1970,1,1)</f>
        <v>41028.051192129627</v>
      </c>
      <c r="U2606">
        <f t="shared" si="204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9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9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9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9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9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9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9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9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23" si="225">ROUND(E2882/D2882*100,0)</f>
        <v>23</v>
      </c>
      <c r="P2882">
        <f t="shared" ref="P2882:P2923" si="226">IFERROR(ROUND(E2882/L2882,2),0)</f>
        <v>96.55</v>
      </c>
      <c r="Q2882" s="9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9" t="s">
        <v>8315</v>
      </c>
      <c r="R2883" t="s">
        <v>8316</v>
      </c>
      <c r="S2883" s="14">
        <f t="shared" ref="S2883:S2923" si="227">(((J2883/60)/60)/24)+DATE(1970,1,1)</f>
        <v>41916.597638888888</v>
      </c>
      <c r="T2883" s="14">
        <f t="shared" ref="T2883:T2923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ref="O2924:O2987" si="230">ROUND(E2924/D2924*100,0)</f>
        <v>100</v>
      </c>
      <c r="P2924">
        <f t="shared" ref="P2924:P2987" si="231">IFERROR(ROUND(E2924/L2924,2),0)</f>
        <v>83.33</v>
      </c>
      <c r="Q2924" s="9" t="s">
        <v>8315</v>
      </c>
      <c r="R2924" t="s">
        <v>8357</v>
      </c>
      <c r="S2924" s="14">
        <f t="shared" ref="S2924:S2987" si="232">(((J2924/60)/60)/24)+DATE(1970,1,1)</f>
        <v>42097.874155092592</v>
      </c>
      <c r="T2924" s="14">
        <f t="shared" ref="T2924:T2987" si="233">(((I2924/60)/60)/24)+DATE(1970,1,1)</f>
        <v>42142.874155092592</v>
      </c>
      <c r="U2924">
        <f t="shared" si="229"/>
        <v>2015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9" t="s">
        <v>8315</v>
      </c>
      <c r="R2925" t="s">
        <v>8357</v>
      </c>
      <c r="S2925" s="14">
        <f t="shared" si="232"/>
        <v>42013.15253472222</v>
      </c>
      <c r="T2925" s="14">
        <f t="shared" si="233"/>
        <v>42028.125</v>
      </c>
      <c r="U2925">
        <f t="shared" si="229"/>
        <v>2015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9" t="s">
        <v>8315</v>
      </c>
      <c r="R2926" t="s">
        <v>8357</v>
      </c>
      <c r="S2926" s="14">
        <f t="shared" si="232"/>
        <v>42103.556828703702</v>
      </c>
      <c r="T2926" s="14">
        <f t="shared" si="233"/>
        <v>42133.165972222225</v>
      </c>
      <c r="U2926">
        <f t="shared" si="229"/>
        <v>2015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9" t="s">
        <v>8315</v>
      </c>
      <c r="R2927" t="s">
        <v>8357</v>
      </c>
      <c r="S2927" s="14">
        <f t="shared" si="232"/>
        <v>41863.584120370368</v>
      </c>
      <c r="T2927" s="14">
        <f t="shared" si="233"/>
        <v>41893.584120370368</v>
      </c>
      <c r="U2927">
        <f t="shared" si="229"/>
        <v>2014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9" t="s">
        <v>8315</v>
      </c>
      <c r="R2928" t="s">
        <v>8357</v>
      </c>
      <c r="S2928" s="14">
        <f t="shared" si="232"/>
        <v>42044.765960648147</v>
      </c>
      <c r="T2928" s="14">
        <f t="shared" si="233"/>
        <v>42058.765960648147</v>
      </c>
      <c r="U2928">
        <f t="shared" si="229"/>
        <v>2015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9" t="s">
        <v>8315</v>
      </c>
      <c r="R2929" t="s">
        <v>8357</v>
      </c>
      <c r="S2929" s="14">
        <f t="shared" si="232"/>
        <v>41806.669317129628</v>
      </c>
      <c r="T2929" s="14">
        <f t="shared" si="233"/>
        <v>41835.208333333336</v>
      </c>
      <c r="U2929">
        <f t="shared" si="229"/>
        <v>2014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9" t="s">
        <v>8315</v>
      </c>
      <c r="R2930" t="s">
        <v>8357</v>
      </c>
      <c r="S2930" s="14">
        <f t="shared" si="232"/>
        <v>42403.998217592598</v>
      </c>
      <c r="T2930" s="14">
        <f t="shared" si="233"/>
        <v>42433.998217592598</v>
      </c>
      <c r="U2930">
        <f t="shared" si="229"/>
        <v>2016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9" t="s">
        <v>8315</v>
      </c>
      <c r="R2931" t="s">
        <v>8357</v>
      </c>
      <c r="S2931" s="14">
        <f t="shared" si="232"/>
        <v>41754.564328703702</v>
      </c>
      <c r="T2931" s="14">
        <f t="shared" si="233"/>
        <v>41784.564328703702</v>
      </c>
      <c r="U2931">
        <f t="shared" si="229"/>
        <v>2014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9" t="s">
        <v>8315</v>
      </c>
      <c r="R2932" t="s">
        <v>8357</v>
      </c>
      <c r="S2932" s="14">
        <f t="shared" si="232"/>
        <v>42101.584074074075</v>
      </c>
      <c r="T2932" s="14">
        <f t="shared" si="233"/>
        <v>42131.584074074075</v>
      </c>
      <c r="U2932">
        <f t="shared" si="229"/>
        <v>2015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9" t="s">
        <v>8315</v>
      </c>
      <c r="R2933" t="s">
        <v>8357</v>
      </c>
      <c r="S2933" s="14">
        <f t="shared" si="232"/>
        <v>41872.291238425925</v>
      </c>
      <c r="T2933" s="14">
        <f t="shared" si="233"/>
        <v>41897.255555555559</v>
      </c>
      <c r="U2933">
        <f t="shared" si="229"/>
        <v>2014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9" t="s">
        <v>8315</v>
      </c>
      <c r="R2934" t="s">
        <v>8357</v>
      </c>
      <c r="S2934" s="14">
        <f t="shared" si="232"/>
        <v>42025.164780092593</v>
      </c>
      <c r="T2934" s="14">
        <f t="shared" si="233"/>
        <v>42056.458333333328</v>
      </c>
      <c r="U2934">
        <f t="shared" si="229"/>
        <v>2015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9" t="s">
        <v>8315</v>
      </c>
      <c r="R2935" t="s">
        <v>8357</v>
      </c>
      <c r="S2935" s="14">
        <f t="shared" si="232"/>
        <v>42495.956631944442</v>
      </c>
      <c r="T2935" s="14">
        <f t="shared" si="233"/>
        <v>42525.956631944442</v>
      </c>
      <c r="U2935">
        <f t="shared" si="229"/>
        <v>2016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9" t="s">
        <v>8315</v>
      </c>
      <c r="R2936" t="s">
        <v>8357</v>
      </c>
      <c r="S2936" s="14">
        <f t="shared" si="232"/>
        <v>41775.636157407411</v>
      </c>
      <c r="T2936" s="14">
        <f t="shared" si="233"/>
        <v>41805.636157407411</v>
      </c>
      <c r="U2936">
        <f t="shared" si="229"/>
        <v>2014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9" t="s">
        <v>8315</v>
      </c>
      <c r="R2937" t="s">
        <v>8357</v>
      </c>
      <c r="S2937" s="14">
        <f t="shared" si="232"/>
        <v>42553.583425925928</v>
      </c>
      <c r="T2937" s="14">
        <f t="shared" si="233"/>
        <v>42611.708333333328</v>
      </c>
      <c r="U2937">
        <f t="shared" si="229"/>
        <v>2016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9" t="s">
        <v>8315</v>
      </c>
      <c r="R2938" t="s">
        <v>8357</v>
      </c>
      <c r="S2938" s="14">
        <f t="shared" si="232"/>
        <v>41912.650729166664</v>
      </c>
      <c r="T2938" s="14">
        <f t="shared" si="233"/>
        <v>41925.207638888889</v>
      </c>
      <c r="U2938">
        <f t="shared" si="229"/>
        <v>2014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9" t="s">
        <v>8315</v>
      </c>
      <c r="R2939" t="s">
        <v>8357</v>
      </c>
      <c r="S2939" s="14">
        <f t="shared" si="232"/>
        <v>41803.457326388889</v>
      </c>
      <c r="T2939" s="14">
        <f t="shared" si="233"/>
        <v>41833.457326388889</v>
      </c>
      <c r="U2939">
        <f t="shared" si="229"/>
        <v>2014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9" t="s">
        <v>8315</v>
      </c>
      <c r="R2940" t="s">
        <v>8357</v>
      </c>
      <c r="S2940" s="14">
        <f t="shared" si="232"/>
        <v>42004.703865740739</v>
      </c>
      <c r="T2940" s="14">
        <f t="shared" si="233"/>
        <v>42034.703865740739</v>
      </c>
      <c r="U2940">
        <f t="shared" si="229"/>
        <v>2014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9" t="s">
        <v>8315</v>
      </c>
      <c r="R2941" t="s">
        <v>8357</v>
      </c>
      <c r="S2941" s="14">
        <f t="shared" si="232"/>
        <v>41845.809166666666</v>
      </c>
      <c r="T2941" s="14">
        <f t="shared" si="233"/>
        <v>41879.041666666664</v>
      </c>
      <c r="U2941">
        <f t="shared" si="229"/>
        <v>2014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9" t="s">
        <v>8315</v>
      </c>
      <c r="R2942" t="s">
        <v>8357</v>
      </c>
      <c r="S2942" s="14">
        <f t="shared" si="232"/>
        <v>41982.773356481484</v>
      </c>
      <c r="T2942" s="14">
        <f t="shared" si="233"/>
        <v>42022.773356481484</v>
      </c>
      <c r="U2942">
        <f t="shared" si="229"/>
        <v>2014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9" t="s">
        <v>8315</v>
      </c>
      <c r="R2943" t="s">
        <v>8355</v>
      </c>
      <c r="S2943" s="14">
        <f t="shared" si="232"/>
        <v>42034.960127314815</v>
      </c>
      <c r="T2943" s="14">
        <f t="shared" si="233"/>
        <v>42064.960127314815</v>
      </c>
      <c r="U2943">
        <f t="shared" si="229"/>
        <v>2015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9" t="s">
        <v>8315</v>
      </c>
      <c r="R2944" t="s">
        <v>8355</v>
      </c>
      <c r="S2944" s="14">
        <f t="shared" si="232"/>
        <v>42334.803923611107</v>
      </c>
      <c r="T2944" s="14">
        <f t="shared" si="233"/>
        <v>42354.845833333333</v>
      </c>
      <c r="U2944">
        <f t="shared" si="229"/>
        <v>2015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9" t="s">
        <v>8315</v>
      </c>
      <c r="R2945" t="s">
        <v>8355</v>
      </c>
      <c r="S2945" s="14">
        <f t="shared" si="232"/>
        <v>42077.129398148143</v>
      </c>
      <c r="T2945" s="14">
        <f t="shared" si="233"/>
        <v>42107.129398148143</v>
      </c>
      <c r="U2945">
        <f t="shared" si="229"/>
        <v>2015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9" t="s">
        <v>8315</v>
      </c>
      <c r="R2946" t="s">
        <v>8355</v>
      </c>
      <c r="S2946" s="14">
        <f t="shared" si="232"/>
        <v>42132.9143287037</v>
      </c>
      <c r="T2946" s="14">
        <f t="shared" si="233"/>
        <v>42162.9143287037</v>
      </c>
      <c r="U2946">
        <f t="shared" si="229"/>
        <v>2015</v>
      </c>
    </row>
    <row r="2947" spans="1:21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9" t="s">
        <v>8315</v>
      </c>
      <c r="R2947" t="s">
        <v>8355</v>
      </c>
      <c r="S2947" s="14">
        <f t="shared" si="232"/>
        <v>42118.139583333337</v>
      </c>
      <c r="T2947" s="14">
        <f t="shared" si="233"/>
        <v>42148.139583333337</v>
      </c>
      <c r="U2947">
        <f t="shared" ref="U2947:U3010" si="234">YEAR(S2947)</f>
        <v>2015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ref="O2988:O3051" si="235">ROUND(E2988/D2988*100,0)</f>
        <v>106</v>
      </c>
      <c r="P2988">
        <f t="shared" ref="P2988:P3051" si="236">IFERROR(ROUND(E2988/L2988,2),0)</f>
        <v>45.21</v>
      </c>
      <c r="Q2988" s="9" t="s">
        <v>8315</v>
      </c>
      <c r="R2988" t="s">
        <v>8355</v>
      </c>
      <c r="S2988" s="14">
        <f t="shared" ref="S2988:S3051" si="237">(((J2988/60)/60)/24)+DATE(1970,1,1)</f>
        <v>42431.500069444446</v>
      </c>
      <c r="T2988" s="14">
        <f t="shared" ref="T2988:T3051" si="238">(((I2988/60)/60)/24)+DATE(1970,1,1)</f>
        <v>42491.458402777775</v>
      </c>
      <c r="U2988">
        <f t="shared" si="234"/>
        <v>2016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9" t="s">
        <v>8315</v>
      </c>
      <c r="R2989" t="s">
        <v>8355</v>
      </c>
      <c r="S2989" s="14">
        <f t="shared" si="237"/>
        <v>42627.307303240741</v>
      </c>
      <c r="T2989" s="14">
        <f t="shared" si="238"/>
        <v>42656</v>
      </c>
      <c r="U2989">
        <f t="shared" si="234"/>
        <v>2016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9" t="s">
        <v>8315</v>
      </c>
      <c r="R2990" t="s">
        <v>8355</v>
      </c>
      <c r="S2990" s="14">
        <f t="shared" si="237"/>
        <v>42511.362048611118</v>
      </c>
      <c r="T2990" s="14">
        <f t="shared" si="238"/>
        <v>42541.362048611118</v>
      </c>
      <c r="U2990">
        <f t="shared" si="234"/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9" t="s">
        <v>8315</v>
      </c>
      <c r="R2991" t="s">
        <v>8355</v>
      </c>
      <c r="S2991" s="14">
        <f t="shared" si="237"/>
        <v>42337.02039351852</v>
      </c>
      <c r="T2991" s="14">
        <f t="shared" si="238"/>
        <v>42359.207638888889</v>
      </c>
      <c r="U2991">
        <f t="shared" si="234"/>
        <v>2015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9" t="s">
        <v>8315</v>
      </c>
      <c r="R2992" t="s">
        <v>8355</v>
      </c>
      <c r="S2992" s="14">
        <f t="shared" si="237"/>
        <v>42341.57430555555</v>
      </c>
      <c r="T2992" s="14">
        <f t="shared" si="238"/>
        <v>42376.57430555555</v>
      </c>
      <c r="U2992">
        <f t="shared" si="234"/>
        <v>2015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9" t="s">
        <v>8315</v>
      </c>
      <c r="R2993" t="s">
        <v>8355</v>
      </c>
      <c r="S2993" s="14">
        <f t="shared" si="237"/>
        <v>42740.837152777778</v>
      </c>
      <c r="T2993" s="14">
        <f t="shared" si="238"/>
        <v>42762.837152777778</v>
      </c>
      <c r="U2993">
        <f t="shared" si="234"/>
        <v>2017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9" t="s">
        <v>8315</v>
      </c>
      <c r="R2994" t="s">
        <v>8355</v>
      </c>
      <c r="S2994" s="14">
        <f t="shared" si="237"/>
        <v>42622.767476851848</v>
      </c>
      <c r="T2994" s="14">
        <f t="shared" si="238"/>
        <v>42652.767476851848</v>
      </c>
      <c r="U2994">
        <f t="shared" si="234"/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9" t="s">
        <v>8315</v>
      </c>
      <c r="R2995" t="s">
        <v>8355</v>
      </c>
      <c r="S2995" s="14">
        <f t="shared" si="237"/>
        <v>42390.838738425926</v>
      </c>
      <c r="T2995" s="14">
        <f t="shared" si="238"/>
        <v>42420.838738425926</v>
      </c>
      <c r="U2995">
        <f t="shared" si="234"/>
        <v>2016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9" t="s">
        <v>8315</v>
      </c>
      <c r="R2996" t="s">
        <v>8355</v>
      </c>
      <c r="S2996" s="14">
        <f t="shared" si="237"/>
        <v>41885.478842592594</v>
      </c>
      <c r="T2996" s="14">
        <f t="shared" si="238"/>
        <v>41915.478842592594</v>
      </c>
      <c r="U2996">
        <f t="shared" si="234"/>
        <v>2014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9" t="s">
        <v>8315</v>
      </c>
      <c r="R2997" t="s">
        <v>8355</v>
      </c>
      <c r="S2997" s="14">
        <f t="shared" si="237"/>
        <v>42724.665173611109</v>
      </c>
      <c r="T2997" s="14">
        <f t="shared" si="238"/>
        <v>42754.665173611109</v>
      </c>
      <c r="U2997">
        <f t="shared" si="234"/>
        <v>2016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9" t="s">
        <v>8315</v>
      </c>
      <c r="R2998" t="s">
        <v>8355</v>
      </c>
      <c r="S2998" s="14">
        <f t="shared" si="237"/>
        <v>42090.912500000006</v>
      </c>
      <c r="T2998" s="14">
        <f t="shared" si="238"/>
        <v>42150.912500000006</v>
      </c>
      <c r="U2998">
        <f t="shared" si="234"/>
        <v>2015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9" t="s">
        <v>8315</v>
      </c>
      <c r="R2999" t="s">
        <v>8355</v>
      </c>
      <c r="S2999" s="14">
        <f t="shared" si="237"/>
        <v>42775.733715277776</v>
      </c>
      <c r="T2999" s="14">
        <f t="shared" si="238"/>
        <v>42793.207638888889</v>
      </c>
      <c r="U2999">
        <f t="shared" si="234"/>
        <v>2017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9" t="s">
        <v>8315</v>
      </c>
      <c r="R3000" t="s">
        <v>8355</v>
      </c>
      <c r="S3000" s="14">
        <f t="shared" si="237"/>
        <v>41778.193622685183</v>
      </c>
      <c r="T3000" s="14">
        <f t="shared" si="238"/>
        <v>41806.184027777781</v>
      </c>
      <c r="U3000">
        <f t="shared" si="234"/>
        <v>2014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9" t="s">
        <v>8315</v>
      </c>
      <c r="R3001" t="s">
        <v>8355</v>
      </c>
      <c r="S3001" s="14">
        <f t="shared" si="237"/>
        <v>42780.740277777775</v>
      </c>
      <c r="T3001" s="14">
        <f t="shared" si="238"/>
        <v>42795.083333333328</v>
      </c>
      <c r="U3001">
        <f t="shared" si="234"/>
        <v>2017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9" t="s">
        <v>8315</v>
      </c>
      <c r="R3002" t="s">
        <v>8355</v>
      </c>
      <c r="S3002" s="14">
        <f t="shared" si="237"/>
        <v>42752.827199074076</v>
      </c>
      <c r="T3002" s="14">
        <f t="shared" si="238"/>
        <v>42766.75</v>
      </c>
      <c r="U3002">
        <f t="shared" si="234"/>
        <v>2017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9" t="s">
        <v>8315</v>
      </c>
      <c r="R3003" t="s">
        <v>8355</v>
      </c>
      <c r="S3003" s="14">
        <f t="shared" si="237"/>
        <v>42534.895625000005</v>
      </c>
      <c r="T3003" s="14">
        <f t="shared" si="238"/>
        <v>42564.895625000005</v>
      </c>
      <c r="U3003">
        <f t="shared" si="234"/>
        <v>2016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9" t="s">
        <v>8315</v>
      </c>
      <c r="R3004" t="s">
        <v>8355</v>
      </c>
      <c r="S3004" s="14">
        <f t="shared" si="237"/>
        <v>41239.83625</v>
      </c>
      <c r="T3004" s="14">
        <f t="shared" si="238"/>
        <v>41269.83625</v>
      </c>
      <c r="U3004">
        <f t="shared" si="234"/>
        <v>2012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9" t="s">
        <v>8315</v>
      </c>
      <c r="R3005" t="s">
        <v>8355</v>
      </c>
      <c r="S3005" s="14">
        <f t="shared" si="237"/>
        <v>42398.849259259259</v>
      </c>
      <c r="T3005" s="14">
        <f t="shared" si="238"/>
        <v>42430.249305555553</v>
      </c>
      <c r="U3005">
        <f t="shared" si="234"/>
        <v>2016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9" t="s">
        <v>8315</v>
      </c>
      <c r="R3006" t="s">
        <v>8355</v>
      </c>
      <c r="S3006" s="14">
        <f t="shared" si="237"/>
        <v>41928.881064814814</v>
      </c>
      <c r="T3006" s="14">
        <f t="shared" si="238"/>
        <v>41958.922731481478</v>
      </c>
      <c r="U3006">
        <f t="shared" si="234"/>
        <v>2014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9" t="s">
        <v>8315</v>
      </c>
      <c r="R3007" t="s">
        <v>8355</v>
      </c>
      <c r="S3007" s="14">
        <f t="shared" si="237"/>
        <v>41888.674826388888</v>
      </c>
      <c r="T3007" s="14">
        <f t="shared" si="238"/>
        <v>41918.674826388888</v>
      </c>
      <c r="U3007">
        <f t="shared" si="234"/>
        <v>2014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9" t="s">
        <v>8315</v>
      </c>
      <c r="R3008" t="s">
        <v>8355</v>
      </c>
      <c r="S3008" s="14">
        <f t="shared" si="237"/>
        <v>41957.756840277783</v>
      </c>
      <c r="T3008" s="14">
        <f t="shared" si="238"/>
        <v>41987.756840277783</v>
      </c>
      <c r="U3008">
        <f t="shared" si="234"/>
        <v>2014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9" t="s">
        <v>8315</v>
      </c>
      <c r="R3009" t="s">
        <v>8355</v>
      </c>
      <c r="S3009" s="14">
        <f t="shared" si="237"/>
        <v>42098.216238425928</v>
      </c>
      <c r="T3009" s="14">
        <f t="shared" si="238"/>
        <v>42119.216238425928</v>
      </c>
      <c r="U3009">
        <f t="shared" si="234"/>
        <v>2015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9" t="s">
        <v>8315</v>
      </c>
      <c r="R3010" t="s">
        <v>8355</v>
      </c>
      <c r="S3010" s="14">
        <f t="shared" si="237"/>
        <v>42360.212025462963</v>
      </c>
      <c r="T3010" s="14">
        <f t="shared" si="238"/>
        <v>42390.212025462963</v>
      </c>
      <c r="U3010">
        <f t="shared" si="234"/>
        <v>2015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9" t="s">
        <v>8315</v>
      </c>
      <c r="R3011" t="s">
        <v>8355</v>
      </c>
      <c r="S3011" s="14">
        <f t="shared" si="237"/>
        <v>41939.569907407407</v>
      </c>
      <c r="T3011" s="14">
        <f t="shared" si="238"/>
        <v>41969.611574074079</v>
      </c>
      <c r="U3011">
        <f t="shared" ref="U3011:U3074" si="239">YEAR(S3011)</f>
        <v>2014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ref="O3052:O3115" si="240">ROUND(E3052/D3052*100,0)</f>
        <v>106</v>
      </c>
      <c r="P3052">
        <f t="shared" ref="P3052:P3115" si="241">IFERROR(ROUND(E3052/L3052,2),0)</f>
        <v>70.67</v>
      </c>
      <c r="Q3052" s="9" t="s">
        <v>8315</v>
      </c>
      <c r="R3052" t="s">
        <v>8355</v>
      </c>
      <c r="S3052" s="14">
        <f t="shared" ref="S3052:S3115" si="242">(((J3052/60)/60)/24)+DATE(1970,1,1)</f>
        <v>42465.16851851852</v>
      </c>
      <c r="T3052" s="14">
        <f t="shared" ref="T3052:T3115" si="243">(((I3052/60)/60)/24)+DATE(1970,1,1)</f>
        <v>42495.16851851852</v>
      </c>
      <c r="U3052">
        <f t="shared" si="239"/>
        <v>2016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9" t="s">
        <v>8315</v>
      </c>
      <c r="R3053" t="s">
        <v>8355</v>
      </c>
      <c r="S3053" s="14">
        <f t="shared" si="242"/>
        <v>42744.416030092587</v>
      </c>
      <c r="T3053" s="14">
        <f t="shared" si="243"/>
        <v>42774.416030092587</v>
      </c>
      <c r="U3053">
        <f t="shared" si="239"/>
        <v>2017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9" t="s">
        <v>8315</v>
      </c>
      <c r="R3054" t="s">
        <v>8355</v>
      </c>
      <c r="S3054" s="14">
        <f t="shared" si="242"/>
        <v>42122.670069444444</v>
      </c>
      <c r="T3054" s="14">
        <f t="shared" si="243"/>
        <v>42152.665972222225</v>
      </c>
      <c r="U3054">
        <f t="shared" si="239"/>
        <v>2015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9" t="s">
        <v>8315</v>
      </c>
      <c r="R3055" t="s">
        <v>8355</v>
      </c>
      <c r="S3055" s="14">
        <f t="shared" si="242"/>
        <v>41862.761724537035</v>
      </c>
      <c r="T3055" s="14">
        <f t="shared" si="243"/>
        <v>41914.165972222225</v>
      </c>
      <c r="U3055">
        <f t="shared" si="239"/>
        <v>2014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9" t="s">
        <v>8315</v>
      </c>
      <c r="R3056" t="s">
        <v>8355</v>
      </c>
      <c r="S3056" s="14">
        <f t="shared" si="242"/>
        <v>42027.832800925928</v>
      </c>
      <c r="T3056" s="14">
        <f t="shared" si="243"/>
        <v>42065.044444444444</v>
      </c>
      <c r="U3056">
        <f t="shared" si="239"/>
        <v>2015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9" t="s">
        <v>8315</v>
      </c>
      <c r="R3057" t="s">
        <v>8355</v>
      </c>
      <c r="S3057" s="14">
        <f t="shared" si="242"/>
        <v>41953.95821759259</v>
      </c>
      <c r="T3057" s="14">
        <f t="shared" si="243"/>
        <v>42013.95821759259</v>
      </c>
      <c r="U3057">
        <f t="shared" si="239"/>
        <v>2014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9" t="s">
        <v>8315</v>
      </c>
      <c r="R3058" t="s">
        <v>8355</v>
      </c>
      <c r="S3058" s="14">
        <f t="shared" si="242"/>
        <v>41851.636388888888</v>
      </c>
      <c r="T3058" s="14">
        <f t="shared" si="243"/>
        <v>41911.636388888888</v>
      </c>
      <c r="U3058">
        <f t="shared" si="239"/>
        <v>2014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9" t="s">
        <v>8315</v>
      </c>
      <c r="R3059" t="s">
        <v>8355</v>
      </c>
      <c r="S3059" s="14">
        <f t="shared" si="242"/>
        <v>42433.650590277779</v>
      </c>
      <c r="T3059" s="14">
        <f t="shared" si="243"/>
        <v>42463.608923611115</v>
      </c>
      <c r="U3059">
        <f t="shared" si="239"/>
        <v>2016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9" t="s">
        <v>8315</v>
      </c>
      <c r="R3060" t="s">
        <v>8355</v>
      </c>
      <c r="S3060" s="14">
        <f t="shared" si="242"/>
        <v>42460.374305555553</v>
      </c>
      <c r="T3060" s="14">
        <f t="shared" si="243"/>
        <v>42510.374305555553</v>
      </c>
      <c r="U3060">
        <f t="shared" si="239"/>
        <v>2016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9" t="s">
        <v>8315</v>
      </c>
      <c r="R3061" t="s">
        <v>8355</v>
      </c>
      <c r="S3061" s="14">
        <f t="shared" si="242"/>
        <v>41829.935717592591</v>
      </c>
      <c r="T3061" s="14">
        <f t="shared" si="243"/>
        <v>41859.935717592591</v>
      </c>
      <c r="U3061">
        <f t="shared" si="239"/>
        <v>2014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9" t="s">
        <v>8315</v>
      </c>
      <c r="R3062" t="s">
        <v>8355</v>
      </c>
      <c r="S3062" s="14">
        <f t="shared" si="242"/>
        <v>42245.274699074071</v>
      </c>
      <c r="T3062" s="14">
        <f t="shared" si="243"/>
        <v>42275.274699074071</v>
      </c>
      <c r="U3062">
        <f t="shared" si="239"/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9" t="s">
        <v>8315</v>
      </c>
      <c r="R3063" t="s">
        <v>8355</v>
      </c>
      <c r="S3063" s="14">
        <f t="shared" si="242"/>
        <v>41834.784120370372</v>
      </c>
      <c r="T3063" s="14">
        <f t="shared" si="243"/>
        <v>41864.784120370372</v>
      </c>
      <c r="U3063">
        <f t="shared" si="239"/>
        <v>2014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9" t="s">
        <v>8315</v>
      </c>
      <c r="R3064" t="s">
        <v>8355</v>
      </c>
      <c r="S3064" s="14">
        <f t="shared" si="242"/>
        <v>42248.535787037035</v>
      </c>
      <c r="T3064" s="14">
        <f t="shared" si="243"/>
        <v>42277.75</v>
      </c>
      <c r="U3064">
        <f t="shared" si="239"/>
        <v>2015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9" t="s">
        <v>8315</v>
      </c>
      <c r="R3065" t="s">
        <v>8355</v>
      </c>
      <c r="S3065" s="14">
        <f t="shared" si="242"/>
        <v>42630.922893518517</v>
      </c>
      <c r="T3065" s="14">
        <f t="shared" si="243"/>
        <v>42665.922893518517</v>
      </c>
      <c r="U3065">
        <f t="shared" si="239"/>
        <v>2016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9" t="s">
        <v>8315</v>
      </c>
      <c r="R3066" t="s">
        <v>8355</v>
      </c>
      <c r="S3066" s="14">
        <f t="shared" si="242"/>
        <v>42299.130162037036</v>
      </c>
      <c r="T3066" s="14">
        <f t="shared" si="243"/>
        <v>42330.290972222225</v>
      </c>
      <c r="U3066">
        <f t="shared" si="239"/>
        <v>2015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9" t="s">
        <v>8315</v>
      </c>
      <c r="R3067" t="s">
        <v>8355</v>
      </c>
      <c r="S3067" s="14">
        <f t="shared" si="242"/>
        <v>41825.055231481485</v>
      </c>
      <c r="T3067" s="14">
        <f t="shared" si="243"/>
        <v>41850.055231481485</v>
      </c>
      <c r="U3067">
        <f t="shared" si="239"/>
        <v>2014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9" t="s">
        <v>8315</v>
      </c>
      <c r="R3068" t="s">
        <v>8355</v>
      </c>
      <c r="S3068" s="14">
        <f t="shared" si="242"/>
        <v>42531.228437500002</v>
      </c>
      <c r="T3068" s="14">
        <f t="shared" si="243"/>
        <v>42561.228437500002</v>
      </c>
      <c r="U3068">
        <f t="shared" si="239"/>
        <v>2016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9" t="s">
        <v>8315</v>
      </c>
      <c r="R3069" t="s">
        <v>8355</v>
      </c>
      <c r="S3069" s="14">
        <f t="shared" si="242"/>
        <v>42226.938414351855</v>
      </c>
      <c r="T3069" s="14">
        <f t="shared" si="243"/>
        <v>42256.938414351855</v>
      </c>
      <c r="U3069">
        <f t="shared" si="239"/>
        <v>2015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9" t="s">
        <v>8315</v>
      </c>
      <c r="R3070" t="s">
        <v>8355</v>
      </c>
      <c r="S3070" s="14">
        <f t="shared" si="242"/>
        <v>42263.691574074073</v>
      </c>
      <c r="T3070" s="14">
        <f t="shared" si="243"/>
        <v>42293.691574074073</v>
      </c>
      <c r="U3070">
        <f t="shared" si="239"/>
        <v>2015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9" t="s">
        <v>8315</v>
      </c>
      <c r="R3071" t="s">
        <v>8355</v>
      </c>
      <c r="S3071" s="14">
        <f t="shared" si="242"/>
        <v>41957.833726851852</v>
      </c>
      <c r="T3071" s="14">
        <f t="shared" si="243"/>
        <v>41987.833726851852</v>
      </c>
      <c r="U3071">
        <f t="shared" si="239"/>
        <v>2014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9" t="s">
        <v>8315</v>
      </c>
      <c r="R3072" t="s">
        <v>8355</v>
      </c>
      <c r="S3072" s="14">
        <f t="shared" si="242"/>
        <v>42690.733437499999</v>
      </c>
      <c r="T3072" s="14">
        <f t="shared" si="243"/>
        <v>42711.733437499999</v>
      </c>
      <c r="U3072">
        <f t="shared" si="239"/>
        <v>2016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9" t="s">
        <v>8315</v>
      </c>
      <c r="R3073" t="s">
        <v>8355</v>
      </c>
      <c r="S3073" s="14">
        <f t="shared" si="242"/>
        <v>42097.732418981483</v>
      </c>
      <c r="T3073" s="14">
        <f t="shared" si="243"/>
        <v>42115.249305555553</v>
      </c>
      <c r="U3073">
        <f t="shared" si="239"/>
        <v>2015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9" t="s">
        <v>8315</v>
      </c>
      <c r="R3074" t="s">
        <v>8355</v>
      </c>
      <c r="S3074" s="14">
        <f t="shared" si="242"/>
        <v>42658.690532407403</v>
      </c>
      <c r="T3074" s="14">
        <f t="shared" si="243"/>
        <v>42673.073611111111</v>
      </c>
      <c r="U3074">
        <f t="shared" si="239"/>
        <v>2016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9" t="s">
        <v>8315</v>
      </c>
      <c r="R3075" t="s">
        <v>8355</v>
      </c>
      <c r="S3075" s="14">
        <f t="shared" si="242"/>
        <v>42111.684027777781</v>
      </c>
      <c r="T3075" s="14">
        <f t="shared" si="243"/>
        <v>42169.804861111115</v>
      </c>
      <c r="U3075">
        <f t="shared" ref="U3075:U3138" si="244">YEAR(S3075)</f>
        <v>2015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ref="O3116:O3179" si="245">ROUND(E3116/D3116*100,0)</f>
        <v>0</v>
      </c>
      <c r="P3116">
        <f t="shared" ref="P3116:P3179" si="246">IFERROR(ROUND(E3116/L3116,2),0)</f>
        <v>0</v>
      </c>
      <c r="Q3116" s="9" t="s">
        <v>8315</v>
      </c>
      <c r="R3116" t="s">
        <v>8355</v>
      </c>
      <c r="S3116" s="14">
        <f t="shared" ref="S3116:S3179" si="247">(((J3116/60)/60)/24)+DATE(1970,1,1)</f>
        <v>41843.632523148146</v>
      </c>
      <c r="T3116" s="14">
        <f t="shared" ref="T3116:T3179" si="248">(((I3116/60)/60)/24)+DATE(1970,1,1)</f>
        <v>41903.632523148146</v>
      </c>
      <c r="U3116">
        <f t="shared" si="244"/>
        <v>2014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9" t="s">
        <v>8315</v>
      </c>
      <c r="R3117" t="s">
        <v>8355</v>
      </c>
      <c r="S3117" s="14">
        <f t="shared" si="247"/>
        <v>42496.447071759263</v>
      </c>
      <c r="T3117" s="14">
        <f t="shared" si="248"/>
        <v>42526.447071759263</v>
      </c>
      <c r="U3117">
        <f t="shared" si="244"/>
        <v>2016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9" t="s">
        <v>8315</v>
      </c>
      <c r="R3118" t="s">
        <v>8355</v>
      </c>
      <c r="S3118" s="14">
        <f t="shared" si="247"/>
        <v>42081.515335648146</v>
      </c>
      <c r="T3118" s="14">
        <f t="shared" si="248"/>
        <v>42095.515335648146</v>
      </c>
      <c r="U3118">
        <f t="shared" si="244"/>
        <v>2015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9" t="s">
        <v>8315</v>
      </c>
      <c r="R3119" t="s">
        <v>8355</v>
      </c>
      <c r="S3119" s="14">
        <f t="shared" si="247"/>
        <v>42509.374537037031</v>
      </c>
      <c r="T3119" s="14">
        <f t="shared" si="248"/>
        <v>42517.55</v>
      </c>
      <c r="U3119">
        <f t="shared" si="244"/>
        <v>2016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9" t="s">
        <v>8315</v>
      </c>
      <c r="R3120" t="s">
        <v>8355</v>
      </c>
      <c r="S3120" s="14">
        <f t="shared" si="247"/>
        <v>42534.649571759262</v>
      </c>
      <c r="T3120" s="14">
        <f t="shared" si="248"/>
        <v>42553.649571759262</v>
      </c>
      <c r="U3120">
        <f t="shared" si="244"/>
        <v>2016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9" t="s">
        <v>8315</v>
      </c>
      <c r="R3121" t="s">
        <v>8355</v>
      </c>
      <c r="S3121" s="14">
        <f t="shared" si="247"/>
        <v>42060.04550925926</v>
      </c>
      <c r="T3121" s="14">
        <f t="shared" si="248"/>
        <v>42090.003842592589</v>
      </c>
      <c r="U3121">
        <f t="shared" si="244"/>
        <v>2015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9" t="s">
        <v>8315</v>
      </c>
      <c r="R3122" t="s">
        <v>8355</v>
      </c>
      <c r="S3122" s="14">
        <f t="shared" si="247"/>
        <v>42435.942083333335</v>
      </c>
      <c r="T3122" s="14">
        <f t="shared" si="248"/>
        <v>42495.900416666671</v>
      </c>
      <c r="U3122">
        <f t="shared" si="244"/>
        <v>2016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9" t="s">
        <v>8315</v>
      </c>
      <c r="R3123" t="s">
        <v>8355</v>
      </c>
      <c r="S3123" s="14">
        <f t="shared" si="247"/>
        <v>41848.679803240739</v>
      </c>
      <c r="T3123" s="14">
        <f t="shared" si="248"/>
        <v>41908.679803240739</v>
      </c>
      <c r="U3123">
        <f t="shared" si="244"/>
        <v>2014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9" t="s">
        <v>8315</v>
      </c>
      <c r="R3124" t="s">
        <v>8355</v>
      </c>
      <c r="S3124" s="14">
        <f t="shared" si="247"/>
        <v>42678.932083333333</v>
      </c>
      <c r="T3124" s="14">
        <f t="shared" si="248"/>
        <v>42683.973750000005</v>
      </c>
      <c r="U3124">
        <f t="shared" si="244"/>
        <v>2016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9" t="s">
        <v>8315</v>
      </c>
      <c r="R3125" t="s">
        <v>8355</v>
      </c>
      <c r="S3125" s="14">
        <f t="shared" si="247"/>
        <v>42530.993032407408</v>
      </c>
      <c r="T3125" s="14">
        <f t="shared" si="248"/>
        <v>42560.993032407408</v>
      </c>
      <c r="U3125">
        <f t="shared" si="244"/>
        <v>2016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9" t="s">
        <v>8315</v>
      </c>
      <c r="R3126" t="s">
        <v>8355</v>
      </c>
      <c r="S3126" s="14">
        <f t="shared" si="247"/>
        <v>41977.780104166668</v>
      </c>
      <c r="T3126" s="14">
        <f t="shared" si="248"/>
        <v>42037.780104166668</v>
      </c>
      <c r="U3126">
        <f t="shared" si="244"/>
        <v>2014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9" t="s">
        <v>8315</v>
      </c>
      <c r="R3127" t="s">
        <v>8355</v>
      </c>
      <c r="S3127" s="14">
        <f t="shared" si="247"/>
        <v>42346.20685185185</v>
      </c>
      <c r="T3127" s="14">
        <f t="shared" si="248"/>
        <v>42376.20685185185</v>
      </c>
      <c r="U3127">
        <f t="shared" si="244"/>
        <v>2015</v>
      </c>
    </row>
    <row r="3128" spans="1:21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9" t="s">
        <v>8315</v>
      </c>
      <c r="R3128" t="s">
        <v>8355</v>
      </c>
      <c r="S3128" s="14">
        <f t="shared" si="247"/>
        <v>42427.01807870371</v>
      </c>
      <c r="T3128" s="14">
        <f t="shared" si="248"/>
        <v>42456.976412037038</v>
      </c>
      <c r="U3128">
        <f t="shared" si="244"/>
        <v>2016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9" t="s">
        <v>8315</v>
      </c>
      <c r="R3129" t="s">
        <v>8355</v>
      </c>
      <c r="S3129" s="14">
        <f t="shared" si="247"/>
        <v>42034.856817129628</v>
      </c>
      <c r="T3129" s="14">
        <f t="shared" si="248"/>
        <v>42064.856817129628</v>
      </c>
      <c r="U3129">
        <f t="shared" si="244"/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9" t="s">
        <v>8315</v>
      </c>
      <c r="R3130" t="s">
        <v>8316</v>
      </c>
      <c r="S3130" s="14">
        <f t="shared" si="247"/>
        <v>42780.825706018513</v>
      </c>
      <c r="T3130" s="14">
        <f t="shared" si="248"/>
        <v>42810.784039351856</v>
      </c>
      <c r="U3130">
        <f t="shared" si="244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9" t="s">
        <v>8315</v>
      </c>
      <c r="R3131" t="s">
        <v>8316</v>
      </c>
      <c r="S3131" s="14">
        <f t="shared" si="247"/>
        <v>42803.842812499999</v>
      </c>
      <c r="T3131" s="14">
        <f t="shared" si="248"/>
        <v>42843.801145833335</v>
      </c>
      <c r="U3131">
        <f t="shared" si="244"/>
        <v>2017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9" t="s">
        <v>8315</v>
      </c>
      <c r="R3132" t="s">
        <v>8316</v>
      </c>
      <c r="S3132" s="14">
        <f t="shared" si="247"/>
        <v>42808.640231481477</v>
      </c>
      <c r="T3132" s="14">
        <f t="shared" si="248"/>
        <v>42839.207638888889</v>
      </c>
      <c r="U3132">
        <f t="shared" si="244"/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9" t="s">
        <v>8315</v>
      </c>
      <c r="R3133" t="s">
        <v>8316</v>
      </c>
      <c r="S3133" s="14">
        <f t="shared" si="247"/>
        <v>42803.579224537039</v>
      </c>
      <c r="T3133" s="14">
        <f t="shared" si="248"/>
        <v>42833.537557870368</v>
      </c>
      <c r="U3133">
        <f t="shared" si="244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9" t="s">
        <v>8315</v>
      </c>
      <c r="R3134" t="s">
        <v>8316</v>
      </c>
      <c r="S3134" s="14">
        <f t="shared" si="247"/>
        <v>42786.350231481483</v>
      </c>
      <c r="T3134" s="14">
        <f t="shared" si="248"/>
        <v>42846.308564814812</v>
      </c>
      <c r="U3134">
        <f t="shared" si="244"/>
        <v>2017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9" t="s">
        <v>8315</v>
      </c>
      <c r="R3135" t="s">
        <v>8316</v>
      </c>
      <c r="S3135" s="14">
        <f t="shared" si="247"/>
        <v>42788.565208333333</v>
      </c>
      <c r="T3135" s="14">
        <f t="shared" si="248"/>
        <v>42818.523541666669</v>
      </c>
      <c r="U3135">
        <f t="shared" si="244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9" t="s">
        <v>8315</v>
      </c>
      <c r="R3136" t="s">
        <v>8316</v>
      </c>
      <c r="S3136" s="14">
        <f t="shared" si="247"/>
        <v>42800.720127314817</v>
      </c>
      <c r="T3136" s="14">
        <f t="shared" si="248"/>
        <v>42821.678460648152</v>
      </c>
      <c r="U3136">
        <f t="shared" si="244"/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9" t="s">
        <v>8315</v>
      </c>
      <c r="R3137" t="s">
        <v>8316</v>
      </c>
      <c r="S3137" s="14">
        <f t="shared" si="247"/>
        <v>42807.151863425926</v>
      </c>
      <c r="T3137" s="14">
        <f t="shared" si="248"/>
        <v>42829.151863425926</v>
      </c>
      <c r="U3137">
        <f t="shared" si="244"/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9" t="s">
        <v>8315</v>
      </c>
      <c r="R3138" t="s">
        <v>8316</v>
      </c>
      <c r="S3138" s="14">
        <f t="shared" si="247"/>
        <v>42789.462430555555</v>
      </c>
      <c r="T3138" s="14">
        <f t="shared" si="248"/>
        <v>42825.957638888889</v>
      </c>
      <c r="U3138">
        <f t="shared" si="244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9" t="s">
        <v>8315</v>
      </c>
      <c r="R3139" t="s">
        <v>8316</v>
      </c>
      <c r="S3139" s="14">
        <f t="shared" si="247"/>
        <v>42807.885057870371</v>
      </c>
      <c r="T3139" s="14">
        <f t="shared" si="248"/>
        <v>42858.8</v>
      </c>
      <c r="U3139">
        <f t="shared" ref="U3139:U3202" si="249">YEAR(S3139)</f>
        <v>2017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ref="O3180:O3243" si="250">ROUND(E3180/D3180*100,0)</f>
        <v>172</v>
      </c>
      <c r="P3180">
        <f t="shared" ref="P3180:P3243" si="251">IFERROR(ROUND(E3180/L3180,2),0)</f>
        <v>33.03</v>
      </c>
      <c r="Q3180" s="9" t="s">
        <v>8315</v>
      </c>
      <c r="R3180" t="s">
        <v>8316</v>
      </c>
      <c r="S3180" s="14">
        <f t="shared" ref="S3180:S3243" si="252">(((J3180/60)/60)/24)+DATE(1970,1,1)</f>
        <v>41806.605034722219</v>
      </c>
      <c r="T3180" s="14">
        <f t="shared" ref="T3180:T3243" si="253">(((I3180/60)/60)/24)+DATE(1970,1,1)</f>
        <v>41836.605034722219</v>
      </c>
      <c r="U3180">
        <f t="shared" si="249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51"/>
        <v>77.34</v>
      </c>
      <c r="Q3181" s="9" t="s">
        <v>8315</v>
      </c>
      <c r="R3181" t="s">
        <v>8316</v>
      </c>
      <c r="S3181" s="14">
        <f t="shared" si="252"/>
        <v>41375.702210648145</v>
      </c>
      <c r="T3181" s="14">
        <f t="shared" si="253"/>
        <v>41400.702210648145</v>
      </c>
      <c r="U3181">
        <f t="shared" si="249"/>
        <v>2013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>
        <f t="shared" si="251"/>
        <v>31.93</v>
      </c>
      <c r="Q3182" s="9" t="s">
        <v>8315</v>
      </c>
      <c r="R3182" t="s">
        <v>8316</v>
      </c>
      <c r="S3182" s="14">
        <f t="shared" si="252"/>
        <v>41780.412604166668</v>
      </c>
      <c r="T3182" s="14">
        <f t="shared" si="253"/>
        <v>41810.412604166668</v>
      </c>
      <c r="U3182">
        <f t="shared" si="249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>
        <f t="shared" si="251"/>
        <v>36.33</v>
      </c>
      <c r="Q3183" s="9" t="s">
        <v>8315</v>
      </c>
      <c r="R3183" t="s">
        <v>8316</v>
      </c>
      <c r="S3183" s="14">
        <f t="shared" si="252"/>
        <v>41779.310034722221</v>
      </c>
      <c r="T3183" s="14">
        <f t="shared" si="253"/>
        <v>41805.666666666664</v>
      </c>
      <c r="U3183">
        <f t="shared" si="249"/>
        <v>2014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51"/>
        <v>46.77</v>
      </c>
      <c r="Q3184" s="9" t="s">
        <v>8315</v>
      </c>
      <c r="R3184" t="s">
        <v>8316</v>
      </c>
      <c r="S3184" s="14">
        <f t="shared" si="252"/>
        <v>40883.949317129627</v>
      </c>
      <c r="T3184" s="14">
        <f t="shared" si="253"/>
        <v>40939.708333333336</v>
      </c>
      <c r="U3184">
        <f t="shared" si="249"/>
        <v>2011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51"/>
        <v>40.07</v>
      </c>
      <c r="Q3185" s="9" t="s">
        <v>8315</v>
      </c>
      <c r="R3185" t="s">
        <v>8316</v>
      </c>
      <c r="S3185" s="14">
        <f t="shared" si="252"/>
        <v>41491.79478009259</v>
      </c>
      <c r="T3185" s="14">
        <f t="shared" si="253"/>
        <v>41509.79478009259</v>
      </c>
      <c r="U3185">
        <f t="shared" si="249"/>
        <v>2013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51"/>
        <v>100.22</v>
      </c>
      <c r="Q3186" s="9" t="s">
        <v>8315</v>
      </c>
      <c r="R3186" t="s">
        <v>8316</v>
      </c>
      <c r="S3186" s="14">
        <f t="shared" si="252"/>
        <v>41791.993414351848</v>
      </c>
      <c r="T3186" s="14">
        <f t="shared" si="253"/>
        <v>41821.993414351848</v>
      </c>
      <c r="U3186">
        <f t="shared" si="249"/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>
        <f t="shared" si="251"/>
        <v>41.67</v>
      </c>
      <c r="Q3187" s="9" t="s">
        <v>8315</v>
      </c>
      <c r="R3187" t="s">
        <v>8316</v>
      </c>
      <c r="S3187" s="14">
        <f t="shared" si="252"/>
        <v>41829.977326388893</v>
      </c>
      <c r="T3187" s="14">
        <f t="shared" si="253"/>
        <v>41836.977326388893</v>
      </c>
      <c r="U3187">
        <f t="shared" si="249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>
        <f t="shared" si="251"/>
        <v>46.71</v>
      </c>
      <c r="Q3188" s="9" t="s">
        <v>8315</v>
      </c>
      <c r="R3188" t="s">
        <v>8316</v>
      </c>
      <c r="S3188" s="14">
        <f t="shared" si="252"/>
        <v>41868.924050925925</v>
      </c>
      <c r="T3188" s="14">
        <f t="shared" si="253"/>
        <v>41898.875</v>
      </c>
      <c r="U3188">
        <f t="shared" si="249"/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51"/>
        <v>71.489999999999995</v>
      </c>
      <c r="Q3189" s="9" t="s">
        <v>8315</v>
      </c>
      <c r="R3189" t="s">
        <v>8316</v>
      </c>
      <c r="S3189" s="14">
        <f t="shared" si="252"/>
        <v>41835.666354166664</v>
      </c>
      <c r="T3189" s="14">
        <f t="shared" si="253"/>
        <v>41855.666354166664</v>
      </c>
      <c r="U3189">
        <f t="shared" si="249"/>
        <v>2014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9" t="s">
        <v>8315</v>
      </c>
      <c r="R3190" t="s">
        <v>8357</v>
      </c>
      <c r="S3190" s="14">
        <f t="shared" si="252"/>
        <v>42144.415532407409</v>
      </c>
      <c r="T3190" s="14">
        <f t="shared" si="253"/>
        <v>42165.415532407409</v>
      </c>
      <c r="U3190">
        <f t="shared" si="249"/>
        <v>2015</v>
      </c>
    </row>
    <row r="3191" spans="1:21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9" t="s">
        <v>8315</v>
      </c>
      <c r="R3191" t="s">
        <v>8357</v>
      </c>
      <c r="S3191" s="14">
        <f t="shared" si="252"/>
        <v>42118.346435185187</v>
      </c>
      <c r="T3191" s="14">
        <f t="shared" si="253"/>
        <v>42148.346435185187</v>
      </c>
      <c r="U3191">
        <f t="shared" si="249"/>
        <v>2015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9" t="s">
        <v>8315</v>
      </c>
      <c r="R3192" t="s">
        <v>8357</v>
      </c>
      <c r="S3192" s="14">
        <f t="shared" si="252"/>
        <v>42683.151331018518</v>
      </c>
      <c r="T3192" s="14">
        <f t="shared" si="253"/>
        <v>42713.192997685182</v>
      </c>
      <c r="U3192">
        <f t="shared" si="249"/>
        <v>2016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9" t="s">
        <v>8315</v>
      </c>
      <c r="R3193" t="s">
        <v>8357</v>
      </c>
      <c r="S3193" s="14">
        <f t="shared" si="252"/>
        <v>42538.755428240736</v>
      </c>
      <c r="T3193" s="14">
        <f t="shared" si="253"/>
        <v>42598.755428240736</v>
      </c>
      <c r="U3193">
        <f t="shared" si="249"/>
        <v>2016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9" t="s">
        <v>8315</v>
      </c>
      <c r="R3194" t="s">
        <v>8357</v>
      </c>
      <c r="S3194" s="14">
        <f t="shared" si="252"/>
        <v>42018.94049768518</v>
      </c>
      <c r="T3194" s="14">
        <f t="shared" si="253"/>
        <v>42063.916666666672</v>
      </c>
      <c r="U3194">
        <f t="shared" si="249"/>
        <v>2015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9" t="s">
        <v>8315</v>
      </c>
      <c r="R3195" t="s">
        <v>8357</v>
      </c>
      <c r="S3195" s="14">
        <f t="shared" si="252"/>
        <v>42010.968240740738</v>
      </c>
      <c r="T3195" s="14">
        <f t="shared" si="253"/>
        <v>42055.968240740738</v>
      </c>
      <c r="U3195">
        <f t="shared" si="249"/>
        <v>2015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9" t="s">
        <v>8315</v>
      </c>
      <c r="R3196" t="s">
        <v>8357</v>
      </c>
      <c r="S3196" s="14">
        <f t="shared" si="252"/>
        <v>42182.062476851846</v>
      </c>
      <c r="T3196" s="14">
        <f t="shared" si="253"/>
        <v>42212.062476851846</v>
      </c>
      <c r="U3196">
        <f t="shared" si="249"/>
        <v>2015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9" t="s">
        <v>8315</v>
      </c>
      <c r="R3197" t="s">
        <v>8357</v>
      </c>
      <c r="S3197" s="14">
        <f t="shared" si="252"/>
        <v>42017.594236111108</v>
      </c>
      <c r="T3197" s="14">
        <f t="shared" si="253"/>
        <v>42047.594236111108</v>
      </c>
      <c r="U3197">
        <f t="shared" si="249"/>
        <v>2015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9" t="s">
        <v>8315</v>
      </c>
      <c r="R3198" t="s">
        <v>8357</v>
      </c>
      <c r="S3198" s="14">
        <f t="shared" si="252"/>
        <v>42157.598090277781</v>
      </c>
      <c r="T3198" s="14">
        <f t="shared" si="253"/>
        <v>42217.583333333328</v>
      </c>
      <c r="U3198">
        <f t="shared" si="249"/>
        <v>2015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9" t="s">
        <v>8315</v>
      </c>
      <c r="R3199" t="s">
        <v>8357</v>
      </c>
      <c r="S3199" s="14">
        <f t="shared" si="252"/>
        <v>42009.493263888886</v>
      </c>
      <c r="T3199" s="14">
        <f t="shared" si="253"/>
        <v>42039.493263888886</v>
      </c>
      <c r="U3199">
        <f t="shared" si="249"/>
        <v>2015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9" t="s">
        <v>8315</v>
      </c>
      <c r="R3200" t="s">
        <v>8357</v>
      </c>
      <c r="S3200" s="14">
        <f t="shared" si="252"/>
        <v>42013.424502314811</v>
      </c>
      <c r="T3200" s="14">
        <f t="shared" si="253"/>
        <v>42051.424502314811</v>
      </c>
      <c r="U3200">
        <f t="shared" si="249"/>
        <v>2015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9" t="s">
        <v>8315</v>
      </c>
      <c r="R3201" t="s">
        <v>8357</v>
      </c>
      <c r="S3201" s="14">
        <f t="shared" si="252"/>
        <v>41858.761782407404</v>
      </c>
      <c r="T3201" s="14">
        <f t="shared" si="253"/>
        <v>41888.875</v>
      </c>
      <c r="U3201">
        <f t="shared" si="249"/>
        <v>2014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9" t="s">
        <v>8315</v>
      </c>
      <c r="R3202" t="s">
        <v>8357</v>
      </c>
      <c r="S3202" s="14">
        <f t="shared" si="252"/>
        <v>42460.320613425924</v>
      </c>
      <c r="T3202" s="14">
        <f t="shared" si="253"/>
        <v>42490.231944444444</v>
      </c>
      <c r="U3202">
        <f t="shared" si="249"/>
        <v>2016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9" t="s">
        <v>8315</v>
      </c>
      <c r="R3203" t="s">
        <v>8357</v>
      </c>
      <c r="S3203" s="14">
        <f t="shared" si="252"/>
        <v>41861.767094907409</v>
      </c>
      <c r="T3203" s="14">
        <f t="shared" si="253"/>
        <v>41882.767094907409</v>
      </c>
      <c r="U3203">
        <f t="shared" ref="U3203:U3266" si="254">YEAR(S3203)</f>
        <v>2014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ref="O3244:O3307" si="255">ROUND(E3244/D3244*100,0)</f>
        <v>127</v>
      </c>
      <c r="P3244">
        <f t="shared" ref="P3244:P3307" si="256">IFERROR(ROUND(E3244/L3244,2),0)</f>
        <v>69.569999999999993</v>
      </c>
      <c r="Q3244" s="9" t="s">
        <v>8315</v>
      </c>
      <c r="R3244" t="s">
        <v>8316</v>
      </c>
      <c r="S3244" s="14">
        <f t="shared" ref="S3244:S3307" si="257">(((J3244/60)/60)/24)+DATE(1970,1,1)</f>
        <v>41871.755694444444</v>
      </c>
      <c r="T3244" s="14">
        <f t="shared" ref="T3244:T3307" si="258">(((I3244/60)/60)/24)+DATE(1970,1,1)</f>
        <v>41901.755694444444</v>
      </c>
      <c r="U3244">
        <f t="shared" si="254"/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>
        <f t="shared" si="256"/>
        <v>115.87</v>
      </c>
      <c r="Q3245" s="9" t="s">
        <v>8315</v>
      </c>
      <c r="R3245" t="s">
        <v>8316</v>
      </c>
      <c r="S3245" s="14">
        <f t="shared" si="257"/>
        <v>42262.096782407403</v>
      </c>
      <c r="T3245" s="14">
        <f t="shared" si="258"/>
        <v>42286</v>
      </c>
      <c r="U3245">
        <f t="shared" si="254"/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>
        <f t="shared" si="256"/>
        <v>23.87</v>
      </c>
      <c r="Q3246" s="9" t="s">
        <v>8315</v>
      </c>
      <c r="R3246" t="s">
        <v>8316</v>
      </c>
      <c r="S3246" s="14">
        <f t="shared" si="257"/>
        <v>42675.694236111114</v>
      </c>
      <c r="T3246" s="14">
        <f t="shared" si="258"/>
        <v>42705.735902777778</v>
      </c>
      <c r="U3246">
        <f t="shared" si="254"/>
        <v>2016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>
        <f t="shared" si="256"/>
        <v>81.13</v>
      </c>
      <c r="Q3247" s="9" t="s">
        <v>8315</v>
      </c>
      <c r="R3247" t="s">
        <v>8316</v>
      </c>
      <c r="S3247" s="14">
        <f t="shared" si="257"/>
        <v>42135.60020833333</v>
      </c>
      <c r="T3247" s="14">
        <f t="shared" si="258"/>
        <v>42167.083333333328</v>
      </c>
      <c r="U3247">
        <f t="shared" si="254"/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>
        <f t="shared" si="256"/>
        <v>57.63</v>
      </c>
      <c r="Q3248" s="9" t="s">
        <v>8315</v>
      </c>
      <c r="R3248" t="s">
        <v>8316</v>
      </c>
      <c r="S3248" s="14">
        <f t="shared" si="257"/>
        <v>42230.472222222219</v>
      </c>
      <c r="T3248" s="14">
        <f t="shared" si="258"/>
        <v>42259.165972222225</v>
      </c>
      <c r="U3248">
        <f t="shared" si="254"/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>
        <f t="shared" si="256"/>
        <v>46.43</v>
      </c>
      <c r="Q3249" s="9" t="s">
        <v>8315</v>
      </c>
      <c r="R3249" t="s">
        <v>8316</v>
      </c>
      <c r="S3249" s="14">
        <f t="shared" si="257"/>
        <v>42167.434166666666</v>
      </c>
      <c r="T3249" s="14">
        <f t="shared" si="258"/>
        <v>42197.434166666666</v>
      </c>
      <c r="U3249">
        <f t="shared" si="254"/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>
        <f t="shared" si="256"/>
        <v>60.48</v>
      </c>
      <c r="Q3250" s="9" t="s">
        <v>8315</v>
      </c>
      <c r="R3250" t="s">
        <v>8316</v>
      </c>
      <c r="S3250" s="14">
        <f t="shared" si="257"/>
        <v>42068.888391203705</v>
      </c>
      <c r="T3250" s="14">
        <f t="shared" si="258"/>
        <v>42098.846724537041</v>
      </c>
      <c r="U3250">
        <f t="shared" si="254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>
        <f t="shared" si="256"/>
        <v>65.58</v>
      </c>
      <c r="Q3251" s="9" t="s">
        <v>8315</v>
      </c>
      <c r="R3251" t="s">
        <v>8316</v>
      </c>
      <c r="S3251" s="14">
        <f t="shared" si="257"/>
        <v>42145.746689814812</v>
      </c>
      <c r="T3251" s="14">
        <f t="shared" si="258"/>
        <v>42175.746689814812</v>
      </c>
      <c r="U3251">
        <f t="shared" si="254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>
        <f t="shared" si="256"/>
        <v>119.19</v>
      </c>
      <c r="Q3252" s="9" t="s">
        <v>8315</v>
      </c>
      <c r="R3252" t="s">
        <v>8316</v>
      </c>
      <c r="S3252" s="14">
        <f t="shared" si="257"/>
        <v>41918.742175925923</v>
      </c>
      <c r="T3252" s="14">
        <f t="shared" si="258"/>
        <v>41948.783842592595</v>
      </c>
      <c r="U3252">
        <f t="shared" si="254"/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>
        <f t="shared" si="256"/>
        <v>83.05</v>
      </c>
      <c r="Q3253" s="9" t="s">
        <v>8315</v>
      </c>
      <c r="R3253" t="s">
        <v>8316</v>
      </c>
      <c r="S3253" s="14">
        <f t="shared" si="257"/>
        <v>42146.731087962966</v>
      </c>
      <c r="T3253" s="14">
        <f t="shared" si="258"/>
        <v>42176.731087962966</v>
      </c>
      <c r="U3253">
        <f t="shared" si="254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>
        <f t="shared" si="256"/>
        <v>57.52</v>
      </c>
      <c r="Q3254" s="9" t="s">
        <v>8315</v>
      </c>
      <c r="R3254" t="s">
        <v>8316</v>
      </c>
      <c r="S3254" s="14">
        <f t="shared" si="257"/>
        <v>42590.472685185188</v>
      </c>
      <c r="T3254" s="14">
        <f t="shared" si="258"/>
        <v>42620.472685185188</v>
      </c>
      <c r="U3254">
        <f t="shared" si="254"/>
        <v>2016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6"/>
        <v>177.09</v>
      </c>
      <c r="Q3255" s="9" t="s">
        <v>8315</v>
      </c>
      <c r="R3255" t="s">
        <v>8316</v>
      </c>
      <c r="S3255" s="14">
        <f t="shared" si="257"/>
        <v>42602.576712962968</v>
      </c>
      <c r="T3255" s="14">
        <f t="shared" si="258"/>
        <v>42621.15625</v>
      </c>
      <c r="U3255">
        <f t="shared" si="254"/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>
        <f t="shared" si="256"/>
        <v>70.77</v>
      </c>
      <c r="Q3256" s="9" t="s">
        <v>8315</v>
      </c>
      <c r="R3256" t="s">
        <v>8316</v>
      </c>
      <c r="S3256" s="14">
        <f t="shared" si="257"/>
        <v>42059.085752314815</v>
      </c>
      <c r="T3256" s="14">
        <f t="shared" si="258"/>
        <v>42089.044085648144</v>
      </c>
      <c r="U3256">
        <f t="shared" si="254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>
        <f t="shared" si="256"/>
        <v>29.17</v>
      </c>
      <c r="Q3257" s="9" t="s">
        <v>8315</v>
      </c>
      <c r="R3257" t="s">
        <v>8316</v>
      </c>
      <c r="S3257" s="14">
        <f t="shared" si="257"/>
        <v>41889.768229166664</v>
      </c>
      <c r="T3257" s="14">
        <f t="shared" si="258"/>
        <v>41919.768229166664</v>
      </c>
      <c r="U3257">
        <f t="shared" si="254"/>
        <v>2014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6"/>
        <v>72.760000000000005</v>
      </c>
      <c r="Q3258" s="9" t="s">
        <v>8315</v>
      </c>
      <c r="R3258" t="s">
        <v>8316</v>
      </c>
      <c r="S3258" s="14">
        <f t="shared" si="257"/>
        <v>42144.573807870373</v>
      </c>
      <c r="T3258" s="14">
        <f t="shared" si="258"/>
        <v>42166.165972222225</v>
      </c>
      <c r="U3258">
        <f t="shared" si="254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>
        <f t="shared" si="256"/>
        <v>51.85</v>
      </c>
      <c r="Q3259" s="9" t="s">
        <v>8315</v>
      </c>
      <c r="R3259" t="s">
        <v>8316</v>
      </c>
      <c r="S3259" s="14">
        <f t="shared" si="257"/>
        <v>42758.559629629628</v>
      </c>
      <c r="T3259" s="14">
        <f t="shared" si="258"/>
        <v>42788.559629629628</v>
      </c>
      <c r="U3259">
        <f t="shared" si="254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6"/>
        <v>98.2</v>
      </c>
      <c r="Q3260" s="9" t="s">
        <v>8315</v>
      </c>
      <c r="R3260" t="s">
        <v>8316</v>
      </c>
      <c r="S3260" s="14">
        <f t="shared" si="257"/>
        <v>41982.887280092589</v>
      </c>
      <c r="T3260" s="14">
        <f t="shared" si="258"/>
        <v>42012.887280092589</v>
      </c>
      <c r="U3260">
        <f t="shared" si="254"/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6"/>
        <v>251.74</v>
      </c>
      <c r="Q3261" s="9" t="s">
        <v>8315</v>
      </c>
      <c r="R3261" t="s">
        <v>8316</v>
      </c>
      <c r="S3261" s="14">
        <f t="shared" si="257"/>
        <v>42614.760937500003</v>
      </c>
      <c r="T3261" s="14">
        <f t="shared" si="258"/>
        <v>42644.165972222225</v>
      </c>
      <c r="U3261">
        <f t="shared" si="254"/>
        <v>2016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6"/>
        <v>74.819999999999993</v>
      </c>
      <c r="Q3262" s="9" t="s">
        <v>8315</v>
      </c>
      <c r="R3262" t="s">
        <v>8316</v>
      </c>
      <c r="S3262" s="14">
        <f t="shared" si="257"/>
        <v>42303.672662037032</v>
      </c>
      <c r="T3262" s="14">
        <f t="shared" si="258"/>
        <v>42338.714328703703</v>
      </c>
      <c r="U3262">
        <f t="shared" si="254"/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6"/>
        <v>67.650000000000006</v>
      </c>
      <c r="Q3263" s="9" t="s">
        <v>8315</v>
      </c>
      <c r="R3263" t="s">
        <v>8316</v>
      </c>
      <c r="S3263" s="14">
        <f t="shared" si="257"/>
        <v>42171.725416666668</v>
      </c>
      <c r="T3263" s="14">
        <f t="shared" si="258"/>
        <v>42201.725416666668</v>
      </c>
      <c r="U3263">
        <f t="shared" si="254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6"/>
        <v>93.81</v>
      </c>
      <c r="Q3264" s="9" t="s">
        <v>8315</v>
      </c>
      <c r="R3264" t="s">
        <v>8316</v>
      </c>
      <c r="S3264" s="14">
        <f t="shared" si="257"/>
        <v>41964.315532407403</v>
      </c>
      <c r="T3264" s="14">
        <f t="shared" si="258"/>
        <v>41995.166666666672</v>
      </c>
      <c r="U3264">
        <f t="shared" si="254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6"/>
        <v>41.24</v>
      </c>
      <c r="Q3265" s="9" t="s">
        <v>8315</v>
      </c>
      <c r="R3265" t="s">
        <v>8316</v>
      </c>
      <c r="S3265" s="14">
        <f t="shared" si="257"/>
        <v>42284.516064814816</v>
      </c>
      <c r="T3265" s="14">
        <f t="shared" si="258"/>
        <v>42307.875</v>
      </c>
      <c r="U3265">
        <f t="shared" si="254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6"/>
        <v>52.55</v>
      </c>
      <c r="Q3266" s="9" t="s">
        <v>8315</v>
      </c>
      <c r="R3266" t="s">
        <v>8316</v>
      </c>
      <c r="S3266" s="14">
        <f t="shared" si="257"/>
        <v>42016.800208333334</v>
      </c>
      <c r="T3266" s="14">
        <f t="shared" si="258"/>
        <v>42032.916666666672</v>
      </c>
      <c r="U3266">
        <f t="shared" si="254"/>
        <v>2015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9" t="s">
        <v>8315</v>
      </c>
      <c r="R3267" t="s">
        <v>8316</v>
      </c>
      <c r="S3267" s="14">
        <f t="shared" si="257"/>
        <v>42311.711979166663</v>
      </c>
      <c r="T3267" s="14">
        <f t="shared" si="258"/>
        <v>42341.708333333328</v>
      </c>
      <c r="U3267">
        <f t="shared" ref="U3267:U3330" si="259">YEAR(S3267)</f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ref="O3308:O3371" si="260">ROUND(E3308/D3308*100,0)</f>
        <v>175</v>
      </c>
      <c r="P3308">
        <f t="shared" ref="P3308:P3371" si="261">IFERROR(ROUND(E3308/L3308,2),0)</f>
        <v>48.7</v>
      </c>
      <c r="Q3308" s="9" t="s">
        <v>8315</v>
      </c>
      <c r="R3308" t="s">
        <v>8316</v>
      </c>
      <c r="S3308" s="14">
        <f t="shared" ref="S3308:S3371" si="262">(((J3308/60)/60)/24)+DATE(1970,1,1)</f>
        <v>42493.219236111108</v>
      </c>
      <c r="T3308" s="14">
        <f t="shared" ref="T3308:T3371" si="263">(((I3308/60)/60)/24)+DATE(1970,1,1)</f>
        <v>42531.125</v>
      </c>
      <c r="U3308">
        <f t="shared" si="259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>
        <f t="shared" si="261"/>
        <v>53.34</v>
      </c>
      <c r="Q3309" s="9" t="s">
        <v>8315</v>
      </c>
      <c r="R3309" t="s">
        <v>8316</v>
      </c>
      <c r="S3309" s="14">
        <f t="shared" si="262"/>
        <v>42475.057164351849</v>
      </c>
      <c r="T3309" s="14">
        <f t="shared" si="263"/>
        <v>42505.057164351849</v>
      </c>
      <c r="U3309">
        <f t="shared" si="259"/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>
        <f t="shared" si="261"/>
        <v>75.09</v>
      </c>
      <c r="Q3310" s="9" t="s">
        <v>8315</v>
      </c>
      <c r="R3310" t="s">
        <v>8316</v>
      </c>
      <c r="S3310" s="14">
        <f t="shared" si="262"/>
        <v>42452.876909722225</v>
      </c>
      <c r="T3310" s="14">
        <f t="shared" si="263"/>
        <v>42473.876909722225</v>
      </c>
      <c r="U3310">
        <f t="shared" si="259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159</v>
      </c>
      <c r="P3311">
        <f t="shared" si="261"/>
        <v>18</v>
      </c>
      <c r="Q3311" s="9" t="s">
        <v>8315</v>
      </c>
      <c r="R3311" t="s">
        <v>8316</v>
      </c>
      <c r="S3311" s="14">
        <f t="shared" si="262"/>
        <v>42628.650208333333</v>
      </c>
      <c r="T3311" s="14">
        <f t="shared" si="263"/>
        <v>42659.650208333333</v>
      </c>
      <c r="U3311">
        <f t="shared" si="259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>
        <f t="shared" si="261"/>
        <v>209.84</v>
      </c>
      <c r="Q3312" s="9" t="s">
        <v>8315</v>
      </c>
      <c r="R3312" t="s">
        <v>8316</v>
      </c>
      <c r="S3312" s="14">
        <f t="shared" si="262"/>
        <v>42253.928530092591</v>
      </c>
      <c r="T3312" s="14">
        <f t="shared" si="263"/>
        <v>42283.928530092591</v>
      </c>
      <c r="U3312">
        <f t="shared" si="259"/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>
        <f t="shared" si="261"/>
        <v>61.02</v>
      </c>
      <c r="Q3313" s="9" t="s">
        <v>8315</v>
      </c>
      <c r="R3313" t="s">
        <v>8316</v>
      </c>
      <c r="S3313" s="14">
        <f t="shared" si="262"/>
        <v>42264.29178240741</v>
      </c>
      <c r="T3313" s="14">
        <f t="shared" si="263"/>
        <v>42294.29178240741</v>
      </c>
      <c r="U3313">
        <f t="shared" si="259"/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>
        <f t="shared" si="261"/>
        <v>61</v>
      </c>
      <c r="Q3314" s="9" t="s">
        <v>8315</v>
      </c>
      <c r="R3314" t="s">
        <v>8316</v>
      </c>
      <c r="S3314" s="14">
        <f t="shared" si="262"/>
        <v>42664.809560185182</v>
      </c>
      <c r="T3314" s="14">
        <f t="shared" si="263"/>
        <v>42685.916666666672</v>
      </c>
      <c r="U3314">
        <f t="shared" si="259"/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>
        <f t="shared" si="261"/>
        <v>80.03</v>
      </c>
      <c r="Q3315" s="9" t="s">
        <v>8315</v>
      </c>
      <c r="R3315" t="s">
        <v>8316</v>
      </c>
      <c r="S3315" s="14">
        <f t="shared" si="262"/>
        <v>42382.244409722218</v>
      </c>
      <c r="T3315" s="14">
        <f t="shared" si="263"/>
        <v>42396.041666666672</v>
      </c>
      <c r="U3315">
        <f t="shared" si="259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211</v>
      </c>
      <c r="P3316">
        <f t="shared" si="261"/>
        <v>29.07</v>
      </c>
      <c r="Q3316" s="9" t="s">
        <v>8315</v>
      </c>
      <c r="R3316" t="s">
        <v>8316</v>
      </c>
      <c r="S3316" s="14">
        <f t="shared" si="262"/>
        <v>42105.267488425925</v>
      </c>
      <c r="T3316" s="14">
        <f t="shared" si="263"/>
        <v>42132.836805555555</v>
      </c>
      <c r="U3316">
        <f t="shared" si="259"/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110</v>
      </c>
      <c r="P3317">
        <f t="shared" si="261"/>
        <v>49.44</v>
      </c>
      <c r="Q3317" s="9" t="s">
        <v>8315</v>
      </c>
      <c r="R3317" t="s">
        <v>8316</v>
      </c>
      <c r="S3317" s="14">
        <f t="shared" si="262"/>
        <v>42466.303715277783</v>
      </c>
      <c r="T3317" s="14">
        <f t="shared" si="263"/>
        <v>42496.303715277783</v>
      </c>
      <c r="U3317">
        <f t="shared" si="259"/>
        <v>2016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>
        <f t="shared" si="261"/>
        <v>93.98</v>
      </c>
      <c r="Q3318" s="9" t="s">
        <v>8315</v>
      </c>
      <c r="R3318" t="s">
        <v>8316</v>
      </c>
      <c r="S3318" s="14">
        <f t="shared" si="262"/>
        <v>41826.871238425927</v>
      </c>
      <c r="T3318" s="14">
        <f t="shared" si="263"/>
        <v>41859.57916666667</v>
      </c>
      <c r="U3318">
        <f t="shared" si="259"/>
        <v>2014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>
        <f t="shared" si="261"/>
        <v>61.94</v>
      </c>
      <c r="Q3319" s="9" t="s">
        <v>8315</v>
      </c>
      <c r="R3319" t="s">
        <v>8316</v>
      </c>
      <c r="S3319" s="14">
        <f t="shared" si="262"/>
        <v>42499.039629629624</v>
      </c>
      <c r="T3319" s="14">
        <f t="shared" si="263"/>
        <v>42529.039629629624</v>
      </c>
      <c r="U3319">
        <f t="shared" si="259"/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61"/>
        <v>78.5</v>
      </c>
      <c r="Q3320" s="9" t="s">
        <v>8315</v>
      </c>
      <c r="R3320" t="s">
        <v>8316</v>
      </c>
      <c r="S3320" s="14">
        <f t="shared" si="262"/>
        <v>42431.302002314813</v>
      </c>
      <c r="T3320" s="14">
        <f t="shared" si="263"/>
        <v>42471.104166666672</v>
      </c>
      <c r="U3320">
        <f t="shared" si="259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>
        <f t="shared" si="261"/>
        <v>33.75</v>
      </c>
      <c r="Q3321" s="9" t="s">
        <v>8315</v>
      </c>
      <c r="R3321" t="s">
        <v>8316</v>
      </c>
      <c r="S3321" s="14">
        <f t="shared" si="262"/>
        <v>41990.585486111115</v>
      </c>
      <c r="T3321" s="14">
        <f t="shared" si="263"/>
        <v>42035.585486111115</v>
      </c>
      <c r="U3321">
        <f t="shared" si="259"/>
        <v>2014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>
        <f t="shared" si="261"/>
        <v>66.45</v>
      </c>
      <c r="Q3322" s="9" t="s">
        <v>8315</v>
      </c>
      <c r="R3322" t="s">
        <v>8316</v>
      </c>
      <c r="S3322" s="14">
        <f t="shared" si="262"/>
        <v>42513.045798611114</v>
      </c>
      <c r="T3322" s="14">
        <f t="shared" si="263"/>
        <v>42543.045798611114</v>
      </c>
      <c r="U3322">
        <f t="shared" si="259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61"/>
        <v>35.799999999999997</v>
      </c>
      <c r="Q3323" s="9" t="s">
        <v>8315</v>
      </c>
      <c r="R3323" t="s">
        <v>8316</v>
      </c>
      <c r="S3323" s="14">
        <f t="shared" si="262"/>
        <v>41914.100289351853</v>
      </c>
      <c r="T3323" s="14">
        <f t="shared" si="263"/>
        <v>41928.165972222225</v>
      </c>
      <c r="U3323">
        <f t="shared" si="259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61"/>
        <v>145.65</v>
      </c>
      <c r="Q3324" s="9" t="s">
        <v>8315</v>
      </c>
      <c r="R3324" t="s">
        <v>8316</v>
      </c>
      <c r="S3324" s="14">
        <f t="shared" si="262"/>
        <v>42521.010370370372</v>
      </c>
      <c r="T3324" s="14">
        <f t="shared" si="263"/>
        <v>42543.163194444445</v>
      </c>
      <c r="U3324">
        <f t="shared" si="259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>
        <f t="shared" si="261"/>
        <v>25.69</v>
      </c>
      <c r="Q3325" s="9" t="s">
        <v>8315</v>
      </c>
      <c r="R3325" t="s">
        <v>8316</v>
      </c>
      <c r="S3325" s="14">
        <f t="shared" si="262"/>
        <v>42608.36583333333</v>
      </c>
      <c r="T3325" s="14">
        <f t="shared" si="263"/>
        <v>42638.36583333333</v>
      </c>
      <c r="U3325">
        <f t="shared" si="259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61"/>
        <v>152.5</v>
      </c>
      <c r="Q3326" s="9" t="s">
        <v>8315</v>
      </c>
      <c r="R3326" t="s">
        <v>8316</v>
      </c>
      <c r="S3326" s="14">
        <f t="shared" si="262"/>
        <v>42512.58321759259</v>
      </c>
      <c r="T3326" s="14">
        <f t="shared" si="263"/>
        <v>42526.58321759259</v>
      </c>
      <c r="U3326">
        <f t="shared" si="259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61"/>
        <v>30</v>
      </c>
      <c r="Q3327" s="9" t="s">
        <v>8315</v>
      </c>
      <c r="R3327" t="s">
        <v>8316</v>
      </c>
      <c r="S3327" s="14">
        <f t="shared" si="262"/>
        <v>42064.785613425927</v>
      </c>
      <c r="T3327" s="14">
        <f t="shared" si="263"/>
        <v>42099.743946759263</v>
      </c>
      <c r="U3327">
        <f t="shared" si="259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61"/>
        <v>142.28</v>
      </c>
      <c r="Q3328" s="9" t="s">
        <v>8315</v>
      </c>
      <c r="R3328" t="s">
        <v>8316</v>
      </c>
      <c r="S3328" s="14">
        <f t="shared" si="262"/>
        <v>42041.714178240742</v>
      </c>
      <c r="T3328" s="14">
        <f t="shared" si="263"/>
        <v>42071.67251157407</v>
      </c>
      <c r="U3328">
        <f t="shared" si="259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61"/>
        <v>24.55</v>
      </c>
      <c r="Q3329" s="9" t="s">
        <v>8315</v>
      </c>
      <c r="R3329" t="s">
        <v>8316</v>
      </c>
      <c r="S3329" s="14">
        <f t="shared" si="262"/>
        <v>42468.374606481477</v>
      </c>
      <c r="T3329" s="14">
        <f t="shared" si="263"/>
        <v>42498.374606481477</v>
      </c>
      <c r="U3329">
        <f t="shared" si="259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61"/>
        <v>292.77999999999997</v>
      </c>
      <c r="Q3330" s="9" t="s">
        <v>8315</v>
      </c>
      <c r="R3330" t="s">
        <v>8316</v>
      </c>
      <c r="S3330" s="14">
        <f t="shared" si="262"/>
        <v>41822.57503472222</v>
      </c>
      <c r="T3330" s="14">
        <f t="shared" si="263"/>
        <v>41825.041666666664</v>
      </c>
      <c r="U3330">
        <f t="shared" si="259"/>
        <v>2014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9" t="s">
        <v>8315</v>
      </c>
      <c r="R3331" t="s">
        <v>8316</v>
      </c>
      <c r="S3331" s="14">
        <f t="shared" si="262"/>
        <v>41837.323009259257</v>
      </c>
      <c r="T3331" s="14">
        <f t="shared" si="263"/>
        <v>41847.958333333336</v>
      </c>
      <c r="U3331">
        <f t="shared" ref="U3331:U3394" si="264">YEAR(S3331)</f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ref="O3372:O3435" si="265">ROUND(E3372/D3372*100,0)</f>
        <v>118</v>
      </c>
      <c r="P3372">
        <f t="shared" ref="P3372:P3435" si="266">IFERROR(ROUND(E3372/L3372,2),0)</f>
        <v>67.92</v>
      </c>
      <c r="Q3372" s="9" t="s">
        <v>8315</v>
      </c>
      <c r="R3372" t="s">
        <v>8316</v>
      </c>
      <c r="S3372" s="14">
        <f t="shared" ref="S3372:S3435" si="267">(((J3372/60)/60)/24)+DATE(1970,1,1)</f>
        <v>42690.334317129629</v>
      </c>
      <c r="T3372" s="14">
        <f t="shared" ref="T3372:T3435" si="268">(((I3372/60)/60)/24)+DATE(1970,1,1)</f>
        <v>42721.333333333328</v>
      </c>
      <c r="U3372">
        <f t="shared" si="264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>
        <f t="shared" si="266"/>
        <v>30.78</v>
      </c>
      <c r="Q3373" s="9" t="s">
        <v>8315</v>
      </c>
      <c r="R3373" t="s">
        <v>8316</v>
      </c>
      <c r="S3373" s="14">
        <f t="shared" si="267"/>
        <v>42312.874594907407</v>
      </c>
      <c r="T3373" s="14">
        <f t="shared" si="268"/>
        <v>42340.874594907407</v>
      </c>
      <c r="U3373">
        <f t="shared" si="264"/>
        <v>2015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>
        <f t="shared" si="266"/>
        <v>38.33</v>
      </c>
      <c r="Q3374" s="9" t="s">
        <v>8315</v>
      </c>
      <c r="R3374" t="s">
        <v>8316</v>
      </c>
      <c r="S3374" s="14">
        <f t="shared" si="267"/>
        <v>41855.548101851848</v>
      </c>
      <c r="T3374" s="14">
        <f t="shared" si="268"/>
        <v>41876.207638888889</v>
      </c>
      <c r="U3374">
        <f t="shared" si="264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>
        <f t="shared" si="266"/>
        <v>66.83</v>
      </c>
      <c r="Q3375" s="9" t="s">
        <v>8315</v>
      </c>
      <c r="R3375" t="s">
        <v>8316</v>
      </c>
      <c r="S3375" s="14">
        <f t="shared" si="267"/>
        <v>42179.854629629626</v>
      </c>
      <c r="T3375" s="14">
        <f t="shared" si="268"/>
        <v>42203.666666666672</v>
      </c>
      <c r="U3375">
        <f t="shared" si="264"/>
        <v>2015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>
        <f t="shared" si="266"/>
        <v>71.73</v>
      </c>
      <c r="Q3376" s="9" t="s">
        <v>8315</v>
      </c>
      <c r="R3376" t="s">
        <v>8316</v>
      </c>
      <c r="S3376" s="14">
        <f t="shared" si="267"/>
        <v>42275.731666666667</v>
      </c>
      <c r="T3376" s="14">
        <f t="shared" si="268"/>
        <v>42305.731666666667</v>
      </c>
      <c r="U3376">
        <f t="shared" si="264"/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100</v>
      </c>
      <c r="P3377">
        <f t="shared" si="266"/>
        <v>176.47</v>
      </c>
      <c r="Q3377" s="9" t="s">
        <v>8315</v>
      </c>
      <c r="R3377" t="s">
        <v>8316</v>
      </c>
      <c r="S3377" s="14">
        <f t="shared" si="267"/>
        <v>41765.610798611109</v>
      </c>
      <c r="T3377" s="14">
        <f t="shared" si="268"/>
        <v>41777.610798611109</v>
      </c>
      <c r="U3377">
        <f t="shared" si="264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>
        <f t="shared" si="266"/>
        <v>421.11</v>
      </c>
      <c r="Q3378" s="9" t="s">
        <v>8315</v>
      </c>
      <c r="R3378" t="s">
        <v>8316</v>
      </c>
      <c r="S3378" s="14">
        <f t="shared" si="267"/>
        <v>42059.701319444444</v>
      </c>
      <c r="T3378" s="14">
        <f t="shared" si="268"/>
        <v>42119.659652777773</v>
      </c>
      <c r="U3378">
        <f t="shared" si="264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101</v>
      </c>
      <c r="P3379">
        <f t="shared" si="266"/>
        <v>104.99</v>
      </c>
      <c r="Q3379" s="9" t="s">
        <v>8315</v>
      </c>
      <c r="R3379" t="s">
        <v>8316</v>
      </c>
      <c r="S3379" s="14">
        <f t="shared" si="267"/>
        <v>42053.732627314821</v>
      </c>
      <c r="T3379" s="14">
        <f t="shared" si="268"/>
        <v>42083.705555555556</v>
      </c>
      <c r="U3379">
        <f t="shared" si="264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108</v>
      </c>
      <c r="P3380">
        <f t="shared" si="266"/>
        <v>28.19</v>
      </c>
      <c r="Q3380" s="9" t="s">
        <v>8315</v>
      </c>
      <c r="R3380" t="s">
        <v>8316</v>
      </c>
      <c r="S3380" s="14">
        <f t="shared" si="267"/>
        <v>41858.355393518519</v>
      </c>
      <c r="T3380" s="14">
        <f t="shared" si="268"/>
        <v>41882.547222222223</v>
      </c>
      <c r="U3380">
        <f t="shared" si="264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104</v>
      </c>
      <c r="P3381">
        <f t="shared" si="266"/>
        <v>54.55</v>
      </c>
      <c r="Q3381" s="9" t="s">
        <v>8315</v>
      </c>
      <c r="R3381" t="s">
        <v>8316</v>
      </c>
      <c r="S3381" s="14">
        <f t="shared" si="267"/>
        <v>42225.513888888891</v>
      </c>
      <c r="T3381" s="14">
        <f t="shared" si="268"/>
        <v>42242.958333333328</v>
      </c>
      <c r="U3381">
        <f t="shared" si="264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>
        <f t="shared" si="266"/>
        <v>111.89</v>
      </c>
      <c r="Q3382" s="9" t="s">
        <v>8315</v>
      </c>
      <c r="R3382" t="s">
        <v>8316</v>
      </c>
      <c r="S3382" s="14">
        <f t="shared" si="267"/>
        <v>41937.95344907407</v>
      </c>
      <c r="T3382" s="14">
        <f t="shared" si="268"/>
        <v>41972.995115740734</v>
      </c>
      <c r="U3382">
        <f t="shared" si="264"/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>
        <f t="shared" si="266"/>
        <v>85.21</v>
      </c>
      <c r="Q3383" s="9" t="s">
        <v>8315</v>
      </c>
      <c r="R3383" t="s">
        <v>8316</v>
      </c>
      <c r="S3383" s="14">
        <f t="shared" si="267"/>
        <v>42044.184988425928</v>
      </c>
      <c r="T3383" s="14">
        <f t="shared" si="268"/>
        <v>42074.143321759257</v>
      </c>
      <c r="U3383">
        <f t="shared" si="264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>
        <f t="shared" si="266"/>
        <v>76.650000000000006</v>
      </c>
      <c r="Q3384" s="9" t="s">
        <v>8315</v>
      </c>
      <c r="R3384" t="s">
        <v>8316</v>
      </c>
      <c r="S3384" s="14">
        <f t="shared" si="267"/>
        <v>42559.431203703702</v>
      </c>
      <c r="T3384" s="14">
        <f t="shared" si="268"/>
        <v>42583.957638888889</v>
      </c>
      <c r="U3384">
        <f t="shared" si="264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>
        <f t="shared" si="266"/>
        <v>65.17</v>
      </c>
      <c r="Q3385" s="9" t="s">
        <v>8315</v>
      </c>
      <c r="R3385" t="s">
        <v>8316</v>
      </c>
      <c r="S3385" s="14">
        <f t="shared" si="267"/>
        <v>42524.782638888893</v>
      </c>
      <c r="T3385" s="14">
        <f t="shared" si="268"/>
        <v>42544.782638888893</v>
      </c>
      <c r="U3385">
        <f t="shared" si="264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>
        <f t="shared" si="266"/>
        <v>93.76</v>
      </c>
      <c r="Q3386" s="9" t="s">
        <v>8315</v>
      </c>
      <c r="R3386" t="s">
        <v>8316</v>
      </c>
      <c r="S3386" s="14">
        <f t="shared" si="267"/>
        <v>42292.087592592594</v>
      </c>
      <c r="T3386" s="14">
        <f t="shared" si="268"/>
        <v>42329.125</v>
      </c>
      <c r="U3386">
        <f t="shared" si="264"/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6"/>
        <v>133.33000000000001</v>
      </c>
      <c r="Q3387" s="9" t="s">
        <v>8315</v>
      </c>
      <c r="R3387" t="s">
        <v>8316</v>
      </c>
      <c r="S3387" s="14">
        <f t="shared" si="267"/>
        <v>41953.8675</v>
      </c>
      <c r="T3387" s="14">
        <f t="shared" si="268"/>
        <v>41983.8675</v>
      </c>
      <c r="U3387">
        <f t="shared" si="264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6"/>
        <v>51.22</v>
      </c>
      <c r="Q3388" s="9" t="s">
        <v>8315</v>
      </c>
      <c r="R3388" t="s">
        <v>8316</v>
      </c>
      <c r="S3388" s="14">
        <f t="shared" si="267"/>
        <v>41946.644745370373</v>
      </c>
      <c r="T3388" s="14">
        <f t="shared" si="268"/>
        <v>41976.644745370373</v>
      </c>
      <c r="U3388">
        <f t="shared" si="264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6"/>
        <v>100.17</v>
      </c>
      <c r="Q3389" s="9" t="s">
        <v>8315</v>
      </c>
      <c r="R3389" t="s">
        <v>8316</v>
      </c>
      <c r="S3389" s="14">
        <f t="shared" si="267"/>
        <v>41947.762592592589</v>
      </c>
      <c r="T3389" s="14">
        <f t="shared" si="268"/>
        <v>41987.762592592597</v>
      </c>
      <c r="U3389">
        <f t="shared" si="264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6"/>
        <v>34.6</v>
      </c>
      <c r="Q3390" s="9" t="s">
        <v>8315</v>
      </c>
      <c r="R3390" t="s">
        <v>8316</v>
      </c>
      <c r="S3390" s="14">
        <f t="shared" si="267"/>
        <v>42143.461122685185</v>
      </c>
      <c r="T3390" s="14">
        <f t="shared" si="268"/>
        <v>42173.461122685185</v>
      </c>
      <c r="U3390">
        <f t="shared" si="264"/>
        <v>2015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6"/>
        <v>184.68</v>
      </c>
      <c r="Q3391" s="9" t="s">
        <v>8315</v>
      </c>
      <c r="R3391" t="s">
        <v>8316</v>
      </c>
      <c r="S3391" s="14">
        <f t="shared" si="267"/>
        <v>42494.563449074078</v>
      </c>
      <c r="T3391" s="14">
        <f t="shared" si="268"/>
        <v>42524.563449074078</v>
      </c>
      <c r="U3391">
        <f t="shared" si="264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6"/>
        <v>69.819999999999993</v>
      </c>
      <c r="Q3392" s="9" t="s">
        <v>8315</v>
      </c>
      <c r="R3392" t="s">
        <v>8316</v>
      </c>
      <c r="S3392" s="14">
        <f t="shared" si="267"/>
        <v>41815.774826388886</v>
      </c>
      <c r="T3392" s="14">
        <f t="shared" si="268"/>
        <v>41830.774826388886</v>
      </c>
      <c r="U3392">
        <f t="shared" si="264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6"/>
        <v>61.94</v>
      </c>
      <c r="Q3393" s="9" t="s">
        <v>8315</v>
      </c>
      <c r="R3393" t="s">
        <v>8316</v>
      </c>
      <c r="S3393" s="14">
        <f t="shared" si="267"/>
        <v>41830.545694444445</v>
      </c>
      <c r="T3393" s="14">
        <f t="shared" si="268"/>
        <v>41859.936111111114</v>
      </c>
      <c r="U3393">
        <f t="shared" si="264"/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>
        <f t="shared" si="266"/>
        <v>41.67</v>
      </c>
      <c r="Q3394" s="9" t="s">
        <v>8315</v>
      </c>
      <c r="R3394" t="s">
        <v>8316</v>
      </c>
      <c r="S3394" s="14">
        <f t="shared" si="267"/>
        <v>42446.845543981486</v>
      </c>
      <c r="T3394" s="14">
        <f t="shared" si="268"/>
        <v>42496.845543981486</v>
      </c>
      <c r="U3394">
        <f t="shared" si="264"/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9" t="s">
        <v>8315</v>
      </c>
      <c r="R3395" t="s">
        <v>8316</v>
      </c>
      <c r="S3395" s="14">
        <f t="shared" si="267"/>
        <v>41923.921643518523</v>
      </c>
      <c r="T3395" s="14">
        <f t="shared" si="268"/>
        <v>41949.031944444447</v>
      </c>
      <c r="U3395">
        <f t="shared" ref="U3395:U3458" si="269">YEAR(S3395)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ref="O3436:O3499" si="270">ROUND(E3436/D3436*100,0)</f>
        <v>106</v>
      </c>
      <c r="P3436">
        <f t="shared" ref="P3436:P3499" si="271">IFERROR(ROUND(E3436/L3436,2),0)</f>
        <v>62.83</v>
      </c>
      <c r="Q3436" s="9" t="s">
        <v>8315</v>
      </c>
      <c r="R3436" t="s">
        <v>8316</v>
      </c>
      <c r="S3436" s="14">
        <f t="shared" ref="S3436:S3499" si="272">(((J3436/60)/60)/24)+DATE(1970,1,1)</f>
        <v>41800.380428240744</v>
      </c>
      <c r="T3436" s="14">
        <f t="shared" ref="T3436:T3499" si="273">(((I3436/60)/60)/24)+DATE(1970,1,1)</f>
        <v>41830.380428240744</v>
      </c>
      <c r="U3436">
        <f t="shared" si="269"/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>
        <f t="shared" si="271"/>
        <v>58.95</v>
      </c>
      <c r="Q3437" s="9" t="s">
        <v>8315</v>
      </c>
      <c r="R3437" t="s">
        <v>8316</v>
      </c>
      <c r="S3437" s="14">
        <f t="shared" si="272"/>
        <v>42572.61681712963</v>
      </c>
      <c r="T3437" s="14">
        <f t="shared" si="273"/>
        <v>42589.125</v>
      </c>
      <c r="U3437">
        <f t="shared" si="269"/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>
        <f t="shared" si="271"/>
        <v>143.11000000000001</v>
      </c>
      <c r="Q3438" s="9" t="s">
        <v>8315</v>
      </c>
      <c r="R3438" t="s">
        <v>8316</v>
      </c>
      <c r="S3438" s="14">
        <f t="shared" si="272"/>
        <v>41851.541585648149</v>
      </c>
      <c r="T3438" s="14">
        <f t="shared" si="273"/>
        <v>41872.686111111114</v>
      </c>
      <c r="U3438">
        <f t="shared" si="269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>
        <f t="shared" si="271"/>
        <v>84.17</v>
      </c>
      <c r="Q3439" s="9" t="s">
        <v>8315</v>
      </c>
      <c r="R3439" t="s">
        <v>8316</v>
      </c>
      <c r="S3439" s="14">
        <f t="shared" si="272"/>
        <v>42205.710879629631</v>
      </c>
      <c r="T3439" s="14">
        <f t="shared" si="273"/>
        <v>42235.710879629631</v>
      </c>
      <c r="U3439">
        <f t="shared" si="269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>
        <f t="shared" si="271"/>
        <v>186.07</v>
      </c>
      <c r="Q3440" s="9" t="s">
        <v>8315</v>
      </c>
      <c r="R3440" t="s">
        <v>8316</v>
      </c>
      <c r="S3440" s="14">
        <f t="shared" si="272"/>
        <v>42100.927858796291</v>
      </c>
      <c r="T3440" s="14">
        <f t="shared" si="273"/>
        <v>42126.875</v>
      </c>
      <c r="U3440">
        <f t="shared" si="269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>
        <f t="shared" si="271"/>
        <v>89.79</v>
      </c>
      <c r="Q3441" s="9" t="s">
        <v>8315</v>
      </c>
      <c r="R3441" t="s">
        <v>8316</v>
      </c>
      <c r="S3441" s="14">
        <f t="shared" si="272"/>
        <v>42374.911226851851</v>
      </c>
      <c r="T3441" s="14">
        <f t="shared" si="273"/>
        <v>42388.207638888889</v>
      </c>
      <c r="U3441">
        <f t="shared" si="269"/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>
        <f t="shared" si="271"/>
        <v>64.16</v>
      </c>
      <c r="Q3442" s="9" t="s">
        <v>8315</v>
      </c>
      <c r="R3442" t="s">
        <v>8316</v>
      </c>
      <c r="S3442" s="14">
        <f t="shared" si="272"/>
        <v>41809.12300925926</v>
      </c>
      <c r="T3442" s="14">
        <f t="shared" si="273"/>
        <v>41831.677083333336</v>
      </c>
      <c r="U3442">
        <f t="shared" si="269"/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>
        <f t="shared" si="271"/>
        <v>59.65</v>
      </c>
      <c r="Q3443" s="9" t="s">
        <v>8315</v>
      </c>
      <c r="R3443" t="s">
        <v>8316</v>
      </c>
      <c r="S3443" s="14">
        <f t="shared" si="272"/>
        <v>42294.429641203707</v>
      </c>
      <c r="T3443" s="14">
        <f t="shared" si="273"/>
        <v>42321.845138888893</v>
      </c>
      <c r="U3443">
        <f t="shared" si="269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>
        <f t="shared" si="271"/>
        <v>31.25</v>
      </c>
      <c r="Q3444" s="9" t="s">
        <v>8315</v>
      </c>
      <c r="R3444" t="s">
        <v>8316</v>
      </c>
      <c r="S3444" s="14">
        <f t="shared" si="272"/>
        <v>42124.841111111105</v>
      </c>
      <c r="T3444" s="14">
        <f t="shared" si="273"/>
        <v>42154.841111111105</v>
      </c>
      <c r="U3444">
        <f t="shared" si="269"/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>
        <f t="shared" si="271"/>
        <v>41.22</v>
      </c>
      <c r="Q3445" s="9" t="s">
        <v>8315</v>
      </c>
      <c r="R3445" t="s">
        <v>8316</v>
      </c>
      <c r="S3445" s="14">
        <f t="shared" si="272"/>
        <v>41861.524837962963</v>
      </c>
      <c r="T3445" s="14">
        <f t="shared" si="273"/>
        <v>41891.524837962963</v>
      </c>
      <c r="U3445">
        <f t="shared" si="269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71"/>
        <v>43.35</v>
      </c>
      <c r="Q3446" s="9" t="s">
        <v>8315</v>
      </c>
      <c r="R3446" t="s">
        <v>8316</v>
      </c>
      <c r="S3446" s="14">
        <f t="shared" si="272"/>
        <v>42521.291504629626</v>
      </c>
      <c r="T3446" s="14">
        <f t="shared" si="273"/>
        <v>42529.582638888889</v>
      </c>
      <c r="U3446">
        <f t="shared" si="269"/>
        <v>2016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>
        <f t="shared" si="271"/>
        <v>64.52</v>
      </c>
      <c r="Q3447" s="9" t="s">
        <v>8315</v>
      </c>
      <c r="R3447" t="s">
        <v>8316</v>
      </c>
      <c r="S3447" s="14">
        <f t="shared" si="272"/>
        <v>42272.530509259261</v>
      </c>
      <c r="T3447" s="14">
        <f t="shared" si="273"/>
        <v>42300.530509259261</v>
      </c>
      <c r="U3447">
        <f t="shared" si="269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>
        <f t="shared" si="271"/>
        <v>43.28</v>
      </c>
      <c r="Q3448" s="9" t="s">
        <v>8315</v>
      </c>
      <c r="R3448" t="s">
        <v>8316</v>
      </c>
      <c r="S3448" s="14">
        <f t="shared" si="272"/>
        <v>42016.832465277781</v>
      </c>
      <c r="T3448" s="14">
        <f t="shared" si="273"/>
        <v>42040.513888888891</v>
      </c>
      <c r="U3448">
        <f t="shared" si="269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71"/>
        <v>77</v>
      </c>
      <c r="Q3449" s="9" t="s">
        <v>8315</v>
      </c>
      <c r="R3449" t="s">
        <v>8316</v>
      </c>
      <c r="S3449" s="14">
        <f t="shared" si="272"/>
        <v>42402.889027777783</v>
      </c>
      <c r="T3449" s="14">
        <f t="shared" si="273"/>
        <v>42447.847361111111</v>
      </c>
      <c r="U3449">
        <f t="shared" si="269"/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71"/>
        <v>51.22</v>
      </c>
      <c r="Q3450" s="9" t="s">
        <v>8315</v>
      </c>
      <c r="R3450" t="s">
        <v>8316</v>
      </c>
      <c r="S3450" s="14">
        <f t="shared" si="272"/>
        <v>41960.119085648148</v>
      </c>
      <c r="T3450" s="14">
        <f t="shared" si="273"/>
        <v>41990.119085648148</v>
      </c>
      <c r="U3450">
        <f t="shared" si="269"/>
        <v>2014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71"/>
        <v>68.25</v>
      </c>
      <c r="Q3451" s="9" t="s">
        <v>8315</v>
      </c>
      <c r="R3451" t="s">
        <v>8316</v>
      </c>
      <c r="S3451" s="14">
        <f t="shared" si="272"/>
        <v>42532.052523148144</v>
      </c>
      <c r="T3451" s="14">
        <f t="shared" si="273"/>
        <v>42560.166666666672</v>
      </c>
      <c r="U3451">
        <f t="shared" si="269"/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>
        <f t="shared" si="271"/>
        <v>19.489999999999998</v>
      </c>
      <c r="Q3452" s="9" t="s">
        <v>8315</v>
      </c>
      <c r="R3452" t="s">
        <v>8316</v>
      </c>
      <c r="S3452" s="14">
        <f t="shared" si="272"/>
        <v>42036.704525462963</v>
      </c>
      <c r="T3452" s="14">
        <f t="shared" si="273"/>
        <v>42096.662858796291</v>
      </c>
      <c r="U3452">
        <f t="shared" si="269"/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71"/>
        <v>41.13</v>
      </c>
      <c r="Q3453" s="9" t="s">
        <v>8315</v>
      </c>
      <c r="R3453" t="s">
        <v>8316</v>
      </c>
      <c r="S3453" s="14">
        <f t="shared" si="272"/>
        <v>42088.723692129628</v>
      </c>
      <c r="T3453" s="14">
        <f t="shared" si="273"/>
        <v>42115.723692129628</v>
      </c>
      <c r="U3453">
        <f t="shared" si="269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71"/>
        <v>41.41</v>
      </c>
      <c r="Q3454" s="9" t="s">
        <v>8315</v>
      </c>
      <c r="R3454" t="s">
        <v>8316</v>
      </c>
      <c r="S3454" s="14">
        <f t="shared" si="272"/>
        <v>41820.639189814814</v>
      </c>
      <c r="T3454" s="14">
        <f t="shared" si="273"/>
        <v>41843.165972222225</v>
      </c>
      <c r="U3454">
        <f t="shared" si="269"/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71"/>
        <v>27.5</v>
      </c>
      <c r="Q3455" s="9" t="s">
        <v>8315</v>
      </c>
      <c r="R3455" t="s">
        <v>8316</v>
      </c>
      <c r="S3455" s="14">
        <f t="shared" si="272"/>
        <v>42535.97865740741</v>
      </c>
      <c r="T3455" s="14">
        <f t="shared" si="273"/>
        <v>42595.97865740741</v>
      </c>
      <c r="U3455">
        <f t="shared" si="269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71"/>
        <v>33.57</v>
      </c>
      <c r="Q3456" s="9" t="s">
        <v>8315</v>
      </c>
      <c r="R3456" t="s">
        <v>8316</v>
      </c>
      <c r="S3456" s="14">
        <f t="shared" si="272"/>
        <v>41821.698599537034</v>
      </c>
      <c r="T3456" s="14">
        <f t="shared" si="273"/>
        <v>41851.698599537034</v>
      </c>
      <c r="U3456">
        <f t="shared" si="269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71"/>
        <v>145.87</v>
      </c>
      <c r="Q3457" s="9" t="s">
        <v>8315</v>
      </c>
      <c r="R3457" t="s">
        <v>8316</v>
      </c>
      <c r="S3457" s="14">
        <f t="shared" si="272"/>
        <v>42626.7503125</v>
      </c>
      <c r="T3457" s="14">
        <f t="shared" si="273"/>
        <v>42656.7503125</v>
      </c>
      <c r="U3457">
        <f t="shared" si="269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71"/>
        <v>358.69</v>
      </c>
      <c r="Q3458" s="9" t="s">
        <v>8315</v>
      </c>
      <c r="R3458" t="s">
        <v>8316</v>
      </c>
      <c r="S3458" s="14">
        <f t="shared" si="272"/>
        <v>41821.205636574072</v>
      </c>
      <c r="T3458" s="14">
        <f t="shared" si="273"/>
        <v>41852.290972222225</v>
      </c>
      <c r="U3458">
        <f t="shared" si="269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9" t="s">
        <v>8315</v>
      </c>
      <c r="R3459" t="s">
        <v>8316</v>
      </c>
      <c r="S3459" s="14">
        <f t="shared" si="272"/>
        <v>42016.706678240742</v>
      </c>
      <c r="T3459" s="14">
        <f t="shared" si="273"/>
        <v>42047.249305555553</v>
      </c>
      <c r="U3459">
        <f t="shared" ref="U3459:U3522" si="274">YEAR(S3459)</f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ref="O3500:O3563" si="275">ROUND(E3500/D3500*100,0)</f>
        <v>102</v>
      </c>
      <c r="P3500">
        <f t="shared" ref="P3500:P3563" si="276">IFERROR(ROUND(E3500/L3500,2),0)</f>
        <v>40.24</v>
      </c>
      <c r="Q3500" s="9" t="s">
        <v>8315</v>
      </c>
      <c r="R3500" t="s">
        <v>8316</v>
      </c>
      <c r="S3500" s="14">
        <f t="shared" ref="S3500:S3563" si="277">(((J3500/60)/60)/24)+DATE(1970,1,1)</f>
        <v>42459.15861111111</v>
      </c>
      <c r="T3500" s="14">
        <f t="shared" ref="T3500:T3563" si="278">(((I3500/60)/60)/24)+DATE(1970,1,1)</f>
        <v>42518.905555555553</v>
      </c>
      <c r="U3500">
        <f t="shared" si="274"/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6"/>
        <v>60.29</v>
      </c>
      <c r="Q3501" s="9" t="s">
        <v>8315</v>
      </c>
      <c r="R3501" t="s">
        <v>8316</v>
      </c>
      <c r="S3501" s="14">
        <f t="shared" si="277"/>
        <v>42132.036168981482</v>
      </c>
      <c r="T3501" s="14">
        <f t="shared" si="278"/>
        <v>42186.290972222225</v>
      </c>
      <c r="U3501">
        <f t="shared" si="274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6"/>
        <v>25.31</v>
      </c>
      <c r="Q3502" s="9" t="s">
        <v>8315</v>
      </c>
      <c r="R3502" t="s">
        <v>8316</v>
      </c>
      <c r="S3502" s="14">
        <f t="shared" si="277"/>
        <v>42419.91942129629</v>
      </c>
      <c r="T3502" s="14">
        <f t="shared" si="278"/>
        <v>42436.207638888889</v>
      </c>
      <c r="U3502">
        <f t="shared" si="274"/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>
        <f t="shared" si="276"/>
        <v>35.950000000000003</v>
      </c>
      <c r="Q3503" s="9" t="s">
        <v>8315</v>
      </c>
      <c r="R3503" t="s">
        <v>8316</v>
      </c>
      <c r="S3503" s="14">
        <f t="shared" si="277"/>
        <v>42233.763831018514</v>
      </c>
      <c r="T3503" s="14">
        <f t="shared" si="278"/>
        <v>42258.763831018514</v>
      </c>
      <c r="U3503">
        <f t="shared" si="274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6"/>
        <v>136</v>
      </c>
      <c r="Q3504" s="9" t="s">
        <v>8315</v>
      </c>
      <c r="R3504" t="s">
        <v>8316</v>
      </c>
      <c r="S3504" s="14">
        <f t="shared" si="277"/>
        <v>42430.839398148149</v>
      </c>
      <c r="T3504" s="14">
        <f t="shared" si="278"/>
        <v>42445.165972222225</v>
      </c>
      <c r="U3504">
        <f t="shared" si="274"/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>
        <f t="shared" si="276"/>
        <v>70.760000000000005</v>
      </c>
      <c r="Q3505" s="9" t="s">
        <v>8315</v>
      </c>
      <c r="R3505" t="s">
        <v>8316</v>
      </c>
      <c r="S3505" s="14">
        <f t="shared" si="277"/>
        <v>42545.478333333333</v>
      </c>
      <c r="T3505" s="14">
        <f t="shared" si="278"/>
        <v>42575.478333333333</v>
      </c>
      <c r="U3505">
        <f t="shared" si="274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6"/>
        <v>125</v>
      </c>
      <c r="Q3506" s="9" t="s">
        <v>8315</v>
      </c>
      <c r="R3506" t="s">
        <v>8316</v>
      </c>
      <c r="S3506" s="14">
        <f t="shared" si="277"/>
        <v>42297.748738425929</v>
      </c>
      <c r="T3506" s="14">
        <f t="shared" si="278"/>
        <v>42327.790405092594</v>
      </c>
      <c r="U3506">
        <f t="shared" si="274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6"/>
        <v>66.510000000000005</v>
      </c>
      <c r="Q3507" s="9" t="s">
        <v>8315</v>
      </c>
      <c r="R3507" t="s">
        <v>8316</v>
      </c>
      <c r="S3507" s="14">
        <f t="shared" si="277"/>
        <v>41760.935706018521</v>
      </c>
      <c r="T3507" s="14">
        <f t="shared" si="278"/>
        <v>41772.166666666664</v>
      </c>
      <c r="U3507">
        <f t="shared" si="274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6"/>
        <v>105</v>
      </c>
      <c r="Q3508" s="9" t="s">
        <v>8315</v>
      </c>
      <c r="R3508" t="s">
        <v>8316</v>
      </c>
      <c r="S3508" s="14">
        <f t="shared" si="277"/>
        <v>41829.734259259261</v>
      </c>
      <c r="T3508" s="14">
        <f t="shared" si="278"/>
        <v>41874.734259259261</v>
      </c>
      <c r="U3508">
        <f t="shared" si="274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6"/>
        <v>145</v>
      </c>
      <c r="Q3509" s="9" t="s">
        <v>8315</v>
      </c>
      <c r="R3509" t="s">
        <v>8316</v>
      </c>
      <c r="S3509" s="14">
        <f t="shared" si="277"/>
        <v>42491.92288194444</v>
      </c>
      <c r="T3509" s="14">
        <f t="shared" si="278"/>
        <v>42521.92288194444</v>
      </c>
      <c r="U3509">
        <f t="shared" si="274"/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6"/>
        <v>12</v>
      </c>
      <c r="Q3510" s="9" t="s">
        <v>8315</v>
      </c>
      <c r="R3510" t="s">
        <v>8316</v>
      </c>
      <c r="S3510" s="14">
        <f t="shared" si="277"/>
        <v>42477.729780092588</v>
      </c>
      <c r="T3510" s="14">
        <f t="shared" si="278"/>
        <v>42500.875</v>
      </c>
      <c r="U3510">
        <f t="shared" si="274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6"/>
        <v>96.67</v>
      </c>
      <c r="Q3511" s="9" t="s">
        <v>8315</v>
      </c>
      <c r="R3511" t="s">
        <v>8316</v>
      </c>
      <c r="S3511" s="14">
        <f t="shared" si="277"/>
        <v>41950.859560185185</v>
      </c>
      <c r="T3511" s="14">
        <f t="shared" si="278"/>
        <v>41964.204861111109</v>
      </c>
      <c r="U3511">
        <f t="shared" si="274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6"/>
        <v>60.33</v>
      </c>
      <c r="Q3512" s="9" t="s">
        <v>8315</v>
      </c>
      <c r="R3512" t="s">
        <v>8316</v>
      </c>
      <c r="S3512" s="14">
        <f t="shared" si="277"/>
        <v>41802.62090277778</v>
      </c>
      <c r="T3512" s="14">
        <f t="shared" si="278"/>
        <v>41822.62090277778</v>
      </c>
      <c r="U3512">
        <f t="shared" si="274"/>
        <v>2014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6"/>
        <v>79.89</v>
      </c>
      <c r="Q3513" s="9" t="s">
        <v>8315</v>
      </c>
      <c r="R3513" t="s">
        <v>8316</v>
      </c>
      <c r="S3513" s="14">
        <f t="shared" si="277"/>
        <v>41927.873784722222</v>
      </c>
      <c r="T3513" s="14">
        <f t="shared" si="278"/>
        <v>41950.770833333336</v>
      </c>
      <c r="U3513">
        <f t="shared" si="274"/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si="276"/>
        <v>58.82</v>
      </c>
      <c r="Q3514" s="9" t="s">
        <v>8315</v>
      </c>
      <c r="R3514" t="s">
        <v>8316</v>
      </c>
      <c r="S3514" s="14">
        <f t="shared" si="277"/>
        <v>42057.536944444444</v>
      </c>
      <c r="T3514" s="14">
        <f t="shared" si="278"/>
        <v>42117.49527777778</v>
      </c>
      <c r="U3514">
        <f t="shared" si="274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6"/>
        <v>75.34</v>
      </c>
      <c r="Q3515" s="9" t="s">
        <v>8315</v>
      </c>
      <c r="R3515" t="s">
        <v>8316</v>
      </c>
      <c r="S3515" s="14">
        <f t="shared" si="277"/>
        <v>41781.096203703702</v>
      </c>
      <c r="T3515" s="14">
        <f t="shared" si="278"/>
        <v>41794.207638888889</v>
      </c>
      <c r="U3515">
        <f t="shared" si="274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6"/>
        <v>55</v>
      </c>
      <c r="Q3516" s="9" t="s">
        <v>8315</v>
      </c>
      <c r="R3516" t="s">
        <v>8316</v>
      </c>
      <c r="S3516" s="14">
        <f t="shared" si="277"/>
        <v>42020.846666666665</v>
      </c>
      <c r="T3516" s="14">
        <f t="shared" si="278"/>
        <v>42037.207638888889</v>
      </c>
      <c r="U3516">
        <f t="shared" si="274"/>
        <v>2015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6"/>
        <v>66.959999999999994</v>
      </c>
      <c r="Q3517" s="9" t="s">
        <v>8315</v>
      </c>
      <c r="R3517" t="s">
        <v>8316</v>
      </c>
      <c r="S3517" s="14">
        <f t="shared" si="277"/>
        <v>42125.772812499999</v>
      </c>
      <c r="T3517" s="14">
        <f t="shared" si="278"/>
        <v>42155.772812499999</v>
      </c>
      <c r="U3517">
        <f t="shared" si="274"/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6"/>
        <v>227.27</v>
      </c>
      <c r="Q3518" s="9" t="s">
        <v>8315</v>
      </c>
      <c r="R3518" t="s">
        <v>8316</v>
      </c>
      <c r="S3518" s="14">
        <f t="shared" si="277"/>
        <v>41856.010069444441</v>
      </c>
      <c r="T3518" s="14">
        <f t="shared" si="278"/>
        <v>41890.125</v>
      </c>
      <c r="U3518">
        <f t="shared" si="274"/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6"/>
        <v>307.69</v>
      </c>
      <c r="Q3519" s="9" t="s">
        <v>8315</v>
      </c>
      <c r="R3519" t="s">
        <v>8316</v>
      </c>
      <c r="S3519" s="14">
        <f t="shared" si="277"/>
        <v>41794.817523148151</v>
      </c>
      <c r="T3519" s="14">
        <f t="shared" si="278"/>
        <v>41824.458333333336</v>
      </c>
      <c r="U3519">
        <f t="shared" si="274"/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6"/>
        <v>50.02</v>
      </c>
      <c r="Q3520" s="9" t="s">
        <v>8315</v>
      </c>
      <c r="R3520" t="s">
        <v>8316</v>
      </c>
      <c r="S3520" s="14">
        <f t="shared" si="277"/>
        <v>41893.783553240741</v>
      </c>
      <c r="T3520" s="14">
        <f t="shared" si="278"/>
        <v>41914.597916666666</v>
      </c>
      <c r="U3520">
        <f t="shared" si="274"/>
        <v>2014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6"/>
        <v>72.39</v>
      </c>
      <c r="Q3521" s="9" t="s">
        <v>8315</v>
      </c>
      <c r="R3521" t="s">
        <v>8316</v>
      </c>
      <c r="S3521" s="14">
        <f t="shared" si="277"/>
        <v>42037.598958333328</v>
      </c>
      <c r="T3521" s="14">
        <f t="shared" si="278"/>
        <v>42067.598958333328</v>
      </c>
      <c r="U3521">
        <f t="shared" si="274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6"/>
        <v>95.95</v>
      </c>
      <c r="Q3522" s="9" t="s">
        <v>8315</v>
      </c>
      <c r="R3522" t="s">
        <v>8316</v>
      </c>
      <c r="S3522" s="14">
        <f t="shared" si="277"/>
        <v>42227.824212962965</v>
      </c>
      <c r="T3522" s="14">
        <f t="shared" si="278"/>
        <v>42253.57430555555</v>
      </c>
      <c r="U3522">
        <f t="shared" si="274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9" t="s">
        <v>8315</v>
      </c>
      <c r="R3523" t="s">
        <v>8316</v>
      </c>
      <c r="S3523" s="14">
        <f t="shared" si="277"/>
        <v>41881.361342592594</v>
      </c>
      <c r="T3523" s="14">
        <f t="shared" si="278"/>
        <v>41911.361342592594</v>
      </c>
      <c r="U3523">
        <f t="shared" ref="U3523:U3586" si="279">YEAR(S3523)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ref="O3564:O3627" si="280">ROUND(E3564/D3564*100,0)</f>
        <v>149</v>
      </c>
      <c r="P3564">
        <f t="shared" ref="P3564:P3627" si="281">IFERROR(ROUND(E3564/L3564,2),0)</f>
        <v>15.13</v>
      </c>
      <c r="Q3564" s="9" t="s">
        <v>8315</v>
      </c>
      <c r="R3564" t="s">
        <v>8316</v>
      </c>
      <c r="S3564" s="14">
        <f t="shared" ref="S3564:S3627" si="282">(((J3564/60)/60)/24)+DATE(1970,1,1)</f>
        <v>42433.761886574073</v>
      </c>
      <c r="T3564" s="14">
        <f t="shared" ref="T3564:T3627" si="283">(((I3564/60)/60)/24)+DATE(1970,1,1)</f>
        <v>42442.916666666672</v>
      </c>
      <c r="U3564">
        <f t="shared" si="279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105</v>
      </c>
      <c r="P3565">
        <f t="shared" si="281"/>
        <v>21.1</v>
      </c>
      <c r="Q3565" s="9" t="s">
        <v>8315</v>
      </c>
      <c r="R3565" t="s">
        <v>8316</v>
      </c>
      <c r="S3565" s="14">
        <f t="shared" si="282"/>
        <v>42555.671944444446</v>
      </c>
      <c r="T3565" s="14">
        <f t="shared" si="283"/>
        <v>42583.791666666672</v>
      </c>
      <c r="U3565">
        <f t="shared" si="279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101</v>
      </c>
      <c r="P3566">
        <f t="shared" si="281"/>
        <v>59.12</v>
      </c>
      <c r="Q3566" s="9" t="s">
        <v>8315</v>
      </c>
      <c r="R3566" t="s">
        <v>8316</v>
      </c>
      <c r="S3566" s="14">
        <f t="shared" si="282"/>
        <v>42236.623252314821</v>
      </c>
      <c r="T3566" s="14">
        <f t="shared" si="283"/>
        <v>42282.666666666672</v>
      </c>
      <c r="U3566">
        <f t="shared" si="279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>
        <f t="shared" si="281"/>
        <v>97.92</v>
      </c>
      <c r="Q3567" s="9" t="s">
        <v>8315</v>
      </c>
      <c r="R3567" t="s">
        <v>8316</v>
      </c>
      <c r="S3567" s="14">
        <f t="shared" si="282"/>
        <v>41974.743148148147</v>
      </c>
      <c r="T3567" s="14">
        <f t="shared" si="283"/>
        <v>42004.743148148147</v>
      </c>
      <c r="U3567">
        <f t="shared" si="279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105</v>
      </c>
      <c r="P3568">
        <f t="shared" si="281"/>
        <v>55.13</v>
      </c>
      <c r="Q3568" s="9" t="s">
        <v>8315</v>
      </c>
      <c r="R3568" t="s">
        <v>8316</v>
      </c>
      <c r="S3568" s="14">
        <f t="shared" si="282"/>
        <v>41997.507905092592</v>
      </c>
      <c r="T3568" s="14">
        <f t="shared" si="283"/>
        <v>42027.507905092592</v>
      </c>
      <c r="U3568">
        <f t="shared" si="279"/>
        <v>2014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109</v>
      </c>
      <c r="P3569">
        <f t="shared" si="281"/>
        <v>26.54</v>
      </c>
      <c r="Q3569" s="9" t="s">
        <v>8315</v>
      </c>
      <c r="R3569" t="s">
        <v>8316</v>
      </c>
      <c r="S3569" s="14">
        <f t="shared" si="282"/>
        <v>42135.810694444444</v>
      </c>
      <c r="T3569" s="14">
        <f t="shared" si="283"/>
        <v>42165.810694444444</v>
      </c>
      <c r="U3569">
        <f t="shared" si="279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>
        <f t="shared" si="281"/>
        <v>58.42</v>
      </c>
      <c r="Q3570" s="9" t="s">
        <v>8315</v>
      </c>
      <c r="R3570" t="s">
        <v>8316</v>
      </c>
      <c r="S3570" s="14">
        <f t="shared" si="282"/>
        <v>41869.740671296298</v>
      </c>
      <c r="T3570" s="14">
        <f t="shared" si="283"/>
        <v>41899.740671296298</v>
      </c>
      <c r="U3570">
        <f t="shared" si="279"/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>
        <f t="shared" si="281"/>
        <v>122.54</v>
      </c>
      <c r="Q3571" s="9" t="s">
        <v>8315</v>
      </c>
      <c r="R3571" t="s">
        <v>8316</v>
      </c>
      <c r="S3571" s="14">
        <f t="shared" si="282"/>
        <v>41982.688611111109</v>
      </c>
      <c r="T3571" s="14">
        <f t="shared" si="283"/>
        <v>42012.688611111109</v>
      </c>
      <c r="U3571">
        <f t="shared" si="279"/>
        <v>2014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>
        <f t="shared" si="281"/>
        <v>87.96</v>
      </c>
      <c r="Q3572" s="9" t="s">
        <v>8315</v>
      </c>
      <c r="R3572" t="s">
        <v>8316</v>
      </c>
      <c r="S3572" s="14">
        <f t="shared" si="282"/>
        <v>41976.331979166673</v>
      </c>
      <c r="T3572" s="14">
        <f t="shared" si="283"/>
        <v>42004.291666666672</v>
      </c>
      <c r="U3572">
        <f t="shared" si="279"/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122</v>
      </c>
      <c r="P3573">
        <f t="shared" si="281"/>
        <v>73.239999999999995</v>
      </c>
      <c r="Q3573" s="9" t="s">
        <v>8315</v>
      </c>
      <c r="R3573" t="s">
        <v>8316</v>
      </c>
      <c r="S3573" s="14">
        <f t="shared" si="282"/>
        <v>41912.858946759261</v>
      </c>
      <c r="T3573" s="14">
        <f t="shared" si="283"/>
        <v>41942.858946759261</v>
      </c>
      <c r="U3573">
        <f t="shared" si="279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>
        <f t="shared" si="281"/>
        <v>55.56</v>
      </c>
      <c r="Q3574" s="9" t="s">
        <v>8315</v>
      </c>
      <c r="R3574" t="s">
        <v>8316</v>
      </c>
      <c r="S3574" s="14">
        <f t="shared" si="282"/>
        <v>42146.570393518516</v>
      </c>
      <c r="T3574" s="14">
        <f t="shared" si="283"/>
        <v>42176.570393518516</v>
      </c>
      <c r="U3574">
        <f t="shared" si="279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>
        <f t="shared" si="281"/>
        <v>39.54</v>
      </c>
      <c r="Q3575" s="9" t="s">
        <v>8315</v>
      </c>
      <c r="R3575" t="s">
        <v>8316</v>
      </c>
      <c r="S3575" s="14">
        <f t="shared" si="282"/>
        <v>41921.375532407408</v>
      </c>
      <c r="T3575" s="14">
        <f t="shared" si="283"/>
        <v>41951.417199074072</v>
      </c>
      <c r="U3575">
        <f t="shared" si="279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>
        <f t="shared" si="281"/>
        <v>136.78</v>
      </c>
      <c r="Q3576" s="9" t="s">
        <v>8315</v>
      </c>
      <c r="R3576" t="s">
        <v>8316</v>
      </c>
      <c r="S3576" s="14">
        <f t="shared" si="282"/>
        <v>41926.942685185182</v>
      </c>
      <c r="T3576" s="14">
        <f t="shared" si="283"/>
        <v>41956.984351851846</v>
      </c>
      <c r="U3576">
        <f t="shared" si="279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>
        <f t="shared" si="281"/>
        <v>99.34</v>
      </c>
      <c r="Q3577" s="9" t="s">
        <v>8315</v>
      </c>
      <c r="R3577" t="s">
        <v>8316</v>
      </c>
      <c r="S3577" s="14">
        <f t="shared" si="282"/>
        <v>42561.783877314811</v>
      </c>
      <c r="T3577" s="14">
        <f t="shared" si="283"/>
        <v>42593.165972222225</v>
      </c>
      <c r="U3577">
        <f t="shared" si="279"/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>
        <f t="shared" si="281"/>
        <v>20</v>
      </c>
      <c r="Q3578" s="9" t="s">
        <v>8315</v>
      </c>
      <c r="R3578" t="s">
        <v>8316</v>
      </c>
      <c r="S3578" s="14">
        <f t="shared" si="282"/>
        <v>42649.54923611111</v>
      </c>
      <c r="T3578" s="14">
        <f t="shared" si="283"/>
        <v>42709.590902777782</v>
      </c>
      <c r="U3578">
        <f t="shared" si="279"/>
        <v>2016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81"/>
        <v>28.89</v>
      </c>
      <c r="Q3579" s="9" t="s">
        <v>8315</v>
      </c>
      <c r="R3579" t="s">
        <v>8316</v>
      </c>
      <c r="S3579" s="14">
        <f t="shared" si="282"/>
        <v>42093.786840277782</v>
      </c>
      <c r="T3579" s="14">
        <f t="shared" si="283"/>
        <v>42120.26944444445</v>
      </c>
      <c r="U3579">
        <f t="shared" si="279"/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>
        <f t="shared" si="281"/>
        <v>40.549999999999997</v>
      </c>
      <c r="Q3580" s="9" t="s">
        <v>8315</v>
      </c>
      <c r="R3580" t="s">
        <v>8316</v>
      </c>
      <c r="S3580" s="14">
        <f t="shared" si="282"/>
        <v>42460.733530092592</v>
      </c>
      <c r="T3580" s="14">
        <f t="shared" si="283"/>
        <v>42490.733530092592</v>
      </c>
      <c r="U3580">
        <f t="shared" si="279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>
        <f t="shared" si="281"/>
        <v>35.71</v>
      </c>
      <c r="Q3581" s="9" t="s">
        <v>8315</v>
      </c>
      <c r="R3581" t="s">
        <v>8316</v>
      </c>
      <c r="S3581" s="14">
        <f t="shared" si="282"/>
        <v>42430.762222222227</v>
      </c>
      <c r="T3581" s="14">
        <f t="shared" si="283"/>
        <v>42460.720555555556</v>
      </c>
      <c r="U3581">
        <f t="shared" si="279"/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81"/>
        <v>37.96</v>
      </c>
      <c r="Q3582" s="9" t="s">
        <v>8315</v>
      </c>
      <c r="R3582" t="s">
        <v>8316</v>
      </c>
      <c r="S3582" s="14">
        <f t="shared" si="282"/>
        <v>42026.176180555558</v>
      </c>
      <c r="T3582" s="14">
        <f t="shared" si="283"/>
        <v>42064.207638888889</v>
      </c>
      <c r="U3582">
        <f t="shared" si="279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81"/>
        <v>33.33</v>
      </c>
      <c r="Q3583" s="9" t="s">
        <v>8315</v>
      </c>
      <c r="R3583" t="s">
        <v>8316</v>
      </c>
      <c r="S3583" s="14">
        <f t="shared" si="282"/>
        <v>41836.471180555556</v>
      </c>
      <c r="T3583" s="14">
        <f t="shared" si="283"/>
        <v>41850.471180555556</v>
      </c>
      <c r="U3583">
        <f t="shared" si="279"/>
        <v>2014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81"/>
        <v>58.57</v>
      </c>
      <c r="Q3584" s="9" t="s">
        <v>8315</v>
      </c>
      <c r="R3584" t="s">
        <v>8316</v>
      </c>
      <c r="S3584" s="14">
        <f t="shared" si="282"/>
        <v>42451.095856481479</v>
      </c>
      <c r="T3584" s="14">
        <f t="shared" si="283"/>
        <v>42465.095856481479</v>
      </c>
      <c r="U3584">
        <f t="shared" si="279"/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81"/>
        <v>135.63</v>
      </c>
      <c r="Q3585" s="9" t="s">
        <v>8315</v>
      </c>
      <c r="R3585" t="s">
        <v>8316</v>
      </c>
      <c r="S3585" s="14">
        <f t="shared" si="282"/>
        <v>42418.425983796296</v>
      </c>
      <c r="T3585" s="14">
        <f t="shared" si="283"/>
        <v>42478.384317129632</v>
      </c>
      <c r="U3585">
        <f t="shared" si="279"/>
        <v>2016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>
        <f t="shared" si="281"/>
        <v>30.94</v>
      </c>
      <c r="Q3586" s="9" t="s">
        <v>8315</v>
      </c>
      <c r="R3586" t="s">
        <v>8316</v>
      </c>
      <c r="S3586" s="14">
        <f t="shared" si="282"/>
        <v>42168.316481481481</v>
      </c>
      <c r="T3586" s="14">
        <f t="shared" si="283"/>
        <v>42198.316481481481</v>
      </c>
      <c r="U3586">
        <f t="shared" si="279"/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9" t="s">
        <v>8315</v>
      </c>
      <c r="R3587" t="s">
        <v>8316</v>
      </c>
      <c r="S3587" s="14">
        <f t="shared" si="282"/>
        <v>41964.716319444444</v>
      </c>
      <c r="T3587" s="14">
        <f t="shared" si="283"/>
        <v>41994.716319444444</v>
      </c>
      <c r="U3587">
        <f t="shared" ref="U3587:U3650" si="284">YEAR(S3587)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ref="O3628:O3691" si="285">ROUND(E3628/D3628*100,0)</f>
        <v>102</v>
      </c>
      <c r="P3628">
        <f t="shared" ref="P3628:P3691" si="286">IFERROR(ROUND(E3628/L3628,2),0)</f>
        <v>84.85</v>
      </c>
      <c r="Q3628" s="9" t="s">
        <v>8315</v>
      </c>
      <c r="R3628" t="s">
        <v>8316</v>
      </c>
      <c r="S3628" s="14">
        <f t="shared" ref="S3628:S3691" si="287">(((J3628/60)/60)/24)+DATE(1970,1,1)</f>
        <v>41846.667326388888</v>
      </c>
      <c r="T3628" s="14">
        <f t="shared" ref="T3628:T3691" si="288">(((I3628/60)/60)/24)+DATE(1970,1,1)</f>
        <v>41867.667326388888</v>
      </c>
      <c r="U3628">
        <f t="shared" si="284"/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>
        <f t="shared" si="286"/>
        <v>68.97</v>
      </c>
      <c r="Q3629" s="9" t="s">
        <v>8315</v>
      </c>
      <c r="R3629" t="s">
        <v>8316</v>
      </c>
      <c r="S3629" s="14">
        <f t="shared" si="287"/>
        <v>42460.741747685184</v>
      </c>
      <c r="T3629" s="14">
        <f t="shared" si="288"/>
        <v>42511.165972222225</v>
      </c>
      <c r="U3629">
        <f t="shared" si="284"/>
        <v>2016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9" t="s">
        <v>8315</v>
      </c>
      <c r="R3630" t="s">
        <v>8357</v>
      </c>
      <c r="S3630" s="14">
        <f t="shared" si="287"/>
        <v>42291.833287037036</v>
      </c>
      <c r="T3630" s="14">
        <f t="shared" si="288"/>
        <v>42351.874953703707</v>
      </c>
      <c r="U3630">
        <f t="shared" si="284"/>
        <v>2015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9" t="s">
        <v>8315</v>
      </c>
      <c r="R3631" t="s">
        <v>8357</v>
      </c>
      <c r="S3631" s="14">
        <f t="shared" si="287"/>
        <v>42437.094490740739</v>
      </c>
      <c r="T3631" s="14">
        <f t="shared" si="288"/>
        <v>42495.708333333328</v>
      </c>
      <c r="U3631">
        <f t="shared" si="284"/>
        <v>2016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9" t="s">
        <v>8315</v>
      </c>
      <c r="R3632" t="s">
        <v>8357</v>
      </c>
      <c r="S3632" s="14">
        <f t="shared" si="287"/>
        <v>41942.84710648148</v>
      </c>
      <c r="T3632" s="14">
        <f t="shared" si="288"/>
        <v>41972.888773148152</v>
      </c>
      <c r="U3632">
        <f t="shared" si="284"/>
        <v>2014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9" t="s">
        <v>8315</v>
      </c>
      <c r="R3633" t="s">
        <v>8357</v>
      </c>
      <c r="S3633" s="14">
        <f t="shared" si="287"/>
        <v>41880.753437499996</v>
      </c>
      <c r="T3633" s="14">
        <f t="shared" si="288"/>
        <v>41905.165972222225</v>
      </c>
      <c r="U3633">
        <f t="shared" si="284"/>
        <v>2014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9" t="s">
        <v>8315</v>
      </c>
      <c r="R3634" t="s">
        <v>8357</v>
      </c>
      <c r="S3634" s="14">
        <f t="shared" si="287"/>
        <v>41946.936909722222</v>
      </c>
      <c r="T3634" s="14">
        <f t="shared" si="288"/>
        <v>41966.936909722222</v>
      </c>
      <c r="U3634">
        <f t="shared" si="284"/>
        <v>2014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9" t="s">
        <v>8315</v>
      </c>
      <c r="R3635" t="s">
        <v>8357</v>
      </c>
      <c r="S3635" s="14">
        <f t="shared" si="287"/>
        <v>42649.623460648145</v>
      </c>
      <c r="T3635" s="14">
        <f t="shared" si="288"/>
        <v>42693.041666666672</v>
      </c>
      <c r="U3635">
        <f t="shared" si="284"/>
        <v>2016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9" t="s">
        <v>8315</v>
      </c>
      <c r="R3636" t="s">
        <v>8357</v>
      </c>
      <c r="S3636" s="14">
        <f t="shared" si="287"/>
        <v>42701.166365740741</v>
      </c>
      <c r="T3636" s="14">
        <f t="shared" si="288"/>
        <v>42749.165972222225</v>
      </c>
      <c r="U3636">
        <f t="shared" si="284"/>
        <v>2016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9" t="s">
        <v>8315</v>
      </c>
      <c r="R3637" t="s">
        <v>8357</v>
      </c>
      <c r="S3637" s="14">
        <f t="shared" si="287"/>
        <v>42450.88282407407</v>
      </c>
      <c r="T3637" s="14">
        <f t="shared" si="288"/>
        <v>42480.88282407407</v>
      </c>
      <c r="U3637">
        <f t="shared" si="284"/>
        <v>2016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9" t="s">
        <v>8315</v>
      </c>
      <c r="R3638" t="s">
        <v>8357</v>
      </c>
      <c r="S3638" s="14">
        <f t="shared" si="287"/>
        <v>42226.694780092599</v>
      </c>
      <c r="T3638" s="14">
        <f t="shared" si="288"/>
        <v>42261.694780092599</v>
      </c>
      <c r="U3638">
        <f t="shared" si="284"/>
        <v>2015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9" t="s">
        <v>8315</v>
      </c>
      <c r="R3639" t="s">
        <v>8357</v>
      </c>
      <c r="S3639" s="14">
        <f t="shared" si="287"/>
        <v>41975.700636574074</v>
      </c>
      <c r="T3639" s="14">
        <f t="shared" si="288"/>
        <v>42005.700636574074</v>
      </c>
      <c r="U3639">
        <f t="shared" si="284"/>
        <v>2014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9" t="s">
        <v>8315</v>
      </c>
      <c r="R3640" t="s">
        <v>8357</v>
      </c>
      <c r="S3640" s="14">
        <f t="shared" si="287"/>
        <v>42053.672824074078</v>
      </c>
      <c r="T3640" s="14">
        <f t="shared" si="288"/>
        <v>42113.631157407406</v>
      </c>
      <c r="U3640">
        <f t="shared" si="284"/>
        <v>2015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9" t="s">
        <v>8315</v>
      </c>
      <c r="R3641" t="s">
        <v>8357</v>
      </c>
      <c r="S3641" s="14">
        <f t="shared" si="287"/>
        <v>42590.677152777775</v>
      </c>
      <c r="T3641" s="14">
        <f t="shared" si="288"/>
        <v>42650.632638888885</v>
      </c>
      <c r="U3641">
        <f t="shared" si="284"/>
        <v>2016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9" t="s">
        <v>8315</v>
      </c>
      <c r="R3642" t="s">
        <v>8357</v>
      </c>
      <c r="S3642" s="14">
        <f t="shared" si="287"/>
        <v>42104.781597222223</v>
      </c>
      <c r="T3642" s="14">
        <f t="shared" si="288"/>
        <v>42134.781597222223</v>
      </c>
      <c r="U3642">
        <f t="shared" si="284"/>
        <v>2015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9" t="s">
        <v>8315</v>
      </c>
      <c r="R3643" t="s">
        <v>8357</v>
      </c>
      <c r="S3643" s="14">
        <f t="shared" si="287"/>
        <v>41899.627071759263</v>
      </c>
      <c r="T3643" s="14">
        <f t="shared" si="288"/>
        <v>41917.208333333336</v>
      </c>
      <c r="U3643">
        <f t="shared" si="284"/>
        <v>2014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9" t="s">
        <v>8315</v>
      </c>
      <c r="R3644" t="s">
        <v>8357</v>
      </c>
      <c r="S3644" s="14">
        <f t="shared" si="287"/>
        <v>42297.816284722227</v>
      </c>
      <c r="T3644" s="14">
        <f t="shared" si="288"/>
        <v>42338.708333333328</v>
      </c>
      <c r="U3644">
        <f t="shared" si="284"/>
        <v>2015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9" t="s">
        <v>8315</v>
      </c>
      <c r="R3645" t="s">
        <v>8357</v>
      </c>
      <c r="S3645" s="14">
        <f t="shared" si="287"/>
        <v>42285.143969907411</v>
      </c>
      <c r="T3645" s="14">
        <f t="shared" si="288"/>
        <v>42325.185636574075</v>
      </c>
      <c r="U3645">
        <f t="shared" si="284"/>
        <v>2015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9" t="s">
        <v>8315</v>
      </c>
      <c r="R3646" t="s">
        <v>8357</v>
      </c>
      <c r="S3646" s="14">
        <f t="shared" si="287"/>
        <v>42409.241747685184</v>
      </c>
      <c r="T3646" s="14">
        <f t="shared" si="288"/>
        <v>42437.207638888889</v>
      </c>
      <c r="U3646">
        <f t="shared" si="284"/>
        <v>2016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9" t="s">
        <v>8315</v>
      </c>
      <c r="R3647" t="s">
        <v>8357</v>
      </c>
      <c r="S3647" s="14">
        <f t="shared" si="287"/>
        <v>42665.970347222217</v>
      </c>
      <c r="T3647" s="14">
        <f t="shared" si="288"/>
        <v>42696.012013888889</v>
      </c>
      <c r="U3647">
        <f t="shared" si="284"/>
        <v>2016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9" t="s">
        <v>8315</v>
      </c>
      <c r="R3648" t="s">
        <v>8357</v>
      </c>
      <c r="S3648" s="14">
        <f t="shared" si="287"/>
        <v>42140.421319444446</v>
      </c>
      <c r="T3648" s="14">
        <f t="shared" si="288"/>
        <v>42171.979166666672</v>
      </c>
      <c r="U3648">
        <f t="shared" si="284"/>
        <v>2015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9" t="s">
        <v>8315</v>
      </c>
      <c r="R3649" t="s">
        <v>8357</v>
      </c>
      <c r="S3649" s="14">
        <f t="shared" si="287"/>
        <v>42598.749155092592</v>
      </c>
      <c r="T3649" s="14">
        <f t="shared" si="288"/>
        <v>42643.749155092592</v>
      </c>
      <c r="U3649">
        <f t="shared" si="284"/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6"/>
        <v>550.04</v>
      </c>
      <c r="Q3650" s="9" t="s">
        <v>8315</v>
      </c>
      <c r="R3650" t="s">
        <v>8316</v>
      </c>
      <c r="S3650" s="14">
        <f t="shared" si="287"/>
        <v>41887.292187500003</v>
      </c>
      <c r="T3650" s="14">
        <f t="shared" si="288"/>
        <v>41917.292187500003</v>
      </c>
      <c r="U3650">
        <f t="shared" si="284"/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9" t="s">
        <v>8315</v>
      </c>
      <c r="R3651" t="s">
        <v>8316</v>
      </c>
      <c r="S3651" s="14">
        <f t="shared" si="287"/>
        <v>41780.712893518517</v>
      </c>
      <c r="T3651" s="14">
        <f t="shared" si="288"/>
        <v>41806.712893518517</v>
      </c>
      <c r="U3651">
        <f t="shared" ref="U3651:U3714" si="289">YEAR(S3651)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ref="O3692:O3755" si="290">ROUND(E3692/D3692*100,0)</f>
        <v>120</v>
      </c>
      <c r="P3692">
        <f t="shared" ref="P3692:P3755" si="291">IFERROR(ROUND(E3692/L3692,2),0)</f>
        <v>58.06</v>
      </c>
      <c r="Q3692" s="9" t="s">
        <v>8315</v>
      </c>
      <c r="R3692" t="s">
        <v>8316</v>
      </c>
      <c r="S3692" s="14">
        <f t="shared" ref="S3692:S3755" si="292">(((J3692/60)/60)/24)+DATE(1970,1,1)</f>
        <v>41940.598182870373</v>
      </c>
      <c r="T3692" s="14">
        <f t="shared" ref="T3692:T3755" si="293">(((I3692/60)/60)/24)+DATE(1970,1,1)</f>
        <v>41970.639849537038</v>
      </c>
      <c r="U3692">
        <f t="shared" si="289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>
        <f t="shared" si="291"/>
        <v>186.8</v>
      </c>
      <c r="Q3693" s="9" t="s">
        <v>8315</v>
      </c>
      <c r="R3693" t="s">
        <v>8316</v>
      </c>
      <c r="S3693" s="14">
        <f t="shared" si="292"/>
        <v>42020.700567129628</v>
      </c>
      <c r="T3693" s="14">
        <f t="shared" si="293"/>
        <v>42065.207638888889</v>
      </c>
      <c r="U3693">
        <f t="shared" si="289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>
        <f t="shared" si="291"/>
        <v>74.12</v>
      </c>
      <c r="Q3694" s="9" t="s">
        <v>8315</v>
      </c>
      <c r="R3694" t="s">
        <v>8316</v>
      </c>
      <c r="S3694" s="14">
        <f t="shared" si="292"/>
        <v>41891.96503472222</v>
      </c>
      <c r="T3694" s="14">
        <f t="shared" si="293"/>
        <v>41901</v>
      </c>
      <c r="U3694">
        <f t="shared" si="289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129</v>
      </c>
      <c r="P3695">
        <f t="shared" si="291"/>
        <v>30.71</v>
      </c>
      <c r="Q3695" s="9" t="s">
        <v>8315</v>
      </c>
      <c r="R3695" t="s">
        <v>8316</v>
      </c>
      <c r="S3695" s="14">
        <f t="shared" si="292"/>
        <v>42309.191307870366</v>
      </c>
      <c r="T3695" s="14">
        <f t="shared" si="293"/>
        <v>42338.9375</v>
      </c>
      <c r="U3695">
        <f t="shared" si="289"/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>
        <f t="shared" si="291"/>
        <v>62.67</v>
      </c>
      <c r="Q3696" s="9" t="s">
        <v>8315</v>
      </c>
      <c r="R3696" t="s">
        <v>8316</v>
      </c>
      <c r="S3696" s="14">
        <f t="shared" si="292"/>
        <v>42490.133877314816</v>
      </c>
      <c r="T3696" s="14">
        <f t="shared" si="293"/>
        <v>42527.083333333328</v>
      </c>
      <c r="U3696">
        <f t="shared" si="289"/>
        <v>2016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>
        <f t="shared" si="291"/>
        <v>121.36</v>
      </c>
      <c r="Q3697" s="9" t="s">
        <v>8315</v>
      </c>
      <c r="R3697" t="s">
        <v>8316</v>
      </c>
      <c r="S3697" s="14">
        <f t="shared" si="292"/>
        <v>41995.870486111111</v>
      </c>
      <c r="T3697" s="14">
        <f t="shared" si="293"/>
        <v>42015.870486111111</v>
      </c>
      <c r="U3697">
        <f t="shared" si="289"/>
        <v>2014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155</v>
      </c>
      <c r="P3698">
        <f t="shared" si="291"/>
        <v>39.74</v>
      </c>
      <c r="Q3698" s="9" t="s">
        <v>8315</v>
      </c>
      <c r="R3698" t="s">
        <v>8316</v>
      </c>
      <c r="S3698" s="14">
        <f t="shared" si="292"/>
        <v>41988.617083333331</v>
      </c>
      <c r="T3698" s="14">
        <f t="shared" si="293"/>
        <v>42048.617083333331</v>
      </c>
      <c r="U3698">
        <f t="shared" si="289"/>
        <v>2014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108</v>
      </c>
      <c r="P3699">
        <f t="shared" si="291"/>
        <v>72</v>
      </c>
      <c r="Q3699" s="9" t="s">
        <v>8315</v>
      </c>
      <c r="R3699" t="s">
        <v>8316</v>
      </c>
      <c r="S3699" s="14">
        <f t="shared" si="292"/>
        <v>42479.465833333335</v>
      </c>
      <c r="T3699" s="14">
        <f t="shared" si="293"/>
        <v>42500.465833333335</v>
      </c>
      <c r="U3699">
        <f t="shared" si="289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>
        <f t="shared" si="291"/>
        <v>40.630000000000003</v>
      </c>
      <c r="Q3700" s="9" t="s">
        <v>8315</v>
      </c>
      <c r="R3700" t="s">
        <v>8316</v>
      </c>
      <c r="S3700" s="14">
        <f t="shared" si="292"/>
        <v>42401.806562500002</v>
      </c>
      <c r="T3700" s="14">
        <f t="shared" si="293"/>
        <v>42431.806562500002</v>
      </c>
      <c r="U3700">
        <f t="shared" si="289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>
        <f t="shared" si="291"/>
        <v>63</v>
      </c>
      <c r="Q3701" s="9" t="s">
        <v>8315</v>
      </c>
      <c r="R3701" t="s">
        <v>8316</v>
      </c>
      <c r="S3701" s="14">
        <f t="shared" si="292"/>
        <v>41897.602037037039</v>
      </c>
      <c r="T3701" s="14">
        <f t="shared" si="293"/>
        <v>41927.602037037039</v>
      </c>
      <c r="U3701">
        <f t="shared" si="289"/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>
        <f t="shared" si="291"/>
        <v>33.67</v>
      </c>
      <c r="Q3702" s="9" t="s">
        <v>8315</v>
      </c>
      <c r="R3702" t="s">
        <v>8316</v>
      </c>
      <c r="S3702" s="14">
        <f t="shared" si="292"/>
        <v>41882.585648148146</v>
      </c>
      <c r="T3702" s="14">
        <f t="shared" si="293"/>
        <v>41912.666666666664</v>
      </c>
      <c r="U3702">
        <f t="shared" si="289"/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>
        <f t="shared" si="291"/>
        <v>38.590000000000003</v>
      </c>
      <c r="Q3703" s="9" t="s">
        <v>8315</v>
      </c>
      <c r="R3703" t="s">
        <v>8316</v>
      </c>
      <c r="S3703" s="14">
        <f t="shared" si="292"/>
        <v>42129.541585648149</v>
      </c>
      <c r="T3703" s="14">
        <f t="shared" si="293"/>
        <v>42159.541585648149</v>
      </c>
      <c r="U3703">
        <f t="shared" si="289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>
        <f t="shared" si="291"/>
        <v>155.94999999999999</v>
      </c>
      <c r="Q3704" s="9" t="s">
        <v>8315</v>
      </c>
      <c r="R3704" t="s">
        <v>8316</v>
      </c>
      <c r="S3704" s="14">
        <f t="shared" si="292"/>
        <v>42524.53800925926</v>
      </c>
      <c r="T3704" s="14">
        <f t="shared" si="293"/>
        <v>42561.957638888889</v>
      </c>
      <c r="U3704">
        <f t="shared" si="289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>
        <f t="shared" si="291"/>
        <v>43.2</v>
      </c>
      <c r="Q3705" s="9" t="s">
        <v>8315</v>
      </c>
      <c r="R3705" t="s">
        <v>8316</v>
      </c>
      <c r="S3705" s="14">
        <f t="shared" si="292"/>
        <v>42556.504490740743</v>
      </c>
      <c r="T3705" s="14">
        <f t="shared" si="293"/>
        <v>42595.290972222225</v>
      </c>
      <c r="U3705">
        <f t="shared" si="289"/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>
        <f t="shared" si="291"/>
        <v>15.15</v>
      </c>
      <c r="Q3706" s="9" t="s">
        <v>8315</v>
      </c>
      <c r="R3706" t="s">
        <v>8316</v>
      </c>
      <c r="S3706" s="14">
        <f t="shared" si="292"/>
        <v>42461.689745370371</v>
      </c>
      <c r="T3706" s="14">
        <f t="shared" si="293"/>
        <v>42521.689745370371</v>
      </c>
      <c r="U3706">
        <f t="shared" si="289"/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91"/>
        <v>83.57</v>
      </c>
      <c r="Q3707" s="9" t="s">
        <v>8315</v>
      </c>
      <c r="R3707" t="s">
        <v>8316</v>
      </c>
      <c r="S3707" s="14">
        <f t="shared" si="292"/>
        <v>41792.542986111112</v>
      </c>
      <c r="T3707" s="14">
        <f t="shared" si="293"/>
        <v>41813.75</v>
      </c>
      <c r="U3707">
        <f t="shared" si="289"/>
        <v>2014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91"/>
        <v>140</v>
      </c>
      <c r="Q3708" s="9" t="s">
        <v>8315</v>
      </c>
      <c r="R3708" t="s">
        <v>8316</v>
      </c>
      <c r="S3708" s="14">
        <f t="shared" si="292"/>
        <v>41879.913761574076</v>
      </c>
      <c r="T3708" s="14">
        <f t="shared" si="293"/>
        <v>41894.913761574076</v>
      </c>
      <c r="U3708">
        <f t="shared" si="289"/>
        <v>2014</v>
      </c>
    </row>
    <row r="3709" spans="1:21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91"/>
        <v>80.87</v>
      </c>
      <c r="Q3709" s="9" t="s">
        <v>8315</v>
      </c>
      <c r="R3709" t="s">
        <v>8316</v>
      </c>
      <c r="S3709" s="14">
        <f t="shared" si="292"/>
        <v>42552.048356481479</v>
      </c>
      <c r="T3709" s="14">
        <f t="shared" si="293"/>
        <v>42573.226388888885</v>
      </c>
      <c r="U3709">
        <f t="shared" si="289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91"/>
        <v>53.85</v>
      </c>
      <c r="Q3710" s="9" t="s">
        <v>8315</v>
      </c>
      <c r="R3710" t="s">
        <v>8316</v>
      </c>
      <c r="S3710" s="14">
        <f t="shared" si="292"/>
        <v>41810.142199074071</v>
      </c>
      <c r="T3710" s="14">
        <f t="shared" si="293"/>
        <v>41824.142199074071</v>
      </c>
      <c r="U3710">
        <f t="shared" si="289"/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91"/>
        <v>30.93</v>
      </c>
      <c r="Q3711" s="9" t="s">
        <v>8315</v>
      </c>
      <c r="R3711" t="s">
        <v>8316</v>
      </c>
      <c r="S3711" s="14">
        <f t="shared" si="292"/>
        <v>41785.707708333335</v>
      </c>
      <c r="T3711" s="14">
        <f t="shared" si="293"/>
        <v>41815.707708333335</v>
      </c>
      <c r="U3711">
        <f t="shared" si="289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91"/>
        <v>67.959999999999994</v>
      </c>
      <c r="Q3712" s="9" t="s">
        <v>8315</v>
      </c>
      <c r="R3712" t="s">
        <v>8316</v>
      </c>
      <c r="S3712" s="14">
        <f t="shared" si="292"/>
        <v>42072.576249999998</v>
      </c>
      <c r="T3712" s="14">
        <f t="shared" si="293"/>
        <v>42097.576249999998</v>
      </c>
      <c r="U3712">
        <f t="shared" si="289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91"/>
        <v>27.14</v>
      </c>
      <c r="Q3713" s="9" t="s">
        <v>8315</v>
      </c>
      <c r="R3713" t="s">
        <v>8316</v>
      </c>
      <c r="S3713" s="14">
        <f t="shared" si="292"/>
        <v>41779.724224537036</v>
      </c>
      <c r="T3713" s="14">
        <f t="shared" si="293"/>
        <v>41805.666666666664</v>
      </c>
      <c r="U3713">
        <f t="shared" si="289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91"/>
        <v>110.87</v>
      </c>
      <c r="Q3714" s="9" t="s">
        <v>8315</v>
      </c>
      <c r="R3714" t="s">
        <v>8316</v>
      </c>
      <c r="S3714" s="14">
        <f t="shared" si="292"/>
        <v>42134.172071759262</v>
      </c>
      <c r="T3714" s="14">
        <f t="shared" si="293"/>
        <v>42155.290972222225</v>
      </c>
      <c r="U3714">
        <f t="shared" si="289"/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9" t="s">
        <v>8315</v>
      </c>
      <c r="R3715" t="s">
        <v>8316</v>
      </c>
      <c r="S3715" s="14">
        <f t="shared" si="292"/>
        <v>42505.738032407404</v>
      </c>
      <c r="T3715" s="14">
        <f t="shared" si="293"/>
        <v>42525.738032407404</v>
      </c>
      <c r="U3715">
        <f t="shared" ref="U3715:U3778" si="294">YEAR(S3715)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ref="O3756:O3819" si="295">ROUND(E3756/D3756*100,0)</f>
        <v>120</v>
      </c>
      <c r="P3756">
        <f t="shared" ref="P3756:P3819" si="296">IFERROR(ROUND(E3756/L3756,2),0)</f>
        <v>111.11</v>
      </c>
      <c r="Q3756" s="9" t="s">
        <v>8315</v>
      </c>
      <c r="R3756" t="s">
        <v>8357</v>
      </c>
      <c r="S3756" s="14">
        <f t="shared" ref="S3756:S3819" si="297">(((J3756/60)/60)/24)+DATE(1970,1,1)</f>
        <v>41808.881215277775</v>
      </c>
      <c r="T3756" s="14">
        <f t="shared" ref="T3756:T3819" si="298">(((I3756/60)/60)/24)+DATE(1970,1,1)</f>
        <v>41846.207638888889</v>
      </c>
      <c r="U3756">
        <f t="shared" si="294"/>
        <v>2014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9" t="s">
        <v>8315</v>
      </c>
      <c r="R3757" t="s">
        <v>8357</v>
      </c>
      <c r="S3757" s="14">
        <f t="shared" si="297"/>
        <v>42445.866979166662</v>
      </c>
      <c r="T3757" s="14">
        <f t="shared" si="298"/>
        <v>42475.866979166662</v>
      </c>
      <c r="U3757">
        <f t="shared" si="294"/>
        <v>2016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9" t="s">
        <v>8315</v>
      </c>
      <c r="R3758" t="s">
        <v>8357</v>
      </c>
      <c r="S3758" s="14">
        <f t="shared" si="297"/>
        <v>41771.814791666664</v>
      </c>
      <c r="T3758" s="14">
        <f t="shared" si="298"/>
        <v>41801.814791666664</v>
      </c>
      <c r="U3758">
        <f t="shared" si="294"/>
        <v>2014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9" t="s">
        <v>8315</v>
      </c>
      <c r="R3759" t="s">
        <v>8357</v>
      </c>
      <c r="S3759" s="14">
        <f t="shared" si="297"/>
        <v>41954.850868055553</v>
      </c>
      <c r="T3759" s="14">
        <f t="shared" si="298"/>
        <v>41974.850868055553</v>
      </c>
      <c r="U3759">
        <f t="shared" si="294"/>
        <v>2014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9" t="s">
        <v>8315</v>
      </c>
      <c r="R3760" t="s">
        <v>8357</v>
      </c>
      <c r="S3760" s="14">
        <f t="shared" si="297"/>
        <v>41747.471504629626</v>
      </c>
      <c r="T3760" s="14">
        <f t="shared" si="298"/>
        <v>41778.208333333336</v>
      </c>
      <c r="U3760">
        <f t="shared" si="294"/>
        <v>2014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9" t="s">
        <v>8315</v>
      </c>
      <c r="R3761" t="s">
        <v>8357</v>
      </c>
      <c r="S3761" s="14">
        <f t="shared" si="297"/>
        <v>42182.108252314814</v>
      </c>
      <c r="T3761" s="14">
        <f t="shared" si="298"/>
        <v>42242.108252314814</v>
      </c>
      <c r="U3761">
        <f t="shared" si="294"/>
        <v>2015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9" t="s">
        <v>8315</v>
      </c>
      <c r="R3762" t="s">
        <v>8357</v>
      </c>
      <c r="S3762" s="14">
        <f t="shared" si="297"/>
        <v>41739.525300925925</v>
      </c>
      <c r="T3762" s="14">
        <f t="shared" si="298"/>
        <v>41764.525300925925</v>
      </c>
      <c r="U3762">
        <f t="shared" si="294"/>
        <v>2014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9" t="s">
        <v>8315</v>
      </c>
      <c r="R3763" t="s">
        <v>8357</v>
      </c>
      <c r="S3763" s="14">
        <f t="shared" si="297"/>
        <v>42173.466863425929</v>
      </c>
      <c r="T3763" s="14">
        <f t="shared" si="298"/>
        <v>42226.958333333328</v>
      </c>
      <c r="U3763">
        <f t="shared" si="294"/>
        <v>2015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9" t="s">
        <v>8315</v>
      </c>
      <c r="R3764" t="s">
        <v>8357</v>
      </c>
      <c r="S3764" s="14">
        <f t="shared" si="297"/>
        <v>42193.813530092593</v>
      </c>
      <c r="T3764" s="14">
        <f t="shared" si="298"/>
        <v>42218.813530092593</v>
      </c>
      <c r="U3764">
        <f t="shared" si="294"/>
        <v>2015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9" t="s">
        <v>8315</v>
      </c>
      <c r="R3765" t="s">
        <v>8357</v>
      </c>
      <c r="S3765" s="14">
        <f t="shared" si="297"/>
        <v>42065.750300925924</v>
      </c>
      <c r="T3765" s="14">
        <f t="shared" si="298"/>
        <v>42095.708634259259</v>
      </c>
      <c r="U3765">
        <f t="shared" si="294"/>
        <v>2015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9" t="s">
        <v>8315</v>
      </c>
      <c r="R3766" t="s">
        <v>8357</v>
      </c>
      <c r="S3766" s="14">
        <f t="shared" si="297"/>
        <v>42499.842962962968</v>
      </c>
      <c r="T3766" s="14">
        <f t="shared" si="298"/>
        <v>42519.024999999994</v>
      </c>
      <c r="U3766">
        <f t="shared" si="294"/>
        <v>2016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9" t="s">
        <v>8315</v>
      </c>
      <c r="R3767" t="s">
        <v>8357</v>
      </c>
      <c r="S3767" s="14">
        <f t="shared" si="297"/>
        <v>41820.776412037041</v>
      </c>
      <c r="T3767" s="14">
        <f t="shared" si="298"/>
        <v>41850.776412037041</v>
      </c>
      <c r="U3767">
        <f t="shared" si="294"/>
        <v>2014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9" t="s">
        <v>8315</v>
      </c>
      <c r="R3768" t="s">
        <v>8357</v>
      </c>
      <c r="S3768" s="14">
        <f t="shared" si="297"/>
        <v>41788.167187500003</v>
      </c>
      <c r="T3768" s="14">
        <f t="shared" si="298"/>
        <v>41823.167187500003</v>
      </c>
      <c r="U3768">
        <f t="shared" si="294"/>
        <v>2014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9" t="s">
        <v>8315</v>
      </c>
      <c r="R3769" t="s">
        <v>8357</v>
      </c>
      <c r="S3769" s="14">
        <f t="shared" si="297"/>
        <v>42050.019641203704</v>
      </c>
      <c r="T3769" s="14">
        <f t="shared" si="298"/>
        <v>42064.207638888889</v>
      </c>
      <c r="U3769">
        <f t="shared" si="294"/>
        <v>2015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9" t="s">
        <v>8315</v>
      </c>
      <c r="R3770" t="s">
        <v>8357</v>
      </c>
      <c r="S3770" s="14">
        <f t="shared" si="297"/>
        <v>41772.727893518517</v>
      </c>
      <c r="T3770" s="14">
        <f t="shared" si="298"/>
        <v>41802.727893518517</v>
      </c>
      <c r="U3770">
        <f t="shared" si="294"/>
        <v>2014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9" t="s">
        <v>8315</v>
      </c>
      <c r="R3771" t="s">
        <v>8357</v>
      </c>
      <c r="S3771" s="14">
        <f t="shared" si="297"/>
        <v>42445.598136574074</v>
      </c>
      <c r="T3771" s="14">
        <f t="shared" si="298"/>
        <v>42475.598136574074</v>
      </c>
      <c r="U3771">
        <f t="shared" si="294"/>
        <v>2016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9" t="s">
        <v>8315</v>
      </c>
      <c r="R3772" t="s">
        <v>8357</v>
      </c>
      <c r="S3772" s="14">
        <f t="shared" si="297"/>
        <v>42138.930671296301</v>
      </c>
      <c r="T3772" s="14">
        <f t="shared" si="298"/>
        <v>42168.930671296301</v>
      </c>
      <c r="U3772">
        <f t="shared" si="294"/>
        <v>2015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9" t="s">
        <v>8315</v>
      </c>
      <c r="R3773" t="s">
        <v>8357</v>
      </c>
      <c r="S3773" s="14">
        <f t="shared" si="297"/>
        <v>42493.857083333336</v>
      </c>
      <c r="T3773" s="14">
        <f t="shared" si="298"/>
        <v>42508</v>
      </c>
      <c r="U3773">
        <f t="shared" si="294"/>
        <v>2016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9" t="s">
        <v>8315</v>
      </c>
      <c r="R3774" t="s">
        <v>8357</v>
      </c>
      <c r="S3774" s="14">
        <f t="shared" si="297"/>
        <v>42682.616967592592</v>
      </c>
      <c r="T3774" s="14">
        <f t="shared" si="298"/>
        <v>42703.25</v>
      </c>
      <c r="U3774">
        <f t="shared" si="294"/>
        <v>2016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9" t="s">
        <v>8315</v>
      </c>
      <c r="R3775" t="s">
        <v>8357</v>
      </c>
      <c r="S3775" s="14">
        <f t="shared" si="297"/>
        <v>42656.005173611105</v>
      </c>
      <c r="T3775" s="14">
        <f t="shared" si="298"/>
        <v>42689.088888888888</v>
      </c>
      <c r="U3775">
        <f t="shared" si="294"/>
        <v>2016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9" t="s">
        <v>8315</v>
      </c>
      <c r="R3776" t="s">
        <v>8357</v>
      </c>
      <c r="S3776" s="14">
        <f t="shared" si="297"/>
        <v>42087.792303240742</v>
      </c>
      <c r="T3776" s="14">
        <f t="shared" si="298"/>
        <v>42103.792303240742</v>
      </c>
      <c r="U3776">
        <f t="shared" si="294"/>
        <v>2015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9" t="s">
        <v>8315</v>
      </c>
      <c r="R3777" t="s">
        <v>8357</v>
      </c>
      <c r="S3777" s="14">
        <f t="shared" si="297"/>
        <v>42075.942627314813</v>
      </c>
      <c r="T3777" s="14">
        <f t="shared" si="298"/>
        <v>42103.166666666672</v>
      </c>
      <c r="U3777">
        <f t="shared" si="294"/>
        <v>2015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9" t="s">
        <v>8315</v>
      </c>
      <c r="R3778" t="s">
        <v>8357</v>
      </c>
      <c r="S3778" s="14">
        <f t="shared" si="297"/>
        <v>41814.367800925924</v>
      </c>
      <c r="T3778" s="14">
        <f t="shared" si="298"/>
        <v>41852.041666666664</v>
      </c>
      <c r="U3778">
        <f t="shared" si="294"/>
        <v>2014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9" t="s">
        <v>8315</v>
      </c>
      <c r="R3779" t="s">
        <v>8357</v>
      </c>
      <c r="S3779" s="14">
        <f t="shared" si="297"/>
        <v>41887.111354166671</v>
      </c>
      <c r="T3779" s="14">
        <f t="shared" si="298"/>
        <v>41909.166666666664</v>
      </c>
      <c r="U3779">
        <f t="shared" ref="U3779:U3842" si="299">YEAR(S3779)</f>
        <v>2014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ref="O3820:O3885" si="300">ROUND(E3820/D3820*100,0)</f>
        <v>228</v>
      </c>
      <c r="P3820">
        <f t="shared" ref="P3820:P3885" si="301">IFERROR(ROUND(E3820/L3820,2),0)</f>
        <v>57</v>
      </c>
      <c r="Q3820" s="9" t="s">
        <v>8315</v>
      </c>
      <c r="R3820" t="s">
        <v>8316</v>
      </c>
      <c r="S3820" s="14">
        <f t="shared" ref="S3820:S3885" si="302">(((J3820/60)/60)/24)+DATE(1970,1,1)</f>
        <v>42045.84238425926</v>
      </c>
      <c r="T3820" s="14">
        <f t="shared" ref="T3820:T3885" si="303">(((I3820/60)/60)/24)+DATE(1970,1,1)</f>
        <v>42075.800717592589</v>
      </c>
      <c r="U3820">
        <f t="shared" si="299"/>
        <v>2015</v>
      </c>
    </row>
    <row r="3821" spans="1:21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>
        <f t="shared" si="301"/>
        <v>40.92</v>
      </c>
      <c r="Q3821" s="9" t="s">
        <v>8315</v>
      </c>
      <c r="R3821" t="s">
        <v>8316</v>
      </c>
      <c r="S3821" s="14">
        <f t="shared" si="302"/>
        <v>42184.209537037037</v>
      </c>
      <c r="T3821" s="14">
        <f t="shared" si="303"/>
        <v>42202.876388888893</v>
      </c>
      <c r="U3821">
        <f t="shared" si="299"/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>
        <f t="shared" si="301"/>
        <v>21.5</v>
      </c>
      <c r="Q3822" s="9" t="s">
        <v>8315</v>
      </c>
      <c r="R3822" t="s">
        <v>8316</v>
      </c>
      <c r="S3822" s="14">
        <f t="shared" si="302"/>
        <v>42160.651817129634</v>
      </c>
      <c r="T3822" s="14">
        <f t="shared" si="303"/>
        <v>42190.651817129634</v>
      </c>
      <c r="U3822">
        <f t="shared" si="299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>
        <f t="shared" si="301"/>
        <v>79.540000000000006</v>
      </c>
      <c r="Q3823" s="9" t="s">
        <v>8315</v>
      </c>
      <c r="R3823" t="s">
        <v>8316</v>
      </c>
      <c r="S3823" s="14">
        <f t="shared" si="302"/>
        <v>42341.180636574078</v>
      </c>
      <c r="T3823" s="14">
        <f t="shared" si="303"/>
        <v>42373.180636574078</v>
      </c>
      <c r="U3823">
        <f t="shared" si="299"/>
        <v>2015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301"/>
        <v>72.38</v>
      </c>
      <c r="Q3824" s="9" t="s">
        <v>8315</v>
      </c>
      <c r="R3824" t="s">
        <v>8316</v>
      </c>
      <c r="S3824" s="14">
        <f t="shared" si="302"/>
        <v>42329.838159722218</v>
      </c>
      <c r="T3824" s="14">
        <f t="shared" si="303"/>
        <v>42388.957638888889</v>
      </c>
      <c r="U3824">
        <f t="shared" si="299"/>
        <v>2015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>
        <f t="shared" si="301"/>
        <v>64.63</v>
      </c>
      <c r="Q3825" s="9" t="s">
        <v>8315</v>
      </c>
      <c r="R3825" t="s">
        <v>8316</v>
      </c>
      <c r="S3825" s="14">
        <f t="shared" si="302"/>
        <v>42170.910231481481</v>
      </c>
      <c r="T3825" s="14">
        <f t="shared" si="303"/>
        <v>42205.165972222225</v>
      </c>
      <c r="U3825">
        <f t="shared" si="299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>
        <f t="shared" si="301"/>
        <v>38.57</v>
      </c>
      <c r="Q3826" s="9" t="s">
        <v>8315</v>
      </c>
      <c r="R3826" t="s">
        <v>8316</v>
      </c>
      <c r="S3826" s="14">
        <f t="shared" si="302"/>
        <v>42571.626192129625</v>
      </c>
      <c r="T3826" s="14">
        <f t="shared" si="303"/>
        <v>42583.570138888885</v>
      </c>
      <c r="U3826">
        <f t="shared" si="299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>
        <f t="shared" si="301"/>
        <v>107.57</v>
      </c>
      <c r="Q3827" s="9" t="s">
        <v>8315</v>
      </c>
      <c r="R3827" t="s">
        <v>8316</v>
      </c>
      <c r="S3827" s="14">
        <f t="shared" si="302"/>
        <v>42151.069606481484</v>
      </c>
      <c r="T3827" s="14">
        <f t="shared" si="303"/>
        <v>42172.069606481484</v>
      </c>
      <c r="U3827">
        <f t="shared" si="299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>
        <f t="shared" si="301"/>
        <v>27.5</v>
      </c>
      <c r="Q3828" s="9" t="s">
        <v>8315</v>
      </c>
      <c r="R3828" t="s">
        <v>8316</v>
      </c>
      <c r="S3828" s="14">
        <f t="shared" si="302"/>
        <v>42101.423541666663</v>
      </c>
      <c r="T3828" s="14">
        <f t="shared" si="303"/>
        <v>42131.423541666663</v>
      </c>
      <c r="U3828">
        <f t="shared" si="299"/>
        <v>2015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>
        <f t="shared" si="301"/>
        <v>70.459999999999994</v>
      </c>
      <c r="Q3829" s="9" t="s">
        <v>8315</v>
      </c>
      <c r="R3829" t="s">
        <v>8316</v>
      </c>
      <c r="S3829" s="14">
        <f t="shared" si="302"/>
        <v>42034.928252314814</v>
      </c>
      <c r="T3829" s="14">
        <f t="shared" si="303"/>
        <v>42090</v>
      </c>
      <c r="U3829">
        <f t="shared" si="299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301"/>
        <v>178.57</v>
      </c>
      <c r="Q3830" s="9" t="s">
        <v>8315</v>
      </c>
      <c r="R3830" t="s">
        <v>8316</v>
      </c>
      <c r="S3830" s="14">
        <f t="shared" si="302"/>
        <v>41944.527627314819</v>
      </c>
      <c r="T3830" s="14">
        <f t="shared" si="303"/>
        <v>42004.569293981483</v>
      </c>
      <c r="U3830">
        <f t="shared" si="299"/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301"/>
        <v>62.63</v>
      </c>
      <c r="Q3831" s="9" t="s">
        <v>8315</v>
      </c>
      <c r="R3831" t="s">
        <v>8316</v>
      </c>
      <c r="S3831" s="14">
        <f t="shared" si="302"/>
        <v>42593.865405092598</v>
      </c>
      <c r="T3831" s="14">
        <f t="shared" si="303"/>
        <v>42613.865405092598</v>
      </c>
      <c r="U3831">
        <f t="shared" si="299"/>
        <v>2016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301"/>
        <v>75</v>
      </c>
      <c r="Q3832" s="9" t="s">
        <v>8315</v>
      </c>
      <c r="R3832" t="s">
        <v>8316</v>
      </c>
      <c r="S3832" s="14">
        <f t="shared" si="302"/>
        <v>42503.740868055553</v>
      </c>
      <c r="T3832" s="14">
        <f t="shared" si="303"/>
        <v>42517.740868055553</v>
      </c>
      <c r="U3832">
        <f t="shared" si="299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301"/>
        <v>58.9</v>
      </c>
      <c r="Q3833" s="9" t="s">
        <v>8315</v>
      </c>
      <c r="R3833" t="s">
        <v>8316</v>
      </c>
      <c r="S3833" s="14">
        <f t="shared" si="302"/>
        <v>41927.848900462966</v>
      </c>
      <c r="T3833" s="14">
        <f t="shared" si="303"/>
        <v>41948.890567129631</v>
      </c>
      <c r="U3833">
        <f t="shared" si="299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301"/>
        <v>139.56</v>
      </c>
      <c r="Q3834" s="9" t="s">
        <v>8315</v>
      </c>
      <c r="R3834" t="s">
        <v>8316</v>
      </c>
      <c r="S3834" s="14">
        <f t="shared" si="302"/>
        <v>42375.114988425921</v>
      </c>
      <c r="T3834" s="14">
        <f t="shared" si="303"/>
        <v>42420.114988425921</v>
      </c>
      <c r="U3834">
        <f t="shared" si="299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301"/>
        <v>70</v>
      </c>
      <c r="Q3835" s="9" t="s">
        <v>8315</v>
      </c>
      <c r="R3835" t="s">
        <v>8316</v>
      </c>
      <c r="S3835" s="14">
        <f t="shared" si="302"/>
        <v>41963.872361111105</v>
      </c>
      <c r="T3835" s="14">
        <f t="shared" si="303"/>
        <v>41974.797916666663</v>
      </c>
      <c r="U3835">
        <f t="shared" si="299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>
        <f t="shared" si="301"/>
        <v>57.39</v>
      </c>
      <c r="Q3836" s="9" t="s">
        <v>8315</v>
      </c>
      <c r="R3836" t="s">
        <v>8316</v>
      </c>
      <c r="S3836" s="14">
        <f t="shared" si="302"/>
        <v>42143.445219907408</v>
      </c>
      <c r="T3836" s="14">
        <f t="shared" si="303"/>
        <v>42173.445219907408</v>
      </c>
      <c r="U3836">
        <f t="shared" si="299"/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>
        <f t="shared" si="301"/>
        <v>40</v>
      </c>
      <c r="Q3837" s="9" t="s">
        <v>8315</v>
      </c>
      <c r="R3837" t="s">
        <v>8316</v>
      </c>
      <c r="S3837" s="14">
        <f t="shared" si="302"/>
        <v>42460.94222222222</v>
      </c>
      <c r="T3837" s="14">
        <f t="shared" si="303"/>
        <v>42481.94222222222</v>
      </c>
      <c r="U3837">
        <f t="shared" si="299"/>
        <v>2016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301"/>
        <v>64.290000000000006</v>
      </c>
      <c r="Q3838" s="9" t="s">
        <v>8315</v>
      </c>
      <c r="R3838" t="s">
        <v>8316</v>
      </c>
      <c r="S3838" s="14">
        <f t="shared" si="302"/>
        <v>42553.926527777774</v>
      </c>
      <c r="T3838" s="14">
        <f t="shared" si="303"/>
        <v>42585.172916666663</v>
      </c>
      <c r="U3838">
        <f t="shared" si="299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301"/>
        <v>120.12</v>
      </c>
      <c r="Q3839" s="9" t="s">
        <v>8315</v>
      </c>
      <c r="R3839" t="s">
        <v>8316</v>
      </c>
      <c r="S3839" s="14">
        <f t="shared" si="302"/>
        <v>42152.765717592592</v>
      </c>
      <c r="T3839" s="14">
        <f t="shared" si="303"/>
        <v>42188.765717592592</v>
      </c>
      <c r="U3839">
        <f t="shared" si="299"/>
        <v>2015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301"/>
        <v>1008.24</v>
      </c>
      <c r="Q3840" s="9" t="s">
        <v>8315</v>
      </c>
      <c r="R3840" t="s">
        <v>8316</v>
      </c>
      <c r="S3840" s="14">
        <f t="shared" si="302"/>
        <v>42116.710752314815</v>
      </c>
      <c r="T3840" s="14">
        <f t="shared" si="303"/>
        <v>42146.710752314815</v>
      </c>
      <c r="U3840">
        <f t="shared" si="299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301"/>
        <v>63.28</v>
      </c>
      <c r="Q3841" s="9" t="s">
        <v>8315</v>
      </c>
      <c r="R3841" t="s">
        <v>8316</v>
      </c>
      <c r="S3841" s="14">
        <f t="shared" si="302"/>
        <v>42155.142638888887</v>
      </c>
      <c r="T3841" s="14">
        <f t="shared" si="303"/>
        <v>42215.142638888887</v>
      </c>
      <c r="U3841">
        <f t="shared" si="299"/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301"/>
        <v>21.67</v>
      </c>
      <c r="Q3842" s="9" t="s">
        <v>8315</v>
      </c>
      <c r="R3842" t="s">
        <v>8316</v>
      </c>
      <c r="S3842" s="14">
        <f t="shared" si="302"/>
        <v>42432.701724537037</v>
      </c>
      <c r="T3842" s="14">
        <f t="shared" si="303"/>
        <v>42457.660057870366</v>
      </c>
      <c r="U3842">
        <f t="shared" si="299"/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9" t="s">
        <v>8315</v>
      </c>
      <c r="R3843" t="s">
        <v>8316</v>
      </c>
      <c r="S3843" s="14">
        <f t="shared" si="302"/>
        <v>41780.785729166666</v>
      </c>
      <c r="T3843" s="14">
        <f t="shared" si="303"/>
        <v>41840.785729166666</v>
      </c>
      <c r="U3843">
        <f t="shared" ref="U3843:U3906" si="304">YEAR(S3843)</f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ref="O3886:O3905" si="305">ROUND(E3886/D3886*100,0)</f>
        <v>0</v>
      </c>
      <c r="P3886">
        <f t="shared" ref="P3886:P3905" si="306">IFERROR(ROUND(E3886/L3886,2),0)</f>
        <v>0</v>
      </c>
      <c r="Q3886" s="9" t="s">
        <v>8315</v>
      </c>
      <c r="R3886" t="s">
        <v>8357</v>
      </c>
      <c r="S3886" s="14">
        <f t="shared" ref="S3886:S3906" si="307">(((J3886/60)/60)/24)+DATE(1970,1,1)</f>
        <v>42065.791574074072</v>
      </c>
      <c r="T3886" s="14">
        <f t="shared" ref="T3886:T3906" si="308">(((I3886/60)/60)/24)+DATE(1970,1,1)</f>
        <v>42090.749907407408</v>
      </c>
      <c r="U3886">
        <f t="shared" si="304"/>
        <v>2015</v>
      </c>
    </row>
    <row r="3887" spans="1:21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s="9" t="s">
        <v>8315</v>
      </c>
      <c r="R3887" t="s">
        <v>8357</v>
      </c>
      <c r="S3887" s="14">
        <f t="shared" si="307"/>
        <v>42469.951284722221</v>
      </c>
      <c r="T3887" s="14">
        <f t="shared" si="308"/>
        <v>42499.951284722221</v>
      </c>
      <c r="U3887">
        <f t="shared" si="304"/>
        <v>2016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s="9" t="s">
        <v>8315</v>
      </c>
      <c r="R3888" t="s">
        <v>8357</v>
      </c>
      <c r="S3888" s="14">
        <f t="shared" si="307"/>
        <v>41954.228032407409</v>
      </c>
      <c r="T3888" s="14">
        <f t="shared" si="308"/>
        <v>41984.228032407409</v>
      </c>
      <c r="U3888">
        <f t="shared" si="304"/>
        <v>2014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9" t="s">
        <v>8315</v>
      </c>
      <c r="R3889" t="s">
        <v>8357</v>
      </c>
      <c r="S3889" s="14">
        <f t="shared" si="307"/>
        <v>42079.857974537037</v>
      </c>
      <c r="T3889" s="14">
        <f t="shared" si="308"/>
        <v>42125.916666666672</v>
      </c>
      <c r="U3889">
        <f t="shared" si="304"/>
        <v>2015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6"/>
        <v>38.71</v>
      </c>
      <c r="Q3890" s="9" t="s">
        <v>8315</v>
      </c>
      <c r="R3890" t="s">
        <v>8316</v>
      </c>
      <c r="S3890" s="14">
        <f t="shared" si="307"/>
        <v>42762.545810185184</v>
      </c>
      <c r="T3890" s="14">
        <f t="shared" si="308"/>
        <v>42792.545810185184</v>
      </c>
      <c r="U3890">
        <f t="shared" si="304"/>
        <v>2017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s="9" t="s">
        <v>8315</v>
      </c>
      <c r="R3891" t="s">
        <v>8316</v>
      </c>
      <c r="S3891" s="14">
        <f t="shared" si="307"/>
        <v>41977.004976851851</v>
      </c>
      <c r="T3891" s="14">
        <f t="shared" si="308"/>
        <v>42008.976388888885</v>
      </c>
      <c r="U3891">
        <f t="shared" si="304"/>
        <v>2014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s="9" t="s">
        <v>8315</v>
      </c>
      <c r="R3892" t="s">
        <v>8316</v>
      </c>
      <c r="S3892" s="14">
        <f t="shared" si="307"/>
        <v>42171.758611111116</v>
      </c>
      <c r="T3892" s="14">
        <f t="shared" si="308"/>
        <v>42231.758611111116</v>
      </c>
      <c r="U3892">
        <f t="shared" si="304"/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s="9" t="s">
        <v>8315</v>
      </c>
      <c r="R3893" t="s">
        <v>8316</v>
      </c>
      <c r="S3893" s="14">
        <f t="shared" si="307"/>
        <v>42056.1324537037</v>
      </c>
      <c r="T3893" s="14">
        <f t="shared" si="308"/>
        <v>42086.207638888889</v>
      </c>
      <c r="U3893">
        <f t="shared" si="304"/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s="9" t="s">
        <v>8315</v>
      </c>
      <c r="R3894" t="s">
        <v>8316</v>
      </c>
      <c r="S3894" s="14">
        <f t="shared" si="307"/>
        <v>41867.652280092596</v>
      </c>
      <c r="T3894" s="14">
        <f t="shared" si="308"/>
        <v>41875.291666666664</v>
      </c>
      <c r="U3894">
        <f t="shared" si="304"/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s="9" t="s">
        <v>8315</v>
      </c>
      <c r="R3895" t="s">
        <v>8316</v>
      </c>
      <c r="S3895" s="14">
        <f t="shared" si="307"/>
        <v>41779.657870370371</v>
      </c>
      <c r="T3895" s="14">
        <f t="shared" si="308"/>
        <v>41821.25</v>
      </c>
      <c r="U3895">
        <f t="shared" si="304"/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s="9" t="s">
        <v>8315</v>
      </c>
      <c r="R3896" t="s">
        <v>8316</v>
      </c>
      <c r="S3896" s="14">
        <f t="shared" si="307"/>
        <v>42679.958472222221</v>
      </c>
      <c r="T3896" s="14">
        <f t="shared" si="308"/>
        <v>42710.207638888889</v>
      </c>
      <c r="U3896">
        <f t="shared" si="304"/>
        <v>2016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s="9" t="s">
        <v>8315</v>
      </c>
      <c r="R3897" t="s">
        <v>8316</v>
      </c>
      <c r="S3897" s="14">
        <f t="shared" si="307"/>
        <v>42032.250208333338</v>
      </c>
      <c r="T3897" s="14">
        <f t="shared" si="308"/>
        <v>42063.250208333338</v>
      </c>
      <c r="U3897">
        <f t="shared" si="304"/>
        <v>2015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 s="9" t="s">
        <v>8315</v>
      </c>
      <c r="R3898" t="s">
        <v>8316</v>
      </c>
      <c r="S3898" s="14">
        <f t="shared" si="307"/>
        <v>41793.191875000004</v>
      </c>
      <c r="T3898" s="14">
        <f t="shared" si="308"/>
        <v>41807.191875000004</v>
      </c>
      <c r="U3898">
        <f t="shared" si="304"/>
        <v>2014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s="9" t="s">
        <v>8315</v>
      </c>
      <c r="R3899" t="s">
        <v>8316</v>
      </c>
      <c r="S3899" s="14">
        <f t="shared" si="307"/>
        <v>41982.87364583333</v>
      </c>
      <c r="T3899" s="14">
        <f t="shared" si="308"/>
        <v>42012.87364583333</v>
      </c>
      <c r="U3899">
        <f t="shared" si="304"/>
        <v>2014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 s="9" t="s">
        <v>8315</v>
      </c>
      <c r="R3900" t="s">
        <v>8316</v>
      </c>
      <c r="S3900" s="14">
        <f t="shared" si="307"/>
        <v>42193.482291666667</v>
      </c>
      <c r="T3900" s="14">
        <f t="shared" si="308"/>
        <v>42233.666666666672</v>
      </c>
      <c r="U3900">
        <f t="shared" si="304"/>
        <v>2015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 s="9" t="s">
        <v>8315</v>
      </c>
      <c r="R3901" t="s">
        <v>8316</v>
      </c>
      <c r="S3901" s="14">
        <f t="shared" si="307"/>
        <v>41843.775011574071</v>
      </c>
      <c r="T3901" s="14">
        <f t="shared" si="308"/>
        <v>41863.775011574071</v>
      </c>
      <c r="U3901">
        <f t="shared" si="304"/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 s="9" t="s">
        <v>8315</v>
      </c>
      <c r="R3902" t="s">
        <v>8316</v>
      </c>
      <c r="S3902" s="14">
        <f t="shared" si="307"/>
        <v>42136.092488425929</v>
      </c>
      <c r="T3902" s="14">
        <f t="shared" si="308"/>
        <v>42166.092488425929</v>
      </c>
      <c r="U3902">
        <f t="shared" si="304"/>
        <v>2015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 s="9" t="s">
        <v>8315</v>
      </c>
      <c r="R3903" t="s">
        <v>8316</v>
      </c>
      <c r="S3903" s="14">
        <f t="shared" si="307"/>
        <v>42317.826377314821</v>
      </c>
      <c r="T3903" s="14">
        <f t="shared" si="308"/>
        <v>42357.826377314821</v>
      </c>
      <c r="U3903">
        <f t="shared" si="304"/>
        <v>2015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 s="9" t="s">
        <v>8315</v>
      </c>
      <c r="R3904" t="s">
        <v>8316</v>
      </c>
      <c r="S3904" s="14">
        <f t="shared" si="307"/>
        <v>42663.468078703707</v>
      </c>
      <c r="T3904" s="14">
        <f t="shared" si="308"/>
        <v>42688.509745370371</v>
      </c>
      <c r="U3904">
        <f t="shared" si="304"/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6"/>
        <v>0</v>
      </c>
      <c r="Q3905" s="9" t="s">
        <v>8315</v>
      </c>
      <c r="R3905" t="s">
        <v>8316</v>
      </c>
      <c r="S3905" s="14">
        <f t="shared" si="307"/>
        <v>42186.01116898148</v>
      </c>
      <c r="T3905" s="14">
        <f t="shared" si="308"/>
        <v>42230.818055555559</v>
      </c>
      <c r="U3905">
        <f t="shared" si="304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9">ROUND(E3906/D3906*100,0)</f>
        <v>0</v>
      </c>
      <c r="P3906">
        <f t="shared" ref="P3906:P3969" si="310">IFERROR(ROUND(E3906/L3906,2),0)</f>
        <v>1.5</v>
      </c>
      <c r="Q3906" s="9" t="s">
        <v>8315</v>
      </c>
      <c r="R3906" t="s">
        <v>8316</v>
      </c>
      <c r="S3906" s="14">
        <f t="shared" si="307"/>
        <v>42095.229166666672</v>
      </c>
      <c r="T3906" s="14">
        <f t="shared" si="308"/>
        <v>42109.211111111115</v>
      </c>
      <c r="U3906">
        <f t="shared" si="304"/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9"/>
        <v>12</v>
      </c>
      <c r="P3907">
        <f t="shared" si="310"/>
        <v>24.71</v>
      </c>
      <c r="Q3907" s="9" t="s">
        <v>8315</v>
      </c>
      <c r="R3907" t="s">
        <v>8316</v>
      </c>
      <c r="S3907" s="14">
        <f t="shared" ref="S3907:S3970" si="311">(((J3907/60)/60)/24)+DATE(1970,1,1)</f>
        <v>42124.623877314814</v>
      </c>
      <c r="T3907" s="14">
        <f t="shared" ref="T3907:T3970" si="312">(((I3907/60)/60)/24)+DATE(1970,1,1)</f>
        <v>42166.958333333328</v>
      </c>
      <c r="U3907">
        <f t="shared" ref="U3907:U3970" si="313">YEAR(S3907)</f>
        <v>2015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67</v>
      </c>
      <c r="P3908">
        <f t="shared" si="310"/>
        <v>63.13</v>
      </c>
      <c r="Q3908" s="9" t="s">
        <v>8315</v>
      </c>
      <c r="R3908" t="s">
        <v>8316</v>
      </c>
      <c r="S3908" s="14">
        <f t="shared" si="311"/>
        <v>42143.917743055557</v>
      </c>
      <c r="T3908" s="14">
        <f t="shared" si="312"/>
        <v>42181.559027777781</v>
      </c>
      <c r="U3908">
        <f t="shared" si="313"/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10"/>
        <v>38.25</v>
      </c>
      <c r="Q3909" s="9" t="s">
        <v>8315</v>
      </c>
      <c r="R3909" t="s">
        <v>8316</v>
      </c>
      <c r="S3909" s="14">
        <f t="shared" si="311"/>
        <v>41906.819513888891</v>
      </c>
      <c r="T3909" s="14">
        <f t="shared" si="312"/>
        <v>41938.838888888888</v>
      </c>
      <c r="U3909">
        <f t="shared" si="313"/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10"/>
        <v>16.25</v>
      </c>
      <c r="Q3910" s="9" t="s">
        <v>8315</v>
      </c>
      <c r="R3910" t="s">
        <v>8316</v>
      </c>
      <c r="S3910" s="14">
        <f t="shared" si="311"/>
        <v>41834.135370370372</v>
      </c>
      <c r="T3910" s="14">
        <f t="shared" si="312"/>
        <v>41849.135370370372</v>
      </c>
      <c r="U3910">
        <f t="shared" si="313"/>
        <v>2014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10"/>
        <v>33.75</v>
      </c>
      <c r="Q3911" s="9" t="s">
        <v>8315</v>
      </c>
      <c r="R3911" t="s">
        <v>8316</v>
      </c>
      <c r="S3911" s="14">
        <f t="shared" si="311"/>
        <v>41863.359282407408</v>
      </c>
      <c r="T3911" s="14">
        <f t="shared" si="312"/>
        <v>41893.359282407408</v>
      </c>
      <c r="U3911">
        <f t="shared" si="313"/>
        <v>2014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10"/>
        <v>61.67</v>
      </c>
      <c r="Q3912" s="9" t="s">
        <v>8315</v>
      </c>
      <c r="R3912" t="s">
        <v>8316</v>
      </c>
      <c r="S3912" s="14">
        <f t="shared" si="311"/>
        <v>42224.756909722222</v>
      </c>
      <c r="T3912" s="14">
        <f t="shared" si="312"/>
        <v>42254.756909722222</v>
      </c>
      <c r="U3912">
        <f t="shared" si="313"/>
        <v>2015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10"/>
        <v>83.14</v>
      </c>
      <c r="Q3913" s="9" t="s">
        <v>8315</v>
      </c>
      <c r="R3913" t="s">
        <v>8316</v>
      </c>
      <c r="S3913" s="14">
        <f t="shared" si="311"/>
        <v>41939.8122337963</v>
      </c>
      <c r="T3913" s="14">
        <f t="shared" si="312"/>
        <v>41969.853900462964</v>
      </c>
      <c r="U3913">
        <f t="shared" si="313"/>
        <v>2014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10"/>
        <v>1</v>
      </c>
      <c r="Q3914" s="9" t="s">
        <v>8315</v>
      </c>
      <c r="R3914" t="s">
        <v>8316</v>
      </c>
      <c r="S3914" s="14">
        <f t="shared" si="311"/>
        <v>42059.270023148143</v>
      </c>
      <c r="T3914" s="14">
        <f t="shared" si="312"/>
        <v>42119.190972222219</v>
      </c>
      <c r="U3914">
        <f t="shared" si="313"/>
        <v>2015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10"/>
        <v>142.86000000000001</v>
      </c>
      <c r="Q3915" s="9" t="s">
        <v>8315</v>
      </c>
      <c r="R3915" t="s">
        <v>8316</v>
      </c>
      <c r="S3915" s="14">
        <f t="shared" si="311"/>
        <v>42308.211215277777</v>
      </c>
      <c r="T3915" s="14">
        <f t="shared" si="312"/>
        <v>42338.252881944441</v>
      </c>
      <c r="U3915">
        <f t="shared" si="313"/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10"/>
        <v>33.67</v>
      </c>
      <c r="Q3916" s="9" t="s">
        <v>8315</v>
      </c>
      <c r="R3916" t="s">
        <v>8316</v>
      </c>
      <c r="S3916" s="14">
        <f t="shared" si="311"/>
        <v>42114.818935185183</v>
      </c>
      <c r="T3916" s="14">
        <f t="shared" si="312"/>
        <v>42134.957638888889</v>
      </c>
      <c r="U3916">
        <f t="shared" si="313"/>
        <v>2015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10"/>
        <v>5</v>
      </c>
      <c r="Q3917" s="9" t="s">
        <v>8315</v>
      </c>
      <c r="R3917" t="s">
        <v>8316</v>
      </c>
      <c r="S3917" s="14">
        <f t="shared" si="311"/>
        <v>42492.98505787037</v>
      </c>
      <c r="T3917" s="14">
        <f t="shared" si="312"/>
        <v>42522.98505787037</v>
      </c>
      <c r="U3917">
        <f t="shared" si="313"/>
        <v>2016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10"/>
        <v>0</v>
      </c>
      <c r="Q3918" s="9" t="s">
        <v>8315</v>
      </c>
      <c r="R3918" t="s">
        <v>8316</v>
      </c>
      <c r="S3918" s="14">
        <f t="shared" si="311"/>
        <v>42494.471666666665</v>
      </c>
      <c r="T3918" s="14">
        <f t="shared" si="312"/>
        <v>42524.471666666665</v>
      </c>
      <c r="U3918">
        <f t="shared" si="313"/>
        <v>2016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10"/>
        <v>10</v>
      </c>
      <c r="Q3919" s="9" t="s">
        <v>8315</v>
      </c>
      <c r="R3919" t="s">
        <v>8316</v>
      </c>
      <c r="S3919" s="14">
        <f t="shared" si="311"/>
        <v>41863.527326388888</v>
      </c>
      <c r="T3919" s="14">
        <f t="shared" si="312"/>
        <v>41893.527326388888</v>
      </c>
      <c r="U3919">
        <f t="shared" si="313"/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10"/>
        <v>40</v>
      </c>
      <c r="Q3920" s="9" t="s">
        <v>8315</v>
      </c>
      <c r="R3920" t="s">
        <v>8316</v>
      </c>
      <c r="S3920" s="14">
        <f t="shared" si="311"/>
        <v>41843.664618055554</v>
      </c>
      <c r="T3920" s="14">
        <f t="shared" si="312"/>
        <v>41855.666666666664</v>
      </c>
      <c r="U3920">
        <f t="shared" si="313"/>
        <v>2014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10"/>
        <v>30</v>
      </c>
      <c r="Q3921" s="9" t="s">
        <v>8315</v>
      </c>
      <c r="R3921" t="s">
        <v>8316</v>
      </c>
      <c r="S3921" s="14">
        <f t="shared" si="311"/>
        <v>42358.684872685189</v>
      </c>
      <c r="T3921" s="14">
        <f t="shared" si="312"/>
        <v>42387</v>
      </c>
      <c r="U3921">
        <f t="shared" si="313"/>
        <v>2015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10"/>
        <v>45</v>
      </c>
      <c r="Q3922" s="9" t="s">
        <v>8315</v>
      </c>
      <c r="R3922" t="s">
        <v>8316</v>
      </c>
      <c r="S3922" s="14">
        <f t="shared" si="311"/>
        <v>42657.38726851852</v>
      </c>
      <c r="T3922" s="14">
        <f t="shared" si="312"/>
        <v>42687.428935185191</v>
      </c>
      <c r="U3922">
        <f t="shared" si="313"/>
        <v>2016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10"/>
        <v>0</v>
      </c>
      <c r="Q3923" s="9" t="s">
        <v>8315</v>
      </c>
      <c r="R3923" t="s">
        <v>8316</v>
      </c>
      <c r="S3923" s="14">
        <f t="shared" si="311"/>
        <v>41926.542303240742</v>
      </c>
      <c r="T3923" s="14">
        <f t="shared" si="312"/>
        <v>41938.75</v>
      </c>
      <c r="U3923">
        <f t="shared" si="313"/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10"/>
        <v>10.17</v>
      </c>
      <c r="Q3924" s="9" t="s">
        <v>8315</v>
      </c>
      <c r="R3924" t="s">
        <v>8316</v>
      </c>
      <c r="S3924" s="14">
        <f t="shared" si="311"/>
        <v>42020.768634259264</v>
      </c>
      <c r="T3924" s="14">
        <f t="shared" si="312"/>
        <v>42065.958333333328</v>
      </c>
      <c r="U3924">
        <f t="shared" si="313"/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10"/>
        <v>81.41</v>
      </c>
      <c r="Q3925" s="9" t="s">
        <v>8315</v>
      </c>
      <c r="R3925" t="s">
        <v>8316</v>
      </c>
      <c r="S3925" s="14">
        <f t="shared" si="311"/>
        <v>42075.979988425926</v>
      </c>
      <c r="T3925" s="14">
        <f t="shared" si="312"/>
        <v>42103.979988425926</v>
      </c>
      <c r="U3925">
        <f t="shared" si="313"/>
        <v>2015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10"/>
        <v>57.25</v>
      </c>
      <c r="Q3926" s="9" t="s">
        <v>8315</v>
      </c>
      <c r="R3926" t="s">
        <v>8316</v>
      </c>
      <c r="S3926" s="14">
        <f t="shared" si="311"/>
        <v>41786.959745370368</v>
      </c>
      <c r="T3926" s="14">
        <f t="shared" si="312"/>
        <v>41816.959745370368</v>
      </c>
      <c r="U3926">
        <f t="shared" si="313"/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10"/>
        <v>5</v>
      </c>
      <c r="Q3927" s="9" t="s">
        <v>8315</v>
      </c>
      <c r="R3927" t="s">
        <v>8316</v>
      </c>
      <c r="S3927" s="14">
        <f t="shared" si="311"/>
        <v>41820.870821759258</v>
      </c>
      <c r="T3927" s="14">
        <f t="shared" si="312"/>
        <v>41850.870821759258</v>
      </c>
      <c r="U3927">
        <f t="shared" si="313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10"/>
        <v>15</v>
      </c>
      <c r="Q3928" s="9" t="s">
        <v>8315</v>
      </c>
      <c r="R3928" t="s">
        <v>8316</v>
      </c>
      <c r="S3928" s="14">
        <f t="shared" si="311"/>
        <v>41970.085046296299</v>
      </c>
      <c r="T3928" s="14">
        <f t="shared" si="312"/>
        <v>42000.085046296299</v>
      </c>
      <c r="U3928">
        <f t="shared" si="313"/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10"/>
        <v>12.5</v>
      </c>
      <c r="Q3929" s="9" t="s">
        <v>8315</v>
      </c>
      <c r="R3929" t="s">
        <v>8316</v>
      </c>
      <c r="S3929" s="14">
        <f t="shared" si="311"/>
        <v>41830.267407407409</v>
      </c>
      <c r="T3929" s="14">
        <f t="shared" si="312"/>
        <v>41860.267407407409</v>
      </c>
      <c r="U3929">
        <f t="shared" si="313"/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10"/>
        <v>93</v>
      </c>
      <c r="Q3930" s="9" t="s">
        <v>8315</v>
      </c>
      <c r="R3930" t="s">
        <v>8316</v>
      </c>
      <c r="S3930" s="14">
        <f t="shared" si="311"/>
        <v>42265.683182870373</v>
      </c>
      <c r="T3930" s="14">
        <f t="shared" si="312"/>
        <v>42293.207638888889</v>
      </c>
      <c r="U3930">
        <f t="shared" si="313"/>
        <v>2015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10"/>
        <v>32.36</v>
      </c>
      <c r="Q3931" s="9" t="s">
        <v>8315</v>
      </c>
      <c r="R3931" t="s">
        <v>8316</v>
      </c>
      <c r="S3931" s="14">
        <f t="shared" si="311"/>
        <v>42601.827141203699</v>
      </c>
      <c r="T3931" s="14">
        <f t="shared" si="312"/>
        <v>42631.827141203699</v>
      </c>
      <c r="U3931">
        <f t="shared" si="313"/>
        <v>2016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10"/>
        <v>0</v>
      </c>
      <c r="Q3932" s="9" t="s">
        <v>8315</v>
      </c>
      <c r="R3932" t="s">
        <v>8316</v>
      </c>
      <c r="S3932" s="14">
        <f t="shared" si="311"/>
        <v>42433.338749999995</v>
      </c>
      <c r="T3932" s="14">
        <f t="shared" si="312"/>
        <v>42461.25</v>
      </c>
      <c r="U3932">
        <f t="shared" si="313"/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10"/>
        <v>0</v>
      </c>
      <c r="Q3933" s="9" t="s">
        <v>8315</v>
      </c>
      <c r="R3933" t="s">
        <v>8316</v>
      </c>
      <c r="S3933" s="14">
        <f t="shared" si="311"/>
        <v>42228.151701388888</v>
      </c>
      <c r="T3933" s="14">
        <f t="shared" si="312"/>
        <v>42253.151701388888</v>
      </c>
      <c r="U3933">
        <f t="shared" si="313"/>
        <v>2015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10"/>
        <v>1</v>
      </c>
      <c r="Q3934" s="9" t="s">
        <v>8315</v>
      </c>
      <c r="R3934" t="s">
        <v>8316</v>
      </c>
      <c r="S3934" s="14">
        <f t="shared" si="311"/>
        <v>42415.168564814812</v>
      </c>
      <c r="T3934" s="14">
        <f t="shared" si="312"/>
        <v>42445.126898148148</v>
      </c>
      <c r="U3934">
        <f t="shared" si="313"/>
        <v>2016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>
        <f t="shared" si="310"/>
        <v>91.83</v>
      </c>
      <c r="Q3935" s="9" t="s">
        <v>8315</v>
      </c>
      <c r="R3935" t="s">
        <v>8316</v>
      </c>
      <c r="S3935" s="14">
        <f t="shared" si="311"/>
        <v>42538.968310185184</v>
      </c>
      <c r="T3935" s="14">
        <f t="shared" si="312"/>
        <v>42568.029861111107</v>
      </c>
      <c r="U3935">
        <f t="shared" si="313"/>
        <v>2016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>
        <f t="shared" si="310"/>
        <v>45.83</v>
      </c>
      <c r="Q3936" s="9" t="s">
        <v>8315</v>
      </c>
      <c r="R3936" t="s">
        <v>8316</v>
      </c>
      <c r="S3936" s="14">
        <f t="shared" si="311"/>
        <v>42233.671747685185</v>
      </c>
      <c r="T3936" s="14">
        <f t="shared" si="312"/>
        <v>42278.541666666672</v>
      </c>
      <c r="U3936">
        <f t="shared" si="313"/>
        <v>2015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>
        <f t="shared" si="310"/>
        <v>57.17</v>
      </c>
      <c r="Q3937" s="9" t="s">
        <v>8315</v>
      </c>
      <c r="R3937" t="s">
        <v>8316</v>
      </c>
      <c r="S3937" s="14">
        <f t="shared" si="311"/>
        <v>42221.656782407401</v>
      </c>
      <c r="T3937" s="14">
        <f t="shared" si="312"/>
        <v>42281.656782407401</v>
      </c>
      <c r="U3937">
        <f t="shared" si="313"/>
        <v>2015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>
        <f t="shared" si="310"/>
        <v>0</v>
      </c>
      <c r="Q3938" s="9" t="s">
        <v>8315</v>
      </c>
      <c r="R3938" t="s">
        <v>8316</v>
      </c>
      <c r="S3938" s="14">
        <f t="shared" si="311"/>
        <v>42675.262962962966</v>
      </c>
      <c r="T3938" s="14">
        <f t="shared" si="312"/>
        <v>42705.304629629631</v>
      </c>
      <c r="U3938">
        <f t="shared" si="313"/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>
        <f t="shared" si="310"/>
        <v>248.5</v>
      </c>
      <c r="Q3939" s="9" t="s">
        <v>8315</v>
      </c>
      <c r="R3939" t="s">
        <v>8316</v>
      </c>
      <c r="S3939" s="14">
        <f t="shared" si="311"/>
        <v>42534.631481481483</v>
      </c>
      <c r="T3939" s="14">
        <f t="shared" si="312"/>
        <v>42562.631481481483</v>
      </c>
      <c r="U3939">
        <f t="shared" si="313"/>
        <v>2016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>
        <f t="shared" si="310"/>
        <v>79.400000000000006</v>
      </c>
      <c r="Q3940" s="9" t="s">
        <v>8315</v>
      </c>
      <c r="R3940" t="s">
        <v>8316</v>
      </c>
      <c r="S3940" s="14">
        <f t="shared" si="311"/>
        <v>42151.905717592599</v>
      </c>
      <c r="T3940" s="14">
        <f t="shared" si="312"/>
        <v>42182.905717592599</v>
      </c>
      <c r="U3940">
        <f t="shared" si="313"/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10"/>
        <v>5</v>
      </c>
      <c r="Q3941" s="9" t="s">
        <v>8315</v>
      </c>
      <c r="R3941" t="s">
        <v>8316</v>
      </c>
      <c r="S3941" s="14">
        <f t="shared" si="311"/>
        <v>41915.400219907409</v>
      </c>
      <c r="T3941" s="14">
        <f t="shared" si="312"/>
        <v>41919.1875</v>
      </c>
      <c r="U3941">
        <f t="shared" si="313"/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10"/>
        <v>5.5</v>
      </c>
      <c r="Q3942" s="9" t="s">
        <v>8315</v>
      </c>
      <c r="R3942" t="s">
        <v>8316</v>
      </c>
      <c r="S3942" s="14">
        <f t="shared" si="311"/>
        <v>41961.492488425924</v>
      </c>
      <c r="T3942" s="14">
        <f t="shared" si="312"/>
        <v>42006.492488425924</v>
      </c>
      <c r="U3942">
        <f t="shared" si="313"/>
        <v>2014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>
        <f t="shared" si="310"/>
        <v>25</v>
      </c>
      <c r="Q3943" s="9" t="s">
        <v>8315</v>
      </c>
      <c r="R3943" t="s">
        <v>8316</v>
      </c>
      <c r="S3943" s="14">
        <f t="shared" si="311"/>
        <v>41940.587233796294</v>
      </c>
      <c r="T3943" s="14">
        <f t="shared" si="312"/>
        <v>41968.041666666672</v>
      </c>
      <c r="U3943">
        <f t="shared" si="313"/>
        <v>2014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>
        <f t="shared" si="310"/>
        <v>0</v>
      </c>
      <c r="Q3944" s="9" t="s">
        <v>8315</v>
      </c>
      <c r="R3944" t="s">
        <v>8316</v>
      </c>
      <c r="S3944" s="14">
        <f t="shared" si="311"/>
        <v>42111.904097222221</v>
      </c>
      <c r="T3944" s="14">
        <f t="shared" si="312"/>
        <v>42171.904097222221</v>
      </c>
      <c r="U3944">
        <f t="shared" si="313"/>
        <v>2015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>
        <f t="shared" si="310"/>
        <v>137.08000000000001</v>
      </c>
      <c r="Q3945" s="9" t="s">
        <v>8315</v>
      </c>
      <c r="R3945" t="s">
        <v>8316</v>
      </c>
      <c r="S3945" s="14">
        <f t="shared" si="311"/>
        <v>42279.778564814813</v>
      </c>
      <c r="T3945" s="14">
        <f t="shared" si="312"/>
        <v>42310.701388888891</v>
      </c>
      <c r="U3945">
        <f t="shared" si="313"/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>
        <f t="shared" si="310"/>
        <v>0</v>
      </c>
      <c r="Q3946" s="9" t="s">
        <v>8315</v>
      </c>
      <c r="R3946" t="s">
        <v>8316</v>
      </c>
      <c r="S3946" s="14">
        <f t="shared" si="311"/>
        <v>42213.662905092591</v>
      </c>
      <c r="T3946" s="14">
        <f t="shared" si="312"/>
        <v>42243.662905092591</v>
      </c>
      <c r="U3946">
        <f t="shared" si="313"/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10"/>
        <v>5</v>
      </c>
      <c r="Q3947" s="9" t="s">
        <v>8315</v>
      </c>
      <c r="R3947" t="s">
        <v>8316</v>
      </c>
      <c r="S3947" s="14">
        <f t="shared" si="311"/>
        <v>42109.801712962959</v>
      </c>
      <c r="T3947" s="14">
        <f t="shared" si="312"/>
        <v>42139.801712962959</v>
      </c>
      <c r="U3947">
        <f t="shared" si="313"/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>
        <f t="shared" si="310"/>
        <v>39</v>
      </c>
      <c r="Q3948" s="9" t="s">
        <v>8315</v>
      </c>
      <c r="R3948" t="s">
        <v>8316</v>
      </c>
      <c r="S3948" s="14">
        <f t="shared" si="311"/>
        <v>42031.833587962959</v>
      </c>
      <c r="T3948" s="14">
        <f t="shared" si="312"/>
        <v>42063.333333333328</v>
      </c>
      <c r="U3948">
        <f t="shared" si="313"/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>
        <f t="shared" si="310"/>
        <v>50.5</v>
      </c>
      <c r="Q3949" s="9" t="s">
        <v>8315</v>
      </c>
      <c r="R3949" t="s">
        <v>8316</v>
      </c>
      <c r="S3949" s="14">
        <f t="shared" si="311"/>
        <v>42615.142870370371</v>
      </c>
      <c r="T3949" s="14">
        <f t="shared" si="312"/>
        <v>42645.142870370371</v>
      </c>
      <c r="U3949">
        <f t="shared" si="313"/>
        <v>2016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>
        <f t="shared" si="310"/>
        <v>0</v>
      </c>
      <c r="Q3950" s="9" t="s">
        <v>8315</v>
      </c>
      <c r="R3950" t="s">
        <v>8316</v>
      </c>
      <c r="S3950" s="14">
        <f t="shared" si="311"/>
        <v>41829.325497685182</v>
      </c>
      <c r="T3950" s="14">
        <f t="shared" si="312"/>
        <v>41889.325497685182</v>
      </c>
      <c r="U3950">
        <f t="shared" si="313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>
        <f t="shared" si="310"/>
        <v>49.28</v>
      </c>
      <c r="Q3951" s="9" t="s">
        <v>8315</v>
      </c>
      <c r="R3951" t="s">
        <v>8316</v>
      </c>
      <c r="S3951" s="14">
        <f t="shared" si="311"/>
        <v>42016.120613425926</v>
      </c>
      <c r="T3951" s="14">
        <f t="shared" si="312"/>
        <v>42046.120613425926</v>
      </c>
      <c r="U3951">
        <f t="shared" si="313"/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>
        <f t="shared" si="310"/>
        <v>25</v>
      </c>
      <c r="Q3952" s="9" t="s">
        <v>8315</v>
      </c>
      <c r="R3952" t="s">
        <v>8316</v>
      </c>
      <c r="S3952" s="14">
        <f t="shared" si="311"/>
        <v>42439.702314814815</v>
      </c>
      <c r="T3952" s="14">
        <f t="shared" si="312"/>
        <v>42468.774305555555</v>
      </c>
      <c r="U3952">
        <f t="shared" si="313"/>
        <v>2016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10"/>
        <v>1</v>
      </c>
      <c r="Q3953" s="9" t="s">
        <v>8315</v>
      </c>
      <c r="R3953" t="s">
        <v>8316</v>
      </c>
      <c r="S3953" s="14">
        <f t="shared" si="311"/>
        <v>42433.825717592597</v>
      </c>
      <c r="T3953" s="14">
        <f t="shared" si="312"/>
        <v>42493.784050925926</v>
      </c>
      <c r="U3953">
        <f t="shared" si="313"/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10"/>
        <v>25</v>
      </c>
      <c r="Q3954" s="9" t="s">
        <v>8315</v>
      </c>
      <c r="R3954" t="s">
        <v>8316</v>
      </c>
      <c r="S3954" s="14">
        <f t="shared" si="311"/>
        <v>42243.790393518517</v>
      </c>
      <c r="T3954" s="14">
        <f t="shared" si="312"/>
        <v>42303.790393518517</v>
      </c>
      <c r="U3954">
        <f t="shared" si="313"/>
        <v>2015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>
        <f t="shared" si="310"/>
        <v>0</v>
      </c>
      <c r="Q3955" s="9" t="s">
        <v>8315</v>
      </c>
      <c r="R3955" t="s">
        <v>8316</v>
      </c>
      <c r="S3955" s="14">
        <f t="shared" si="311"/>
        <v>42550.048449074078</v>
      </c>
      <c r="T3955" s="14">
        <f t="shared" si="312"/>
        <v>42580.978472222225</v>
      </c>
      <c r="U3955">
        <f t="shared" si="313"/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>
        <f t="shared" si="310"/>
        <v>0</v>
      </c>
      <c r="Q3956" s="9" t="s">
        <v>8315</v>
      </c>
      <c r="R3956" t="s">
        <v>8316</v>
      </c>
      <c r="S3956" s="14">
        <f t="shared" si="311"/>
        <v>41774.651203703703</v>
      </c>
      <c r="T3956" s="14">
        <f t="shared" si="312"/>
        <v>41834.651203703703</v>
      </c>
      <c r="U3956">
        <f t="shared" si="313"/>
        <v>2014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>
        <f t="shared" si="310"/>
        <v>53.13</v>
      </c>
      <c r="Q3957" s="9" t="s">
        <v>8315</v>
      </c>
      <c r="R3957" t="s">
        <v>8316</v>
      </c>
      <c r="S3957" s="14">
        <f t="shared" si="311"/>
        <v>42306.848854166667</v>
      </c>
      <c r="T3957" s="14">
        <f t="shared" si="312"/>
        <v>42336.890520833331</v>
      </c>
      <c r="U3957">
        <f t="shared" si="313"/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>
        <f t="shared" si="310"/>
        <v>0</v>
      </c>
      <c r="Q3958" s="9" t="s">
        <v>8315</v>
      </c>
      <c r="R3958" t="s">
        <v>8316</v>
      </c>
      <c r="S3958" s="14">
        <f t="shared" si="311"/>
        <v>42457.932025462964</v>
      </c>
      <c r="T3958" s="14">
        <f t="shared" si="312"/>
        <v>42485.013888888891</v>
      </c>
      <c r="U3958">
        <f t="shared" si="313"/>
        <v>2016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10"/>
        <v>7</v>
      </c>
      <c r="Q3959" s="9" t="s">
        <v>8315</v>
      </c>
      <c r="R3959" t="s">
        <v>8316</v>
      </c>
      <c r="S3959" s="14">
        <f t="shared" si="311"/>
        <v>42513.976319444439</v>
      </c>
      <c r="T3959" s="14">
        <f t="shared" si="312"/>
        <v>42559.976319444439</v>
      </c>
      <c r="U3959">
        <f t="shared" si="313"/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>
        <f t="shared" si="310"/>
        <v>40.06</v>
      </c>
      <c r="Q3960" s="9" t="s">
        <v>8315</v>
      </c>
      <c r="R3960" t="s">
        <v>8316</v>
      </c>
      <c r="S3960" s="14">
        <f t="shared" si="311"/>
        <v>41816.950370370374</v>
      </c>
      <c r="T3960" s="14">
        <f t="shared" si="312"/>
        <v>41853.583333333336</v>
      </c>
      <c r="U3960">
        <f t="shared" si="313"/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>
        <f t="shared" si="310"/>
        <v>24.33</v>
      </c>
      <c r="Q3961" s="9" t="s">
        <v>8315</v>
      </c>
      <c r="R3961" t="s">
        <v>8316</v>
      </c>
      <c r="S3961" s="14">
        <f t="shared" si="311"/>
        <v>41880.788842592592</v>
      </c>
      <c r="T3961" s="14">
        <f t="shared" si="312"/>
        <v>41910.788842592592</v>
      </c>
      <c r="U3961">
        <f t="shared" si="313"/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>
        <f t="shared" si="310"/>
        <v>11.25</v>
      </c>
      <c r="Q3962" s="9" t="s">
        <v>8315</v>
      </c>
      <c r="R3962" t="s">
        <v>8316</v>
      </c>
      <c r="S3962" s="14">
        <f t="shared" si="311"/>
        <v>42342.845555555556</v>
      </c>
      <c r="T3962" s="14">
        <f t="shared" si="312"/>
        <v>42372.845555555556</v>
      </c>
      <c r="U3962">
        <f t="shared" si="313"/>
        <v>2015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10"/>
        <v>10.5</v>
      </c>
      <c r="Q3963" s="9" t="s">
        <v>8315</v>
      </c>
      <c r="R3963" t="s">
        <v>8316</v>
      </c>
      <c r="S3963" s="14">
        <f t="shared" si="311"/>
        <v>41745.891319444447</v>
      </c>
      <c r="T3963" s="14">
        <f t="shared" si="312"/>
        <v>41767.891319444447</v>
      </c>
      <c r="U3963">
        <f t="shared" si="313"/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>
        <f t="shared" si="310"/>
        <v>15</v>
      </c>
      <c r="Q3964" s="9" t="s">
        <v>8315</v>
      </c>
      <c r="R3964" t="s">
        <v>8316</v>
      </c>
      <c r="S3964" s="14">
        <f t="shared" si="311"/>
        <v>42311.621458333335</v>
      </c>
      <c r="T3964" s="14">
        <f t="shared" si="312"/>
        <v>42336.621458333335</v>
      </c>
      <c r="U3964">
        <f t="shared" si="313"/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>
        <f t="shared" si="310"/>
        <v>0</v>
      </c>
      <c r="Q3965" s="9" t="s">
        <v>8315</v>
      </c>
      <c r="R3965" t="s">
        <v>8316</v>
      </c>
      <c r="S3965" s="14">
        <f t="shared" si="311"/>
        <v>42296.154131944444</v>
      </c>
      <c r="T3965" s="14">
        <f t="shared" si="312"/>
        <v>42326.195798611108</v>
      </c>
      <c r="U3965">
        <f t="shared" si="313"/>
        <v>2015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>
        <f t="shared" si="310"/>
        <v>42</v>
      </c>
      <c r="Q3966" s="9" t="s">
        <v>8315</v>
      </c>
      <c r="R3966" t="s">
        <v>8316</v>
      </c>
      <c r="S3966" s="14">
        <f t="shared" si="311"/>
        <v>42053.722060185188</v>
      </c>
      <c r="T3966" s="14">
        <f t="shared" si="312"/>
        <v>42113.680393518516</v>
      </c>
      <c r="U3966">
        <f t="shared" si="313"/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>
        <f t="shared" si="310"/>
        <v>71.25</v>
      </c>
      <c r="Q3967" s="9" t="s">
        <v>8315</v>
      </c>
      <c r="R3967" t="s">
        <v>8316</v>
      </c>
      <c r="S3967" s="14">
        <f t="shared" si="311"/>
        <v>42414.235879629632</v>
      </c>
      <c r="T3967" s="14">
        <f t="shared" si="312"/>
        <v>42474.194212962961</v>
      </c>
      <c r="U3967">
        <f t="shared" si="313"/>
        <v>2016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>
        <f t="shared" si="310"/>
        <v>22.5</v>
      </c>
      <c r="Q3968" s="9" t="s">
        <v>8315</v>
      </c>
      <c r="R3968" t="s">
        <v>8316</v>
      </c>
      <c r="S3968" s="14">
        <f t="shared" si="311"/>
        <v>41801.711550925924</v>
      </c>
      <c r="T3968" s="14">
        <f t="shared" si="312"/>
        <v>41844.124305555553</v>
      </c>
      <c r="U3968">
        <f t="shared" si="313"/>
        <v>2014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>
        <f t="shared" si="310"/>
        <v>41</v>
      </c>
      <c r="Q3969" s="9" t="s">
        <v>8315</v>
      </c>
      <c r="R3969" t="s">
        <v>8316</v>
      </c>
      <c r="S3969" s="14">
        <f t="shared" si="311"/>
        <v>42770.290590277778</v>
      </c>
      <c r="T3969" s="14">
        <f t="shared" si="312"/>
        <v>42800.290590277778</v>
      </c>
      <c r="U3969">
        <f t="shared" si="313"/>
        <v>2017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4">ROUND(E3970/D3970*100,0)</f>
        <v>11</v>
      </c>
      <c r="P3970">
        <f t="shared" ref="P3970:P4033" si="315">IFERROR(ROUND(E3970/L3970,2),0)</f>
        <v>47.91</v>
      </c>
      <c r="Q3970" s="9" t="s">
        <v>8315</v>
      </c>
      <c r="R3970" t="s">
        <v>8316</v>
      </c>
      <c r="S3970" s="14">
        <f t="shared" si="311"/>
        <v>42452.815659722226</v>
      </c>
      <c r="T3970" s="14">
        <f t="shared" si="312"/>
        <v>42512.815659722226</v>
      </c>
      <c r="U3970">
        <f t="shared" si="313"/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4"/>
        <v>7</v>
      </c>
      <c r="P3971">
        <f t="shared" si="315"/>
        <v>35.17</v>
      </c>
      <c r="Q3971" s="9" t="s">
        <v>8315</v>
      </c>
      <c r="R3971" t="s">
        <v>8316</v>
      </c>
      <c r="S3971" s="14">
        <f t="shared" ref="S3971:S4034" si="316">(((J3971/60)/60)/24)+DATE(1970,1,1)</f>
        <v>42601.854699074072</v>
      </c>
      <c r="T3971" s="14">
        <f t="shared" ref="T3971:T4034" si="317">(((I3971/60)/60)/24)+DATE(1970,1,1)</f>
        <v>42611.163194444445</v>
      </c>
      <c r="U3971">
        <f t="shared" ref="U3971:U4034" si="318">YEAR(S3971)</f>
        <v>2016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5"/>
        <v>5.5</v>
      </c>
      <c r="Q3972" s="9" t="s">
        <v>8315</v>
      </c>
      <c r="R3972" t="s">
        <v>8316</v>
      </c>
      <c r="S3972" s="14">
        <f t="shared" si="316"/>
        <v>42447.863553240735</v>
      </c>
      <c r="T3972" s="14">
        <f t="shared" si="317"/>
        <v>42477.863553240735</v>
      </c>
      <c r="U3972">
        <f t="shared" si="318"/>
        <v>2016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5"/>
        <v>22.67</v>
      </c>
      <c r="Q3973" s="9" t="s">
        <v>8315</v>
      </c>
      <c r="R3973" t="s">
        <v>8316</v>
      </c>
      <c r="S3973" s="14">
        <f t="shared" si="316"/>
        <v>41811.536180555559</v>
      </c>
      <c r="T3973" s="14">
        <f t="shared" si="317"/>
        <v>41841.536180555559</v>
      </c>
      <c r="U3973">
        <f t="shared" si="318"/>
        <v>2014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5"/>
        <v>26.38</v>
      </c>
      <c r="Q3974" s="9" t="s">
        <v>8315</v>
      </c>
      <c r="R3974" t="s">
        <v>8316</v>
      </c>
      <c r="S3974" s="14">
        <f t="shared" si="316"/>
        <v>41981.067523148144</v>
      </c>
      <c r="T3974" s="14">
        <f t="shared" si="317"/>
        <v>42041.067523148144</v>
      </c>
      <c r="U3974">
        <f t="shared" si="318"/>
        <v>2014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5"/>
        <v>105.54</v>
      </c>
      <c r="Q3975" s="9" t="s">
        <v>8315</v>
      </c>
      <c r="R3975" t="s">
        <v>8316</v>
      </c>
      <c r="S3975" s="14">
        <f t="shared" si="316"/>
        <v>42469.68414351852</v>
      </c>
      <c r="T3975" s="14">
        <f t="shared" si="317"/>
        <v>42499.166666666672</v>
      </c>
      <c r="U3975">
        <f t="shared" si="318"/>
        <v>2016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5"/>
        <v>29.09</v>
      </c>
      <c r="Q3976" s="9" t="s">
        <v>8315</v>
      </c>
      <c r="R3976" t="s">
        <v>8316</v>
      </c>
      <c r="S3976" s="14">
        <f t="shared" si="316"/>
        <v>42493.546851851846</v>
      </c>
      <c r="T3976" s="14">
        <f t="shared" si="317"/>
        <v>42523.546851851846</v>
      </c>
      <c r="U3976">
        <f t="shared" si="318"/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5"/>
        <v>0</v>
      </c>
      <c r="Q3977" s="9" t="s">
        <v>8315</v>
      </c>
      <c r="R3977" t="s">
        <v>8316</v>
      </c>
      <c r="S3977" s="14">
        <f t="shared" si="316"/>
        <v>42534.866875</v>
      </c>
      <c r="T3977" s="14">
        <f t="shared" si="317"/>
        <v>42564.866875</v>
      </c>
      <c r="U3977">
        <f t="shared" si="318"/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5"/>
        <v>62</v>
      </c>
      <c r="Q3978" s="9" t="s">
        <v>8315</v>
      </c>
      <c r="R3978" t="s">
        <v>8316</v>
      </c>
      <c r="S3978" s="14">
        <f t="shared" si="316"/>
        <v>41830.858344907407</v>
      </c>
      <c r="T3978" s="14">
        <f t="shared" si="317"/>
        <v>41852.291666666664</v>
      </c>
      <c r="U3978">
        <f t="shared" si="318"/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5"/>
        <v>217.5</v>
      </c>
      <c r="Q3979" s="9" t="s">
        <v>8315</v>
      </c>
      <c r="R3979" t="s">
        <v>8316</v>
      </c>
      <c r="S3979" s="14">
        <f t="shared" si="316"/>
        <v>42543.788564814815</v>
      </c>
      <c r="T3979" s="14">
        <f t="shared" si="317"/>
        <v>42573.788564814815</v>
      </c>
      <c r="U3979">
        <f t="shared" si="318"/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5"/>
        <v>26.75</v>
      </c>
      <c r="Q3980" s="9" t="s">
        <v>8315</v>
      </c>
      <c r="R3980" t="s">
        <v>8316</v>
      </c>
      <c r="S3980" s="14">
        <f t="shared" si="316"/>
        <v>41975.642974537041</v>
      </c>
      <c r="T3980" s="14">
        <f t="shared" si="317"/>
        <v>42035.642974537041</v>
      </c>
      <c r="U3980">
        <f t="shared" si="318"/>
        <v>2014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5"/>
        <v>18.329999999999998</v>
      </c>
      <c r="Q3981" s="9" t="s">
        <v>8315</v>
      </c>
      <c r="R3981" t="s">
        <v>8316</v>
      </c>
      <c r="S3981" s="14">
        <f t="shared" si="316"/>
        <v>42069.903437500005</v>
      </c>
      <c r="T3981" s="14">
        <f t="shared" si="317"/>
        <v>42092.833333333328</v>
      </c>
      <c r="U3981">
        <f t="shared" si="318"/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5"/>
        <v>64.290000000000006</v>
      </c>
      <c r="Q3982" s="9" t="s">
        <v>8315</v>
      </c>
      <c r="R3982" t="s">
        <v>8316</v>
      </c>
      <c r="S3982" s="14">
        <f t="shared" si="316"/>
        <v>41795.598923611113</v>
      </c>
      <c r="T3982" s="14">
        <f t="shared" si="317"/>
        <v>41825.598923611113</v>
      </c>
      <c r="U3982">
        <f t="shared" si="318"/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5"/>
        <v>175</v>
      </c>
      <c r="Q3983" s="9" t="s">
        <v>8315</v>
      </c>
      <c r="R3983" t="s">
        <v>8316</v>
      </c>
      <c r="S3983" s="14">
        <f t="shared" si="316"/>
        <v>42508.179965277777</v>
      </c>
      <c r="T3983" s="14">
        <f t="shared" si="317"/>
        <v>42568.179965277777</v>
      </c>
      <c r="U3983">
        <f t="shared" si="318"/>
        <v>2016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5"/>
        <v>34</v>
      </c>
      <c r="Q3984" s="9" t="s">
        <v>8315</v>
      </c>
      <c r="R3984" t="s">
        <v>8316</v>
      </c>
      <c r="S3984" s="14">
        <f t="shared" si="316"/>
        <v>42132.809953703705</v>
      </c>
      <c r="T3984" s="14">
        <f t="shared" si="317"/>
        <v>42192.809953703705</v>
      </c>
      <c r="U3984">
        <f t="shared" si="318"/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5"/>
        <v>84.28</v>
      </c>
      <c r="Q3985" s="9" t="s">
        <v>8315</v>
      </c>
      <c r="R3985" t="s">
        <v>8316</v>
      </c>
      <c r="S3985" s="14">
        <f t="shared" si="316"/>
        <v>41747.86986111111</v>
      </c>
      <c r="T3985" s="14">
        <f t="shared" si="317"/>
        <v>41779.290972222225</v>
      </c>
      <c r="U3985">
        <f t="shared" si="318"/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5"/>
        <v>9.5</v>
      </c>
      <c r="Q3986" s="9" t="s">
        <v>8315</v>
      </c>
      <c r="R3986" t="s">
        <v>8316</v>
      </c>
      <c r="S3986" s="14">
        <f t="shared" si="316"/>
        <v>41920.963472222218</v>
      </c>
      <c r="T3986" s="14">
        <f t="shared" si="317"/>
        <v>41951</v>
      </c>
      <c r="U3986">
        <f t="shared" si="318"/>
        <v>2014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5"/>
        <v>33.74</v>
      </c>
      <c r="Q3987" s="9" t="s">
        <v>8315</v>
      </c>
      <c r="R3987" t="s">
        <v>8316</v>
      </c>
      <c r="S3987" s="14">
        <f t="shared" si="316"/>
        <v>42399.707407407404</v>
      </c>
      <c r="T3987" s="14">
        <f t="shared" si="317"/>
        <v>42420.878472222219</v>
      </c>
      <c r="U3987">
        <f t="shared" si="318"/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5"/>
        <v>37.54</v>
      </c>
      <c r="Q3988" s="9" t="s">
        <v>8315</v>
      </c>
      <c r="R3988" t="s">
        <v>8316</v>
      </c>
      <c r="S3988" s="14">
        <f t="shared" si="316"/>
        <v>42467.548541666663</v>
      </c>
      <c r="T3988" s="14">
        <f t="shared" si="317"/>
        <v>42496.544444444444</v>
      </c>
      <c r="U3988">
        <f t="shared" si="318"/>
        <v>2016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5"/>
        <v>11.62</v>
      </c>
      <c r="Q3989" s="9" t="s">
        <v>8315</v>
      </c>
      <c r="R3989" t="s">
        <v>8316</v>
      </c>
      <c r="S3989" s="14">
        <f t="shared" si="316"/>
        <v>41765.92465277778</v>
      </c>
      <c r="T3989" s="14">
        <f t="shared" si="317"/>
        <v>41775.92465277778</v>
      </c>
      <c r="U3989">
        <f t="shared" si="318"/>
        <v>2014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5"/>
        <v>8</v>
      </c>
      <c r="Q3990" s="9" t="s">
        <v>8315</v>
      </c>
      <c r="R3990" t="s">
        <v>8316</v>
      </c>
      <c r="S3990" s="14">
        <f t="shared" si="316"/>
        <v>42230.08116898148</v>
      </c>
      <c r="T3990" s="14">
        <f t="shared" si="317"/>
        <v>42245.08116898148</v>
      </c>
      <c r="U3990">
        <f t="shared" si="318"/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5"/>
        <v>0</v>
      </c>
      <c r="Q3991" s="9" t="s">
        <v>8315</v>
      </c>
      <c r="R3991" t="s">
        <v>8316</v>
      </c>
      <c r="S3991" s="14">
        <f t="shared" si="316"/>
        <v>42286.749780092592</v>
      </c>
      <c r="T3991" s="14">
        <f t="shared" si="317"/>
        <v>42316.791446759264</v>
      </c>
      <c r="U3991">
        <f t="shared" si="318"/>
        <v>2015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5"/>
        <v>23</v>
      </c>
      <c r="Q3992" s="9" t="s">
        <v>8315</v>
      </c>
      <c r="R3992" t="s">
        <v>8316</v>
      </c>
      <c r="S3992" s="14">
        <f t="shared" si="316"/>
        <v>42401.672372685185</v>
      </c>
      <c r="T3992" s="14">
        <f t="shared" si="317"/>
        <v>42431.672372685185</v>
      </c>
      <c r="U3992">
        <f t="shared" si="318"/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5"/>
        <v>100</v>
      </c>
      <c r="Q3993" s="9" t="s">
        <v>8315</v>
      </c>
      <c r="R3993" t="s">
        <v>8316</v>
      </c>
      <c r="S3993" s="14">
        <f t="shared" si="316"/>
        <v>42125.644467592589</v>
      </c>
      <c r="T3993" s="14">
        <f t="shared" si="317"/>
        <v>42155.644467592589</v>
      </c>
      <c r="U3993">
        <f t="shared" si="318"/>
        <v>2015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5"/>
        <v>60.11</v>
      </c>
      <c r="Q3994" s="9" t="s">
        <v>8315</v>
      </c>
      <c r="R3994" t="s">
        <v>8316</v>
      </c>
      <c r="S3994" s="14">
        <f t="shared" si="316"/>
        <v>42289.94049768518</v>
      </c>
      <c r="T3994" s="14">
        <f t="shared" si="317"/>
        <v>42349.982164351852</v>
      </c>
      <c r="U3994">
        <f t="shared" si="318"/>
        <v>2015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5"/>
        <v>3</v>
      </c>
      <c r="Q3995" s="9" t="s">
        <v>8315</v>
      </c>
      <c r="R3995" t="s">
        <v>8316</v>
      </c>
      <c r="S3995" s="14">
        <f t="shared" si="316"/>
        <v>42107.864722222221</v>
      </c>
      <c r="T3995" s="14">
        <f t="shared" si="317"/>
        <v>42137.864722222221</v>
      </c>
      <c r="U3995">
        <f t="shared" si="318"/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5"/>
        <v>5</v>
      </c>
      <c r="Q3996" s="9" t="s">
        <v>8315</v>
      </c>
      <c r="R3996" t="s">
        <v>8316</v>
      </c>
      <c r="S3996" s="14">
        <f t="shared" si="316"/>
        <v>41809.389930555553</v>
      </c>
      <c r="T3996" s="14">
        <f t="shared" si="317"/>
        <v>41839.389930555553</v>
      </c>
      <c r="U3996">
        <f t="shared" si="318"/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5"/>
        <v>17.5</v>
      </c>
      <c r="Q3997" s="9" t="s">
        <v>8315</v>
      </c>
      <c r="R3997" t="s">
        <v>8316</v>
      </c>
      <c r="S3997" s="14">
        <f t="shared" si="316"/>
        <v>42019.683761574073</v>
      </c>
      <c r="T3997" s="14">
        <f t="shared" si="317"/>
        <v>42049.477083333331</v>
      </c>
      <c r="U3997">
        <f t="shared" si="318"/>
        <v>2015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5"/>
        <v>29.24</v>
      </c>
      <c r="Q3998" s="9" t="s">
        <v>8315</v>
      </c>
      <c r="R3998" t="s">
        <v>8316</v>
      </c>
      <c r="S3998" s="14">
        <f t="shared" si="316"/>
        <v>41950.26694444444</v>
      </c>
      <c r="T3998" s="14">
        <f t="shared" si="317"/>
        <v>41963.669444444444</v>
      </c>
      <c r="U3998">
        <f t="shared" si="318"/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>
        <f t="shared" si="315"/>
        <v>0</v>
      </c>
      <c r="Q3999" s="9" t="s">
        <v>8315</v>
      </c>
      <c r="R3999" t="s">
        <v>8316</v>
      </c>
      <c r="S3999" s="14">
        <f t="shared" si="316"/>
        <v>42069.391446759255</v>
      </c>
      <c r="T3999" s="14">
        <f t="shared" si="317"/>
        <v>42099.349780092598</v>
      </c>
      <c r="U3999">
        <f t="shared" si="318"/>
        <v>2015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5"/>
        <v>59.58</v>
      </c>
      <c r="Q4000" s="9" t="s">
        <v>8315</v>
      </c>
      <c r="R4000" t="s">
        <v>8316</v>
      </c>
      <c r="S4000" s="14">
        <f t="shared" si="316"/>
        <v>42061.963263888887</v>
      </c>
      <c r="T4000" s="14">
        <f t="shared" si="317"/>
        <v>42091.921597222223</v>
      </c>
      <c r="U4000">
        <f t="shared" si="318"/>
        <v>2015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5"/>
        <v>82.57</v>
      </c>
      <c r="Q4001" s="9" t="s">
        <v>8315</v>
      </c>
      <c r="R4001" t="s">
        <v>8316</v>
      </c>
      <c r="S4001" s="14">
        <f t="shared" si="316"/>
        <v>41842.828680555554</v>
      </c>
      <c r="T4001" s="14">
        <f t="shared" si="317"/>
        <v>41882.827650462961</v>
      </c>
      <c r="U4001">
        <f t="shared" si="318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5"/>
        <v>10</v>
      </c>
      <c r="Q4002" s="9" t="s">
        <v>8315</v>
      </c>
      <c r="R4002" t="s">
        <v>8316</v>
      </c>
      <c r="S4002" s="14">
        <f t="shared" si="316"/>
        <v>42437.64534722222</v>
      </c>
      <c r="T4002" s="14">
        <f t="shared" si="317"/>
        <v>42497.603680555556</v>
      </c>
      <c r="U4002">
        <f t="shared" si="318"/>
        <v>2016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5"/>
        <v>32.36</v>
      </c>
      <c r="Q4003" s="9" t="s">
        <v>8315</v>
      </c>
      <c r="R4003" t="s">
        <v>8316</v>
      </c>
      <c r="S4003" s="14">
        <f t="shared" si="316"/>
        <v>42775.964212962965</v>
      </c>
      <c r="T4003" s="14">
        <f t="shared" si="317"/>
        <v>42795.791666666672</v>
      </c>
      <c r="U4003">
        <f t="shared" si="318"/>
        <v>2017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5"/>
        <v>5.75</v>
      </c>
      <c r="Q4004" s="9" t="s">
        <v>8315</v>
      </c>
      <c r="R4004" t="s">
        <v>8316</v>
      </c>
      <c r="S4004" s="14">
        <f t="shared" si="316"/>
        <v>41879.043530092589</v>
      </c>
      <c r="T4004" s="14">
        <f t="shared" si="317"/>
        <v>41909.043530092589</v>
      </c>
      <c r="U4004">
        <f t="shared" si="318"/>
        <v>2014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5"/>
        <v>100.5</v>
      </c>
      <c r="Q4005" s="9" t="s">
        <v>8315</v>
      </c>
      <c r="R4005" t="s">
        <v>8316</v>
      </c>
      <c r="S4005" s="14">
        <f t="shared" si="316"/>
        <v>42020.587349537032</v>
      </c>
      <c r="T4005" s="14">
        <f t="shared" si="317"/>
        <v>42050.587349537032</v>
      </c>
      <c r="U4005">
        <f t="shared" si="318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5"/>
        <v>1</v>
      </c>
      <c r="Q4006" s="9" t="s">
        <v>8315</v>
      </c>
      <c r="R4006" t="s">
        <v>8316</v>
      </c>
      <c r="S4006" s="14">
        <f t="shared" si="316"/>
        <v>41890.16269675926</v>
      </c>
      <c r="T4006" s="14">
        <f t="shared" si="317"/>
        <v>41920.16269675926</v>
      </c>
      <c r="U4006">
        <f t="shared" si="318"/>
        <v>2014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5"/>
        <v>20</v>
      </c>
      <c r="Q4007" s="9" t="s">
        <v>8315</v>
      </c>
      <c r="R4007" t="s">
        <v>8316</v>
      </c>
      <c r="S4007" s="14">
        <f t="shared" si="316"/>
        <v>41872.807696759257</v>
      </c>
      <c r="T4007" s="14">
        <f t="shared" si="317"/>
        <v>41932.807696759257</v>
      </c>
      <c r="U4007">
        <f t="shared" si="318"/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5"/>
        <v>2</v>
      </c>
      <c r="Q4008" s="9" t="s">
        <v>8315</v>
      </c>
      <c r="R4008" t="s">
        <v>8316</v>
      </c>
      <c r="S4008" s="14">
        <f t="shared" si="316"/>
        <v>42391.772997685184</v>
      </c>
      <c r="T4008" s="14">
        <f t="shared" si="317"/>
        <v>42416.772997685184</v>
      </c>
      <c r="U4008">
        <f t="shared" si="318"/>
        <v>2016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5"/>
        <v>5</v>
      </c>
      <c r="Q4009" s="9" t="s">
        <v>8315</v>
      </c>
      <c r="R4009" t="s">
        <v>8316</v>
      </c>
      <c r="S4009" s="14">
        <f t="shared" si="316"/>
        <v>41848.772928240738</v>
      </c>
      <c r="T4009" s="14">
        <f t="shared" si="317"/>
        <v>41877.686111111114</v>
      </c>
      <c r="U4009">
        <f t="shared" si="318"/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5"/>
        <v>15</v>
      </c>
      <c r="Q4010" s="9" t="s">
        <v>8315</v>
      </c>
      <c r="R4010" t="s">
        <v>8316</v>
      </c>
      <c r="S4010" s="14">
        <f t="shared" si="316"/>
        <v>42177.964201388888</v>
      </c>
      <c r="T4010" s="14">
        <f t="shared" si="317"/>
        <v>42207.964201388888</v>
      </c>
      <c r="U4010">
        <f t="shared" si="318"/>
        <v>2015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5"/>
        <v>25</v>
      </c>
      <c r="Q4011" s="9" t="s">
        <v>8315</v>
      </c>
      <c r="R4011" t="s">
        <v>8316</v>
      </c>
      <c r="S4011" s="14">
        <f t="shared" si="316"/>
        <v>41851.700925925928</v>
      </c>
      <c r="T4011" s="14">
        <f t="shared" si="317"/>
        <v>41891.700925925928</v>
      </c>
      <c r="U4011">
        <f t="shared" si="318"/>
        <v>2014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5"/>
        <v>45.84</v>
      </c>
      <c r="Q4012" s="9" t="s">
        <v>8315</v>
      </c>
      <c r="R4012" t="s">
        <v>8316</v>
      </c>
      <c r="S4012" s="14">
        <f t="shared" si="316"/>
        <v>41921.770439814813</v>
      </c>
      <c r="T4012" s="14">
        <f t="shared" si="317"/>
        <v>41938.770439814813</v>
      </c>
      <c r="U4012">
        <f t="shared" si="318"/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5"/>
        <v>4.75</v>
      </c>
      <c r="Q4013" s="9" t="s">
        <v>8315</v>
      </c>
      <c r="R4013" t="s">
        <v>8316</v>
      </c>
      <c r="S4013" s="14">
        <f t="shared" si="316"/>
        <v>42002.54488425926</v>
      </c>
      <c r="T4013" s="14">
        <f t="shared" si="317"/>
        <v>42032.54488425926</v>
      </c>
      <c r="U4013">
        <f t="shared" si="318"/>
        <v>2014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15"/>
        <v>0</v>
      </c>
      <c r="Q4014" s="9" t="s">
        <v>8315</v>
      </c>
      <c r="R4014" t="s">
        <v>8316</v>
      </c>
      <c r="S4014" s="14">
        <f t="shared" si="316"/>
        <v>42096.544548611113</v>
      </c>
      <c r="T4014" s="14">
        <f t="shared" si="317"/>
        <v>42126.544548611113</v>
      </c>
      <c r="U4014">
        <f t="shared" si="318"/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5"/>
        <v>13</v>
      </c>
      <c r="Q4015" s="9" t="s">
        <v>8315</v>
      </c>
      <c r="R4015" t="s">
        <v>8316</v>
      </c>
      <c r="S4015" s="14">
        <f t="shared" si="316"/>
        <v>42021.301192129627</v>
      </c>
      <c r="T4015" s="14">
        <f t="shared" si="317"/>
        <v>42051.301192129627</v>
      </c>
      <c r="U4015">
        <f t="shared" si="318"/>
        <v>2015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15"/>
        <v>0</v>
      </c>
      <c r="Q4016" s="9" t="s">
        <v>8315</v>
      </c>
      <c r="R4016" t="s">
        <v>8316</v>
      </c>
      <c r="S4016" s="14">
        <f t="shared" si="316"/>
        <v>42419.246168981481</v>
      </c>
      <c r="T4016" s="14">
        <f t="shared" si="317"/>
        <v>42434.246168981481</v>
      </c>
      <c r="U4016">
        <f t="shared" si="318"/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5"/>
        <v>1</v>
      </c>
      <c r="Q4017" s="9" t="s">
        <v>8315</v>
      </c>
      <c r="R4017" t="s">
        <v>8316</v>
      </c>
      <c r="S4017" s="14">
        <f t="shared" si="316"/>
        <v>42174.780821759254</v>
      </c>
      <c r="T4017" s="14">
        <f t="shared" si="317"/>
        <v>42204.780821759254</v>
      </c>
      <c r="U4017">
        <f t="shared" si="318"/>
        <v>2015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5"/>
        <v>10</v>
      </c>
      <c r="Q4018" s="9" t="s">
        <v>8315</v>
      </c>
      <c r="R4018" t="s">
        <v>8316</v>
      </c>
      <c r="S4018" s="14">
        <f t="shared" si="316"/>
        <v>41869.872685185182</v>
      </c>
      <c r="T4018" s="14">
        <f t="shared" si="317"/>
        <v>41899.872685185182</v>
      </c>
      <c r="U4018">
        <f t="shared" si="318"/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5"/>
        <v>52.5</v>
      </c>
      <c r="Q4019" s="9" t="s">
        <v>8315</v>
      </c>
      <c r="R4019" t="s">
        <v>8316</v>
      </c>
      <c r="S4019" s="14">
        <f t="shared" si="316"/>
        <v>41856.672152777777</v>
      </c>
      <c r="T4019" s="14">
        <f t="shared" si="317"/>
        <v>41886.672152777777</v>
      </c>
      <c r="U4019">
        <f t="shared" si="318"/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5"/>
        <v>32.5</v>
      </c>
      <c r="Q4020" s="9" t="s">
        <v>8315</v>
      </c>
      <c r="R4020" t="s">
        <v>8316</v>
      </c>
      <c r="S4020" s="14">
        <f t="shared" si="316"/>
        <v>42620.91097222222</v>
      </c>
      <c r="T4020" s="14">
        <f t="shared" si="317"/>
        <v>42650.91097222222</v>
      </c>
      <c r="U4020">
        <f t="shared" si="318"/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5"/>
        <v>7.25</v>
      </c>
      <c r="Q4021" s="9" t="s">
        <v>8315</v>
      </c>
      <c r="R4021" t="s">
        <v>8316</v>
      </c>
      <c r="S4021" s="14">
        <f t="shared" si="316"/>
        <v>42417.675879629634</v>
      </c>
      <c r="T4021" s="14">
        <f t="shared" si="317"/>
        <v>42475.686111111107</v>
      </c>
      <c r="U4021">
        <f t="shared" si="318"/>
        <v>2016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5"/>
        <v>33.33</v>
      </c>
      <c r="Q4022" s="9" t="s">
        <v>8315</v>
      </c>
      <c r="R4022" t="s">
        <v>8316</v>
      </c>
      <c r="S4022" s="14">
        <f t="shared" si="316"/>
        <v>42057.190960648149</v>
      </c>
      <c r="T4022" s="14">
        <f t="shared" si="317"/>
        <v>42087.149293981478</v>
      </c>
      <c r="U4022">
        <f t="shared" si="318"/>
        <v>2015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5"/>
        <v>62.5</v>
      </c>
      <c r="Q4023" s="9" t="s">
        <v>8315</v>
      </c>
      <c r="R4023" t="s">
        <v>8316</v>
      </c>
      <c r="S4023" s="14">
        <f t="shared" si="316"/>
        <v>41878.911550925928</v>
      </c>
      <c r="T4023" s="14">
        <f t="shared" si="317"/>
        <v>41938.911550925928</v>
      </c>
      <c r="U4023">
        <f t="shared" si="318"/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5"/>
        <v>63.56</v>
      </c>
      <c r="Q4024" s="9" t="s">
        <v>8315</v>
      </c>
      <c r="R4024" t="s">
        <v>8316</v>
      </c>
      <c r="S4024" s="14">
        <f t="shared" si="316"/>
        <v>41990.584108796291</v>
      </c>
      <c r="T4024" s="14">
        <f t="shared" si="317"/>
        <v>42036.120833333334</v>
      </c>
      <c r="U4024">
        <f t="shared" si="318"/>
        <v>2014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5"/>
        <v>0</v>
      </c>
      <c r="Q4025" s="9" t="s">
        <v>8315</v>
      </c>
      <c r="R4025" t="s">
        <v>8316</v>
      </c>
      <c r="S4025" s="14">
        <f t="shared" si="316"/>
        <v>42408.999571759254</v>
      </c>
      <c r="T4025" s="14">
        <f t="shared" si="317"/>
        <v>42453.957905092597</v>
      </c>
      <c r="U4025">
        <f t="shared" si="318"/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si="315"/>
        <v>10</v>
      </c>
      <c r="Q4026" s="9" t="s">
        <v>8315</v>
      </c>
      <c r="R4026" t="s">
        <v>8316</v>
      </c>
      <c r="S4026" s="14">
        <f t="shared" si="316"/>
        <v>42217.670104166667</v>
      </c>
      <c r="T4026" s="14">
        <f t="shared" si="317"/>
        <v>42247.670104166667</v>
      </c>
      <c r="U4026">
        <f t="shared" si="318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5"/>
        <v>62.5</v>
      </c>
      <c r="Q4027" s="9" t="s">
        <v>8315</v>
      </c>
      <c r="R4027" t="s">
        <v>8316</v>
      </c>
      <c r="S4027" s="14">
        <f t="shared" si="316"/>
        <v>42151.237685185188</v>
      </c>
      <c r="T4027" s="14">
        <f t="shared" si="317"/>
        <v>42211.237685185188</v>
      </c>
      <c r="U4027">
        <f t="shared" si="318"/>
        <v>2015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5"/>
        <v>0</v>
      </c>
      <c r="Q4028" s="9" t="s">
        <v>8315</v>
      </c>
      <c r="R4028" t="s">
        <v>8316</v>
      </c>
      <c r="S4028" s="14">
        <f t="shared" si="316"/>
        <v>42282.655543981484</v>
      </c>
      <c r="T4028" s="14">
        <f t="shared" si="317"/>
        <v>42342.697210648148</v>
      </c>
      <c r="U4028">
        <f t="shared" si="318"/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5"/>
        <v>30.71</v>
      </c>
      <c r="Q4029" s="9" t="s">
        <v>8315</v>
      </c>
      <c r="R4029" t="s">
        <v>8316</v>
      </c>
      <c r="S4029" s="14">
        <f t="shared" si="316"/>
        <v>42768.97084490741</v>
      </c>
      <c r="T4029" s="14">
        <f t="shared" si="317"/>
        <v>42789.041666666672</v>
      </c>
      <c r="U4029">
        <f t="shared" si="318"/>
        <v>2017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5"/>
        <v>51</v>
      </c>
      <c r="Q4030" s="9" t="s">
        <v>8315</v>
      </c>
      <c r="R4030" t="s">
        <v>8316</v>
      </c>
      <c r="S4030" s="14">
        <f t="shared" si="316"/>
        <v>41765.938657407409</v>
      </c>
      <c r="T4030" s="14">
        <f t="shared" si="317"/>
        <v>41795.938657407409</v>
      </c>
      <c r="U4030">
        <f t="shared" si="318"/>
        <v>2014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5"/>
        <v>0</v>
      </c>
      <c r="Q4031" s="9" t="s">
        <v>8315</v>
      </c>
      <c r="R4031" t="s">
        <v>8316</v>
      </c>
      <c r="S4031" s="14">
        <f t="shared" si="316"/>
        <v>42322.025115740747</v>
      </c>
      <c r="T4031" s="14">
        <f t="shared" si="317"/>
        <v>42352.025115740747</v>
      </c>
      <c r="U4031">
        <f t="shared" si="318"/>
        <v>2015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5"/>
        <v>66.67</v>
      </c>
      <c r="Q4032" s="9" t="s">
        <v>8315</v>
      </c>
      <c r="R4032" t="s">
        <v>8316</v>
      </c>
      <c r="S4032" s="14">
        <f t="shared" si="316"/>
        <v>42374.655081018514</v>
      </c>
      <c r="T4032" s="14">
        <f t="shared" si="317"/>
        <v>42403.784027777772</v>
      </c>
      <c r="U4032">
        <f t="shared" si="318"/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5"/>
        <v>0</v>
      </c>
      <c r="Q4033" s="9" t="s">
        <v>8315</v>
      </c>
      <c r="R4033" t="s">
        <v>8316</v>
      </c>
      <c r="S4033" s="14">
        <f t="shared" si="316"/>
        <v>41941.585231481484</v>
      </c>
      <c r="T4033" s="14">
        <f t="shared" si="317"/>
        <v>41991.626898148148</v>
      </c>
      <c r="U4033">
        <f t="shared" si="318"/>
        <v>2014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9">ROUND(E4034/D4034*100,0)</f>
        <v>7</v>
      </c>
      <c r="P4034">
        <f t="shared" ref="P4034:P4097" si="320">IFERROR(ROUND(E4034/L4034,2),0)</f>
        <v>59</v>
      </c>
      <c r="Q4034" s="9" t="s">
        <v>8315</v>
      </c>
      <c r="R4034" t="s">
        <v>8316</v>
      </c>
      <c r="S4034" s="14">
        <f t="shared" si="316"/>
        <v>42293.809212962966</v>
      </c>
      <c r="T4034" s="14">
        <f t="shared" si="317"/>
        <v>42353.85087962963</v>
      </c>
      <c r="U4034">
        <f t="shared" si="318"/>
        <v>2015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9"/>
        <v>26</v>
      </c>
      <c r="P4035">
        <f t="shared" si="320"/>
        <v>65.34</v>
      </c>
      <c r="Q4035" s="9" t="s">
        <v>8315</v>
      </c>
      <c r="R4035" t="s">
        <v>8316</v>
      </c>
      <c r="S4035" s="14">
        <f t="shared" ref="S4035:S4098" si="321">(((J4035/60)/60)/24)+DATE(1970,1,1)</f>
        <v>42614.268796296295</v>
      </c>
      <c r="T4035" s="14">
        <f t="shared" ref="T4035:T4098" si="322">(((I4035/60)/60)/24)+DATE(1970,1,1)</f>
        <v>42645.375</v>
      </c>
      <c r="U4035">
        <f t="shared" ref="U4035:U4098" si="323">YEAR(S4035)</f>
        <v>2016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9"/>
        <v>1</v>
      </c>
      <c r="P4036">
        <f t="shared" si="320"/>
        <v>100</v>
      </c>
      <c r="Q4036" s="9" t="s">
        <v>8315</v>
      </c>
      <c r="R4036" t="s">
        <v>8316</v>
      </c>
      <c r="S4036" s="14">
        <f t="shared" si="321"/>
        <v>42067.947337962964</v>
      </c>
      <c r="T4036" s="14">
        <f t="shared" si="322"/>
        <v>42097.905671296292</v>
      </c>
      <c r="U4036">
        <f t="shared" si="323"/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>
        <f t="shared" si="320"/>
        <v>147.4</v>
      </c>
      <c r="Q4037" s="9" t="s">
        <v>8315</v>
      </c>
      <c r="R4037" t="s">
        <v>8316</v>
      </c>
      <c r="S4037" s="14">
        <f t="shared" si="321"/>
        <v>41903.882951388885</v>
      </c>
      <c r="T4037" s="14">
        <f t="shared" si="322"/>
        <v>41933.882951388885</v>
      </c>
      <c r="U4037">
        <f t="shared" si="323"/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>
        <f t="shared" si="320"/>
        <v>166.06</v>
      </c>
      <c r="Q4038" s="9" t="s">
        <v>8315</v>
      </c>
      <c r="R4038" t="s">
        <v>8316</v>
      </c>
      <c r="S4038" s="14">
        <f t="shared" si="321"/>
        <v>41804.937083333331</v>
      </c>
      <c r="T4038" s="14">
        <f t="shared" si="322"/>
        <v>41821.9375</v>
      </c>
      <c r="U4038">
        <f t="shared" si="323"/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>
        <f t="shared" si="320"/>
        <v>40</v>
      </c>
      <c r="Q4039" s="9" t="s">
        <v>8315</v>
      </c>
      <c r="R4039" t="s">
        <v>8316</v>
      </c>
      <c r="S4039" s="14">
        <f t="shared" si="321"/>
        <v>42497.070775462969</v>
      </c>
      <c r="T4039" s="14">
        <f t="shared" si="322"/>
        <v>42514.600694444445</v>
      </c>
      <c r="U4039">
        <f t="shared" si="323"/>
        <v>2016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>
        <f t="shared" si="320"/>
        <v>75.25</v>
      </c>
      <c r="Q4040" s="9" t="s">
        <v>8315</v>
      </c>
      <c r="R4040" t="s">
        <v>8316</v>
      </c>
      <c r="S4040" s="14">
        <f t="shared" si="321"/>
        <v>41869.798726851855</v>
      </c>
      <c r="T4040" s="14">
        <f t="shared" si="322"/>
        <v>41929.798726851855</v>
      </c>
      <c r="U4040">
        <f t="shared" si="323"/>
        <v>2014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>
        <f t="shared" si="320"/>
        <v>60</v>
      </c>
      <c r="Q4041" s="9" t="s">
        <v>8315</v>
      </c>
      <c r="R4041" t="s">
        <v>8316</v>
      </c>
      <c r="S4041" s="14">
        <f t="shared" si="321"/>
        <v>42305.670914351853</v>
      </c>
      <c r="T4041" s="14">
        <f t="shared" si="322"/>
        <v>42339.249305555553</v>
      </c>
      <c r="U4041">
        <f t="shared" si="323"/>
        <v>2015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>
        <f t="shared" si="320"/>
        <v>1250</v>
      </c>
      <c r="Q4042" s="9" t="s">
        <v>8315</v>
      </c>
      <c r="R4042" t="s">
        <v>8316</v>
      </c>
      <c r="S4042" s="14">
        <f t="shared" si="321"/>
        <v>42144.231527777782</v>
      </c>
      <c r="T4042" s="14">
        <f t="shared" si="322"/>
        <v>42203.125</v>
      </c>
      <c r="U4042">
        <f t="shared" si="323"/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>
        <f t="shared" si="320"/>
        <v>10.5</v>
      </c>
      <c r="Q4043" s="9" t="s">
        <v>8315</v>
      </c>
      <c r="R4043" t="s">
        <v>8316</v>
      </c>
      <c r="S4043" s="14">
        <f t="shared" si="321"/>
        <v>42559.474004629628</v>
      </c>
      <c r="T4043" s="14">
        <f t="shared" si="322"/>
        <v>42619.474004629628</v>
      </c>
      <c r="U4043">
        <f t="shared" si="323"/>
        <v>2016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20"/>
        <v>7</v>
      </c>
      <c r="Q4044" s="9" t="s">
        <v>8315</v>
      </c>
      <c r="R4044" t="s">
        <v>8316</v>
      </c>
      <c r="S4044" s="14">
        <f t="shared" si="321"/>
        <v>41995.084074074075</v>
      </c>
      <c r="T4044" s="14">
        <f t="shared" si="322"/>
        <v>42024.802777777775</v>
      </c>
      <c r="U4044">
        <f t="shared" si="323"/>
        <v>2014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20"/>
        <v>0</v>
      </c>
      <c r="Q4045" s="9" t="s">
        <v>8315</v>
      </c>
      <c r="R4045" t="s">
        <v>8316</v>
      </c>
      <c r="S4045" s="14">
        <f t="shared" si="321"/>
        <v>41948.957465277781</v>
      </c>
      <c r="T4045" s="14">
        <f t="shared" si="322"/>
        <v>41963.957465277781</v>
      </c>
      <c r="U4045">
        <f t="shared" si="323"/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20"/>
        <v>56.25</v>
      </c>
      <c r="Q4046" s="9" t="s">
        <v>8315</v>
      </c>
      <c r="R4046" t="s">
        <v>8316</v>
      </c>
      <c r="S4046" s="14">
        <f t="shared" si="321"/>
        <v>42074.219699074078</v>
      </c>
      <c r="T4046" s="14">
        <f t="shared" si="322"/>
        <v>42104.208333333328</v>
      </c>
      <c r="U4046">
        <f t="shared" si="323"/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20"/>
        <v>1</v>
      </c>
      <c r="Q4047" s="9" t="s">
        <v>8315</v>
      </c>
      <c r="R4047" t="s">
        <v>8316</v>
      </c>
      <c r="S4047" s="14">
        <f t="shared" si="321"/>
        <v>41842.201261574075</v>
      </c>
      <c r="T4047" s="14">
        <f t="shared" si="322"/>
        <v>41872.201261574075</v>
      </c>
      <c r="U4047">
        <f t="shared" si="323"/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20"/>
        <v>38.33</v>
      </c>
      <c r="Q4048" s="9" t="s">
        <v>8315</v>
      </c>
      <c r="R4048" t="s">
        <v>8316</v>
      </c>
      <c r="S4048" s="14">
        <f t="shared" si="321"/>
        <v>41904.650578703702</v>
      </c>
      <c r="T4048" s="14">
        <f t="shared" si="322"/>
        <v>41934.650578703702</v>
      </c>
      <c r="U4048">
        <f t="shared" si="323"/>
        <v>2014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20"/>
        <v>27.5</v>
      </c>
      <c r="Q4049" s="9" t="s">
        <v>8315</v>
      </c>
      <c r="R4049" t="s">
        <v>8316</v>
      </c>
      <c r="S4049" s="14">
        <f t="shared" si="321"/>
        <v>41991.022488425922</v>
      </c>
      <c r="T4049" s="14">
        <f t="shared" si="322"/>
        <v>42015.041666666672</v>
      </c>
      <c r="U4049">
        <f t="shared" si="323"/>
        <v>2014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>
        <f t="shared" si="320"/>
        <v>32.979999999999997</v>
      </c>
      <c r="Q4050" s="9" t="s">
        <v>8315</v>
      </c>
      <c r="R4050" t="s">
        <v>8316</v>
      </c>
      <c r="S4050" s="14">
        <f t="shared" si="321"/>
        <v>42436.509108796294</v>
      </c>
      <c r="T4050" s="14">
        <f t="shared" si="322"/>
        <v>42471.467442129629</v>
      </c>
      <c r="U4050">
        <f t="shared" si="323"/>
        <v>2016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20"/>
        <v>16</v>
      </c>
      <c r="Q4051" s="9" t="s">
        <v>8315</v>
      </c>
      <c r="R4051" t="s">
        <v>8316</v>
      </c>
      <c r="S4051" s="14">
        <f t="shared" si="321"/>
        <v>42169.958506944444</v>
      </c>
      <c r="T4051" s="14">
        <f t="shared" si="322"/>
        <v>42199.958506944444</v>
      </c>
      <c r="U4051">
        <f t="shared" si="323"/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20"/>
        <v>1</v>
      </c>
      <c r="Q4052" s="9" t="s">
        <v>8315</v>
      </c>
      <c r="R4052" t="s">
        <v>8316</v>
      </c>
      <c r="S4052" s="14">
        <f t="shared" si="321"/>
        <v>41905.636469907404</v>
      </c>
      <c r="T4052" s="14">
        <f t="shared" si="322"/>
        <v>41935.636469907404</v>
      </c>
      <c r="U4052">
        <f t="shared" si="323"/>
        <v>2014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20"/>
        <v>0</v>
      </c>
      <c r="Q4053" s="9" t="s">
        <v>8315</v>
      </c>
      <c r="R4053" t="s">
        <v>8316</v>
      </c>
      <c r="S4053" s="14">
        <f t="shared" si="321"/>
        <v>41761.810150462967</v>
      </c>
      <c r="T4053" s="14">
        <f t="shared" si="322"/>
        <v>41768.286805555559</v>
      </c>
      <c r="U4053">
        <f t="shared" si="323"/>
        <v>2014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>
        <f t="shared" si="320"/>
        <v>86.62</v>
      </c>
      <c r="Q4054" s="9" t="s">
        <v>8315</v>
      </c>
      <c r="R4054" t="s">
        <v>8316</v>
      </c>
      <c r="S4054" s="14">
        <f t="shared" si="321"/>
        <v>41865.878657407404</v>
      </c>
      <c r="T4054" s="14">
        <f t="shared" si="322"/>
        <v>41925.878657407404</v>
      </c>
      <c r="U4054">
        <f t="shared" si="323"/>
        <v>2014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>
        <f t="shared" si="320"/>
        <v>55</v>
      </c>
      <c r="Q4055" s="9" t="s">
        <v>8315</v>
      </c>
      <c r="R4055" t="s">
        <v>8316</v>
      </c>
      <c r="S4055" s="14">
        <f t="shared" si="321"/>
        <v>41928.690138888887</v>
      </c>
      <c r="T4055" s="14">
        <f t="shared" si="322"/>
        <v>41958.833333333328</v>
      </c>
      <c r="U4055">
        <f t="shared" si="323"/>
        <v>2014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20"/>
        <v>0</v>
      </c>
      <c r="Q4056" s="9" t="s">
        <v>8315</v>
      </c>
      <c r="R4056" t="s">
        <v>8316</v>
      </c>
      <c r="S4056" s="14">
        <f t="shared" si="321"/>
        <v>42613.841261574074</v>
      </c>
      <c r="T4056" s="14">
        <f t="shared" si="322"/>
        <v>42644.166666666672</v>
      </c>
      <c r="U4056">
        <f t="shared" si="323"/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>
        <f t="shared" si="320"/>
        <v>41.95</v>
      </c>
      <c r="Q4057" s="9" t="s">
        <v>8315</v>
      </c>
      <c r="R4057" t="s">
        <v>8316</v>
      </c>
      <c r="S4057" s="14">
        <f t="shared" si="321"/>
        <v>41779.648506944446</v>
      </c>
      <c r="T4057" s="14">
        <f t="shared" si="322"/>
        <v>41809.648506944446</v>
      </c>
      <c r="U4057">
        <f t="shared" si="323"/>
        <v>2014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>
        <f t="shared" si="320"/>
        <v>88.33</v>
      </c>
      <c r="Q4058" s="9" t="s">
        <v>8315</v>
      </c>
      <c r="R4058" t="s">
        <v>8316</v>
      </c>
      <c r="S4058" s="14">
        <f t="shared" si="321"/>
        <v>42534.933321759265</v>
      </c>
      <c r="T4058" s="14">
        <f t="shared" si="322"/>
        <v>42554.832638888889</v>
      </c>
      <c r="U4058">
        <f t="shared" si="323"/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>
        <f t="shared" si="320"/>
        <v>129.16999999999999</v>
      </c>
      <c r="Q4059" s="9" t="s">
        <v>8315</v>
      </c>
      <c r="R4059" t="s">
        <v>8316</v>
      </c>
      <c r="S4059" s="14">
        <f t="shared" si="321"/>
        <v>42310.968518518523</v>
      </c>
      <c r="T4059" s="14">
        <f t="shared" si="322"/>
        <v>42333.958333333328</v>
      </c>
      <c r="U4059">
        <f t="shared" si="323"/>
        <v>2015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>
        <f t="shared" si="320"/>
        <v>23.75</v>
      </c>
      <c r="Q4060" s="9" t="s">
        <v>8315</v>
      </c>
      <c r="R4060" t="s">
        <v>8316</v>
      </c>
      <c r="S4060" s="14">
        <f t="shared" si="321"/>
        <v>42446.060694444444</v>
      </c>
      <c r="T4060" s="14">
        <f t="shared" si="322"/>
        <v>42461.165972222225</v>
      </c>
      <c r="U4060">
        <f t="shared" si="323"/>
        <v>2016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>
        <f t="shared" si="320"/>
        <v>35.71</v>
      </c>
      <c r="Q4061" s="9" t="s">
        <v>8315</v>
      </c>
      <c r="R4061" t="s">
        <v>8316</v>
      </c>
      <c r="S4061" s="14">
        <f t="shared" si="321"/>
        <v>41866.640648148146</v>
      </c>
      <c r="T4061" s="14">
        <f t="shared" si="322"/>
        <v>41898.125</v>
      </c>
      <c r="U4061">
        <f t="shared" si="323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>
        <f t="shared" si="320"/>
        <v>57</v>
      </c>
      <c r="Q4062" s="9" t="s">
        <v>8315</v>
      </c>
      <c r="R4062" t="s">
        <v>8316</v>
      </c>
      <c r="S4062" s="14">
        <f t="shared" si="321"/>
        <v>41779.695092592592</v>
      </c>
      <c r="T4062" s="14">
        <f t="shared" si="322"/>
        <v>41813.666666666664</v>
      </c>
      <c r="U4062">
        <f t="shared" si="323"/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>
        <f t="shared" si="320"/>
        <v>0</v>
      </c>
      <c r="Q4063" s="9" t="s">
        <v>8315</v>
      </c>
      <c r="R4063" t="s">
        <v>8316</v>
      </c>
      <c r="S4063" s="14">
        <f t="shared" si="321"/>
        <v>42421.141469907408</v>
      </c>
      <c r="T4063" s="14">
        <f t="shared" si="322"/>
        <v>42481.099803240737</v>
      </c>
      <c r="U4063">
        <f t="shared" si="323"/>
        <v>2016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2</v>
      </c>
      <c r="P4064">
        <f t="shared" si="320"/>
        <v>163.33000000000001</v>
      </c>
      <c r="Q4064" s="9" t="s">
        <v>8315</v>
      </c>
      <c r="R4064" t="s">
        <v>8316</v>
      </c>
      <c r="S4064" s="14">
        <f t="shared" si="321"/>
        <v>42523.739212962959</v>
      </c>
      <c r="T4064" s="14">
        <f t="shared" si="322"/>
        <v>42553.739212962959</v>
      </c>
      <c r="U4064">
        <f t="shared" si="323"/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1</v>
      </c>
      <c r="P4065">
        <f t="shared" si="320"/>
        <v>15</v>
      </c>
      <c r="Q4065" s="9" t="s">
        <v>8315</v>
      </c>
      <c r="R4065" t="s">
        <v>8316</v>
      </c>
      <c r="S4065" s="14">
        <f t="shared" si="321"/>
        <v>41787.681527777779</v>
      </c>
      <c r="T4065" s="14">
        <f t="shared" si="322"/>
        <v>41817.681527777779</v>
      </c>
      <c r="U4065">
        <f t="shared" si="323"/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19</v>
      </c>
      <c r="P4066">
        <f t="shared" si="320"/>
        <v>64.17</v>
      </c>
      <c r="Q4066" s="9" t="s">
        <v>8315</v>
      </c>
      <c r="R4066" t="s">
        <v>8316</v>
      </c>
      <c r="S4066" s="14">
        <f t="shared" si="321"/>
        <v>42093.588263888887</v>
      </c>
      <c r="T4066" s="14">
        <f t="shared" si="322"/>
        <v>42123.588263888887</v>
      </c>
      <c r="U4066">
        <f t="shared" si="323"/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1</v>
      </c>
      <c r="P4067">
        <f t="shared" si="320"/>
        <v>6.75</v>
      </c>
      <c r="Q4067" s="9" t="s">
        <v>8315</v>
      </c>
      <c r="R4067" t="s">
        <v>8316</v>
      </c>
      <c r="S4067" s="14">
        <f t="shared" si="321"/>
        <v>41833.951516203706</v>
      </c>
      <c r="T4067" s="14">
        <f t="shared" si="322"/>
        <v>41863.951516203706</v>
      </c>
      <c r="U4067">
        <f t="shared" si="323"/>
        <v>2014</v>
      </c>
    </row>
    <row r="4068" spans="1:21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0</v>
      </c>
      <c r="P4068">
        <f t="shared" si="320"/>
        <v>25</v>
      </c>
      <c r="Q4068" s="9" t="s">
        <v>8315</v>
      </c>
      <c r="R4068" t="s">
        <v>8316</v>
      </c>
      <c r="S4068" s="14">
        <f t="shared" si="321"/>
        <v>42479.039212962962</v>
      </c>
      <c r="T4068" s="14">
        <f t="shared" si="322"/>
        <v>42509.039212962962</v>
      </c>
      <c r="U4068">
        <f t="shared" si="323"/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61</v>
      </c>
      <c r="P4069">
        <f t="shared" si="320"/>
        <v>179.12</v>
      </c>
      <c r="Q4069" s="9" t="s">
        <v>8315</v>
      </c>
      <c r="R4069" t="s">
        <v>8316</v>
      </c>
      <c r="S4069" s="14">
        <f t="shared" si="321"/>
        <v>42235.117476851854</v>
      </c>
      <c r="T4069" s="14">
        <f t="shared" si="322"/>
        <v>42275.117476851854</v>
      </c>
      <c r="U4069">
        <f t="shared" si="323"/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1</v>
      </c>
      <c r="P4070">
        <f t="shared" si="320"/>
        <v>34.950000000000003</v>
      </c>
      <c r="Q4070" s="9" t="s">
        <v>8315</v>
      </c>
      <c r="R4070" t="s">
        <v>8316</v>
      </c>
      <c r="S4070" s="14">
        <f t="shared" si="321"/>
        <v>42718.963599537034</v>
      </c>
      <c r="T4070" s="14">
        <f t="shared" si="322"/>
        <v>42748.961805555555</v>
      </c>
      <c r="U4070">
        <f t="shared" si="323"/>
        <v>2016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34</v>
      </c>
      <c r="P4071">
        <f t="shared" si="320"/>
        <v>33.08</v>
      </c>
      <c r="Q4071" s="9" t="s">
        <v>8315</v>
      </c>
      <c r="R4071" t="s">
        <v>8316</v>
      </c>
      <c r="S4071" s="14">
        <f t="shared" si="321"/>
        <v>42022.661527777775</v>
      </c>
      <c r="T4071" s="14">
        <f t="shared" si="322"/>
        <v>42063.5</v>
      </c>
      <c r="U4071">
        <f t="shared" si="323"/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17</v>
      </c>
      <c r="P4072">
        <f t="shared" si="320"/>
        <v>27.5</v>
      </c>
      <c r="Q4072" s="9" t="s">
        <v>8315</v>
      </c>
      <c r="R4072" t="s">
        <v>8316</v>
      </c>
      <c r="S4072" s="14">
        <f t="shared" si="321"/>
        <v>42031.666898148149</v>
      </c>
      <c r="T4072" s="14">
        <f t="shared" si="322"/>
        <v>42064.125</v>
      </c>
      <c r="U4072">
        <f t="shared" si="323"/>
        <v>2015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>
        <f t="shared" si="320"/>
        <v>0</v>
      </c>
      <c r="Q4073" s="9" t="s">
        <v>8315</v>
      </c>
      <c r="R4073" t="s">
        <v>8316</v>
      </c>
      <c r="S4073" s="14">
        <f t="shared" si="321"/>
        <v>42700.804756944446</v>
      </c>
      <c r="T4073" s="14">
        <f t="shared" si="322"/>
        <v>42730.804756944446</v>
      </c>
      <c r="U4073">
        <f t="shared" si="323"/>
        <v>2016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0</v>
      </c>
      <c r="P4074">
        <f t="shared" si="320"/>
        <v>2</v>
      </c>
      <c r="Q4074" s="9" t="s">
        <v>8315</v>
      </c>
      <c r="R4074" t="s">
        <v>8316</v>
      </c>
      <c r="S4074" s="14">
        <f t="shared" si="321"/>
        <v>41812.77443287037</v>
      </c>
      <c r="T4074" s="14">
        <f t="shared" si="322"/>
        <v>41872.77443287037</v>
      </c>
      <c r="U4074">
        <f t="shared" si="323"/>
        <v>2014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1</v>
      </c>
      <c r="P4075">
        <f t="shared" si="320"/>
        <v>18.5</v>
      </c>
      <c r="Q4075" s="9" t="s">
        <v>8315</v>
      </c>
      <c r="R4075" t="s">
        <v>8316</v>
      </c>
      <c r="S4075" s="14">
        <f t="shared" si="321"/>
        <v>42078.34520833334</v>
      </c>
      <c r="T4075" s="14">
        <f t="shared" si="322"/>
        <v>42133.166666666672</v>
      </c>
      <c r="U4075">
        <f t="shared" si="323"/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27</v>
      </c>
      <c r="P4076">
        <f t="shared" si="320"/>
        <v>35</v>
      </c>
      <c r="Q4076" s="9" t="s">
        <v>8315</v>
      </c>
      <c r="R4076" t="s">
        <v>8316</v>
      </c>
      <c r="S4076" s="14">
        <f t="shared" si="321"/>
        <v>42283.552951388891</v>
      </c>
      <c r="T4076" s="14">
        <f t="shared" si="322"/>
        <v>42313.594618055555</v>
      </c>
      <c r="U4076">
        <f t="shared" si="323"/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29</v>
      </c>
      <c r="P4077">
        <f t="shared" si="320"/>
        <v>44.31</v>
      </c>
      <c r="Q4077" s="9" t="s">
        <v>8315</v>
      </c>
      <c r="R4077" t="s">
        <v>8316</v>
      </c>
      <c r="S4077" s="14">
        <f t="shared" si="321"/>
        <v>41779.045937499999</v>
      </c>
      <c r="T4077" s="14">
        <f t="shared" si="322"/>
        <v>41820.727777777778</v>
      </c>
      <c r="U4077">
        <f t="shared" si="323"/>
        <v>2014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0</v>
      </c>
      <c r="P4078">
        <f t="shared" si="320"/>
        <v>0</v>
      </c>
      <c r="Q4078" s="9" t="s">
        <v>8315</v>
      </c>
      <c r="R4078" t="s">
        <v>8316</v>
      </c>
      <c r="S4078" s="14">
        <f t="shared" si="321"/>
        <v>41905.795706018522</v>
      </c>
      <c r="T4078" s="14">
        <f t="shared" si="322"/>
        <v>41933.82708333333</v>
      </c>
      <c r="U4078">
        <f t="shared" si="323"/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9</v>
      </c>
      <c r="P4079">
        <f t="shared" si="320"/>
        <v>222.5</v>
      </c>
      <c r="Q4079" s="9" t="s">
        <v>8315</v>
      </c>
      <c r="R4079" t="s">
        <v>8316</v>
      </c>
      <c r="S4079" s="14">
        <f t="shared" si="321"/>
        <v>42695.7105787037</v>
      </c>
      <c r="T4079" s="14">
        <f t="shared" si="322"/>
        <v>42725.7105787037</v>
      </c>
      <c r="U4079">
        <f t="shared" si="323"/>
        <v>2016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>
        <f t="shared" si="320"/>
        <v>0</v>
      </c>
      <c r="Q4080" s="9" t="s">
        <v>8315</v>
      </c>
      <c r="R4080" t="s">
        <v>8316</v>
      </c>
      <c r="S4080" s="14">
        <f t="shared" si="321"/>
        <v>42732.787523148145</v>
      </c>
      <c r="T4080" s="14">
        <f t="shared" si="322"/>
        <v>42762.787523148145</v>
      </c>
      <c r="U4080">
        <f t="shared" si="323"/>
        <v>2016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0</v>
      </c>
      <c r="P4081">
        <f t="shared" si="320"/>
        <v>5</v>
      </c>
      <c r="Q4081" s="9" t="s">
        <v>8315</v>
      </c>
      <c r="R4081" t="s">
        <v>8316</v>
      </c>
      <c r="S4081" s="14">
        <f t="shared" si="321"/>
        <v>42510.938900462963</v>
      </c>
      <c r="T4081" s="14">
        <f t="shared" si="322"/>
        <v>42540.938900462963</v>
      </c>
      <c r="U4081">
        <f t="shared" si="323"/>
        <v>2016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>
        <f t="shared" si="320"/>
        <v>0</v>
      </c>
      <c r="Q4082" s="9" t="s">
        <v>8315</v>
      </c>
      <c r="R4082" t="s">
        <v>8316</v>
      </c>
      <c r="S4082" s="14">
        <f t="shared" si="321"/>
        <v>42511.698101851856</v>
      </c>
      <c r="T4082" s="14">
        <f t="shared" si="322"/>
        <v>42535.787500000006</v>
      </c>
      <c r="U4082">
        <f t="shared" si="323"/>
        <v>2016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16</v>
      </c>
      <c r="P4083">
        <f t="shared" si="320"/>
        <v>29.17</v>
      </c>
      <c r="Q4083" s="9" t="s">
        <v>8315</v>
      </c>
      <c r="R4083" t="s">
        <v>8316</v>
      </c>
      <c r="S4083" s="14">
        <f t="shared" si="321"/>
        <v>42041.581307870365</v>
      </c>
      <c r="T4083" s="14">
        <f t="shared" si="322"/>
        <v>42071.539641203708</v>
      </c>
      <c r="U4083">
        <f t="shared" si="323"/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2</v>
      </c>
      <c r="P4084">
        <f t="shared" si="320"/>
        <v>1.5</v>
      </c>
      <c r="Q4084" s="9" t="s">
        <v>8315</v>
      </c>
      <c r="R4084" t="s">
        <v>8316</v>
      </c>
      <c r="S4084" s="14">
        <f t="shared" si="321"/>
        <v>42307.189270833333</v>
      </c>
      <c r="T4084" s="14">
        <f t="shared" si="322"/>
        <v>42322.958333333328</v>
      </c>
      <c r="U4084">
        <f t="shared" si="323"/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22</v>
      </c>
      <c r="P4085">
        <f t="shared" si="320"/>
        <v>126.5</v>
      </c>
      <c r="Q4085" s="9" t="s">
        <v>8315</v>
      </c>
      <c r="R4085" t="s">
        <v>8316</v>
      </c>
      <c r="S4085" s="14">
        <f t="shared" si="321"/>
        <v>42353.761759259258</v>
      </c>
      <c r="T4085" s="14">
        <f t="shared" si="322"/>
        <v>42383.761759259258</v>
      </c>
      <c r="U4085">
        <f t="shared" si="323"/>
        <v>2015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0</v>
      </c>
      <c r="P4086">
        <f t="shared" si="320"/>
        <v>10</v>
      </c>
      <c r="Q4086" s="9" t="s">
        <v>8315</v>
      </c>
      <c r="R4086" t="s">
        <v>8316</v>
      </c>
      <c r="S4086" s="14">
        <f t="shared" si="321"/>
        <v>42622.436412037037</v>
      </c>
      <c r="T4086" s="14">
        <f t="shared" si="322"/>
        <v>42652.436412037037</v>
      </c>
      <c r="U4086">
        <f t="shared" si="323"/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0</v>
      </c>
      <c r="P4087">
        <f t="shared" si="320"/>
        <v>10</v>
      </c>
      <c r="Q4087" s="9" t="s">
        <v>8315</v>
      </c>
      <c r="R4087" t="s">
        <v>8316</v>
      </c>
      <c r="S4087" s="14">
        <f t="shared" si="321"/>
        <v>42058.603877314818</v>
      </c>
      <c r="T4087" s="14">
        <f t="shared" si="322"/>
        <v>42087.165972222225</v>
      </c>
      <c r="U4087">
        <f t="shared" si="323"/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5</v>
      </c>
      <c r="P4088">
        <f t="shared" si="320"/>
        <v>9.4</v>
      </c>
      <c r="Q4088" s="9" t="s">
        <v>8315</v>
      </c>
      <c r="R4088" t="s">
        <v>8316</v>
      </c>
      <c r="S4088" s="14">
        <f t="shared" si="321"/>
        <v>42304.940960648149</v>
      </c>
      <c r="T4088" s="14">
        <f t="shared" si="322"/>
        <v>42329.166666666672</v>
      </c>
      <c r="U4088">
        <f t="shared" si="323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>
        <f t="shared" si="320"/>
        <v>0</v>
      </c>
      <c r="Q4089" s="9" t="s">
        <v>8315</v>
      </c>
      <c r="R4089" t="s">
        <v>8316</v>
      </c>
      <c r="S4089" s="14">
        <f t="shared" si="321"/>
        <v>42538.742893518516</v>
      </c>
      <c r="T4089" s="14">
        <f t="shared" si="322"/>
        <v>42568.742893518516</v>
      </c>
      <c r="U4089">
        <f t="shared" si="323"/>
        <v>2016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11</v>
      </c>
      <c r="P4090">
        <f t="shared" si="320"/>
        <v>72</v>
      </c>
      <c r="Q4090" s="9" t="s">
        <v>8315</v>
      </c>
      <c r="R4090" t="s">
        <v>8316</v>
      </c>
      <c r="S4090" s="14">
        <f t="shared" si="321"/>
        <v>41990.612546296295</v>
      </c>
      <c r="T4090" s="14">
        <f t="shared" si="322"/>
        <v>42020.434722222228</v>
      </c>
      <c r="U4090">
        <f t="shared" si="323"/>
        <v>2014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5</v>
      </c>
      <c r="P4091">
        <f t="shared" si="320"/>
        <v>30</v>
      </c>
      <c r="Q4091" s="9" t="s">
        <v>8315</v>
      </c>
      <c r="R4091" t="s">
        <v>8316</v>
      </c>
      <c r="S4091" s="14">
        <f t="shared" si="321"/>
        <v>42122.732499999998</v>
      </c>
      <c r="T4091" s="14">
        <f t="shared" si="322"/>
        <v>42155.732638888891</v>
      </c>
      <c r="U4091">
        <f t="shared" si="323"/>
        <v>2015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3</v>
      </c>
      <c r="P4092">
        <f t="shared" si="320"/>
        <v>10.67</v>
      </c>
      <c r="Q4092" s="9" t="s">
        <v>8315</v>
      </c>
      <c r="R4092" t="s">
        <v>8316</v>
      </c>
      <c r="S4092" s="14">
        <f t="shared" si="321"/>
        <v>42209.67288194444</v>
      </c>
      <c r="T4092" s="14">
        <f t="shared" si="322"/>
        <v>42223.625</v>
      </c>
      <c r="U4092">
        <f t="shared" si="323"/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13</v>
      </c>
      <c r="P4093">
        <f t="shared" si="320"/>
        <v>25.5</v>
      </c>
      <c r="Q4093" s="9" t="s">
        <v>8315</v>
      </c>
      <c r="R4093" t="s">
        <v>8316</v>
      </c>
      <c r="S4093" s="14">
        <f t="shared" si="321"/>
        <v>41990.506377314814</v>
      </c>
      <c r="T4093" s="14">
        <f t="shared" si="322"/>
        <v>42020.506377314814</v>
      </c>
      <c r="U4093">
        <f t="shared" si="323"/>
        <v>2014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0</v>
      </c>
      <c r="P4094">
        <f t="shared" si="320"/>
        <v>20</v>
      </c>
      <c r="Q4094" s="9" t="s">
        <v>8315</v>
      </c>
      <c r="R4094" t="s">
        <v>8316</v>
      </c>
      <c r="S4094" s="14">
        <f t="shared" si="321"/>
        <v>42039.194988425923</v>
      </c>
      <c r="T4094" s="14">
        <f t="shared" si="322"/>
        <v>42099.153321759266</v>
      </c>
      <c r="U4094">
        <f t="shared" si="323"/>
        <v>2015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2</v>
      </c>
      <c r="P4095">
        <f t="shared" si="320"/>
        <v>15</v>
      </c>
      <c r="Q4095" s="9" t="s">
        <v>8315</v>
      </c>
      <c r="R4095" t="s">
        <v>8316</v>
      </c>
      <c r="S4095" s="14">
        <f t="shared" si="321"/>
        <v>42178.815891203703</v>
      </c>
      <c r="T4095" s="14">
        <f t="shared" si="322"/>
        <v>42238.815891203703</v>
      </c>
      <c r="U4095">
        <f t="shared" si="323"/>
        <v>2015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37</v>
      </c>
      <c r="P4096">
        <f t="shared" si="320"/>
        <v>91.25</v>
      </c>
      <c r="Q4096" s="9" t="s">
        <v>8315</v>
      </c>
      <c r="R4096" t="s">
        <v>8316</v>
      </c>
      <c r="S4096" s="14">
        <f t="shared" si="321"/>
        <v>41890.086805555555</v>
      </c>
      <c r="T4096" s="14">
        <f t="shared" si="322"/>
        <v>41934.207638888889</v>
      </c>
      <c r="U4096">
        <f t="shared" si="323"/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3</v>
      </c>
      <c r="P4097">
        <f t="shared" si="320"/>
        <v>800</v>
      </c>
      <c r="Q4097" s="9" t="s">
        <v>8315</v>
      </c>
      <c r="R4097" t="s">
        <v>8316</v>
      </c>
      <c r="S4097" s="14">
        <f t="shared" si="321"/>
        <v>42693.031828703708</v>
      </c>
      <c r="T4097" s="14">
        <f t="shared" si="322"/>
        <v>42723.031828703708</v>
      </c>
      <c r="U4097">
        <f t="shared" si="323"/>
        <v>2016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4">ROUND(E4098/D4098*100,0)</f>
        <v>11</v>
      </c>
      <c r="P4098">
        <f t="shared" ref="P4098:P4115" si="325">IFERROR(ROUND(E4098/L4098,2),0)</f>
        <v>80</v>
      </c>
      <c r="Q4098" s="9" t="s">
        <v>8315</v>
      </c>
      <c r="R4098" t="s">
        <v>8316</v>
      </c>
      <c r="S4098" s="14">
        <f t="shared" si="321"/>
        <v>42750.530312499999</v>
      </c>
      <c r="T4098" s="14">
        <f t="shared" si="322"/>
        <v>42794.368749999994</v>
      </c>
      <c r="U4098">
        <f t="shared" si="323"/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4"/>
        <v>0</v>
      </c>
      <c r="P4099">
        <f t="shared" si="325"/>
        <v>0</v>
      </c>
      <c r="Q4099" s="9" t="s">
        <v>8315</v>
      </c>
      <c r="R4099" t="s">
        <v>8316</v>
      </c>
      <c r="S4099" s="14">
        <f t="shared" ref="S4099:S4115" si="326">(((J4099/60)/60)/24)+DATE(1970,1,1)</f>
        <v>42344.824502314819</v>
      </c>
      <c r="T4099" s="14">
        <f t="shared" ref="T4099:T4115" si="327">(((I4099/60)/60)/24)+DATE(1970,1,1)</f>
        <v>42400.996527777781</v>
      </c>
      <c r="U4099">
        <f t="shared" ref="U4099:U4115" si="328">YEAR(S4099)</f>
        <v>2015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4"/>
        <v>0</v>
      </c>
      <c r="P4100">
        <f t="shared" si="325"/>
        <v>0</v>
      </c>
      <c r="Q4100" s="9" t="s">
        <v>8315</v>
      </c>
      <c r="R4100" t="s">
        <v>8316</v>
      </c>
      <c r="S4100" s="14">
        <f t="shared" si="326"/>
        <v>42495.722187499996</v>
      </c>
      <c r="T4100" s="14">
        <f t="shared" si="327"/>
        <v>42525.722187499996</v>
      </c>
      <c r="U4100">
        <f t="shared" si="328"/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>
        <f t="shared" si="325"/>
        <v>50</v>
      </c>
      <c r="Q4101" s="9" t="s">
        <v>8315</v>
      </c>
      <c r="R4101" t="s">
        <v>8316</v>
      </c>
      <c r="S4101" s="14">
        <f t="shared" si="326"/>
        <v>42570.850381944445</v>
      </c>
      <c r="T4101" s="14">
        <f t="shared" si="327"/>
        <v>42615.850381944445</v>
      </c>
      <c r="U4101">
        <f t="shared" si="328"/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>
        <f t="shared" si="325"/>
        <v>0</v>
      </c>
      <c r="Q4102" s="9" t="s">
        <v>8315</v>
      </c>
      <c r="R4102" t="s">
        <v>8316</v>
      </c>
      <c r="S4102" s="14">
        <f t="shared" si="326"/>
        <v>41927.124884259261</v>
      </c>
      <c r="T4102" s="14">
        <f t="shared" si="327"/>
        <v>41937.124884259261</v>
      </c>
      <c r="U4102">
        <f t="shared" si="328"/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>
        <f t="shared" si="325"/>
        <v>0</v>
      </c>
      <c r="Q4103" s="9" t="s">
        <v>8315</v>
      </c>
      <c r="R4103" t="s">
        <v>8316</v>
      </c>
      <c r="S4103" s="14">
        <f t="shared" si="326"/>
        <v>42730.903726851851</v>
      </c>
      <c r="T4103" s="14">
        <f t="shared" si="327"/>
        <v>42760.903726851851</v>
      </c>
      <c r="U4103">
        <f t="shared" si="328"/>
        <v>2016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>
        <f t="shared" si="325"/>
        <v>22.83</v>
      </c>
      <c r="Q4104" s="9" t="s">
        <v>8315</v>
      </c>
      <c r="R4104" t="s">
        <v>8316</v>
      </c>
      <c r="S4104" s="14">
        <f t="shared" si="326"/>
        <v>42475.848067129627</v>
      </c>
      <c r="T4104" s="14">
        <f t="shared" si="327"/>
        <v>42505.848067129627</v>
      </c>
      <c r="U4104">
        <f t="shared" si="328"/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>
        <f t="shared" si="325"/>
        <v>16.670000000000002</v>
      </c>
      <c r="Q4105" s="9" t="s">
        <v>8315</v>
      </c>
      <c r="R4105" t="s">
        <v>8316</v>
      </c>
      <c r="S4105" s="14">
        <f t="shared" si="326"/>
        <v>42188.83293981482</v>
      </c>
      <c r="T4105" s="14">
        <f t="shared" si="327"/>
        <v>42242.772222222222</v>
      </c>
      <c r="U4105">
        <f t="shared" si="328"/>
        <v>2015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>
        <f t="shared" si="325"/>
        <v>45.79</v>
      </c>
      <c r="Q4106" s="9" t="s">
        <v>8315</v>
      </c>
      <c r="R4106" t="s">
        <v>8316</v>
      </c>
      <c r="S4106" s="14">
        <f t="shared" si="326"/>
        <v>42640.278171296297</v>
      </c>
      <c r="T4106" s="14">
        <f t="shared" si="327"/>
        <v>42670.278171296297</v>
      </c>
      <c r="U4106">
        <f t="shared" si="328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>
        <f t="shared" si="325"/>
        <v>383.33</v>
      </c>
      <c r="Q4107" s="9" t="s">
        <v>8315</v>
      </c>
      <c r="R4107" t="s">
        <v>8316</v>
      </c>
      <c r="S4107" s="14">
        <f t="shared" si="326"/>
        <v>42697.010520833333</v>
      </c>
      <c r="T4107" s="14">
        <f t="shared" si="327"/>
        <v>42730.010520833333</v>
      </c>
      <c r="U4107">
        <f t="shared" si="328"/>
        <v>2016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>
        <f t="shared" si="325"/>
        <v>106.97</v>
      </c>
      <c r="Q4108" s="9" t="s">
        <v>8315</v>
      </c>
      <c r="R4108" t="s">
        <v>8316</v>
      </c>
      <c r="S4108" s="14">
        <f t="shared" si="326"/>
        <v>42053.049375000002</v>
      </c>
      <c r="T4108" s="14">
        <f t="shared" si="327"/>
        <v>42096.041666666672</v>
      </c>
      <c r="U4108">
        <f t="shared" si="328"/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>
        <f t="shared" si="325"/>
        <v>10.25</v>
      </c>
      <c r="Q4109" s="9" t="s">
        <v>8315</v>
      </c>
      <c r="R4109" t="s">
        <v>8316</v>
      </c>
      <c r="S4109" s="14">
        <f t="shared" si="326"/>
        <v>41883.916678240741</v>
      </c>
      <c r="T4109" s="14">
        <f t="shared" si="327"/>
        <v>41906.916678240741</v>
      </c>
      <c r="U4109">
        <f t="shared" si="328"/>
        <v>2014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>
        <f t="shared" si="325"/>
        <v>59</v>
      </c>
      <c r="Q4110" s="9" t="s">
        <v>8315</v>
      </c>
      <c r="R4110" t="s">
        <v>8316</v>
      </c>
      <c r="S4110" s="14">
        <f t="shared" si="326"/>
        <v>42767.031678240746</v>
      </c>
      <c r="T4110" s="14">
        <f t="shared" si="327"/>
        <v>42797.208333333328</v>
      </c>
      <c r="U4110">
        <f t="shared" si="328"/>
        <v>2017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5"/>
        <v>0</v>
      </c>
      <c r="Q4111" s="9" t="s">
        <v>8315</v>
      </c>
      <c r="R4111" t="s">
        <v>8316</v>
      </c>
      <c r="S4111" s="14">
        <f t="shared" si="326"/>
        <v>42307.539398148147</v>
      </c>
      <c r="T4111" s="14">
        <f t="shared" si="327"/>
        <v>42337.581064814818</v>
      </c>
      <c r="U4111">
        <f t="shared" si="328"/>
        <v>2015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>
        <f t="shared" si="325"/>
        <v>14.33</v>
      </c>
      <c r="Q4112" s="9" t="s">
        <v>8315</v>
      </c>
      <c r="R4112" t="s">
        <v>8316</v>
      </c>
      <c r="S4112" s="14">
        <f t="shared" si="326"/>
        <v>42512.626747685179</v>
      </c>
      <c r="T4112" s="14">
        <f t="shared" si="327"/>
        <v>42572.626747685179</v>
      </c>
      <c r="U4112">
        <f t="shared" si="328"/>
        <v>2016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>
        <f t="shared" si="325"/>
        <v>15.67</v>
      </c>
      <c r="Q4113" s="9" t="s">
        <v>8315</v>
      </c>
      <c r="R4113" t="s">
        <v>8316</v>
      </c>
      <c r="S4113" s="14">
        <f t="shared" si="326"/>
        <v>42029.135879629626</v>
      </c>
      <c r="T4113" s="14">
        <f t="shared" si="327"/>
        <v>42059.135879629626</v>
      </c>
      <c r="U4113">
        <f t="shared" si="328"/>
        <v>2015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5"/>
        <v>1</v>
      </c>
      <c r="Q4114" s="9" t="s">
        <v>8315</v>
      </c>
      <c r="R4114" t="s">
        <v>8316</v>
      </c>
      <c r="S4114" s="14">
        <f t="shared" si="326"/>
        <v>42400.946597222224</v>
      </c>
      <c r="T4114" s="14">
        <f t="shared" si="327"/>
        <v>42428</v>
      </c>
      <c r="U4114">
        <f t="shared" si="328"/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5"/>
        <v>1</v>
      </c>
      <c r="Q4115" s="9" t="s">
        <v>8315</v>
      </c>
      <c r="R4115" t="s">
        <v>8316</v>
      </c>
      <c r="S4115" s="14">
        <f t="shared" si="326"/>
        <v>42358.573182870372</v>
      </c>
      <c r="T4115" s="14">
        <f t="shared" si="327"/>
        <v>42377.273611111115</v>
      </c>
      <c r="U4115">
        <f t="shared" si="328"/>
        <v>2015</v>
      </c>
    </row>
  </sheetData>
  <sortState xmlns:xlrd2="http://schemas.microsoft.com/office/spreadsheetml/2017/richdata2" ref="A2:P4116">
    <sortCondition ref="A1:A4116"/>
  </sortState>
  <conditionalFormatting sqref="F1:F1048576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7B5A4-F7B9-4D2D-B4A5-7F894D090206}">
  <dimension ref="A1:H15"/>
  <sheetViews>
    <sheetView zoomScale="90" zoomScaleNormal="90" workbookViewId="0">
      <selection activeCell="C3" sqref="C3"/>
    </sheetView>
  </sheetViews>
  <sheetFormatPr defaultRowHeight="14.4" x14ac:dyDescent="0.55000000000000004"/>
  <cols>
    <col min="1" max="1" width="16.20703125" customWidth="1"/>
    <col min="2" max="2" width="17.83984375" customWidth="1"/>
    <col min="3" max="3" width="14.41796875" customWidth="1"/>
    <col min="4" max="4" width="16.9453125" customWidth="1"/>
    <col min="5" max="5" width="14" customWidth="1"/>
    <col min="6" max="6" width="20.3671875" style="18" customWidth="1"/>
    <col min="7" max="7" width="18.9453125" customWidth="1"/>
    <col min="8" max="8" width="19.89453125" customWidth="1"/>
  </cols>
  <sheetData>
    <row r="1" spans="1:8" x14ac:dyDescent="0.55000000000000004">
      <c r="A1" s="7" t="s">
        <v>8382</v>
      </c>
      <c r="B1" s="7" t="s">
        <v>8385</v>
      </c>
      <c r="C1" s="7" t="s">
        <v>8386</v>
      </c>
      <c r="D1" s="7" t="s">
        <v>8403</v>
      </c>
      <c r="E1" s="7" t="s">
        <v>8387</v>
      </c>
      <c r="F1" s="17" t="s">
        <v>8388</v>
      </c>
      <c r="G1" s="7" t="s">
        <v>8389</v>
      </c>
      <c r="H1" s="7" t="s">
        <v>8402</v>
      </c>
    </row>
    <row r="2" spans="1:8" x14ac:dyDescent="0.55000000000000004">
      <c r="A2" t="s">
        <v>8390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 t="shared" ref="E2:E13" si="0">SUM(B2:D2)</f>
        <v>186</v>
      </c>
      <c r="F2" s="18">
        <f t="shared" ref="F2:F13" si="1">B2/E2</f>
        <v>0.75806451612903225</v>
      </c>
      <c r="G2" s="18">
        <f t="shared" ref="G2:G13" si="2">C2/E2</f>
        <v>0.24193548387096775</v>
      </c>
      <c r="H2" s="18">
        <f t="shared" ref="H2:H13" si="3">D2/E2</f>
        <v>0</v>
      </c>
    </row>
    <row r="3" spans="1:8" x14ac:dyDescent="0.55000000000000004">
      <c r="A3" t="s">
        <v>8391</v>
      </c>
      <c r="B3">
        <f>COUNTIFS(Kickstarter!$F:$F, "Successful", Kickstarter!$D:$D, "&gt;= 1000", Kickstarter!$D:$D, "&lt;5000", Kickstarter!$R:$R, "plays")</f>
        <v>388</v>
      </c>
      <c r="C3">
        <f>COUNTIFS(Kickstarter!$F:$F, "Failed", Kickstarter!$D:$D, "&gt;= 1000", Kickstarter!$D:$D, "&lt;5000", Kickstarter!$R:$R, "plays")</f>
        <v>146</v>
      </c>
      <c r="D3">
        <f>COUNTIFS(Kickstarter!$F:$F, "Canceled", Kickstarter!$D:$D, "&lt;1000", Kickstarter!$R:$R, "plays")</f>
        <v>0</v>
      </c>
      <c r="E3">
        <f t="shared" si="0"/>
        <v>534</v>
      </c>
      <c r="F3" s="18">
        <f t="shared" si="1"/>
        <v>0.72659176029962547</v>
      </c>
      <c r="G3" s="18">
        <f t="shared" si="2"/>
        <v>0.27340823970037453</v>
      </c>
      <c r="H3" s="18">
        <f t="shared" si="3"/>
        <v>0</v>
      </c>
    </row>
    <row r="4" spans="1:8" x14ac:dyDescent="0.55000000000000004">
      <c r="A4" t="s">
        <v>8392</v>
      </c>
      <c r="B4">
        <f>COUNTIFS(Kickstarter!$F:$F, "Successful", Kickstarter!$D:$D, "&gt;= 5000", Kickstarter!$D:$D, "&lt;10000", Kickstarter!$R:$R, "plays")</f>
        <v>93</v>
      </c>
      <c r="C4">
        <f>COUNTIFS(Kickstarter!$F:$F, "Failed", Kickstarter!$D:$D, "&gt;= 5000", Kickstarter!$D:$D, "&lt;10000", Kickstarter!$R:$R, "plays")</f>
        <v>76</v>
      </c>
      <c r="D4">
        <f>COUNTIFS(Kickstarter!$F:$F, "Canceled", Kickstarter!$D:$D, "&gt;= 5000", Kickstarter!$D:$D, "&lt;10000", 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55000000000000004">
      <c r="A5" t="s">
        <v>8393</v>
      </c>
      <c r="B5">
        <f>COUNTIFS(Kickstarter!$F:$F, "Successful", Kickstarter!$D:$D, "&gt;= 10000", Kickstarter!$D:$D, "&lt;15000", Kickstarter!$R:$R, "plays")</f>
        <v>39</v>
      </c>
      <c r="C5">
        <f>COUNTIFS(Kickstarter!$F:$F, "Failed", Kickstarter!$D:$D, "&gt;= 10000", Kickstarter!$D:$D, "&lt;15000", Kickstarter!$R:$R, "plays")</f>
        <v>33</v>
      </c>
      <c r="D5">
        <f>COUNTIFS(Kickstarter!$F:$F, "Canceled", Kickstarter!$D:$D, "&gt;= 10000", Kickstarter!$D:$D, "&lt;15000", 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55000000000000004">
      <c r="A6" t="s">
        <v>8394</v>
      </c>
      <c r="B6">
        <f>COUNTIFS(Kickstarter!$F:$F, "Successful", Kickstarter!$D:$D, "&gt;= 15000", Kickstarter!$D:$D, "&lt;20000", Kickstarter!$R:$R, "plays")</f>
        <v>12</v>
      </c>
      <c r="C6">
        <f>COUNTIFS(Kickstarter!$F:$F, "Failed", Kickstarter!$D:$D, "&gt;= 15000", Kickstarter!$D:$D, "&lt;20000", Kickstarter!$R:$R, "plays")</f>
        <v>12</v>
      </c>
      <c r="D6">
        <f>COUNTIFS(Kickstarter!$F:$F, "Canceled", Kickstarter!$D:$D, "&gt;= 15000", Kickstarter!$D:$D, "&lt;20000", 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55000000000000004">
      <c r="A7" t="s">
        <v>8395</v>
      </c>
      <c r="B7">
        <f>COUNTIFS(Kickstarter!$F:$F, "Successful", Kickstarter!$D:$D, "&gt;= 20000", Kickstarter!$D:$D, "&lt;25000", Kickstarter!$R:$R, "plays")</f>
        <v>9</v>
      </c>
      <c r="C7">
        <f>COUNTIFS(Kickstarter!$F:$F, "Failed", Kickstarter!$D:$D, "&gt;= 20000", Kickstarter!$D:$D, "&lt;25000", Kickstarter!$R:$R, "plays")</f>
        <v>11</v>
      </c>
      <c r="D7">
        <f>COUNTIFS(Kickstarter!$F:$F, "Canceled", Kickstarter!$D:$D, "&gt;= 20000", Kickstarter!$D:$D, "&lt;25000", 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55000000000000004">
      <c r="A8" t="s">
        <v>8396</v>
      </c>
      <c r="B8">
        <f>COUNTIFS(Kickstarter!$F:$F, "Successful", Kickstarter!$D:$D, "&gt;= 25000", Kickstarter!$D:$D, "&lt;30000", Kickstarter!$R:$R, "plays")</f>
        <v>1</v>
      </c>
      <c r="C8">
        <f>COUNTIFS(Kickstarter!$F:$F, "Failed", Kickstarter!$D:$D, "&gt;= 25000", Kickstarter!$D:$D, "&lt;30000", Kickstarter!$R:$R, "plays")</f>
        <v>4</v>
      </c>
      <c r="D8">
        <f>COUNTIFS(Kickstarter!$F:$F, "Canceled", Kickstarter!$D:$D, "&gt;= 25000", Kickstarter!$D:$D, "&lt;30000", 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55000000000000004">
      <c r="A9" t="s">
        <v>8397</v>
      </c>
      <c r="B9">
        <f>COUNTIFS(Kickstarter!$F:$F, "Successful", Kickstarter!$D:$D, "&gt;= 30000", Kickstarter!$D:$D, "&lt;35000", Kickstarter!$R:$R, "plays")</f>
        <v>3</v>
      </c>
      <c r="C9">
        <f>COUNTIFS(Kickstarter!$F:$F, "Failed", Kickstarter!$D:$D, "&gt;= 30000", Kickstarter!$D:$D, "&lt;35000", Kickstarter!$R:$R, "plays")</f>
        <v>8</v>
      </c>
      <c r="D9">
        <f>COUNTIFS(Kickstarter!$F:$F, "Canceled", Kickstarter!$D:$D, "&gt;= 30000", Kickstarter!$D:$D, "&lt;35000", 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55000000000000004">
      <c r="A10" t="s">
        <v>8398</v>
      </c>
      <c r="B10">
        <f>COUNTIFS(Kickstarter!$F:$F, "Successful", Kickstarter!$D:$D, "&gt;= 35000", Kickstarter!$D:$D, "&lt;40000", Kickstarter!$R:$R, "plays")</f>
        <v>4</v>
      </c>
      <c r="C10">
        <f>COUNTIFS(Kickstarter!$F:$F, "Failed", Kickstarter!$D:$D, "&gt;= 35000", Kickstarter!$D:$D, "&lt;40000", Kickstarter!$R:$R, "plays")</f>
        <v>2</v>
      </c>
      <c r="D10">
        <f>COUNTIFS(Kickstarter!$F:$F, "Canceled", Kickstarter!$D:$D, "&gt;= 35000", Kickstarter!$D:$D, "&lt;40000", 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55000000000000004">
      <c r="A11" t="s">
        <v>8399</v>
      </c>
      <c r="B11">
        <f>COUNTIFS(Kickstarter!$F:$F, "Successful", Kickstarter!$D:$D, "&gt;= 40000", Kickstarter!$D:$D, "&lt;45000", Kickstarter!$R:$R, "plays")</f>
        <v>2</v>
      </c>
      <c r="C11">
        <f>COUNTIFS(Kickstarter!$F:$F, "Failed", Kickstarter!$D:$D, "&gt;= 40000", Kickstarter!$D:$D, "&lt;45000", Kickstarter!$R:$R, "plays")</f>
        <v>1</v>
      </c>
      <c r="D11">
        <f>COUNTIFS(Kickstarter!$F:$F, "Canceled", Kickstarter!$D:$D, "&gt;= 40000", Kickstarter!$D:$D, "&lt;45000", 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55000000000000004">
      <c r="A12" t="s">
        <v>8400</v>
      </c>
      <c r="B12">
        <f>COUNTIFS(Kickstarter!$F:$F, "Successful", Kickstarter!$D:$D, "&gt;= 45000", Kickstarter!$D:$D, "&lt;50000", Kickstarter!$R:$R, "plays")</f>
        <v>0</v>
      </c>
      <c r="C12">
        <f>COUNTIFS(Kickstarter!$F:$F, "Failed", Kickstarter!$D:$D, "&gt;= 45000", Kickstarter!$D:$D, "&lt;50000", Kickstarter!$R:$R, "plays")</f>
        <v>1</v>
      </c>
      <c r="D12">
        <f>COUNTIFS(Kickstarter!$F:$F, "Canceled", Kickstarter!$D:$D, "&gt;= 45000", Kickstarter!$D:$D, "&lt;50000", 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55000000000000004">
      <c r="A13" t="s">
        <v>8401</v>
      </c>
      <c r="B13">
        <f>COUNTIFS(Kickstarter!$F:$F, "Successful", Kickstarter!$D:$D, "&gt;50000", Kickstarter!$R:$R, "plays")</f>
        <v>2</v>
      </c>
      <c r="C13">
        <f>COUNTIFS(Kickstarter!$F:$F, "Failed", Kickstarter!$D:$D, "&gt;50000", Kickstarter!$R:$R, "plays")</f>
        <v>10</v>
      </c>
      <c r="D13">
        <f>COUNTIFS(Kickstarter!$F:$F, "Canceled", Kickstarter!$D:$D, "&gt;50000", Kickstarter!$R:$R, 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  <row r="15" spans="1:8" x14ac:dyDescent="0.55000000000000004">
      <c r="A15" t="s">
        <v>8404</v>
      </c>
      <c r="B15">
        <f>COUNTIFS(Kickstarter!$F:$F, "Successful", Kickstarter!$D:$D, "=50000", Kickstarter!$R:$R, "plays")</f>
        <v>0</v>
      </c>
      <c r="C15">
        <f>COUNTIFS(Kickstarter!$F:$F, "Failed", Kickstarter!$D:$D, "=50000", Kickstarter!$R:$R, "plays")</f>
        <v>4</v>
      </c>
      <c r="D15">
        <f>COUNTIFS(Kickstarter!$F:$F, "Canceled", Kickstarter!$D:$D, "=50000", Kickstarter!$R:$R, "plays")</f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06CFF-CBC6-4724-AB17-6EBC65C5CE6E}">
  <dimension ref="A1:E18"/>
  <sheetViews>
    <sheetView topLeftCell="B2" zoomScaleNormal="100" workbookViewId="0">
      <selection activeCell="J23" sqref="J2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10" t="s">
        <v>8358</v>
      </c>
      <c r="B1" t="s">
        <v>8315</v>
      </c>
    </row>
    <row r="2" spans="1:5" x14ac:dyDescent="0.55000000000000004">
      <c r="A2" s="10" t="s">
        <v>8379</v>
      </c>
      <c r="B2" t="s">
        <v>8364</v>
      </c>
    </row>
    <row r="4" spans="1:5" x14ac:dyDescent="0.55000000000000004">
      <c r="A4" s="10" t="s">
        <v>8363</v>
      </c>
      <c r="B4" s="10" t="s">
        <v>8362</v>
      </c>
    </row>
    <row r="5" spans="1:5" x14ac:dyDescent="0.55000000000000004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55000000000000004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55000000000000004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55000000000000004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55000000000000004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55000000000000004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55000000000000004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55000000000000004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55000000000000004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55000000000000004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55000000000000004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55000000000000004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55000000000000004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0DFF1-149C-4F4D-B383-9D5E4247C148}">
  <dimension ref="A2:F7"/>
  <sheetViews>
    <sheetView workbookViewId="0">
      <selection activeCell="F5" sqref="F5:F7"/>
      <pivotSelection pane="bottomRight" showHeader="1" extendable="1" axis="axisCol" start="4" max="5" activeRow="4" activeCol="5" previousRow="4" previousCol="5" click="1" r:id="rId1">
        <pivotArea dataOnly="0" grandCol="1" outline="0" fieldPosition="0"/>
      </pivotSelection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11.20703125" bestFit="1" customWidth="1"/>
    <col min="8" max="8" width="9.1015625" bestFit="1" customWidth="1"/>
    <col min="9" max="9" width="9.734375" bestFit="1" customWidth="1"/>
    <col min="10" max="10" width="6.734375" bestFit="1" customWidth="1"/>
    <col min="11" max="11" width="10.20703125" bestFit="1" customWidth="1"/>
  </cols>
  <sheetData>
    <row r="2" spans="1:6" x14ac:dyDescent="0.55000000000000004">
      <c r="A2" s="10" t="s">
        <v>8222</v>
      </c>
      <c r="B2" t="s">
        <v>8364</v>
      </c>
    </row>
    <row r="4" spans="1:6" x14ac:dyDescent="0.55000000000000004">
      <c r="A4" s="10" t="s">
        <v>8363</v>
      </c>
      <c r="B4" s="10" t="s">
        <v>8362</v>
      </c>
    </row>
    <row r="5" spans="1:6" x14ac:dyDescent="0.55000000000000004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1" t="s">
        <v>8315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  <row r="7" spans="1:6" x14ac:dyDescent="0.55000000000000004">
      <c r="A7" s="11" t="s">
        <v>8361</v>
      </c>
      <c r="B7" s="12">
        <v>37</v>
      </c>
      <c r="C7" s="12">
        <v>493</v>
      </c>
      <c r="D7" s="12">
        <v>24</v>
      </c>
      <c r="E7" s="12">
        <v>839</v>
      </c>
      <c r="F7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A5126-312A-4B1D-8D81-B40515265279}">
  <dimension ref="A2:E7"/>
  <sheetViews>
    <sheetView workbookViewId="0">
      <selection activeCell="D5" sqref="D5:D7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2" spans="1:5" x14ac:dyDescent="0.55000000000000004">
      <c r="A2" s="10" t="s">
        <v>8222</v>
      </c>
      <c r="B2" t="s">
        <v>8364</v>
      </c>
    </row>
    <row r="4" spans="1:5" x14ac:dyDescent="0.55000000000000004">
      <c r="A4" s="10" t="s">
        <v>8363</v>
      </c>
      <c r="B4" s="10" t="s">
        <v>8362</v>
      </c>
    </row>
    <row r="5" spans="1:5" x14ac:dyDescent="0.55000000000000004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1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55000000000000004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99718-5775-41FE-B468-B6E1DEAA9D75}">
  <dimension ref="A1:F19"/>
  <sheetViews>
    <sheetView workbookViewId="0">
      <selection activeCell="D26" sqref="D2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0" t="s">
        <v>8358</v>
      </c>
      <c r="B1" t="s">
        <v>8364</v>
      </c>
    </row>
    <row r="2" spans="1:6" x14ac:dyDescent="0.55000000000000004">
      <c r="A2" s="10" t="s">
        <v>8379</v>
      </c>
      <c r="B2" t="s">
        <v>8364</v>
      </c>
    </row>
    <row r="3" spans="1:6" x14ac:dyDescent="0.55000000000000004">
      <c r="A3" s="10" t="s">
        <v>8359</v>
      </c>
      <c r="B3" t="s">
        <v>8364</v>
      </c>
    </row>
    <row r="5" spans="1:6" x14ac:dyDescent="0.55000000000000004">
      <c r="A5" s="10" t="s">
        <v>8363</v>
      </c>
      <c r="B5" s="10" t="s">
        <v>8362</v>
      </c>
    </row>
    <row r="6" spans="1:6" x14ac:dyDescent="0.55000000000000004">
      <c r="A6" s="10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55000000000000004">
      <c r="A7" s="15" t="s">
        <v>8373</v>
      </c>
      <c r="B7" s="12">
        <v>34</v>
      </c>
      <c r="C7" s="12">
        <v>149</v>
      </c>
      <c r="D7" s="12">
        <v>2</v>
      </c>
      <c r="E7" s="12">
        <v>182</v>
      </c>
      <c r="F7" s="12">
        <v>367</v>
      </c>
    </row>
    <row r="8" spans="1:6" x14ac:dyDescent="0.55000000000000004">
      <c r="A8" s="15" t="s">
        <v>8374</v>
      </c>
      <c r="B8" s="12">
        <v>27</v>
      </c>
      <c r="C8" s="12">
        <v>106</v>
      </c>
      <c r="D8" s="12">
        <v>18</v>
      </c>
      <c r="E8" s="12">
        <v>202</v>
      </c>
      <c r="F8" s="12">
        <v>353</v>
      </c>
    </row>
    <row r="9" spans="1:6" x14ac:dyDescent="0.55000000000000004">
      <c r="A9" s="15" t="s">
        <v>8375</v>
      </c>
      <c r="B9" s="12">
        <v>28</v>
      </c>
      <c r="C9" s="12">
        <v>108</v>
      </c>
      <c r="D9" s="12">
        <v>30</v>
      </c>
      <c r="E9" s="12">
        <v>180</v>
      </c>
      <c r="F9" s="12">
        <v>346</v>
      </c>
    </row>
    <row r="10" spans="1:6" x14ac:dyDescent="0.55000000000000004">
      <c r="A10" s="15" t="s">
        <v>8376</v>
      </c>
      <c r="B10" s="12">
        <v>27</v>
      </c>
      <c r="C10" s="12">
        <v>102</v>
      </c>
      <c r="D10" s="12"/>
      <c r="E10" s="12">
        <v>192</v>
      </c>
      <c r="F10" s="12">
        <v>321</v>
      </c>
    </row>
    <row r="11" spans="1:6" x14ac:dyDescent="0.55000000000000004">
      <c r="A11" s="15" t="s">
        <v>8367</v>
      </c>
      <c r="B11" s="12">
        <v>26</v>
      </c>
      <c r="C11" s="12">
        <v>126</v>
      </c>
      <c r="D11" s="12"/>
      <c r="E11" s="12">
        <v>234</v>
      </c>
      <c r="F11" s="12">
        <v>386</v>
      </c>
    </row>
    <row r="12" spans="1:6" x14ac:dyDescent="0.55000000000000004">
      <c r="A12" s="15" t="s">
        <v>8377</v>
      </c>
      <c r="B12" s="12">
        <v>27</v>
      </c>
      <c r="C12" s="12">
        <v>147</v>
      </c>
      <c r="D12" s="12"/>
      <c r="E12" s="12">
        <v>211</v>
      </c>
      <c r="F12" s="12">
        <v>385</v>
      </c>
    </row>
    <row r="13" spans="1:6" x14ac:dyDescent="0.55000000000000004">
      <c r="A13" s="15" t="s">
        <v>8368</v>
      </c>
      <c r="B13" s="12">
        <v>43</v>
      </c>
      <c r="C13" s="12">
        <v>150</v>
      </c>
      <c r="D13" s="12"/>
      <c r="E13" s="12">
        <v>194</v>
      </c>
      <c r="F13" s="12">
        <v>387</v>
      </c>
    </row>
    <row r="14" spans="1:6" x14ac:dyDescent="0.55000000000000004">
      <c r="A14" s="15" t="s">
        <v>8369</v>
      </c>
      <c r="B14" s="12">
        <v>33</v>
      </c>
      <c r="C14" s="12">
        <v>134</v>
      </c>
      <c r="D14" s="12"/>
      <c r="E14" s="12">
        <v>166</v>
      </c>
      <c r="F14" s="12">
        <v>333</v>
      </c>
    </row>
    <row r="15" spans="1:6" x14ac:dyDescent="0.55000000000000004">
      <c r="A15" s="15" t="s">
        <v>8370</v>
      </c>
      <c r="B15" s="12">
        <v>24</v>
      </c>
      <c r="C15" s="12">
        <v>127</v>
      </c>
      <c r="D15" s="12"/>
      <c r="E15" s="12">
        <v>147</v>
      </c>
      <c r="F15" s="12">
        <v>298</v>
      </c>
    </row>
    <row r="16" spans="1:6" x14ac:dyDescent="0.55000000000000004">
      <c r="A16" s="15" t="s">
        <v>8371</v>
      </c>
      <c r="B16" s="12">
        <v>20</v>
      </c>
      <c r="C16" s="12">
        <v>149</v>
      </c>
      <c r="D16" s="12"/>
      <c r="E16" s="12">
        <v>183</v>
      </c>
      <c r="F16" s="12">
        <v>352</v>
      </c>
    </row>
    <row r="17" spans="1:6" x14ac:dyDescent="0.55000000000000004">
      <c r="A17" s="15" t="s">
        <v>8372</v>
      </c>
      <c r="B17" s="12">
        <v>37</v>
      </c>
      <c r="C17" s="12">
        <v>114</v>
      </c>
      <c r="D17" s="12"/>
      <c r="E17" s="12">
        <v>183</v>
      </c>
      <c r="F17" s="12">
        <v>334</v>
      </c>
    </row>
    <row r="18" spans="1:6" x14ac:dyDescent="0.55000000000000004">
      <c r="A18" s="15" t="s">
        <v>8378</v>
      </c>
      <c r="B18" s="12">
        <v>23</v>
      </c>
      <c r="C18" s="12">
        <v>118</v>
      </c>
      <c r="D18" s="12"/>
      <c r="E18" s="12">
        <v>111</v>
      </c>
      <c r="F18" s="12">
        <v>252</v>
      </c>
    </row>
    <row r="19" spans="1:6" x14ac:dyDescent="0.55000000000000004">
      <c r="A19" s="15" t="s">
        <v>8361</v>
      </c>
      <c r="B19" s="12">
        <v>349</v>
      </c>
      <c r="C19" s="12">
        <v>1530</v>
      </c>
      <c r="D19" s="12">
        <v>50</v>
      </c>
      <c r="E19" s="12">
        <v>2185</v>
      </c>
      <c r="F19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8EC0A-F9BB-494B-8736-0D6F0715E168}">
  <dimension ref="A1:F6"/>
  <sheetViews>
    <sheetView workbookViewId="0">
      <selection activeCell="F2" sqref="F2"/>
    </sheetView>
  </sheetViews>
  <sheetFormatPr defaultRowHeight="14.4" x14ac:dyDescent="0.55000000000000004"/>
  <cols>
    <col min="1" max="1" width="30.3671875" customWidth="1"/>
    <col min="2" max="2" width="26.3671875" customWidth="1"/>
    <col min="3" max="3" width="14.26171875" customWidth="1"/>
    <col min="4" max="4" width="17.83984375" customWidth="1"/>
    <col min="5" max="5" width="18.3125" customWidth="1"/>
    <col min="6" max="6" width="22.26171875" customWidth="1"/>
  </cols>
  <sheetData>
    <row r="1" spans="1:6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31.5" x14ac:dyDescent="0.55000000000000004">
      <c r="A2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 Kickstarter!B:L, 11, FALSE)</f>
        <v>39</v>
      </c>
    </row>
    <row r="3" spans="1:6" ht="42" x14ac:dyDescent="0.55000000000000004">
      <c r="A3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 Kickstarter!B:L, 11, FALSE)</f>
        <v>56</v>
      </c>
    </row>
    <row r="4" spans="1:6" ht="31.5" x14ac:dyDescent="0.55000000000000004">
      <c r="A4" t="s">
        <v>3178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 Kickstarter!B:L, 11, FALSE)</f>
        <v>78</v>
      </c>
    </row>
    <row r="5" spans="1:6" ht="31.5" x14ac:dyDescent="0.55000000000000004">
      <c r="A5" t="s">
        <v>3329</v>
      </c>
      <c r="B5" s="16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 Kickstarter!B:L, 11, FALSE)</f>
        <v>26</v>
      </c>
    </row>
    <row r="6" spans="1:6" ht="31.5" x14ac:dyDescent="0.55000000000000004">
      <c r="A6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Dean</cp:lastModifiedBy>
  <dcterms:created xsi:type="dcterms:W3CDTF">2017-04-20T15:17:24Z</dcterms:created>
  <dcterms:modified xsi:type="dcterms:W3CDTF">2021-03-03T22:44:32Z</dcterms:modified>
</cp:coreProperties>
</file>