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<sst xmlns="http://schemas.openxmlformats.org/spreadsheetml/2006/main" count="273" uniqueCount="144">
  <si>
    <t xml:space="preserve">nplan</t>
  </si>
  <si>
    <t xml:space="preserve">Computer memory is defined with respect to C conventions, Python conventions may blow these up</t>
  </si>
  <si>
    <t xml:space="preserve">NOTE PYTHON STORES FLOAT AS 24 BYTES</t>
  </si>
  <si>
    <t xml:space="preserve">Notes</t>
  </si>
  <si>
    <t xml:space="preserve">Total Computer Memory (bits)</t>
  </si>
  <si>
    <t xml:space="preserve">Variable Created in step:1 Variable Used in Step: 2 Variable Deleted in Step: 3</t>
  </si>
  <si>
    <t xml:space="preserve">Step number</t>
  </si>
  <si>
    <t xml:space="preserve">Step Description</t>
  </si>
  <si>
    <t xml:space="preserve">Delta Memory (bits)</t>
  </si>
  <si>
    <t xml:space="preserve">Total Memory (bits)</t>
  </si>
  <si>
    <t xml:space="preserve">Residual Memory</t>
  </si>
  <si>
    <t xml:space="preserve">a</t>
  </si>
  <si>
    <t xml:space="preserve">e</t>
  </si>
  <si>
    <t xml:space="preserve">I</t>
  </si>
  <si>
    <t xml:space="preserve">O</t>
  </si>
  <si>
    <t xml:space="preserve">w</t>
  </si>
  <si>
    <t xml:space="preserve">v0</t>
  </si>
  <si>
    <t xml:space="preserve">smin_planet</t>
  </si>
  <si>
    <t xml:space="preserve">sInds</t>
  </si>
  <si>
    <t xml:space="preserve">yn_v3v4</t>
  </si>
  <si>
    <t xml:space="preserve">E0</t>
  </si>
  <si>
    <t xml:space="preserve">M0</t>
  </si>
  <si>
    <t xml:space="preserve">mu</t>
  </si>
  <si>
    <t xml:space="preserve">IWA</t>
  </si>
  <si>
    <t xml:space="preserve">OWA</t>
  </si>
  <si>
    <t xml:space="preserve">Rp</t>
  </si>
  <si>
    <t xml:space="preserve">p</t>
  </si>
  <si>
    <t xml:space="preserve">v3</t>
  </si>
  <si>
    <t xml:space="preserve">v4</t>
  </si>
  <si>
    <t xml:space="preserve">dMagLim</t>
  </si>
  <si>
    <t xml:space="preserve">dMagMax</t>
  </si>
  <si>
    <t xml:space="preserve">beta_max</t>
  </si>
  <si>
    <t xml:space="preserve">v1</t>
  </si>
  <si>
    <t xml:space="preserve">v2</t>
  </si>
  <si>
    <t xml:space="preserve">yn_v1v2</t>
  </si>
  <si>
    <t xml:space="preserve">smax_instLimit</t>
  </si>
  <si>
    <t xml:space="preserve">smax_planet</t>
  </si>
  <si>
    <t xml:space="preserve">smin_instLimit</t>
  </si>
  <si>
    <t xml:space="preserve">yn_v5v6</t>
  </si>
  <si>
    <t xml:space="preserve">v5</t>
  </si>
  <si>
    <t xml:space="preserve">v6</t>
  </si>
  <si>
    <t xml:space="preserve">C_ref</t>
  </si>
  <si>
    <t xml:space="preserve">generate sInds</t>
  </si>
  <si>
    <t xml:space="preserve">Randomly generate Rp, p</t>
  </si>
  <si>
    <t xml:space="preserve">Randomly generate 10^8 KOE</t>
  </si>
  <si>
    <t xml:space="preserve">Pick sInd</t>
  </si>
  <si>
    <t xml:space="preserve">Calculate smin of planets</t>
  </si>
  <si>
    <t xml:space="preserve">Calculate smin_instLimit</t>
  </si>
  <si>
    <t xml:space="preserve">np.where(smin&lt;IWA*starDist[sInd]) to get which planets will have v3 and or v4</t>
  </si>
  <si>
    <t xml:space="preserve">calculate v3, v4</t>
  </si>
  <si>
    <t xml:space="preserve">use yn_v3v4 to save memory</t>
  </si>
  <si>
    <t xml:space="preserve">Solve for E0 comp. Ineff.</t>
  </si>
  <si>
    <t xml:space="preserve">Solve for M0 comp. Ineff.</t>
  </si>
  <si>
    <t xml:space="preserve">Delete E0</t>
  </si>
  <si>
    <t xml:space="preserve">Calculate mu</t>
  </si>
  <si>
    <t xml:space="preserve">Declare dMagLim</t>
  </si>
  <si>
    <t xml:space="preserve">Calculate dMagMax</t>
  </si>
  <si>
    <t xml:space="preserve">np.where(dMagMax&gt;dMagLim) get which planets have v1 v2</t>
  </si>
  <si>
    <t xml:space="preserve">use to save memory in v1 v2 calculation</t>
  </si>
  <si>
    <t xml:space="preserve">Calculate v1 v2</t>
  </si>
  <si>
    <t xml:space="preserve">calculate smax inst limit</t>
  </si>
  <si>
    <t xml:space="preserve">calculate smax_planet</t>
  </si>
  <si>
    <t xml:space="preserve">np.where(smax_planet&gt;smax_instLimit)</t>
  </si>
  <si>
    <t xml:space="preserve">use to save memory in v5 v6 calculation</t>
  </si>
  <si>
    <t xml:space="preserve">calculate v5 v6</t>
  </si>
  <si>
    <t xml:space="preserve">INSERT CLEVER FILTERING… HOW DO WE know which side of the v’s are good? Test points? Requires (8+1+1)*10^8 more data</t>
  </si>
  <si>
    <t xml:space="preserve">t1,t2,t3,t4,t5,t6</t>
  </si>
  <si>
    <t xml:space="preserve">max num intersections is unknown. I think 4, but maybe 5?</t>
  </si>
  <si>
    <t xml:space="preserve">SAVE t1,2,3,4,5,6 and clever filtering test results</t>
  </si>
  <si>
    <t xml:space="preserve">Add (planets detected boolean so user can input a time at which an observation was made, calculate c at that time)</t>
  </si>
  <si>
    <t xml:space="preserve">C(t) is calculated using ~12 boolean comparators</t>
  </si>
  <si>
    <t xml:space="preserve">Dynamic Completeness is calculated in reference to original completeness… maybe not maybe use number of planets visible</t>
  </si>
  <si>
    <t xml:space="preserve">Additional calculations needed for dMagLim changes</t>
  </si>
  <si>
    <t xml:space="preserve">Can calculate dMag at v3,v4,v5,v6 and specify these dMag as critical dMag for each planet</t>
  </si>
  <si>
    <t xml:space="preserve">If critical dMag is passed, v1, v2 need to be recalculated and bounds reshaped</t>
  </si>
  <si>
    <t xml:space="preserve">If I known dMagLim as a function of time, I should be able to reformat v1,v2 as functions of time Over a limited range</t>
  </si>
  <si>
    <t xml:space="preserve">To make this broadly applicable to many stars, we will need to encode the delta d of these v3,v4,v5,v6 limits. That is, the distance classification for which the solution space changes (i.e. v1,v2 added or subtracted) or v3,v4 cease to exist, or v5,v6 cease to exist.</t>
  </si>
  <si>
    <t xml:space="preserve">For this, it may be benificial to break down stars by binned groupings. For close stars, make the calculations unique, but for further stars, bin the IWA and OWA calculations. i.e. closes 10 stars each have their own bins, then divide 100 bins among the remaining out to 30pc. Lets say this could all be done with less than 100 different bins, this means (possibly) 100*4*8*10^8 v3 v4 v5 v6 edges to calculate…. Too much memory. Lets assume we can reduce this by 1 order of magnitude with our bit array indicating where we don’t need to calculate… that is acceptable but the bit savings must be good!</t>
  </si>
  <si>
    <t xml:space="preserve"> </t>
  </si>
  <si>
    <t xml:space="preserve">OH!</t>
  </si>
  <si>
    <t xml:space="preserve">What if we calculate the time each planet is in the visible range (t2-t1) or something like that and use these times to calculate completeness???</t>
  </si>
  <si>
    <t xml:space="preserve">For Dynamic Completeness, this simply becomes:</t>
  </si>
  <si>
    <t xml:space="preserve">remove all previously detectable</t>
  </si>
  <si>
    <t xml:space="preserve">Calculate (0.5*dt_exit1+0.5*dt_exit2) to get the average time until the planets leave FoV</t>
  </si>
  <si>
    <t xml:space="preserve">Calculate (dt_enter1*0.5+dt_enter2*0.5) to get average time until the planet enters FoV</t>
  </si>
  <si>
    <t xml:space="preserve">dsbydnu</t>
  </si>
  <si>
    <t xml:space="preserve">term</t>
  </si>
  <si>
    <t xml:space="preserve">coeff</t>
  </si>
  <si>
    <t xml:space="preserve">rows of Eqn</t>
  </si>
  <si>
    <t xml:space="preserve">term in row</t>
  </si>
  <si>
    <t xml:space="preserve">+</t>
  </si>
  <si>
    <t xml:space="preserve">x^2y^2</t>
  </si>
  <si>
    <t xml:space="preserve">x^2</t>
  </si>
  <si>
    <t xml:space="preserve">xy^2</t>
  </si>
  <si>
    <t xml:space="preserve">i</t>
  </si>
  <si>
    <t xml:space="preserve">x^2y</t>
  </si>
  <si>
    <t xml:space="preserve">m</t>
  </si>
  <si>
    <t xml:space="preserve">y</t>
  </si>
  <si>
    <t xml:space="preserve">q</t>
  </si>
  <si>
    <t xml:space="preserve">-</t>
  </si>
  <si>
    <t xml:space="preserve">u</t>
  </si>
  <si>
    <t xml:space="preserve">x^3y</t>
  </si>
  <si>
    <t xml:space="preserve">ey</t>
  </si>
  <si>
    <t xml:space="preserve">xy</t>
  </si>
  <si>
    <t xml:space="preserve">B</t>
  </si>
  <si>
    <t xml:space="preserve">b</t>
  </si>
  <si>
    <t xml:space="preserve">f</t>
  </si>
  <si>
    <t xml:space="preserve">j</t>
  </si>
  <si>
    <t xml:space="preserve">n</t>
  </si>
  <si>
    <t xml:space="preserve">y^3</t>
  </si>
  <si>
    <t xml:space="preserve">r</t>
  </si>
  <si>
    <t xml:space="preserve">v</t>
  </si>
  <si>
    <t xml:space="preserve">z</t>
  </si>
  <si>
    <t xml:space="preserve">C</t>
  </si>
  <si>
    <t xml:space="preserve">c</t>
  </si>
  <si>
    <t xml:space="preserve">g</t>
  </si>
  <si>
    <t xml:space="preserve">k</t>
  </si>
  <si>
    <t xml:space="preserve">o</t>
  </si>
  <si>
    <t xml:space="preserve">s</t>
  </si>
  <si>
    <t xml:space="preserve">xy^3</t>
  </si>
  <si>
    <t xml:space="preserve">A</t>
  </si>
  <si>
    <t xml:space="preserve">y^2</t>
  </si>
  <si>
    <t xml:space="preserve">D</t>
  </si>
  <si>
    <t xml:space="preserve">x^4</t>
  </si>
  <si>
    <t xml:space="preserve">d</t>
  </si>
  <si>
    <t xml:space="preserve">h</t>
  </si>
  <si>
    <t xml:space="preserve">l</t>
  </si>
  <si>
    <t xml:space="preserve">t</t>
  </si>
  <si>
    <t xml:space="preserve">ex</t>
  </si>
  <si>
    <t xml:space="preserve">Grouping</t>
  </si>
  <si>
    <t xml:space="preserve">x</t>
  </si>
  <si>
    <t xml:space="preserve">x^2y^3</t>
  </si>
  <si>
    <t xml:space="preserve">x^3</t>
  </si>
  <si>
    <t xml:space="preserve">x^3y^2</t>
  </si>
  <si>
    <t xml:space="preserve">x^3y^3</t>
  </si>
  <si>
    <t xml:space="preserve">num terms</t>
  </si>
  <si>
    <t xml:space="preserve">has negative?</t>
  </si>
  <si>
    <t xml:space="preserve">NA</t>
  </si>
  <si>
    <t xml:space="preserve">0-90</t>
  </si>
  <si>
    <t xml:space="preserve">90-180</t>
  </si>
  <si>
    <t xml:space="preserve">180-270</t>
  </si>
  <si>
    <t xml:space="preserve">270-360</t>
  </si>
  <si>
    <t xml:space="preserve">why make the plus minus table above? Because now I will know which terms are positive and which terms are negative.</t>
  </si>
  <si>
    <t xml:space="preserve">If we know all the term constants (see table above), we can know which of the terms are negative and positive so we may set them appropriately equal to one another</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</si>
</sst>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9">
    <border diagonalUp="false" diagonalDown="false">
      <left/>
      <right/>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K5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49" activeCellId="0" sqref="F49"/>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50.02"/>
    <col collapsed="false" customWidth="true" hidden="false" outlineLevel="0" max="4" min="3" style="0" width="17.4"/>
    <col collapsed="false" customWidth="true" hidden="false" outlineLevel="0" max="5" min="5" style="0" width="17.13"/>
    <col collapsed="false" customWidth="true" hidden="false" outlineLevel="0" max="6" min="6" style="0" width="15.61"/>
    <col collapsed="false" customWidth="true" hidden="false" outlineLevel="0" max="9" min="7" style="0" width="2.54"/>
    <col collapsed="false" customWidth="true" hidden="false" outlineLevel="0" max="10" min="10" style="0" width="2.96"/>
    <col collapsed="false" customWidth="true" hidden="false" outlineLevel="0" max="11" min="11" style="0" width="2.83"/>
    <col collapsed="false" customWidth="true" hidden="false" outlineLevel="0" max="12" min="12" style="0" width="2.54"/>
    <col collapsed="false" customWidth="true" hidden="false" outlineLevel="0" max="13" min="13" style="0" width="6.94"/>
    <col collapsed="false" customWidth="true" hidden="false" outlineLevel="0" max="14" min="14" style="0" width="6.01"/>
    <col collapsed="false" customWidth="true" hidden="false" outlineLevel="0" max="15" min="15" style="0" width="7.36"/>
    <col collapsed="false" customWidth="true" hidden="false" outlineLevel="0" max="16" min="16" style="0" width="2.83"/>
    <col collapsed="false" customWidth="true" hidden="false" outlineLevel="0" max="17" min="17" style="0" width="3.11"/>
    <col collapsed="false" customWidth="true" hidden="false" outlineLevel="0" max="18" min="18" style="0" width="4.07"/>
    <col collapsed="false" customWidth="true" hidden="false" outlineLevel="0" max="19" min="19" style="0" width="5.04"/>
    <col collapsed="false" customWidth="true" hidden="false" outlineLevel="0" max="20" min="20" style="0" width="5.28"/>
    <col collapsed="false" customWidth="true" hidden="false" outlineLevel="0" max="21" min="21" style="0" width="3.79"/>
    <col collapsed="false" customWidth="true" hidden="false" outlineLevel="0" max="22" min="22" style="0" width="1.66"/>
    <col collapsed="false" customWidth="true" hidden="false" outlineLevel="0" max="23" min="23" style="0" width="2.92"/>
    <col collapsed="false" customWidth="true" hidden="false" outlineLevel="0" max="24" min="24" style="0" width="2.49"/>
    <col collapsed="false" customWidth="true" hidden="false" outlineLevel="0" max="25" min="25" style="0" width="7.64"/>
    <col collapsed="false" customWidth="true" hidden="false" outlineLevel="0" max="26" min="26" style="0" width="8.19"/>
    <col collapsed="false" customWidth="true" hidden="false" outlineLevel="0" max="27" min="27" style="0" width="9.47"/>
    <col collapsed="false" customWidth="true" hidden="false" outlineLevel="0" max="28" min="28" style="0" width="2.49"/>
    <col collapsed="false" customWidth="true" hidden="false" outlineLevel="0" max="29" min="29" style="0" width="2.64"/>
    <col collapsed="false" customWidth="true" hidden="false" outlineLevel="0" max="30" min="30" style="0" width="7.64"/>
    <col collapsed="false" customWidth="true" hidden="false" outlineLevel="0" max="31" min="31" style="0" width="13.81"/>
    <col collapsed="false" customWidth="false" hidden="false" outlineLevel="0" max="33" min="32" style="0" width="11.52"/>
    <col collapsed="false" customWidth="true" hidden="false" outlineLevel="0" max="34" min="34" style="0" width="7.08"/>
    <col collapsed="false" customWidth="true" hidden="false" outlineLevel="0" max="36" min="35" style="0" width="2.49"/>
    <col collapsed="false" customWidth="true" hidden="false" outlineLevel="0" max="37" min="37" style="0" width="4.86"/>
    <col collapsed="false" customWidth="false" hidden="false" outlineLevel="0" max="1025" min="38" style="0" width="11.52"/>
  </cols>
  <sheetData>
    <row r="1" customFormat="false" ht="12.8" hidden="false" customHeight="false" outlineLevel="0" collapsed="false">
      <c r="B1" s="0" t="s">
        <v>0</v>
      </c>
      <c r="C1" s="0" t="n">
        <f aca="false">10^7</f>
        <v>10000000</v>
      </c>
      <c r="D1" s="0" t="s">
        <v>1</v>
      </c>
    </row>
    <row r="2" customFormat="false" ht="12.8" hidden="false" customHeight="false" outlineLevel="0" collapsed="false">
      <c r="B2" s="0" t="s">
        <v>2</v>
      </c>
      <c r="C2" s="0" t="s">
        <v>3</v>
      </c>
      <c r="D2" s="1" t="s">
        <v>4</v>
      </c>
      <c r="E2" s="2" t="n">
        <f aca="false">33*10^9*8</f>
        <v>264000000000</v>
      </c>
      <c r="F2" s="3"/>
      <c r="G2" s="4" t="s">
        <v>5</v>
      </c>
      <c r="H2" s="4"/>
      <c r="I2" s="4"/>
      <c r="J2" s="4"/>
      <c r="K2" s="4"/>
      <c r="L2" s="4"/>
      <c r="M2" s="4"/>
      <c r="N2" s="4"/>
      <c r="O2" s="4"/>
      <c r="P2" s="4"/>
      <c r="Q2" s="4"/>
      <c r="R2" s="4"/>
      <c r="S2" s="4"/>
      <c r="T2" s="4"/>
      <c r="U2" s="4"/>
      <c r="V2" s="4"/>
      <c r="W2" s="4"/>
      <c r="X2" s="4"/>
    </row>
    <row r="3" customFormat="false" ht="12.8" hidden="false" customHeight="false" outlineLevel="0" collapsed="false">
      <c r="A3" s="0" t="s">
        <v>6</v>
      </c>
      <c r="B3" s="5" t="s">
        <v>7</v>
      </c>
      <c r="C3" s="5"/>
      <c r="D3" s="6" t="s">
        <v>8</v>
      </c>
      <c r="E3" s="0" t="s">
        <v>9</v>
      </c>
      <c r="F3" s="7" t="s">
        <v>10</v>
      </c>
      <c r="G3" s="1" t="s">
        <v>11</v>
      </c>
      <c r="H3" s="2" t="s">
        <v>12</v>
      </c>
      <c r="I3" s="2" t="s">
        <v>13</v>
      </c>
      <c r="J3" s="2" t="s">
        <v>14</v>
      </c>
      <c r="K3" s="2" t="s">
        <v>15</v>
      </c>
      <c r="L3" s="2" t="s">
        <v>16</v>
      </c>
      <c r="M3" s="2" t="s">
        <v>17</v>
      </c>
      <c r="N3" s="2" t="s">
        <v>18</v>
      </c>
      <c r="O3" s="2" t="s">
        <v>19</v>
      </c>
      <c r="P3" s="2" t="s">
        <v>20</v>
      </c>
      <c r="Q3" s="2" t="s">
        <v>21</v>
      </c>
      <c r="R3" s="2" t="s">
        <v>22</v>
      </c>
      <c r="S3" s="2" t="s">
        <v>23</v>
      </c>
      <c r="T3" s="2" t="s">
        <v>24</v>
      </c>
      <c r="U3" s="2" t="s">
        <v>25</v>
      </c>
      <c r="V3" s="2" t="s">
        <v>26</v>
      </c>
      <c r="W3" s="2" t="s">
        <v>27</v>
      </c>
      <c r="X3" s="2" t="s">
        <v>28</v>
      </c>
      <c r="Y3" s="2" t="s">
        <v>29</v>
      </c>
      <c r="Z3" s="2" t="s">
        <v>30</v>
      </c>
      <c r="AA3" s="2" t="s">
        <v>31</v>
      </c>
      <c r="AB3" s="2" t="s">
        <v>32</v>
      </c>
      <c r="AC3" s="2" t="s">
        <v>33</v>
      </c>
      <c r="AD3" s="2" t="s">
        <v>34</v>
      </c>
      <c r="AE3" s="2" t="s">
        <v>35</v>
      </c>
      <c r="AF3" s="2" t="s">
        <v>36</v>
      </c>
      <c r="AG3" s="2" t="s">
        <v>37</v>
      </c>
      <c r="AH3" s="2" t="s">
        <v>38</v>
      </c>
      <c r="AI3" s="2" t="s">
        <v>39</v>
      </c>
      <c r="AJ3" s="2" t="s">
        <v>40</v>
      </c>
      <c r="AK3" s="3" t="s">
        <v>41</v>
      </c>
    </row>
    <row r="4" customFormat="false" ht="12.8" hidden="false" customHeight="false" outlineLevel="0" collapsed="false">
      <c r="A4" s="0" t="n">
        <v>1</v>
      </c>
      <c r="B4" s="5" t="s">
        <v>42</v>
      </c>
      <c r="C4" s="5"/>
      <c r="D4" s="6" t="n">
        <f aca="false">8*8*$C$1</f>
        <v>640000000</v>
      </c>
      <c r="E4" s="0" t="n">
        <f aca="false">D4</f>
        <v>640000000</v>
      </c>
      <c r="F4" s="7" t="n">
        <f aca="false">$E$2-E4</f>
        <v>263360000000</v>
      </c>
      <c r="G4" s="6"/>
      <c r="N4" s="0" t="n">
        <v>1</v>
      </c>
      <c r="AK4" s="7"/>
    </row>
    <row r="5" customFormat="false" ht="12.8" hidden="false" customHeight="false" outlineLevel="0" collapsed="false">
      <c r="A5" s="0" t="n">
        <v>2</v>
      </c>
      <c r="B5" s="5" t="s">
        <v>23</v>
      </c>
      <c r="C5" s="5"/>
      <c r="D5" s="6" t="n">
        <f aca="false">8*8</f>
        <v>64</v>
      </c>
      <c r="E5" s="0" t="n">
        <f aca="false">D5+E4</f>
        <v>640000064</v>
      </c>
      <c r="F5" s="7" t="n">
        <f aca="false">$E$2-E5</f>
        <v>263359999936</v>
      </c>
      <c r="G5" s="6"/>
      <c r="S5" s="0" t="n">
        <v>1</v>
      </c>
      <c r="AK5" s="7"/>
    </row>
    <row r="6" customFormat="false" ht="12.8" hidden="false" customHeight="false" outlineLevel="0" collapsed="false">
      <c r="A6" s="0" t="n">
        <v>3</v>
      </c>
      <c r="B6" s="5" t="s">
        <v>24</v>
      </c>
      <c r="C6" s="5"/>
      <c r="D6" s="6" t="n">
        <f aca="false">8*8</f>
        <v>64</v>
      </c>
      <c r="E6" s="0" t="n">
        <f aca="false">D6+E5</f>
        <v>640000128</v>
      </c>
      <c r="F6" s="7" t="n">
        <f aca="false">$E$2-E6</f>
        <v>263359999872</v>
      </c>
      <c r="G6" s="6"/>
      <c r="T6" s="0" t="n">
        <v>1</v>
      </c>
      <c r="AK6" s="7"/>
    </row>
    <row r="7" customFormat="false" ht="12.8" hidden="false" customHeight="false" outlineLevel="0" collapsed="false">
      <c r="A7" s="0" t="n">
        <v>4</v>
      </c>
      <c r="B7" s="0" t="s">
        <v>43</v>
      </c>
      <c r="D7" s="6" t="n">
        <f aca="false">2*8*8*$C$1</f>
        <v>1280000000</v>
      </c>
      <c r="E7" s="0" t="n">
        <f aca="false">D7+E6</f>
        <v>1920000128</v>
      </c>
      <c r="F7" s="7" t="n">
        <f aca="false">$E$2-E7</f>
        <v>262079999872</v>
      </c>
      <c r="G7" s="6"/>
      <c r="U7" s="0" t="n">
        <v>1</v>
      </c>
      <c r="V7" s="0" t="n">
        <v>1</v>
      </c>
      <c r="AK7" s="7"/>
    </row>
    <row r="8" customFormat="false" ht="12.8" hidden="false" customHeight="false" outlineLevel="0" collapsed="false">
      <c r="A8" s="0" t="n">
        <v>5</v>
      </c>
      <c r="B8" s="5" t="s">
        <v>44</v>
      </c>
      <c r="C8" s="5"/>
      <c r="D8" s="6" t="n">
        <f aca="false">6*8*8*$C$1</f>
        <v>3840000000</v>
      </c>
      <c r="E8" s="0" t="n">
        <f aca="false">D8+E7</f>
        <v>5760000128</v>
      </c>
      <c r="F8" s="7" t="n">
        <f aca="false">$E$2-E8</f>
        <v>258239999872</v>
      </c>
      <c r="G8" s="6" t="n">
        <v>1</v>
      </c>
      <c r="H8" s="0" t="n">
        <v>1</v>
      </c>
      <c r="I8" s="0" t="n">
        <v>1</v>
      </c>
      <c r="J8" s="0" t="n">
        <v>1</v>
      </c>
      <c r="K8" s="0" t="n">
        <v>1</v>
      </c>
      <c r="L8" s="0" t="n">
        <v>1</v>
      </c>
      <c r="AK8" s="7"/>
    </row>
    <row r="9" customFormat="false" ht="12.8" hidden="false" customHeight="false" outlineLevel="0" collapsed="false">
      <c r="A9" s="0" t="n">
        <v>6</v>
      </c>
      <c r="B9" s="5" t="s">
        <v>45</v>
      </c>
      <c r="C9" s="5"/>
      <c r="D9" s="6" t="n">
        <f aca="false">8*8</f>
        <v>64</v>
      </c>
      <c r="E9" s="0" t="n">
        <f aca="false">E8+D9</f>
        <v>5760000192</v>
      </c>
      <c r="F9" s="7" t="n">
        <f aca="false">$E$2-E9</f>
        <v>258239999808</v>
      </c>
      <c r="G9" s="6"/>
      <c r="AK9" s="7"/>
    </row>
    <row r="10" customFormat="false" ht="12.8" hidden="false" customHeight="false" outlineLevel="0" collapsed="false">
      <c r="A10" s="0" t="n">
        <v>7</v>
      </c>
      <c r="B10" s="5" t="s">
        <v>46</v>
      </c>
      <c r="C10" s="5"/>
      <c r="D10" s="6" t="n">
        <f aca="false">8*8*$C$1</f>
        <v>640000000</v>
      </c>
      <c r="E10" s="0" t="n">
        <f aca="false">E9+D10</f>
        <v>6400000192</v>
      </c>
      <c r="F10" s="7" t="n">
        <f aca="false">$E$2-E10</f>
        <v>257599999808</v>
      </c>
      <c r="G10" s="6" t="n">
        <v>2</v>
      </c>
      <c r="H10" s="0" t="n">
        <v>2</v>
      </c>
      <c r="I10" s="0" t="n">
        <v>2</v>
      </c>
      <c r="K10" s="0" t="n">
        <v>2</v>
      </c>
      <c r="M10" s="0" t="n">
        <v>1</v>
      </c>
      <c r="AK10" s="7"/>
    </row>
    <row r="11" customFormat="false" ht="12.8" hidden="false" customHeight="false" outlineLevel="0" collapsed="false">
      <c r="A11" s="0" t="n">
        <v>8</v>
      </c>
      <c r="B11" s="5" t="s">
        <v>47</v>
      </c>
      <c r="C11" s="5"/>
      <c r="D11" s="6" t="n">
        <f aca="false">8*8</f>
        <v>64</v>
      </c>
      <c r="E11" s="0" t="n">
        <f aca="false">E10+D11</f>
        <v>6400000256</v>
      </c>
      <c r="F11" s="7" t="n">
        <f aca="false">$E$2-E11</f>
        <v>257599999744</v>
      </c>
      <c r="G11" s="6"/>
      <c r="N11" s="0" t="n">
        <v>2</v>
      </c>
      <c r="S11" s="0" t="n">
        <v>2</v>
      </c>
      <c r="AG11" s="0" t="n">
        <v>1</v>
      </c>
      <c r="AK11" s="7"/>
    </row>
    <row r="12" customFormat="false" ht="24" hidden="false" customHeight="false" outlineLevel="0" collapsed="false">
      <c r="A12" s="0" t="n">
        <v>9</v>
      </c>
      <c r="B12" s="5" t="s">
        <v>48</v>
      </c>
      <c r="C12" s="5"/>
      <c r="D12" s="6" t="n">
        <f aca="false">1*$C$1</f>
        <v>10000000</v>
      </c>
      <c r="E12" s="0" t="n">
        <f aca="false">E11+D12</f>
        <v>6410000256</v>
      </c>
      <c r="F12" s="7" t="n">
        <f aca="false">$E$2-E12</f>
        <v>257589999744</v>
      </c>
      <c r="G12" s="6"/>
      <c r="M12" s="0" t="n">
        <v>2</v>
      </c>
      <c r="O12" s="0" t="n">
        <v>1</v>
      </c>
      <c r="AG12" s="0" t="n">
        <v>2</v>
      </c>
      <c r="AK12" s="7"/>
    </row>
    <row r="13" customFormat="false" ht="24" hidden="false" customHeight="false" outlineLevel="0" collapsed="false">
      <c r="A13" s="0" t="n">
        <v>10</v>
      </c>
      <c r="B13" s="5" t="s">
        <v>49</v>
      </c>
      <c r="C13" s="5" t="s">
        <v>50</v>
      </c>
      <c r="D13" s="6" t="n">
        <f aca="false">2*8*8*$C$1</f>
        <v>1280000000</v>
      </c>
      <c r="E13" s="0" t="n">
        <f aca="false">E12+D13</f>
        <v>7690000256</v>
      </c>
      <c r="F13" s="7" t="n">
        <f aca="false">$E$2-E13</f>
        <v>256309999744</v>
      </c>
      <c r="G13" s="6" t="n">
        <v>2</v>
      </c>
      <c r="H13" s="0" t="n">
        <v>2</v>
      </c>
      <c r="I13" s="0" t="n">
        <v>2</v>
      </c>
      <c r="K13" s="0" t="n">
        <v>2</v>
      </c>
      <c r="M13" s="0" t="n">
        <v>2</v>
      </c>
      <c r="O13" s="0" t="n">
        <v>2</v>
      </c>
      <c r="W13" s="0" t="n">
        <v>1</v>
      </c>
      <c r="X13" s="0" t="n">
        <v>1</v>
      </c>
      <c r="AK13" s="7"/>
    </row>
    <row r="14" customFormat="false" ht="12.8" hidden="false" customHeight="false" outlineLevel="0" collapsed="false">
      <c r="A14" s="0" t="n">
        <v>11</v>
      </c>
      <c r="B14" s="5" t="s">
        <v>51</v>
      </c>
      <c r="C14" s="5"/>
      <c r="D14" s="6" t="n">
        <f aca="false">8*8*$C$1</f>
        <v>640000000</v>
      </c>
      <c r="E14" s="0" t="n">
        <f aca="false">E13+D14</f>
        <v>8330000256</v>
      </c>
      <c r="F14" s="7" t="n">
        <f aca="false">$E$2-E14</f>
        <v>255669999744</v>
      </c>
      <c r="G14" s="6"/>
      <c r="H14" s="0" t="n">
        <v>2</v>
      </c>
      <c r="L14" s="0" t="n">
        <v>2</v>
      </c>
      <c r="P14" s="0" t="n">
        <v>1</v>
      </c>
      <c r="AK14" s="7"/>
    </row>
    <row r="15" customFormat="false" ht="12.8" hidden="false" customHeight="false" outlineLevel="0" collapsed="false">
      <c r="A15" s="0" t="n">
        <v>12</v>
      </c>
      <c r="B15" s="5" t="s">
        <v>52</v>
      </c>
      <c r="C15" s="5"/>
      <c r="D15" s="6" t="n">
        <f aca="false">8*8*$C$1</f>
        <v>640000000</v>
      </c>
      <c r="E15" s="0" t="n">
        <f aca="false">E14+D15</f>
        <v>8970000256</v>
      </c>
      <c r="F15" s="7" t="n">
        <f aca="false">$E$2-E15</f>
        <v>255029999744</v>
      </c>
      <c r="G15" s="6"/>
      <c r="H15" s="0" t="n">
        <v>2</v>
      </c>
      <c r="P15" s="0" t="n">
        <v>2</v>
      </c>
      <c r="Q15" s="0" t="n">
        <v>1</v>
      </c>
      <c r="AK15" s="7"/>
    </row>
    <row r="16" customFormat="false" ht="12.8" hidden="false" customHeight="false" outlineLevel="0" collapsed="false">
      <c r="B16" s="5" t="s">
        <v>53</v>
      </c>
      <c r="C16" s="5"/>
      <c r="D16" s="6" t="n">
        <f aca="false">-D14</f>
        <v>-640000000</v>
      </c>
      <c r="E16" s="0" t="n">
        <f aca="false">E15+D16</f>
        <v>8330000256</v>
      </c>
      <c r="F16" s="7" t="n">
        <f aca="false">$E$2-E16</f>
        <v>255669999744</v>
      </c>
      <c r="G16" s="6"/>
      <c r="P16" s="0" t="n">
        <v>3</v>
      </c>
      <c r="AK16" s="7"/>
    </row>
    <row r="17" customFormat="false" ht="12.8" hidden="false" customHeight="false" outlineLevel="0" collapsed="false">
      <c r="A17" s="0" t="n">
        <v>13</v>
      </c>
      <c r="B17" s="5" t="s">
        <v>54</v>
      </c>
      <c r="C17" s="5"/>
      <c r="D17" s="6" t="n">
        <f aca="false">8*8</f>
        <v>64</v>
      </c>
      <c r="E17" s="0" t="n">
        <f aca="false">E16+D17</f>
        <v>8330000320</v>
      </c>
      <c r="F17" s="7" t="n">
        <f aca="false">$E$2-E17</f>
        <v>255669999680</v>
      </c>
      <c r="G17" s="6"/>
      <c r="R17" s="0" t="n">
        <v>1</v>
      </c>
      <c r="AK17" s="7"/>
    </row>
    <row r="18" customFormat="false" ht="12.8" hidden="false" customHeight="false" outlineLevel="0" collapsed="false">
      <c r="A18" s="0" t="n">
        <v>14</v>
      </c>
      <c r="B18" s="5" t="s">
        <v>55</v>
      </c>
      <c r="C18" s="5"/>
      <c r="D18" s="6" t="n">
        <f aca="false">8*8</f>
        <v>64</v>
      </c>
      <c r="E18" s="0" t="n">
        <f aca="false">E17+D18</f>
        <v>8330000384</v>
      </c>
      <c r="F18" s="7" t="n">
        <f aca="false">$E$2-E18</f>
        <v>255669999616</v>
      </c>
      <c r="G18" s="6"/>
      <c r="Y18" s="0" t="n">
        <v>1</v>
      </c>
      <c r="AK18" s="7"/>
    </row>
    <row r="19" customFormat="false" ht="12.8" hidden="false" customHeight="false" outlineLevel="0" collapsed="false">
      <c r="A19" s="0" t="n">
        <v>15</v>
      </c>
      <c r="B19" s="5" t="s">
        <v>56</v>
      </c>
      <c r="C19" s="5"/>
      <c r="D19" s="6" t="n">
        <f aca="false">8*8*$C$1</f>
        <v>640000000</v>
      </c>
      <c r="E19" s="0" t="n">
        <f aca="false">E18+D19</f>
        <v>8970000384</v>
      </c>
      <c r="F19" s="7" t="n">
        <f aca="false">$E$2-E19</f>
        <v>255029999616</v>
      </c>
      <c r="G19" s="6" t="n">
        <v>2</v>
      </c>
      <c r="H19" s="0" t="n">
        <v>2</v>
      </c>
      <c r="I19" s="0" t="n">
        <v>2</v>
      </c>
      <c r="K19" s="0" t="n">
        <v>2</v>
      </c>
      <c r="U19" s="0" t="n">
        <v>2</v>
      </c>
      <c r="V19" s="0" t="n">
        <v>2</v>
      </c>
      <c r="Z19" s="0" t="n">
        <v>1</v>
      </c>
      <c r="AK19" s="7"/>
    </row>
    <row r="20" customFormat="false" ht="24" hidden="false" customHeight="false" outlineLevel="0" collapsed="false">
      <c r="A20" s="0" t="n">
        <v>16</v>
      </c>
      <c r="B20" s="0" t="s">
        <v>57</v>
      </c>
      <c r="C20" s="5" t="s">
        <v>58</v>
      </c>
      <c r="D20" s="6" t="n">
        <f aca="false">$C$1</f>
        <v>10000000</v>
      </c>
      <c r="E20" s="0" t="n">
        <f aca="false">E19+D20</f>
        <v>8980000384</v>
      </c>
      <c r="F20" s="7" t="n">
        <f aca="false">$E$2-E20</f>
        <v>255019999616</v>
      </c>
      <c r="G20" s="6"/>
      <c r="AK20" s="7"/>
    </row>
    <row r="21" customFormat="false" ht="12.8" hidden="false" customHeight="false" outlineLevel="0" collapsed="false">
      <c r="A21" s="0" t="n">
        <v>17</v>
      </c>
      <c r="B21" s="0" t="s">
        <v>59</v>
      </c>
      <c r="C21" s="5"/>
      <c r="D21" s="6" t="n">
        <f aca="false">2*8*8*$C$1</f>
        <v>1280000000</v>
      </c>
      <c r="E21" s="0" t="n">
        <f aca="false">E20+D21</f>
        <v>10260000384</v>
      </c>
      <c r="F21" s="7" t="n">
        <f aca="false">$E$2-E21</f>
        <v>253739999616</v>
      </c>
      <c r="G21" s="6" t="n">
        <v>2</v>
      </c>
      <c r="H21" s="0" t="n">
        <v>2</v>
      </c>
      <c r="I21" s="0" t="n">
        <v>2</v>
      </c>
      <c r="K21" s="0" t="n">
        <v>2</v>
      </c>
      <c r="U21" s="0" t="n">
        <v>2</v>
      </c>
      <c r="V21" s="0" t="n">
        <v>2</v>
      </c>
      <c r="Y21" s="0" t="n">
        <v>2</v>
      </c>
      <c r="AB21" s="0" t="n">
        <v>1</v>
      </c>
      <c r="AC21" s="0" t="n">
        <v>1</v>
      </c>
      <c r="AK21" s="7"/>
    </row>
    <row r="22" customFormat="false" ht="12.8" hidden="false" customHeight="false" outlineLevel="0" collapsed="false">
      <c r="A22" s="0" t="n">
        <v>18</v>
      </c>
      <c r="B22" s="5" t="s">
        <v>60</v>
      </c>
      <c r="C22" s="5"/>
      <c r="D22" s="6" t="n">
        <f aca="false">8*8</f>
        <v>64</v>
      </c>
      <c r="E22" s="0" t="n">
        <f aca="false">E21+D22</f>
        <v>10260000448</v>
      </c>
      <c r="F22" s="7" t="n">
        <f aca="false">$E$2-E22</f>
        <v>253739999552</v>
      </c>
      <c r="G22" s="6"/>
      <c r="T22" s="0" t="n">
        <v>2</v>
      </c>
      <c r="AE22" s="0" t="n">
        <v>1</v>
      </c>
      <c r="AK22" s="7"/>
    </row>
    <row r="23" customFormat="false" ht="12.8" hidden="false" customHeight="false" outlineLevel="0" collapsed="false">
      <c r="A23" s="0" t="n">
        <v>19</v>
      </c>
      <c r="B23" s="5" t="s">
        <v>61</v>
      </c>
      <c r="C23" s="5"/>
      <c r="D23" s="6" t="n">
        <f aca="false">8*8*$C$1</f>
        <v>640000000</v>
      </c>
      <c r="E23" s="0" t="n">
        <f aca="false">E22+D23</f>
        <v>10900000448</v>
      </c>
      <c r="F23" s="7" t="n">
        <f aca="false">$E$2-E23</f>
        <v>253099999552</v>
      </c>
      <c r="G23" s="6" t="n">
        <v>2</v>
      </c>
      <c r="H23" s="0" t="n">
        <v>2</v>
      </c>
      <c r="I23" s="0" t="n">
        <v>2</v>
      </c>
      <c r="K23" s="0" t="n">
        <v>2</v>
      </c>
      <c r="AF23" s="0" t="n">
        <v>1</v>
      </c>
      <c r="AK23" s="7"/>
    </row>
    <row r="24" customFormat="false" ht="24" hidden="false" customHeight="false" outlineLevel="0" collapsed="false">
      <c r="A24" s="0" t="n">
        <v>20</v>
      </c>
      <c r="B24" s="5" t="s">
        <v>62</v>
      </c>
      <c r="C24" s="5" t="s">
        <v>63</v>
      </c>
      <c r="D24" s="6" t="n">
        <f aca="false">1*10^8</f>
        <v>100000000</v>
      </c>
      <c r="E24" s="0" t="n">
        <f aca="false">E23+D24</f>
        <v>11000000448</v>
      </c>
      <c r="F24" s="7" t="n">
        <f aca="false">$E$2-E24</f>
        <v>252999999552</v>
      </c>
      <c r="G24" s="6"/>
      <c r="AE24" s="0" t="n">
        <v>2</v>
      </c>
      <c r="AF24" s="0" t="n">
        <v>2</v>
      </c>
      <c r="AH24" s="0" t="n">
        <v>1</v>
      </c>
      <c r="AK24" s="7"/>
    </row>
    <row r="25" customFormat="false" ht="12.8" hidden="false" customHeight="false" outlineLevel="0" collapsed="false">
      <c r="A25" s="0" t="n">
        <v>21</v>
      </c>
      <c r="B25" s="5" t="s">
        <v>64</v>
      </c>
      <c r="C25" s="5"/>
      <c r="D25" s="6" t="n">
        <f aca="false">2*8*8*$C$1</f>
        <v>1280000000</v>
      </c>
      <c r="E25" s="0" t="n">
        <f aca="false">E24+D25</f>
        <v>12280000448</v>
      </c>
      <c r="F25" s="7" t="n">
        <f aca="false">$E$2-E25</f>
        <v>251719999552</v>
      </c>
      <c r="G25" s="6" t="n">
        <v>2</v>
      </c>
      <c r="H25" s="0" t="n">
        <v>2</v>
      </c>
      <c r="I25" s="0" t="n">
        <v>2</v>
      </c>
      <c r="K25" s="0" t="n">
        <v>2</v>
      </c>
      <c r="AE25" s="0" t="n">
        <v>2</v>
      </c>
      <c r="AI25" s="0" t="n">
        <v>1</v>
      </c>
      <c r="AJ25" s="0" t="n">
        <v>1</v>
      </c>
      <c r="AK25" s="7"/>
    </row>
    <row r="26" customFormat="false" ht="35.25" hidden="false" customHeight="false" outlineLevel="0" collapsed="false">
      <c r="A26" s="0" t="n">
        <v>22</v>
      </c>
      <c r="B26" s="5" t="s">
        <v>65</v>
      </c>
      <c r="C26" s="5"/>
      <c r="D26" s="6" t="n">
        <f aca="false">10*$C$1</f>
        <v>100000000</v>
      </c>
      <c r="E26" s="0" t="n">
        <f aca="false">E25+D26</f>
        <v>12380000448</v>
      </c>
      <c r="F26" s="7" t="n">
        <f aca="false">$E$2-E26</f>
        <v>251619999552</v>
      </c>
      <c r="G26" s="6"/>
      <c r="AK26" s="7"/>
    </row>
    <row r="27" customFormat="false" ht="46.5" hidden="false" customHeight="false" outlineLevel="0" collapsed="false">
      <c r="A27" s="0" t="n">
        <v>23</v>
      </c>
      <c r="B27" s="5" t="s">
        <v>66</v>
      </c>
      <c r="C27" s="5" t="s">
        <v>67</v>
      </c>
      <c r="D27" s="6" t="n">
        <f aca="false">6*8*8*$C$1</f>
        <v>3840000000</v>
      </c>
      <c r="E27" s="0" t="n">
        <f aca="false">E26+D27</f>
        <v>16220000448</v>
      </c>
      <c r="F27" s="7" t="n">
        <f aca="false">$E$2-E27</f>
        <v>247779999552</v>
      </c>
      <c r="G27" s="6"/>
      <c r="O27" s="0" t="n">
        <v>2</v>
      </c>
      <c r="W27" s="0" t="n">
        <v>2</v>
      </c>
      <c r="X27" s="0" t="n">
        <v>2</v>
      </c>
      <c r="AB27" s="0" t="n">
        <v>2</v>
      </c>
      <c r="AC27" s="0" t="n">
        <v>2</v>
      </c>
      <c r="AD27" s="0" t="n">
        <v>2</v>
      </c>
      <c r="AH27" s="0" t="n">
        <v>2</v>
      </c>
      <c r="AI27" s="0" t="n">
        <v>2</v>
      </c>
      <c r="AJ27" s="0" t="n">
        <v>2</v>
      </c>
      <c r="AK27" s="7"/>
    </row>
    <row r="28" customFormat="false" ht="12.8" hidden="false" customHeight="false" outlineLevel="0" collapsed="false">
      <c r="A28" s="0" t="n">
        <v>24</v>
      </c>
      <c r="B28" s="5" t="s">
        <v>68</v>
      </c>
      <c r="C28" s="5"/>
      <c r="D28" s="6" t="n">
        <v>0</v>
      </c>
      <c r="E28" s="0" t="n">
        <f aca="false">E27+D28</f>
        <v>16220000448</v>
      </c>
      <c r="F28" s="7" t="n">
        <f aca="false">$E$2-E28</f>
        <v>247779999552</v>
      </c>
      <c r="G28" s="6"/>
      <c r="AK28" s="7"/>
    </row>
    <row r="29" customFormat="false" ht="24" hidden="false" customHeight="false" outlineLevel="0" collapsed="false">
      <c r="A29" s="0" t="n">
        <v>25</v>
      </c>
      <c r="B29" s="5" t="s">
        <v>69</v>
      </c>
      <c r="C29" s="5"/>
      <c r="D29" s="6" t="n">
        <f aca="false">8*8</f>
        <v>64</v>
      </c>
      <c r="E29" s="0" t="n">
        <f aca="false">E28+D29</f>
        <v>16220000512</v>
      </c>
      <c r="F29" s="7" t="n">
        <f aca="false">$E$2-E29</f>
        <v>247779999488</v>
      </c>
      <c r="G29" s="8"/>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10" t="n">
        <v>1</v>
      </c>
    </row>
    <row r="30" customFormat="false" ht="12.8" hidden="false" customHeight="false" outlineLevel="0" collapsed="false">
      <c r="A30" s="0" t="n">
        <v>26</v>
      </c>
      <c r="B30" s="5" t="s">
        <v>70</v>
      </c>
      <c r="C30" s="5"/>
      <c r="D30" s="6" t="n">
        <f aca="false">8*8</f>
        <v>64</v>
      </c>
      <c r="E30" s="0" t="n">
        <f aca="false">E29+D30</f>
        <v>16220000576</v>
      </c>
      <c r="F30" s="7" t="n">
        <f aca="false">$E$2-E30</f>
        <v>247779999424</v>
      </c>
    </row>
    <row r="31" customFormat="false" ht="35.25" hidden="false" customHeight="false" outlineLevel="0" collapsed="false">
      <c r="B31" s="5" t="s">
        <v>71</v>
      </c>
      <c r="C31" s="5"/>
      <c r="D31" s="6"/>
      <c r="E31" s="0" t="n">
        <f aca="false">E30+D31</f>
        <v>16220000576</v>
      </c>
      <c r="F31" s="7" t="n">
        <f aca="false">$E$2-E31</f>
        <v>247779999424</v>
      </c>
    </row>
    <row r="32" customFormat="false" ht="12.8" hidden="false" customHeight="false" outlineLevel="0" collapsed="false">
      <c r="B32" s="5"/>
      <c r="C32" s="5"/>
      <c r="D32" s="6"/>
      <c r="E32" s="0" t="n">
        <f aca="false">E31+D32</f>
        <v>16220000576</v>
      </c>
      <c r="F32" s="7" t="n">
        <f aca="false">$E$2-E32</f>
        <v>247779999424</v>
      </c>
    </row>
    <row r="33" customFormat="false" ht="12.8" hidden="false" customHeight="false" outlineLevel="0" collapsed="false">
      <c r="B33" s="5"/>
      <c r="C33" s="5"/>
      <c r="D33" s="6"/>
      <c r="E33" s="0" t="n">
        <f aca="false">E32+D33</f>
        <v>16220000576</v>
      </c>
      <c r="F33" s="7" t="n">
        <f aca="false">$E$2-E33</f>
        <v>247779999424</v>
      </c>
    </row>
    <row r="34" customFormat="false" ht="12.8" hidden="false" customHeight="false" outlineLevel="0" collapsed="false">
      <c r="B34" s="5"/>
      <c r="C34" s="5"/>
      <c r="D34" s="6"/>
      <c r="E34" s="0" t="n">
        <f aca="false">E33+D34</f>
        <v>16220000576</v>
      </c>
      <c r="F34" s="7" t="n">
        <f aca="false">$E$2-E34</f>
        <v>247779999424</v>
      </c>
    </row>
    <row r="35" customFormat="false" ht="12.8" hidden="false" customHeight="false" outlineLevel="0" collapsed="false">
      <c r="B35" s="5"/>
      <c r="C35" s="5"/>
      <c r="D35" s="6"/>
      <c r="E35" s="0" t="n">
        <f aca="false">E34+D35</f>
        <v>16220000576</v>
      </c>
      <c r="F35" s="7" t="n">
        <f aca="false">$E$2-E35</f>
        <v>247779999424</v>
      </c>
    </row>
    <row r="36" customFormat="false" ht="12.8" hidden="false" customHeight="false" outlineLevel="0" collapsed="false">
      <c r="B36" s="5"/>
      <c r="C36" s="5"/>
      <c r="D36" s="6"/>
      <c r="E36" s="0" t="n">
        <f aca="false">E35+D36</f>
        <v>16220000576</v>
      </c>
      <c r="F36" s="7" t="n">
        <f aca="false">$E$2-E36</f>
        <v>247779999424</v>
      </c>
    </row>
    <row r="37" customFormat="false" ht="12.8" hidden="false" customHeight="false" outlineLevel="0" collapsed="false">
      <c r="B37" s="5"/>
      <c r="C37" s="5"/>
      <c r="D37" s="6"/>
      <c r="E37" s="0" t="n">
        <f aca="false">E36+D37</f>
        <v>16220000576</v>
      </c>
      <c r="F37" s="7" t="n">
        <f aca="false">$E$2-E37</f>
        <v>247779999424</v>
      </c>
    </row>
    <row r="38" customFormat="false" ht="12.8" hidden="false" customHeight="false" outlineLevel="0" collapsed="false">
      <c r="B38" s="5"/>
      <c r="C38" s="5"/>
      <c r="D38" s="6"/>
      <c r="E38" s="0" t="n">
        <f aca="false">E37+D38</f>
        <v>16220000576</v>
      </c>
      <c r="F38" s="7" t="n">
        <f aca="false">$E$2-E38</f>
        <v>247779999424</v>
      </c>
    </row>
    <row r="39" customFormat="false" ht="12.8" hidden="false" customHeight="false" outlineLevel="0" collapsed="false">
      <c r="B39" s="5"/>
      <c r="C39" s="5"/>
      <c r="D39" s="6"/>
      <c r="E39" s="0" t="n">
        <f aca="false">E38+D39</f>
        <v>16220000576</v>
      </c>
      <c r="F39" s="7" t="n">
        <f aca="false">$E$2-E39</f>
        <v>247779999424</v>
      </c>
    </row>
    <row r="40" customFormat="false" ht="12.8" hidden="false" customHeight="false" outlineLevel="0" collapsed="false">
      <c r="B40" s="5"/>
      <c r="C40" s="5"/>
      <c r="D40" s="6"/>
      <c r="E40" s="0" t="n">
        <f aca="false">E39+D40</f>
        <v>16220000576</v>
      </c>
      <c r="F40" s="7" t="n">
        <f aca="false">$E$2-E40</f>
        <v>247779999424</v>
      </c>
    </row>
    <row r="41" customFormat="false" ht="12.8" hidden="false" customHeight="false" outlineLevel="0" collapsed="false">
      <c r="B41" s="5"/>
      <c r="C41" s="5"/>
      <c r="D41" s="6"/>
      <c r="E41" s="0" t="n">
        <f aca="false">E40+D41</f>
        <v>16220000576</v>
      </c>
      <c r="F41" s="7" t="n">
        <f aca="false">$E$2-E41</f>
        <v>247779999424</v>
      </c>
    </row>
    <row r="42" customFormat="false" ht="12.8" hidden="false" customHeight="false" outlineLevel="0" collapsed="false">
      <c r="B42" s="5"/>
      <c r="C42" s="5"/>
      <c r="D42" s="6"/>
      <c r="E42" s="0" t="n">
        <f aca="false">E41+D42</f>
        <v>16220000576</v>
      </c>
      <c r="F42" s="7" t="n">
        <f aca="false">$E$2-E42</f>
        <v>247779999424</v>
      </c>
    </row>
    <row r="43" customFormat="false" ht="12.8" hidden="false" customHeight="false" outlineLevel="0" collapsed="false">
      <c r="A43" s="0" t="n">
        <v>39</v>
      </c>
      <c r="B43" s="5" t="s">
        <v>72</v>
      </c>
      <c r="C43" s="5"/>
      <c r="D43" s="6"/>
      <c r="E43" s="0" t="n">
        <f aca="false">E42+D43</f>
        <v>16220000576</v>
      </c>
      <c r="F43" s="7" t="n">
        <f aca="false">$E$2-E43</f>
        <v>247779999424</v>
      </c>
    </row>
    <row r="44" customFormat="false" ht="24" hidden="false" customHeight="false" outlineLevel="0" collapsed="false">
      <c r="A44" s="0" t="n">
        <v>40</v>
      </c>
      <c r="B44" s="5" t="s">
        <v>73</v>
      </c>
      <c r="D44" s="6" t="n">
        <f aca="false">8*8*$C$1</f>
        <v>640000000</v>
      </c>
      <c r="E44" s="0" t="n">
        <f aca="false">E43+D44</f>
        <v>16860000576</v>
      </c>
      <c r="F44" s="7" t="n">
        <f aca="false">$E$2-E44</f>
        <v>247139999424</v>
      </c>
    </row>
    <row r="45" customFormat="false" ht="12.8" hidden="false" customHeight="false" outlineLevel="0" collapsed="false">
      <c r="A45" s="0" t="n">
        <v>41</v>
      </c>
      <c r="B45" s="0" t="s">
        <v>74</v>
      </c>
      <c r="D45" s="6" t="n">
        <v>0</v>
      </c>
      <c r="E45" s="0" t="n">
        <f aca="false">E44+D45</f>
        <v>16860000576</v>
      </c>
      <c r="F45" s="7" t="n">
        <f aca="false">$E$2-E45</f>
        <v>247139999424</v>
      </c>
    </row>
    <row r="46" customFormat="false" ht="24" hidden="false" customHeight="false" outlineLevel="0" collapsed="false">
      <c r="A46" s="0" t="n">
        <v>42</v>
      </c>
      <c r="B46" s="5" t="s">
        <v>75</v>
      </c>
      <c r="D46" s="6"/>
      <c r="E46" s="0" t="n">
        <f aca="false">E45+D46</f>
        <v>16860000576</v>
      </c>
      <c r="F46" s="7" t="n">
        <f aca="false">$E$2-E46</f>
        <v>247139999424</v>
      </c>
    </row>
    <row r="47" customFormat="false" ht="12.8" hidden="false" customHeight="false" outlineLevel="0" collapsed="false">
      <c r="A47" s="0" t="n">
        <v>43</v>
      </c>
      <c r="B47" s="5"/>
      <c r="D47" s="6"/>
      <c r="E47" s="0" t="n">
        <f aca="false">E46+D47</f>
        <v>16860000576</v>
      </c>
      <c r="F47" s="7" t="n">
        <f aca="false">$E$2-E47</f>
        <v>247139999424</v>
      </c>
    </row>
    <row r="48" customFormat="false" ht="57.75" hidden="false" customHeight="false" outlineLevel="0" collapsed="false">
      <c r="A48" s="0" t="n">
        <v>44</v>
      </c>
      <c r="B48" s="5" t="s">
        <v>76</v>
      </c>
      <c r="D48" s="6"/>
      <c r="E48" s="0" t="n">
        <f aca="false">E47+D48</f>
        <v>16860000576</v>
      </c>
      <c r="F48" s="7" t="n">
        <f aca="false">$E$2-E48</f>
        <v>247139999424</v>
      </c>
    </row>
    <row r="49" customFormat="false" ht="125.25" hidden="false" customHeight="false" outlineLevel="0" collapsed="false">
      <c r="B49" s="5" t="s">
        <v>77</v>
      </c>
      <c r="D49" s="6" t="n">
        <f aca="false">100*8*8*4*$C$1</f>
        <v>256000000000</v>
      </c>
      <c r="E49" s="0" t="n">
        <f aca="false">E48+D49</f>
        <v>272860000576</v>
      </c>
      <c r="F49" s="7" t="n">
        <f aca="false">$E$2-E49</f>
        <v>-8860000576</v>
      </c>
    </row>
    <row r="50" customFormat="false" ht="12.8" hidden="false" customHeight="false" outlineLevel="0" collapsed="false">
      <c r="D50" s="8" t="n">
        <f aca="false">10*8*4*$C$1</f>
        <v>3200000000</v>
      </c>
      <c r="E50" s="9" t="n">
        <f aca="false">E49+D50</f>
        <v>276060000576</v>
      </c>
      <c r="F50" s="10" t="n">
        <f aca="false">$E$2-E50</f>
        <v>-12060000576</v>
      </c>
    </row>
    <row r="52" customFormat="false" ht="12.8" hidden="false" customHeight="false" outlineLevel="0" collapsed="false">
      <c r="H52" s="0" t="s">
        <v>78</v>
      </c>
    </row>
    <row r="53" customFormat="false" ht="12.8" hidden="false" customHeight="false" outlineLevel="0" collapsed="false">
      <c r="B53" s="0" t="s">
        <v>79</v>
      </c>
    </row>
    <row r="54" customFormat="false" ht="12.8" hidden="false" customHeight="false" outlineLevel="0" collapsed="false">
      <c r="B54" s="0" t="s">
        <v>80</v>
      </c>
    </row>
    <row r="55" customFormat="false" ht="12.8" hidden="false" customHeight="false" outlineLevel="0" collapsed="false">
      <c r="B55" s="0" t="s">
        <v>81</v>
      </c>
    </row>
    <row r="56" customFormat="false" ht="12.8" hidden="false" customHeight="false" outlineLevel="0" collapsed="false">
      <c r="B56" s="0" t="s">
        <v>82</v>
      </c>
    </row>
    <row r="57" customFormat="false" ht="12.8" hidden="false" customHeight="false" outlineLevel="0" collapsed="false">
      <c r="B57" s="0" t="s">
        <v>83</v>
      </c>
    </row>
    <row r="58" customFormat="false" ht="12.8" hidden="false" customHeight="false" outlineLevel="0" collapsed="false">
      <c r="B58" s="0" t="s">
        <v>84</v>
      </c>
    </row>
  </sheetData>
  <mergeCells count="1">
    <mergeCell ref="G2:X2"/>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A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24" activeCellId="0" sqref="Q24"/>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85</v>
      </c>
      <c r="D1" s="0" t="s">
        <v>86</v>
      </c>
      <c r="E1" s="0" t="s">
        <v>87</v>
      </c>
      <c r="G1" s="0" t="s">
        <v>86</v>
      </c>
      <c r="H1" s="0" t="s">
        <v>87</v>
      </c>
    </row>
    <row r="2" customFormat="false" ht="12.8" hidden="false" customHeight="false" outlineLevel="0" collapsed="false">
      <c r="B2" s="0" t="s">
        <v>88</v>
      </c>
      <c r="D2" s="0" t="n">
        <v>1</v>
      </c>
      <c r="G2" s="0" t="n">
        <v>2</v>
      </c>
      <c r="J2" s="0" t="n">
        <v>3</v>
      </c>
      <c r="M2" s="0" t="n">
        <v>4</v>
      </c>
      <c r="P2" s="0" t="n">
        <v>5</v>
      </c>
      <c r="S2" s="0" t="n">
        <v>6</v>
      </c>
      <c r="V2" s="0" t="n">
        <v>7</v>
      </c>
      <c r="Y2" s="0" t="n">
        <v>8</v>
      </c>
    </row>
    <row r="3" customFormat="false" ht="12.8" hidden="false" customHeight="false" outlineLevel="0" collapsed="false">
      <c r="A3" s="0" t="s">
        <v>89</v>
      </c>
      <c r="B3" s="0" t="n">
        <v>1</v>
      </c>
      <c r="C3" s="0" t="s">
        <v>90</v>
      </c>
      <c r="D3" s="0" t="s">
        <v>91</v>
      </c>
      <c r="E3" s="0" t="s">
        <v>11</v>
      </c>
      <c r="F3" s="0" t="s">
        <v>90</v>
      </c>
      <c r="G3" s="0" t="s">
        <v>92</v>
      </c>
      <c r="H3" s="0" t="s">
        <v>12</v>
      </c>
      <c r="I3" s="0" t="s">
        <v>90</v>
      </c>
      <c r="J3" s="0" t="s">
        <v>93</v>
      </c>
      <c r="K3" s="0" t="s">
        <v>94</v>
      </c>
      <c r="L3" s="0" t="s">
        <v>90</v>
      </c>
      <c r="M3" s="0" t="s">
        <v>95</v>
      </c>
      <c r="N3" s="0" t="s">
        <v>96</v>
      </c>
      <c r="O3" s="0" t="s">
        <v>90</v>
      </c>
      <c r="P3" s="0" t="s">
        <v>97</v>
      </c>
      <c r="Q3" s="0" t="s">
        <v>98</v>
      </c>
      <c r="R3" s="0" t="s">
        <v>99</v>
      </c>
      <c r="S3" s="0" t="s">
        <v>91</v>
      </c>
      <c r="T3" s="0" t="s">
        <v>100</v>
      </c>
      <c r="U3" s="0" t="s">
        <v>99</v>
      </c>
      <c r="V3" s="0" t="s">
        <v>101</v>
      </c>
      <c r="W3" s="0" t="s">
        <v>102</v>
      </c>
      <c r="X3" s="0" t="s">
        <v>90</v>
      </c>
      <c r="Y3" s="0" t="s">
        <v>103</v>
      </c>
      <c r="Z3" s="0" t="s">
        <v>104</v>
      </c>
    </row>
    <row r="4" customFormat="false" ht="12.8" hidden="false" customHeight="false" outlineLevel="0" collapsed="false">
      <c r="B4" s="0" t="n">
        <v>2</v>
      </c>
      <c r="C4" s="0" t="s">
        <v>90</v>
      </c>
      <c r="D4" s="0" t="s">
        <v>101</v>
      </c>
      <c r="E4" s="0" t="s">
        <v>105</v>
      </c>
      <c r="F4" s="0" t="s">
        <v>99</v>
      </c>
      <c r="G4" s="0" t="s">
        <v>103</v>
      </c>
      <c r="H4" s="0" t="s">
        <v>106</v>
      </c>
      <c r="I4" s="0" t="s">
        <v>99</v>
      </c>
      <c r="J4" s="0" t="s">
        <v>93</v>
      </c>
      <c r="K4" s="0" t="s">
        <v>107</v>
      </c>
      <c r="L4" s="0" t="s">
        <v>99</v>
      </c>
      <c r="M4" s="0" t="s">
        <v>101</v>
      </c>
      <c r="N4" s="0" t="s">
        <v>108</v>
      </c>
      <c r="O4" s="0" t="s">
        <v>99</v>
      </c>
      <c r="P4" s="0" t="s">
        <v>109</v>
      </c>
      <c r="Q4" s="0" t="s">
        <v>110</v>
      </c>
      <c r="R4" s="0" t="s">
        <v>90</v>
      </c>
      <c r="S4" s="0" t="s">
        <v>103</v>
      </c>
      <c r="T4" s="0" t="s">
        <v>111</v>
      </c>
      <c r="U4" s="0" t="s">
        <v>90</v>
      </c>
      <c r="V4" s="0" t="s">
        <v>101</v>
      </c>
      <c r="W4" s="0" t="s">
        <v>112</v>
      </c>
      <c r="X4" s="0" t="s">
        <v>99</v>
      </c>
      <c r="Y4" s="0" t="s">
        <v>103</v>
      </c>
      <c r="Z4" s="0" t="s">
        <v>113</v>
      </c>
    </row>
    <row r="5" customFormat="false" ht="12.8" hidden="false" customHeight="false" outlineLevel="0" collapsed="false">
      <c r="B5" s="0" t="n">
        <v>3</v>
      </c>
      <c r="C5" s="0" t="s">
        <v>99</v>
      </c>
      <c r="D5" s="0" t="s">
        <v>101</v>
      </c>
      <c r="E5" s="0" t="s">
        <v>114</v>
      </c>
      <c r="F5" s="0" t="s">
        <v>90</v>
      </c>
      <c r="G5" s="0" t="s">
        <v>103</v>
      </c>
      <c r="H5" s="0" t="s">
        <v>115</v>
      </c>
      <c r="I5" s="0" t="s">
        <v>99</v>
      </c>
      <c r="J5" s="0" t="s">
        <v>91</v>
      </c>
      <c r="K5" s="0" t="s">
        <v>116</v>
      </c>
      <c r="L5" s="0" t="s">
        <v>90</v>
      </c>
      <c r="M5" s="0" t="s">
        <v>101</v>
      </c>
      <c r="N5" s="0" t="s">
        <v>117</v>
      </c>
      <c r="O5" s="0" t="s">
        <v>90</v>
      </c>
      <c r="P5" s="0" t="s">
        <v>109</v>
      </c>
      <c r="Q5" s="0" t="s">
        <v>118</v>
      </c>
      <c r="R5" s="0" t="s">
        <v>99</v>
      </c>
      <c r="S5" s="0" t="s">
        <v>119</v>
      </c>
      <c r="T5" s="0" t="s">
        <v>15</v>
      </c>
      <c r="U5" s="0" t="s">
        <v>99</v>
      </c>
      <c r="V5" s="0" t="s">
        <v>92</v>
      </c>
      <c r="W5" s="0" t="s">
        <v>120</v>
      </c>
      <c r="X5" s="0" t="s">
        <v>90</v>
      </c>
      <c r="Y5" s="0" t="s">
        <v>121</v>
      </c>
      <c r="Z5" s="0" t="s">
        <v>122</v>
      </c>
    </row>
    <row r="6" customFormat="false" ht="12.8" hidden="false" customHeight="false" outlineLevel="0" collapsed="false">
      <c r="B6" s="0" t="n">
        <v>4</v>
      </c>
      <c r="C6" s="0" t="s">
        <v>99</v>
      </c>
      <c r="D6" s="0" t="s">
        <v>123</v>
      </c>
      <c r="E6" s="0" t="s">
        <v>124</v>
      </c>
      <c r="F6" s="0" t="s">
        <v>99</v>
      </c>
      <c r="G6" s="0" t="s">
        <v>121</v>
      </c>
      <c r="H6" s="0" t="s">
        <v>125</v>
      </c>
      <c r="I6" s="0" t="s">
        <v>99</v>
      </c>
      <c r="J6" s="0" t="s">
        <v>95</v>
      </c>
      <c r="K6" s="0" t="s">
        <v>126</v>
      </c>
      <c r="L6" s="0" t="s">
        <v>90</v>
      </c>
      <c r="M6" s="0" t="s">
        <v>123</v>
      </c>
      <c r="N6" s="0" t="s">
        <v>26</v>
      </c>
      <c r="O6" s="0" t="s">
        <v>90</v>
      </c>
      <c r="P6" s="0" t="s">
        <v>91</v>
      </c>
      <c r="Q6" s="0" t="s">
        <v>127</v>
      </c>
      <c r="R6" s="0" t="s">
        <v>90</v>
      </c>
      <c r="S6" s="0" t="s">
        <v>119</v>
      </c>
      <c r="T6" s="0" t="s">
        <v>128</v>
      </c>
    </row>
    <row r="9" customFormat="false" ht="12.8" hidden="false" customHeight="false" outlineLevel="0" collapsed="false">
      <c r="B9" s="0" t="s">
        <v>129</v>
      </c>
      <c r="D9" s="0" t="n">
        <v>0</v>
      </c>
      <c r="E9" s="0" t="s">
        <v>130</v>
      </c>
      <c r="G9" s="0" t="s">
        <v>103</v>
      </c>
      <c r="H9" s="0" t="s">
        <v>93</v>
      </c>
      <c r="J9" s="0" t="s">
        <v>119</v>
      </c>
      <c r="K9" s="0" t="s">
        <v>92</v>
      </c>
      <c r="M9" s="0" t="s">
        <v>95</v>
      </c>
      <c r="N9" s="0" t="s">
        <v>91</v>
      </c>
      <c r="P9" s="0" t="s">
        <v>131</v>
      </c>
      <c r="Q9" s="0" t="s">
        <v>132</v>
      </c>
      <c r="S9" s="0" t="s">
        <v>101</v>
      </c>
      <c r="T9" s="0" t="s">
        <v>133</v>
      </c>
      <c r="V9" s="0" t="s">
        <v>134</v>
      </c>
      <c r="W9" s="0" t="s">
        <v>123</v>
      </c>
      <c r="Y9" s="0" t="s">
        <v>97</v>
      </c>
      <c r="Z9" s="0" t="s">
        <v>121</v>
      </c>
      <c r="AA9" s="0" t="s">
        <v>109</v>
      </c>
    </row>
    <row r="10" customFormat="false" ht="12.8" hidden="false" customHeight="false" outlineLevel="0" collapsed="false">
      <c r="A10" s="0" t="n">
        <f aca="false">SUM(D10:AA10)</f>
        <v>30</v>
      </c>
      <c r="B10" s="0" t="s">
        <v>135</v>
      </c>
      <c r="D10" s="0" t="n">
        <v>0</v>
      </c>
      <c r="E10" s="0" t="n">
        <v>0</v>
      </c>
      <c r="G10" s="0" t="n">
        <v>5</v>
      </c>
      <c r="H10" s="0" t="n">
        <v>2</v>
      </c>
      <c r="J10" s="0" t="n">
        <v>2</v>
      </c>
      <c r="K10" s="0" t="n">
        <v>2</v>
      </c>
      <c r="M10" s="0" t="n">
        <v>2</v>
      </c>
      <c r="N10" s="0" t="n">
        <v>4</v>
      </c>
      <c r="P10" s="0" t="n">
        <v>0</v>
      </c>
      <c r="Q10" s="0" t="n">
        <v>0</v>
      </c>
      <c r="S10" s="0" t="n">
        <v>6</v>
      </c>
      <c r="T10" s="0" t="n">
        <v>0</v>
      </c>
      <c r="V10" s="0" t="n">
        <v>0</v>
      </c>
      <c r="W10" s="0" t="n">
        <v>2</v>
      </c>
      <c r="Y10" s="0" t="n">
        <v>1</v>
      </c>
      <c r="Z10" s="0" t="n">
        <v>2</v>
      </c>
      <c r="AA10" s="0" t="n">
        <v>2</v>
      </c>
    </row>
    <row r="11" customFormat="false" ht="12.8" hidden="false" customHeight="false" outlineLevel="0" collapsed="false">
      <c r="A11" s="0" t="s">
        <v>136</v>
      </c>
      <c r="D11" s="0" t="s">
        <v>137</v>
      </c>
      <c r="E11" s="0" t="s">
        <v>137</v>
      </c>
      <c r="G11" s="0" t="s">
        <v>99</v>
      </c>
      <c r="H11" s="0" t="s">
        <v>99</v>
      </c>
      <c r="J11" s="0" t="s">
        <v>99</v>
      </c>
      <c r="K11" s="0" t="s">
        <v>90</v>
      </c>
      <c r="M11" s="0" t="s">
        <v>99</v>
      </c>
      <c r="N11" s="0" t="s">
        <v>90</v>
      </c>
      <c r="P11" s="0" t="s">
        <v>137</v>
      </c>
      <c r="Q11" s="0" t="s">
        <v>137</v>
      </c>
      <c r="S11" s="0" t="s">
        <v>99</v>
      </c>
      <c r="T11" s="0" t="s">
        <v>137</v>
      </c>
      <c r="V11" s="0" t="s">
        <v>137</v>
      </c>
      <c r="W11" s="0" t="s">
        <v>90</v>
      </c>
      <c r="Y11" s="0" t="s">
        <v>99</v>
      </c>
      <c r="Z11" s="0" t="s">
        <v>90</v>
      </c>
      <c r="AA11" s="0" t="s">
        <v>99</v>
      </c>
    </row>
    <row r="12" customFormat="false" ht="12.8" hidden="false" customHeight="false" outlineLevel="0" collapsed="false">
      <c r="B12" s="0" t="s">
        <v>138</v>
      </c>
      <c r="G12" s="0" t="s">
        <v>90</v>
      </c>
      <c r="H12" s="0" t="s">
        <v>90</v>
      </c>
      <c r="J12" s="0" t="s">
        <v>90</v>
      </c>
      <c r="K12" s="0" t="s">
        <v>90</v>
      </c>
      <c r="M12" s="0" t="s">
        <v>90</v>
      </c>
      <c r="N12" s="0" t="s">
        <v>90</v>
      </c>
      <c r="S12" s="0" t="s">
        <v>90</v>
      </c>
      <c r="W12" s="0" t="s">
        <v>90</v>
      </c>
      <c r="Y12" s="0" t="s">
        <v>90</v>
      </c>
      <c r="Z12" s="0" t="s">
        <v>90</v>
      </c>
      <c r="AA12" s="0" t="s">
        <v>90</v>
      </c>
    </row>
    <row r="13" customFormat="false" ht="12.8" hidden="false" customHeight="false" outlineLevel="0" collapsed="false">
      <c r="B13" s="0" t="s">
        <v>139</v>
      </c>
      <c r="G13" s="0" t="s">
        <v>99</v>
      </c>
      <c r="H13" s="0" t="s">
        <v>99</v>
      </c>
      <c r="J13" s="0" t="s">
        <v>99</v>
      </c>
      <c r="K13" s="0" t="s">
        <v>90</v>
      </c>
      <c r="M13" s="0" t="s">
        <v>90</v>
      </c>
      <c r="N13" s="0" t="s">
        <v>90</v>
      </c>
      <c r="S13" s="0" t="s">
        <v>99</v>
      </c>
      <c r="W13" s="0" t="s">
        <v>90</v>
      </c>
      <c r="Y13" s="0" t="s">
        <v>90</v>
      </c>
      <c r="Z13" s="0" t="s">
        <v>90</v>
      </c>
      <c r="AA13" s="0" t="s">
        <v>90</v>
      </c>
    </row>
    <row r="14" customFormat="false" ht="12.8" hidden="false" customHeight="false" outlineLevel="0" collapsed="false">
      <c r="B14" s="0" t="s">
        <v>140</v>
      </c>
      <c r="G14" s="0" t="s">
        <v>90</v>
      </c>
      <c r="H14" s="0" t="s">
        <v>99</v>
      </c>
      <c r="J14" s="0" t="s">
        <v>90</v>
      </c>
      <c r="K14" s="0" t="s">
        <v>90</v>
      </c>
      <c r="M14" s="0" t="s">
        <v>99</v>
      </c>
      <c r="N14" s="0" t="s">
        <v>90</v>
      </c>
      <c r="S14" s="0" t="s">
        <v>90</v>
      </c>
      <c r="W14" s="0" t="s">
        <v>90</v>
      </c>
      <c r="Y14" s="0" t="s">
        <v>99</v>
      </c>
      <c r="Z14" s="0" t="s">
        <v>90</v>
      </c>
      <c r="AA14" s="0" t="s">
        <v>99</v>
      </c>
    </row>
    <row r="15" customFormat="false" ht="12.8" hidden="false" customHeight="false" outlineLevel="0" collapsed="false">
      <c r="B15" s="0" t="s">
        <v>141</v>
      </c>
      <c r="G15" s="0" t="s">
        <v>99</v>
      </c>
      <c r="H15" s="0" t="s">
        <v>90</v>
      </c>
      <c r="J15" s="0" t="s">
        <v>99</v>
      </c>
      <c r="K15" s="0" t="s">
        <v>90</v>
      </c>
      <c r="M15" s="0" t="s">
        <v>99</v>
      </c>
      <c r="N15" s="0" t="s">
        <v>90</v>
      </c>
      <c r="S15" s="0" t="s">
        <v>99</v>
      </c>
      <c r="W15" s="0" t="s">
        <v>90</v>
      </c>
      <c r="Y15" s="0" t="s">
        <v>99</v>
      </c>
      <c r="Z15" s="0" t="s">
        <v>90</v>
      </c>
      <c r="AA15" s="0" t="s">
        <v>99</v>
      </c>
    </row>
    <row r="16" customFormat="false" ht="12.8" hidden="false" customHeight="false" outlineLevel="0" collapsed="false">
      <c r="K16" s="0" t="s">
        <v>90</v>
      </c>
    </row>
    <row r="17" customFormat="false" ht="12.8" hidden="false" customHeight="false" outlineLevel="0" collapsed="false">
      <c r="K17" s="0" t="s">
        <v>90</v>
      </c>
    </row>
    <row r="18" customFormat="false" ht="12.8" hidden="false" customHeight="false" outlineLevel="0" collapsed="false">
      <c r="K18" s="0" t="s">
        <v>90</v>
      </c>
    </row>
    <row r="21" customFormat="false" ht="12.8" hidden="false" customHeight="false" outlineLevel="0" collapsed="false">
      <c r="B21" s="0" t="s">
        <v>142</v>
      </c>
    </row>
    <row r="22" customFormat="false" ht="12.8" hidden="false" customHeight="false" outlineLevel="0" collapsed="false">
      <c r="B22" s="0" t="s">
        <v>143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2743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2020-03-04T09:39:03Z</dcterms:created>
  <dc:creator/>
  <dc:description/>
  <dc:language>en-US</dc:language>
  <cp:lastModifiedBy/>
  <dcterms:modified xsi:type="dcterms:W3CDTF">2020-03-17T10:18:37Z</dcterms:modified>
  <cp:revision>12</cp:revision>
  <dc:subject/>
  <dc:title/>
</cp:coreProperties>
</file>