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suario\Documents\"/>
    </mc:Choice>
  </mc:AlternateContent>
  <xr:revisionPtr revIDLastSave="0" documentId="13_ncr:1_{9916171B-E022-49A2-9435-EA2AC49122A8}" xr6:coauthVersionLast="47" xr6:coauthVersionMax="47" xr10:uidLastSave="{00000000-0000-0000-0000-000000000000}"/>
  <bookViews>
    <workbookView xWindow="-120" yWindow="-120" windowWidth="20730" windowHeight="11160" activeTab="1" xr2:uid="{317DDB4E-DBA0-4FE5-AFA4-BFF48733C17C}"/>
  </bookViews>
  <sheets>
    <sheet name="ejercicio 1" sheetId="5" r:id="rId1"/>
    <sheet name="ejercicio 2" sheetId="1" r:id="rId2"/>
    <sheet name="ejercicio 3" sheetId="2" r:id="rId3"/>
    <sheet name="ejercicio 4" sheetId="3" r:id="rId4"/>
    <sheet name="ejercicio 5" sheetId="4" r:id="rId5"/>
    <sheet name="ejercicio 6" sheetId="6" r:id="rId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2" i="1" l="1"/>
  <c r="S12" i="1"/>
  <c r="R20" i="1" s="1" a="1"/>
  <c r="R20" i="1" s="1"/>
  <c r="T12" i="1"/>
  <c r="R13" i="1"/>
  <c r="S13" i="1"/>
  <c r="T13" i="1"/>
  <c r="S11" i="1"/>
  <c r="T11" i="1"/>
  <c r="R24" i="5"/>
  <c r="S24" i="5" a="1"/>
  <c r="S24" i="5" s="1"/>
  <c r="R23" i="5"/>
  <c r="S23" i="5"/>
  <c r="S22" i="5"/>
  <c r="R22" i="5"/>
  <c r="O27" i="6"/>
  <c r="Q14" i="6"/>
  <c r="R14" i="6"/>
  <c r="S14" i="6"/>
  <c r="T14" i="6"/>
  <c r="Q15" i="6"/>
  <c r="R15" i="6"/>
  <c r="S15" i="6"/>
  <c r="T15" i="6"/>
  <c r="Q16" i="6"/>
  <c r="R16" i="6"/>
  <c r="S16" i="6"/>
  <c r="T16" i="6"/>
  <c r="R13" i="6"/>
  <c r="S13" i="6"/>
  <c r="T13" i="6"/>
  <c r="Q13" i="6"/>
  <c r="Q21" i="6" s="1" a="1"/>
  <c r="R21" i="6" s="1"/>
  <c r="P24" i="4"/>
  <c r="P26" i="4"/>
  <c r="N25" i="4"/>
  <c r="S18" i="4" a="1"/>
  <c r="S19" i="4" s="1"/>
  <c r="S13" i="4"/>
  <c r="T13" i="4"/>
  <c r="U13" i="4"/>
  <c r="S14" i="4"/>
  <c r="T14" i="4"/>
  <c r="U14" i="4"/>
  <c r="T12" i="4"/>
  <c r="U12" i="4"/>
  <c r="S12" i="4"/>
  <c r="X19" i="2"/>
  <c r="U14" i="2" a="1"/>
  <c r="U14" i="2"/>
  <c r="V14" i="2"/>
  <c r="W14" i="2"/>
  <c r="X14" i="2"/>
  <c r="Y14" i="2"/>
  <c r="U15" i="2" a="1"/>
  <c r="V15" i="2" s="1"/>
  <c r="U15" i="2"/>
  <c r="U13" i="2" a="1"/>
  <c r="U13" i="2" s="1"/>
  <c r="J13" i="1" a="1"/>
  <c r="J13" i="1" s="1"/>
  <c r="P15" i="2"/>
  <c r="Q15" i="2"/>
  <c r="R15" i="2"/>
  <c r="P16" i="2"/>
  <c r="Q16" i="2"/>
  <c r="R16" i="2"/>
  <c r="Q14" i="2"/>
  <c r="R14" i="2"/>
  <c r="P14" i="2"/>
  <c r="P20" i="2" s="1" a="1"/>
  <c r="P20" i="2" s="1"/>
  <c r="R11" i="1"/>
  <c r="R29" i="3"/>
  <c r="K20" i="3" a="1"/>
  <c r="K20" i="3" s="1"/>
  <c r="R13" i="3"/>
  <c r="S13" i="3"/>
  <c r="T13" i="3"/>
  <c r="U13" i="3"/>
  <c r="R14" i="3"/>
  <c r="S14" i="3"/>
  <c r="T14" i="3"/>
  <c r="U14" i="3"/>
  <c r="R15" i="3"/>
  <c r="S15" i="3"/>
  <c r="T15" i="3"/>
  <c r="U15" i="3"/>
  <c r="S12" i="3"/>
  <c r="T12" i="3"/>
  <c r="U12" i="3"/>
  <c r="R12" i="3"/>
  <c r="R20" i="3" s="1" a="1"/>
  <c r="R20" i="3" s="1"/>
  <c r="N12" i="1"/>
  <c r="R22" i="1" l="1"/>
  <c r="T21" i="1"/>
  <c r="T20" i="1"/>
  <c r="S22" i="1"/>
  <c r="S21" i="1"/>
  <c r="R21" i="1"/>
  <c r="T32" i="1" s="1"/>
  <c r="T22" i="1"/>
  <c r="S20" i="1"/>
  <c r="S24" i="6"/>
  <c r="S22" i="6"/>
  <c r="Q23" i="6"/>
  <c r="Q21" i="6"/>
  <c r="T24" i="6"/>
  <c r="T22" i="6"/>
  <c r="R24" i="6"/>
  <c r="R22" i="6"/>
  <c r="Q24" i="6"/>
  <c r="Q22" i="6"/>
  <c r="T23" i="6"/>
  <c r="T21" i="6"/>
  <c r="S23" i="6"/>
  <c r="S21" i="6"/>
  <c r="R23" i="6"/>
  <c r="S20" i="4"/>
  <c r="U19" i="4"/>
  <c r="U18" i="4"/>
  <c r="T18" i="4"/>
  <c r="U20" i="4"/>
  <c r="S18" i="4"/>
  <c r="T20" i="4"/>
  <c r="T19" i="4"/>
  <c r="Y15" i="2"/>
  <c r="X15" i="2"/>
  <c r="W15" i="2"/>
  <c r="W13" i="2"/>
  <c r="V13" i="2"/>
  <c r="Y13" i="2"/>
  <c r="X13" i="2"/>
  <c r="M13" i="1"/>
  <c r="L13" i="1"/>
  <c r="K13" i="1"/>
  <c r="Q22" i="2"/>
  <c r="P22" i="2"/>
  <c r="R21" i="2"/>
  <c r="Q21" i="2"/>
  <c r="P21" i="2"/>
  <c r="R20" i="2"/>
  <c r="Q20" i="2"/>
  <c r="J19" i="2" s="1" a="1"/>
  <c r="R22" i="2"/>
  <c r="L23" i="3"/>
  <c r="K22" i="3"/>
  <c r="K21" i="3"/>
  <c r="L20" i="3"/>
  <c r="K23" i="3"/>
  <c r="L22" i="3"/>
  <c r="L21" i="3"/>
  <c r="T21" i="3"/>
  <c r="R23" i="3"/>
  <c r="R21" i="3"/>
  <c r="U23" i="3"/>
  <c r="T23" i="3"/>
  <c r="S23" i="3"/>
  <c r="U22" i="3"/>
  <c r="U20" i="3"/>
  <c r="T20" i="3"/>
  <c r="U21" i="3"/>
  <c r="S21" i="3"/>
  <c r="T22" i="3"/>
  <c r="S22" i="3"/>
  <c r="S20" i="3"/>
  <c r="R22" i="3"/>
  <c r="S27" i="1" l="1" a="1"/>
  <c r="S27" i="1"/>
  <c r="S29" i="1"/>
  <c r="S28" i="1"/>
  <c r="J19" i="6" a="1"/>
  <c r="N18" i="4" a="1"/>
  <c r="J19" i="2"/>
  <c r="J20" i="2"/>
  <c r="K21" i="2"/>
  <c r="K19" i="2"/>
  <c r="J21" i="2"/>
  <c r="K20" i="2"/>
  <c r="J14" i="1" a="1"/>
  <c r="N13" i="1"/>
  <c r="K19" i="6" l="1"/>
  <c r="N26" i="6" s="1"/>
  <c r="J22" i="6"/>
  <c r="J21" i="6"/>
  <c r="J20" i="6"/>
  <c r="K22" i="6"/>
  <c r="J19" i="6"/>
  <c r="K21" i="6"/>
  <c r="K20" i="6"/>
  <c r="O18" i="4"/>
  <c r="O20" i="4"/>
  <c r="N20" i="4"/>
  <c r="O19" i="4"/>
  <c r="N19" i="4"/>
  <c r="N18" i="4"/>
  <c r="K14" i="1"/>
  <c r="J14" i="1"/>
  <c r="L14" i="1"/>
  <c r="M14" i="1"/>
  <c r="N14" i="1" l="1"/>
  <c r="J15" i="1" a="1"/>
  <c r="J15" i="1" l="1"/>
  <c r="L15" i="1"/>
  <c r="K15" i="1"/>
  <c r="M15" i="1"/>
  <c r="J16" i="1" l="1" a="1"/>
  <c r="N15" i="1"/>
  <c r="J16" i="1" l="1"/>
  <c r="M16" i="1"/>
  <c r="L16" i="1"/>
  <c r="K16" i="1"/>
  <c r="N16" i="1" l="1"/>
  <c r="J17" i="1" a="1"/>
  <c r="J17" i="1" l="1"/>
  <c r="K17" i="1"/>
  <c r="M17" i="1"/>
  <c r="L17" i="1"/>
  <c r="N17" i="1" l="1"/>
  <c r="J18" i="1" a="1"/>
  <c r="L18" i="1" l="1"/>
  <c r="K18" i="1"/>
  <c r="M18" i="1"/>
  <c r="J18" i="1"/>
  <c r="N18" i="1" l="1"/>
  <c r="J19" i="1" a="1"/>
  <c r="L19" i="1" l="1"/>
  <c r="K19" i="1"/>
  <c r="M19" i="1"/>
  <c r="J19" i="1"/>
  <c r="J20" i="1" l="1" a="1"/>
  <c r="N19" i="1"/>
  <c r="L20" i="1" l="1"/>
  <c r="J20" i="1"/>
  <c r="M20" i="1"/>
  <c r="K20" i="1"/>
  <c r="N20" i="1" l="1"/>
  <c r="J21" i="1" a="1"/>
  <c r="K21" i="1" l="1"/>
  <c r="J21" i="1"/>
  <c r="M21" i="1"/>
  <c r="L21" i="1"/>
  <c r="J22" i="1" l="1" a="1"/>
  <c r="N21" i="1"/>
  <c r="L22" i="1" l="1"/>
  <c r="M22" i="1"/>
  <c r="J22" i="1"/>
  <c r="K22" i="1"/>
  <c r="N22" i="1" l="1"/>
  <c r="J23" i="1" a="1"/>
  <c r="M23" i="1" l="1"/>
  <c r="J23" i="1"/>
  <c r="K23" i="1"/>
  <c r="L23" i="1"/>
  <c r="J24" i="1" l="1" a="1"/>
  <c r="N23" i="1"/>
  <c r="K24" i="1" l="1"/>
  <c r="L24" i="1"/>
  <c r="M24" i="1"/>
  <c r="J24" i="1"/>
  <c r="J25" i="1" l="1" a="1"/>
  <c r="N24" i="1"/>
  <c r="J25" i="1" l="1"/>
  <c r="M25" i="1"/>
  <c r="K25" i="1"/>
  <c r="L25" i="1"/>
  <c r="N25" i="1" l="1"/>
  <c r="J26" i="1" a="1"/>
  <c r="L26" i="1" l="1"/>
  <c r="M26" i="1"/>
  <c r="J26" i="1"/>
  <c r="K26" i="1"/>
  <c r="J27" i="1" l="1" a="1"/>
  <c r="N26" i="1"/>
  <c r="M27" i="1" l="1"/>
  <c r="L27" i="1"/>
  <c r="J27" i="1"/>
  <c r="K27" i="1"/>
  <c r="N27" i="1" l="1"/>
  <c r="J28" i="1" a="1"/>
  <c r="L28" i="1" l="1"/>
  <c r="M28" i="1"/>
  <c r="J28" i="1"/>
  <c r="K28" i="1"/>
  <c r="J29" i="1" l="1" a="1"/>
  <c r="N28" i="1"/>
  <c r="K29" i="1" l="1"/>
  <c r="L29" i="1"/>
  <c r="M29" i="1"/>
  <c r="J29" i="1"/>
  <c r="J30" i="1" l="1" a="1"/>
  <c r="N29" i="1"/>
  <c r="J30" i="1" l="1"/>
  <c r="K30" i="1"/>
  <c r="M30" i="1"/>
  <c r="L30" i="1"/>
  <c r="J31" i="1" l="1" a="1"/>
  <c r="J31" i="1" s="1"/>
  <c r="N30" i="1"/>
  <c r="M31" i="1" l="1"/>
  <c r="L31" i="1"/>
  <c r="K31" i="1"/>
  <c r="J32" i="1" a="1"/>
  <c r="N31" i="1"/>
  <c r="K32" i="1" l="1"/>
  <c r="J32" i="1"/>
  <c r="M32" i="1"/>
  <c r="L32" i="1"/>
  <c r="N32" i="1" l="1"/>
  <c r="J33" i="1" a="1"/>
  <c r="K33" i="1" l="1"/>
  <c r="J33" i="1"/>
  <c r="L33" i="1"/>
  <c r="M33" i="1"/>
  <c r="N33" i="1" l="1"/>
  <c r="J34" i="1" a="1"/>
  <c r="J34" i="1" l="1"/>
  <c r="M34" i="1"/>
  <c r="L34" i="1"/>
  <c r="K34" i="1"/>
  <c r="J35" i="1" s="1" a="1"/>
  <c r="L35" i="1" l="1"/>
  <c r="M35" i="1"/>
  <c r="J35" i="1"/>
  <c r="K35" i="1"/>
  <c r="N34" i="1"/>
  <c r="N35" i="1" l="1"/>
  <c r="J36" i="1" a="1"/>
  <c r="J36" i="1" l="1"/>
  <c r="L36" i="1"/>
  <c r="M36" i="1"/>
  <c r="K36" i="1"/>
  <c r="J37" i="1" l="1" a="1"/>
  <c r="N36" i="1"/>
  <c r="J37" i="1" l="1"/>
  <c r="L37" i="1"/>
  <c r="K37" i="1"/>
  <c r="M37" i="1"/>
  <c r="N37" i="1" l="1"/>
  <c r="J38" i="1" a="1"/>
  <c r="M38" i="1" l="1"/>
  <c r="L38" i="1"/>
  <c r="K38" i="1"/>
  <c r="J38" i="1"/>
  <c r="J39" i="1" l="1" a="1"/>
  <c r="N38" i="1"/>
  <c r="J39" i="1" l="1"/>
  <c r="K39" i="1"/>
  <c r="L39" i="1"/>
  <c r="M39" i="1"/>
  <c r="J40" i="1" l="1" a="1"/>
  <c r="N39" i="1"/>
  <c r="L40" i="1" l="1"/>
  <c r="M40" i="1"/>
  <c r="K40" i="1"/>
  <c r="J40" i="1"/>
  <c r="N40" i="1" l="1"/>
  <c r="J41" i="1" a="1"/>
  <c r="J41" i="1" l="1"/>
  <c r="M41" i="1"/>
  <c r="L41" i="1"/>
  <c r="K41" i="1"/>
  <c r="J42" i="1" s="1" a="1"/>
  <c r="J42" i="1" l="1"/>
  <c r="K42" i="1"/>
  <c r="L42" i="1"/>
  <c r="M42" i="1"/>
  <c r="N41" i="1"/>
  <c r="J43" i="1" l="1" a="1"/>
  <c r="N42" i="1"/>
  <c r="L43" i="1" l="1"/>
  <c r="K43" i="1"/>
  <c r="J43" i="1"/>
  <c r="M43" i="1"/>
  <c r="N43" i="1" l="1"/>
  <c r="J44" i="1" a="1"/>
  <c r="L44" i="1" l="1"/>
  <c r="M44" i="1"/>
  <c r="K44" i="1"/>
  <c r="J44" i="1"/>
  <c r="N44" i="1" l="1"/>
  <c r="J45" i="1" a="1"/>
  <c r="L45" i="1" l="1"/>
  <c r="K45" i="1"/>
  <c r="J45" i="1"/>
  <c r="M45" i="1"/>
  <c r="N45" i="1" l="1"/>
  <c r="J46" i="1" a="1"/>
  <c r="J46" i="1" l="1"/>
  <c r="K46" i="1"/>
  <c r="L46" i="1"/>
  <c r="M46" i="1"/>
  <c r="N46" i="1" l="1"/>
  <c r="J47" i="1" a="1"/>
  <c r="J47" i="1" l="1"/>
  <c r="K47" i="1"/>
  <c r="M47" i="1"/>
  <c r="L47" i="1"/>
  <c r="N47" i="1" l="1"/>
  <c r="J48" i="1" a="1"/>
  <c r="K48" i="1" l="1"/>
  <c r="M48" i="1"/>
  <c r="J48" i="1"/>
  <c r="L48" i="1"/>
  <c r="N48" i="1" l="1"/>
  <c r="J49" i="1" a="1"/>
  <c r="L49" i="1" l="1"/>
  <c r="M49" i="1"/>
  <c r="K49" i="1"/>
  <c r="J49" i="1"/>
  <c r="N49" i="1" l="1"/>
  <c r="J50" i="1" a="1"/>
  <c r="J50" i="1" l="1"/>
  <c r="M50" i="1"/>
  <c r="K50" i="1"/>
  <c r="L50" i="1"/>
  <c r="N50" i="1" l="1"/>
  <c r="J51" i="1" a="1"/>
  <c r="K51" i="1" l="1"/>
  <c r="M51" i="1"/>
  <c r="L51" i="1"/>
  <c r="J51" i="1"/>
  <c r="N51" i="1" l="1"/>
  <c r="J52" i="1" a="1"/>
  <c r="L52" i="1" l="1"/>
  <c r="M52" i="1"/>
  <c r="J52" i="1"/>
  <c r="K52" i="1"/>
  <c r="N52" i="1" l="1"/>
  <c r="J53" i="1" a="1"/>
  <c r="K53" i="1" l="1"/>
  <c r="L53" i="1"/>
  <c r="M53" i="1"/>
  <c r="J53" i="1"/>
  <c r="J54" i="1" l="1" a="1"/>
  <c r="N53" i="1"/>
  <c r="J54" i="1" l="1"/>
  <c r="K54" i="1"/>
  <c r="M54" i="1"/>
  <c r="L54" i="1"/>
  <c r="J55" i="1" l="1" a="1"/>
  <c r="N54" i="1"/>
  <c r="L55" i="1" l="1"/>
  <c r="K55" i="1"/>
  <c r="M55" i="1"/>
  <c r="J55" i="1"/>
  <c r="N55" i="1" l="1"/>
  <c r="J56" i="1" a="1"/>
  <c r="L56" i="1" l="1"/>
  <c r="M56" i="1"/>
  <c r="J56" i="1"/>
  <c r="K56" i="1"/>
  <c r="N56" i="1" l="1"/>
  <c r="J57" i="1" a="1"/>
  <c r="J57" i="1" l="1"/>
  <c r="K57" i="1"/>
  <c r="M57" i="1"/>
  <c r="L57" i="1"/>
  <c r="N57" i="1" l="1"/>
</calcChain>
</file>

<file path=xl/sharedStrings.xml><?xml version="1.0" encoding="utf-8"?>
<sst xmlns="http://schemas.openxmlformats.org/spreadsheetml/2006/main" count="206" uniqueCount="118">
  <si>
    <t xml:space="preserve">1.  La Mejor league baseball-MLB es la mejor liga de  “pelota caliente” del mundo y muchos de los colombianos le seguimos la pista no solo a los deportistas americanos, sino también a los de nuestra tierra. Ellos se destacan y son muy bien pagados… según sus logros y estadísticas. Es por ello que den pendiendo del rendimiento de los jugadores de un equipo de béisbol, éstos pueden clasificarse como estrellas o novatos. Entre una temporada y otra, los jugadores pueden subir, bajar o permanecer en la misma categoría. Según los registros de cierto equipo, 50% de los jugadores estrella, continúan siendo estrella en la siguiente temporada, mientras un 30% bajan de categoría y el15% pasan a formar parte de los jugadores en reserva. El 50% de los jugadores novatos continúan siendo novatos en la siguiente temporada, 20% suben de categoría y otro 20% pasa a ser jugadores de reserva. Solamente el 5% de los jugadores que están en reserva ascienden a estrella en la siguiente temporada, un 15% a novatos y el 50% continúan en reserva. Ya sea por su rendimiento o por otros factores, entre una temporada y la otra siempre hay un porcentaje de jugadores que se retiran del equipo. Actualmente el equipo consta de 2 estrellas, 13 novatos y 10 substitutos. Para fines de impuestos, el propietario debe valuar a los jugadores. Se define el valor de cada jugador como el valor total del sueldo que gana hasta su retiro. Un jugador estrella gana un millón de dólares al año mientras que un novato gana 400,000dólares al año. El jugador en calidad de substituto gana 100,000 dólares al año. El jugador retirado no tiene salario. Determine el valor de toda la carrera de un novato en el equipo. </t>
  </si>
  <si>
    <t>n</t>
  </si>
  <si>
    <t>estrellas</t>
  </si>
  <si>
    <t>novatos</t>
  </si>
  <si>
    <t>reserva</t>
  </si>
  <si>
    <t>retirados</t>
  </si>
  <si>
    <t>n1</t>
  </si>
  <si>
    <t xml:space="preserve">estrellas </t>
  </si>
  <si>
    <t>n0</t>
  </si>
  <si>
    <t>n2</t>
  </si>
  <si>
    <t>n3</t>
  </si>
  <si>
    <t>n4</t>
  </si>
  <si>
    <t>n5</t>
  </si>
  <si>
    <t>n6</t>
  </si>
  <si>
    <t>n7</t>
  </si>
  <si>
    <t>n8</t>
  </si>
  <si>
    <t>n9</t>
  </si>
  <si>
    <t>n10</t>
  </si>
  <si>
    <t>n11</t>
  </si>
  <si>
    <t>n12</t>
  </si>
  <si>
    <t>n13</t>
  </si>
  <si>
    <t>n14</t>
  </si>
  <si>
    <t>n15</t>
  </si>
  <si>
    <t>n16</t>
  </si>
  <si>
    <t>n17</t>
  </si>
  <si>
    <t>n18</t>
  </si>
  <si>
    <t>n19</t>
  </si>
  <si>
    <t>n20</t>
  </si>
  <si>
    <t>n21</t>
  </si>
  <si>
    <t>n22</t>
  </si>
  <si>
    <t>n23</t>
  </si>
  <si>
    <t>n24</t>
  </si>
  <si>
    <t>n25</t>
  </si>
  <si>
    <t>n26</t>
  </si>
  <si>
    <t>n27</t>
  </si>
  <si>
    <t>n28</t>
  </si>
  <si>
    <t>n29</t>
  </si>
  <si>
    <t>n30</t>
  </si>
  <si>
    <t>n31</t>
  </si>
  <si>
    <t>n32</t>
  </si>
  <si>
    <t>n33</t>
  </si>
  <si>
    <t>n34</t>
  </si>
  <si>
    <t>n35</t>
  </si>
  <si>
    <t>n36</t>
  </si>
  <si>
    <t>n37</t>
  </si>
  <si>
    <t>n38</t>
  </si>
  <si>
    <t>n39</t>
  </si>
  <si>
    <t>n40</t>
  </si>
  <si>
    <t>n41</t>
  </si>
  <si>
    <t>n42</t>
  </si>
  <si>
    <t>n43</t>
  </si>
  <si>
    <t>n44</t>
  </si>
  <si>
    <t>n45</t>
  </si>
  <si>
    <t>matriz I</t>
  </si>
  <si>
    <t>I-H</t>
  </si>
  <si>
    <t>Q= (I-H)-1</t>
  </si>
  <si>
    <t>R=Q*C</t>
  </si>
  <si>
    <t>El valor de toda la carrera de un novato es de:</t>
  </si>
  <si>
    <t xml:space="preserve">1.       Las vegas es conocida como la ciudad que nunca duerme, alberga las más importantes cadenas de casinos. En uno de ellos tenemos un jugador que en cada etapa de un juego gana o pierde un peso en cada una de las rondas de juego. Los juegos que realiza son independientes entre sí, y la probabilidad de ganar $1 es p, con 0 &lt; p &lt; 1, mientras que la de perder $1 es q = 1 − p. El apostador sólo se retira del juego cuando su fortuna llega a $4 o cuando se queda sin dinero.                                                                                                  a). Elabore la matriz de transición asumiendo que el valor de p es del 65%
b). si el jugador en este momento tiene $2, cual es la probabilidad que se retire pasadas tres rondas
</t>
  </si>
  <si>
    <t>nueva</t>
  </si>
  <si>
    <t>1mes</t>
  </si>
  <si>
    <t>2meses</t>
  </si>
  <si>
    <t>3meses</t>
  </si>
  <si>
    <t>incobrable</t>
  </si>
  <si>
    <t>pagada</t>
  </si>
  <si>
    <t>I</t>
  </si>
  <si>
    <t>Q=(I-H)-1</t>
  </si>
  <si>
    <t xml:space="preserve">1.       La compañía automotriz SOFASA RENAULT tiene sedes en las principales ciudades del país y además de dedicarse a la venta y comercialización de vehículos livianos y pesados, también se dedica a la venta de partes y repuestos cuyos clientes principales son las grandes empresas nacionales que tienen flotas de vehículos. Normalmente la empresa vende sus productos de contado, pero cuando por algunas negociaciones oportunas los clientes lo solicitan, SOFASA ofrece un programa de créditos. En ese aspecto, cuando una empresa por su demanda compra, se le dan 3 meses para pagar y en ese orden de ideas si las cuentas no se saldan en ese periodo, SOFASA cancela la cuenta, y la pasa a una oficina de abogados y cobranza y da por terminada las transacciones. Por lo tanto, SOFASA, clasifica sus cuentas en nuevas, 1 mes de retraso, 2 meses de atraso, 3 meses de atraso, pagadas e incobrables. Se descubrió que:  50% de las cuentas nuevas se pagan. 71% de las cuentas con 1 mes de retraso se liquidan a fin de mes. El 46% de las cuentas con 2 meses de retraso se liquidan a fin de mes. El 68% de las cuentas con 3 meses de retraso se remiten a una cuenta de cobranza.                                                                                                            a)	¿Si la empresa tiene 1273 cuentas, cuantas de las de dos meses son canceladas?
b)	Cuantos meses necesita una cuenta de dos meses para tener tres meses de atraso
c)	¿Cuál es la probabilidad que una cuenta de dos meses pase a una oficina de cobro jurídico?                                                                                                                                                                                         </t>
  </si>
  <si>
    <t>B) Una cuenta de dos meses necesita 1 mes para tener 3 meses de retraso</t>
  </si>
  <si>
    <t xml:space="preserve">C)la probabilidad de que una cuenta de dos meses pase a una oficina de cobro juridico es de  </t>
  </si>
  <si>
    <t>A) si la empresa tiene 1273 cuentas son canceladas 461,84  de las de 2 meses</t>
  </si>
  <si>
    <t>matriz I-H</t>
  </si>
  <si>
    <t>N0</t>
  </si>
  <si>
    <t>N1</t>
  </si>
  <si>
    <t>N2</t>
  </si>
  <si>
    <t>N3</t>
  </si>
  <si>
    <t>B) La probabilidad de que se retire pasadas 3 rondas es la sumatoria de la probabilidad de quedar en 0 y llegar a 4, la probabilidad sera :</t>
  </si>
  <si>
    <t>El profesor de investigación de operaciones II ha diseñado una nueva forma de evaluar el tema de cadenas de Markov. Esta nueva estrategia consiste en un proceso continuo y por etapas que consta de tres niveles, etapas o fases semanales… las cuales deben ejecutarse una después de haber superado la otra anterior a ella. El profesor Cohen les informa a sus estudiantes que cada uno de ellos ha terminado el proceso cuando ha terminado el tercer nivel en forma satisfactoria. Cada etapa tiene una dificultada diferente (ya que se quiere demostrar las competencias en el tema) y cuando dada la dificultad de un nivel un estudiante se da por vencido, el profe los retira de la actividad total y no puede ser calificado luego de eso, por lo que se le informa que ha perdido el curso. Como dato anecdótico, se estima que el 5% abandone en la fase 1, el 15% en la fase 2 y el 10% en la fase 3. Cuando el resultado de una fase no es satisfactorio, esta debe repetirse, pero en el caso de las fases 2 y 3, si el resultado es muy insatisfactorio, el jugador debe retroceder. El proceso evaluativo toma su tiempo en ser asimilado por los estudiantes, por lo que el 20% de las personas deben repetir la fase 1; en la fase 2, 30% deben repetirla y 5% retroceden a la fase 1; en la fase 3 el 35% deben repetir y el 5% deben retroceder a la fase 2. Determinar:                     a)	¿Qué porcentaje de jugadores completan el juego?
b)	Que tiempo tarda un estudiante de primer nivel en completar el juego
c)	Cuál es la probabilidad que un estudiante de 2do nivel apruebe el desafío</t>
  </si>
  <si>
    <t>Fase1</t>
  </si>
  <si>
    <t>Fase 2</t>
  </si>
  <si>
    <t>Fase3</t>
  </si>
  <si>
    <t>Abandona</t>
  </si>
  <si>
    <t>completa el juego</t>
  </si>
  <si>
    <t>Fase 1</t>
  </si>
  <si>
    <t>Fase 3</t>
  </si>
  <si>
    <t>MATRIZ I</t>
  </si>
  <si>
    <t>R= Q*C</t>
  </si>
  <si>
    <t xml:space="preserve"> </t>
  </si>
  <si>
    <t xml:space="preserve">b) un estudiante de primer nivel tarda </t>
  </si>
  <si>
    <t>semanas en completar el juego</t>
  </si>
  <si>
    <t>c) la probabilidad de que un estudiante de segunda fase apruebe es de</t>
  </si>
  <si>
    <t xml:space="preserve">a) el porcentaje de jugadores que completan el juego es de </t>
  </si>
  <si>
    <t>MANO DE OBRA</t>
  </si>
  <si>
    <t>Total Mano de obra</t>
  </si>
  <si>
    <t>Trabajadores con alto rendimiento</t>
  </si>
  <si>
    <t>Trabajadores con bajo rendimiento</t>
  </si>
  <si>
    <t>Trabajadores retirados</t>
  </si>
  <si>
    <t>BASICA</t>
  </si>
  <si>
    <t>PROFESIONAL</t>
  </si>
  <si>
    <t>ESPECIALIZADA</t>
  </si>
  <si>
    <t>TOTAL</t>
  </si>
  <si>
    <t>1.     La empresa de gestión humana y manejo de personal “PUNTO EMPLEO” está adelantado un estudio sobre el grupo de empleados que tiene bajo su cobertura, a fin de planear sus próximas actividades en este año 2019. En este momento, se tiene la siguiente data:</t>
  </si>
  <si>
    <t>Todos los empleados de la empresa PUNTO EMPLEO con alto rendimiento, pasan automáticamente al siguiente nivel (Básica a Profesional, y de este a Especializado) los empleados con alto rendimiento en el nivel más alto pasan a ser socios de la empresa y pasan de trabajar de modo operativo a directivo (estatus que no pierden nunca más). Por el contrario, a los empleados que tienen un bajo rendimiento siguen en su nivel hasta que sean retirados o pueden elevarlo para ser promovidos al cargo jerárquico superior. Los trabajadores que se retiran, o sean retirados en cualquier nivel, NO PODRÁN REINGRESAR a la empresa. Calcule la probabilidad que un trabajador de nivel básico se retire. Así mismo establezca el porcentaje de tiempo que demora un profesional en la empresa y el número de años que un operador básico está en la empresa antes de especializarse en su trabajo. Para el siguiente año se registraron 1200 solicitudes de ingreso a nivel básico, de las cuales el 80% aprobaron los exámenes de médicos de ingreso a la empresa, ¿Cuántos de ellos lograrán ascender a directivo?</t>
  </si>
  <si>
    <t>C1</t>
  </si>
  <si>
    <t>C2</t>
  </si>
  <si>
    <t>C3</t>
  </si>
  <si>
    <t>C4</t>
  </si>
  <si>
    <t>N.regresa</t>
  </si>
  <si>
    <t>graduados</t>
  </si>
  <si>
    <t>Matriz I</t>
  </si>
  <si>
    <t>a) la probabilidad de que un estudiante nuevo se gradué es de</t>
  </si>
  <si>
    <t>semestre</t>
  </si>
  <si>
    <t>b) el tiempo promedio que demora un estudiante de pasar de un nivel a otro es de</t>
  </si>
  <si>
    <t>1.       El grupo de trabajo del área de permanencia del instituto de educación técnica de Cedesarrollo de Comfenalco (plan de estudio de 2 años), está adelantando un estudio de modo que se puedan determinar las condiciones de los estudiantes de asisten regularmente a clases y ayudar a los que se retiran de ella para que no deban tomar esta decisión. En ese orden de ideas, los resultados del estudio han arrojado que semestre a semestre el 70% de los estudiantes que ingresan como primíparos o de nuevo ingreso regresan al semestre siguiente, de los del segundo periodo académico el 15% volverá como estudiante de nuevo ingreso y el resto no regresará. Así mismo el 75% de los estudiantes de SEGUNDO semestre  volverán al periodo siguiente como estudiantes de tercer semestre, el 15% volverán como estudiantes de segundo semestre y el resto no regresara. También se estima que el 80% de los estudiantes de tercer semestre regresaran al periodo siguiente como estudiantes de cuarto y último semestre, 10% volverá como estudiante de tercer semestre y el resto no regresara. Por último, permanencia pudo establecer que el 85% de los estudiantes de último semestre se graduaran, y el 10% volverá como estudiante de último semestre y el resto no regresara. Si Suponemos que la dirección de cedesarrollo, por el apoyo económico que presta, considera que un estudiante que se ha dado de baja o que se retire no vuelva y tampoco permite que se cambie de curso a mitad de curso, determine:                                                                                                                                         a)	Probabilidad que un estudiante nuevo se gradúe
b)	Cuanto tiempo demora en promedio un estudiante para pasar de un nivel a otro.</t>
  </si>
  <si>
    <t>socios</t>
  </si>
  <si>
    <t>alto rendimiento</t>
  </si>
  <si>
    <t>bajo rendimiento</t>
  </si>
  <si>
    <t>Alto rendimiento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</si>
</sst>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0000"/>
    <numFmt numFmtId="173" formatCode="0.000"/>
    <numFmt numFmtId="177" formatCode="0.0%"/>
  </numFmts>
  <fonts count="6" x14ac:knownFonts="1">
    <font>
      <sz val="11"/>
      <color theme="1"/>
      <name val="Calibri"/>
      <family val="2"/>
      <scheme val="minor"/>
    </font>
    <font>
      <sz val="11"/>
      <color theme="1"/>
      <name val="Calibri"/>
      <family val="2"/>
      <scheme val="minor"/>
    </font>
    <font>
      <sz val="11"/>
      <color theme="1"/>
      <name val="Arial Narrow"/>
      <family val="2"/>
    </font>
    <font>
      <sz val="8"/>
      <name val="Calibri"/>
      <family val="2"/>
      <scheme val="minor"/>
    </font>
    <font>
      <sz val="11"/>
      <name val="Calibri"/>
      <family val="2"/>
      <scheme val="minor"/>
    </font>
    <font>
      <sz val="11"/>
      <color rgb="FF000000"/>
      <name val="Arial Narrow"/>
      <family val="2"/>
    </font>
  </fonts>
  <fills count="1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D9D9D9"/>
        <bgColor indexed="64"/>
      </patternFill>
    </fill>
    <fill>
      <patternFill patternType="solid">
        <fgColor theme="5" tint="0.59999389629810485"/>
        <bgColor indexed="64"/>
      </patternFill>
    </fill>
    <fill>
      <patternFill patternType="solid">
        <fgColor theme="4"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53">
    <xf numFmtId="0" fontId="0" fillId="0" borderId="0" xfId="0"/>
    <xf numFmtId="0" fontId="0" fillId="0" borderId="0" xfId="0" applyAlignment="1">
      <alignment horizontal="center"/>
    </xf>
    <xf numFmtId="0" fontId="0" fillId="0" borderId="0" xfId="0" applyAlignment="1">
      <alignment horizontal="left" vertical="top" wrapText="1"/>
    </xf>
    <xf numFmtId="0" fontId="0" fillId="2" borderId="0" xfId="0" applyFill="1"/>
    <xf numFmtId="172" fontId="0" fillId="0" borderId="0" xfId="0" applyNumberFormat="1"/>
    <xf numFmtId="173" fontId="0" fillId="0" borderId="0" xfId="0" applyNumberFormat="1"/>
    <xf numFmtId="2" fontId="0" fillId="0" borderId="0" xfId="0" applyNumberFormat="1"/>
    <xf numFmtId="1" fontId="0" fillId="0" borderId="0" xfId="0" applyNumberFormat="1"/>
    <xf numFmtId="0" fontId="0" fillId="0" borderId="0" xfId="0" applyFill="1"/>
    <xf numFmtId="0" fontId="0" fillId="3" borderId="0" xfId="0" applyFill="1"/>
    <xf numFmtId="0" fontId="0" fillId="4" borderId="0" xfId="0" applyFill="1"/>
    <xf numFmtId="0" fontId="0" fillId="5" borderId="0" xfId="0" applyFill="1"/>
    <xf numFmtId="0" fontId="0" fillId="5" borderId="0" xfId="0" applyFill="1" applyAlignment="1">
      <alignment horizontal="center"/>
    </xf>
    <xf numFmtId="0" fontId="0" fillId="6" borderId="0" xfId="0" applyFill="1"/>
    <xf numFmtId="0" fontId="0" fillId="7" borderId="0" xfId="0" applyFill="1"/>
    <xf numFmtId="0" fontId="4" fillId="4" borderId="0" xfId="0" applyFont="1" applyFill="1" applyAlignment="1">
      <alignment horizontal="center"/>
    </xf>
    <xf numFmtId="3" fontId="4" fillId="4" borderId="0" xfId="0" applyNumberFormat="1" applyFont="1" applyFill="1"/>
    <xf numFmtId="0" fontId="0" fillId="5" borderId="0" xfId="0" applyFill="1" applyAlignment="1">
      <alignment horizontal="center" vertical="center"/>
    </xf>
    <xf numFmtId="0" fontId="0" fillId="5" borderId="0" xfId="0" applyFill="1" applyAlignment="1">
      <alignment horizontal="center"/>
    </xf>
    <xf numFmtId="177" fontId="0" fillId="0" borderId="0" xfId="1" applyNumberFormat="1" applyFont="1"/>
    <xf numFmtId="10" fontId="0" fillId="0" borderId="0" xfId="1" applyNumberFormat="1" applyFont="1"/>
    <xf numFmtId="0" fontId="0" fillId="0" borderId="1" xfId="0" applyBorder="1"/>
    <xf numFmtId="0" fontId="0" fillId="0" borderId="1" xfId="0" applyFill="1" applyBorder="1"/>
    <xf numFmtId="0" fontId="0" fillId="5" borderId="1" xfId="0" applyFill="1" applyBorder="1"/>
    <xf numFmtId="0" fontId="0" fillId="2" borderId="1" xfId="0" applyFill="1" applyBorder="1"/>
    <xf numFmtId="0" fontId="0" fillId="4" borderId="1" xfId="0" applyFill="1" applyBorder="1"/>
    <xf numFmtId="0" fontId="0" fillId="8" borderId="0" xfId="0" applyFill="1"/>
    <xf numFmtId="0" fontId="0" fillId="8" borderId="0" xfId="0" applyFill="1" applyAlignment="1">
      <alignment horizontal="center"/>
    </xf>
    <xf numFmtId="0" fontId="0" fillId="9" borderId="0" xfId="0" applyFill="1"/>
    <xf numFmtId="0" fontId="0" fillId="10" borderId="0" xfId="0" applyFill="1"/>
    <xf numFmtId="0" fontId="0" fillId="4" borderId="0" xfId="0" applyFill="1" applyAlignment="1">
      <alignment horizontal="center"/>
    </xf>
    <xf numFmtId="0" fontId="2" fillId="0" borderId="0" xfId="0" applyFont="1" applyAlignment="1">
      <alignment horizontal="left" vertical="top" wrapText="1"/>
    </xf>
    <xf numFmtId="0" fontId="0" fillId="9" borderId="0" xfId="0" applyFill="1" applyAlignment="1">
      <alignment horizontal="center"/>
    </xf>
    <xf numFmtId="0" fontId="0" fillId="6" borderId="0" xfId="0" applyFill="1" applyAlignment="1">
      <alignment horizontal="center"/>
    </xf>
    <xf numFmtId="0" fontId="5" fillId="12" borderId="2"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5" xfId="0" applyFont="1" applyBorder="1" applyAlignment="1">
      <alignment horizontal="center" vertical="center" wrapText="1"/>
    </xf>
    <xf numFmtId="0" fontId="0" fillId="13" borderId="0" xfId="0" applyFill="1"/>
    <xf numFmtId="0" fontId="0" fillId="4" borderId="0" xfId="0" applyFill="1" applyAlignment="1">
      <alignment horizontal="center" vertical="center"/>
    </xf>
    <xf numFmtId="0" fontId="0" fillId="14" borderId="0" xfId="0" applyFill="1" applyAlignment="1">
      <alignment horizontal="center"/>
    </xf>
    <xf numFmtId="0" fontId="0" fillId="13" borderId="0" xfId="0" applyFill="1" applyAlignment="1">
      <alignment horizontal="center"/>
    </xf>
    <xf numFmtId="0" fontId="0" fillId="3" borderId="1" xfId="0" applyFill="1" applyBorder="1"/>
    <xf numFmtId="0" fontId="0" fillId="11" borderId="0" xfId="0" applyFill="1" applyAlignment="1">
      <alignment horizontal="center"/>
    </xf>
    <xf numFmtId="0" fontId="0" fillId="0" borderId="1" xfId="0" applyBorder="1" applyAlignment="1">
      <alignment horizontal="center" vertical="center"/>
    </xf>
    <xf numFmtId="0" fontId="0" fillId="11" borderId="1" xfId="0" applyFill="1" applyBorder="1" applyAlignment="1">
      <alignment horizontal="center"/>
    </xf>
    <xf numFmtId="0" fontId="0" fillId="0" borderId="1" xfId="0" applyBorder="1" applyAlignment="1">
      <alignment horizontal="center"/>
    </xf>
    <xf numFmtId="0" fontId="0" fillId="11" borderId="6" xfId="0" applyFill="1" applyBorder="1" applyAlignment="1">
      <alignment horizontal="center" vertical="center"/>
    </xf>
    <xf numFmtId="0" fontId="0" fillId="11" borderId="7" xfId="0" applyFill="1" applyBorder="1" applyAlignment="1">
      <alignment horizontal="center" vertical="center"/>
    </xf>
    <xf numFmtId="0" fontId="0" fillId="11" borderId="8" xfId="0" applyFill="1" applyBorder="1" applyAlignment="1">
      <alignment horizontal="center" vertical="center"/>
    </xf>
    <xf numFmtId="0" fontId="0" fillId="0" borderId="0" xfId="0" applyBorder="1"/>
    <xf numFmtId="0" fontId="0" fillId="0" borderId="0" xfId="0" applyFill="1" applyBorder="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D09FD-B51F-4E2A-BC8B-B7152DDFD0DB}">
  <dimension ref="A1:T27"/>
  <sheetViews>
    <sheetView topLeftCell="B10" workbookViewId="0">
      <selection activeCell="K15" sqref="K15"/>
    </sheetView>
  </sheetViews>
  <sheetFormatPr baseColWidth="10" defaultRowHeight="15" x14ac:dyDescent="0.25"/>
  <cols>
    <col min="1" max="1" width="13.5703125" customWidth="1"/>
    <col min="11" max="11" width="16.42578125" bestFit="1" customWidth="1"/>
    <col min="12" max="12" width="16.140625" bestFit="1" customWidth="1"/>
    <col min="13" max="13" width="16.5703125" bestFit="1" customWidth="1"/>
    <col min="14" max="14" width="12.5703125" customWidth="1"/>
    <col min="18" max="18" width="11.85546875" customWidth="1"/>
  </cols>
  <sheetData>
    <row r="1" spans="1:20" x14ac:dyDescent="0.25">
      <c r="A1" s="2" t="s">
        <v>101</v>
      </c>
      <c r="B1" s="2"/>
      <c r="C1" s="2"/>
      <c r="D1" s="2"/>
      <c r="E1" s="2"/>
      <c r="F1" s="2"/>
      <c r="G1" s="2"/>
    </row>
    <row r="2" spans="1:20" x14ac:dyDescent="0.25">
      <c r="A2" s="2"/>
      <c r="B2" s="2"/>
      <c r="C2" s="2"/>
      <c r="D2" s="2"/>
      <c r="E2" s="2"/>
      <c r="F2" s="2"/>
      <c r="G2" s="2"/>
    </row>
    <row r="3" spans="1:20" x14ac:dyDescent="0.25">
      <c r="A3" s="2"/>
      <c r="B3" s="2"/>
      <c r="C3" s="2"/>
      <c r="D3" s="2"/>
      <c r="E3" s="2"/>
      <c r="F3" s="2"/>
      <c r="G3" s="2"/>
    </row>
    <row r="4" spans="1:20" x14ac:dyDescent="0.25">
      <c r="A4" s="2"/>
      <c r="B4" s="2"/>
      <c r="C4" s="2"/>
      <c r="D4" s="2"/>
      <c r="E4" s="2"/>
      <c r="F4" s="2"/>
      <c r="G4" s="2"/>
    </row>
    <row r="5" spans="1:20" x14ac:dyDescent="0.25">
      <c r="A5" s="2"/>
      <c r="B5" s="2"/>
      <c r="C5" s="2"/>
      <c r="D5" s="2"/>
      <c r="E5" s="2"/>
      <c r="F5" s="2"/>
      <c r="G5" s="2"/>
    </row>
    <row r="6" spans="1:20" ht="15.75" thickBot="1" x14ac:dyDescent="0.3">
      <c r="A6" s="2"/>
      <c r="B6" s="2"/>
      <c r="C6" s="2"/>
      <c r="D6" s="2"/>
      <c r="E6" s="2"/>
      <c r="F6" s="2"/>
      <c r="G6" s="2"/>
    </row>
    <row r="7" spans="1:20" ht="50.25" thickBot="1" x14ac:dyDescent="0.3">
      <c r="A7" s="34" t="s">
        <v>92</v>
      </c>
      <c r="B7" s="35" t="s">
        <v>93</v>
      </c>
      <c r="C7" s="35" t="s">
        <v>94</v>
      </c>
      <c r="D7" s="35" t="s">
        <v>95</v>
      </c>
      <c r="E7" s="35" t="s">
        <v>96</v>
      </c>
    </row>
    <row r="8" spans="1:20" ht="17.25" thickBot="1" x14ac:dyDescent="0.3">
      <c r="A8" s="36" t="s">
        <v>97</v>
      </c>
      <c r="B8" s="37">
        <v>540</v>
      </c>
      <c r="C8" s="37">
        <v>500</v>
      </c>
      <c r="D8" s="37">
        <v>31</v>
      </c>
      <c r="E8" s="37">
        <v>19</v>
      </c>
    </row>
    <row r="9" spans="1:20" ht="33.75" thickBot="1" x14ac:dyDescent="0.3">
      <c r="A9" s="36" t="s">
        <v>98</v>
      </c>
      <c r="B9" s="38">
        <v>539</v>
      </c>
      <c r="C9" s="38">
        <v>481</v>
      </c>
      <c r="D9" s="38">
        <v>37</v>
      </c>
      <c r="E9" s="38">
        <v>21</v>
      </c>
    </row>
    <row r="10" spans="1:20" ht="33.75" thickBot="1" x14ac:dyDescent="0.3">
      <c r="A10" s="36" t="s">
        <v>99</v>
      </c>
      <c r="B10" s="38">
        <v>531</v>
      </c>
      <c r="C10" s="38">
        <v>479</v>
      </c>
      <c r="D10" s="38">
        <v>30</v>
      </c>
      <c r="E10" s="38">
        <v>22</v>
      </c>
    </row>
    <row r="11" spans="1:20" ht="17.25" thickBot="1" x14ac:dyDescent="0.3">
      <c r="A11" s="36" t="s">
        <v>100</v>
      </c>
      <c r="B11" s="38">
        <v>1620</v>
      </c>
      <c r="C11" s="38">
        <v>1460</v>
      </c>
      <c r="D11" s="38">
        <v>98</v>
      </c>
      <c r="E11" s="38">
        <v>62</v>
      </c>
    </row>
    <row r="13" spans="1:20" x14ac:dyDescent="0.25">
      <c r="A13" s="2" t="s">
        <v>102</v>
      </c>
      <c r="B13" s="2"/>
      <c r="C13" s="2"/>
      <c r="D13" s="2"/>
      <c r="E13" s="2"/>
      <c r="F13" s="2"/>
      <c r="G13" s="2"/>
      <c r="H13" s="2"/>
    </row>
    <row r="14" spans="1:20" x14ac:dyDescent="0.25">
      <c r="A14" s="2"/>
      <c r="B14" s="2"/>
      <c r="C14" s="2"/>
      <c r="D14" s="2"/>
      <c r="E14" s="2"/>
      <c r="F14" s="2"/>
      <c r="G14" s="2"/>
      <c r="H14" s="2"/>
      <c r="K14" s="21"/>
      <c r="L14" s="21" t="s">
        <v>115</v>
      </c>
      <c r="M14" s="21" t="s">
        <v>116</v>
      </c>
      <c r="N14" s="21" t="s">
        <v>5</v>
      </c>
      <c r="O14" s="22" t="s">
        <v>114</v>
      </c>
      <c r="R14" s="48" t="s">
        <v>53</v>
      </c>
      <c r="S14" s="49"/>
      <c r="T14" s="50"/>
    </row>
    <row r="15" spans="1:20" x14ac:dyDescent="0.25">
      <c r="A15" s="2"/>
      <c r="B15" s="2"/>
      <c r="C15" s="2"/>
      <c r="D15" s="2"/>
      <c r="E15" s="2"/>
      <c r="F15" s="2"/>
      <c r="G15" s="2"/>
      <c r="H15" s="2"/>
      <c r="K15" s="21" t="s">
        <v>117</v>
      </c>
      <c r="L15" s="21">
        <v>0.91</v>
      </c>
      <c r="M15" s="21">
        <v>5.6000000000000001E-2</v>
      </c>
      <c r="N15" s="43">
        <v>3.4000000000000002E-2</v>
      </c>
      <c r="O15" s="21"/>
      <c r="R15" s="45">
        <v>1</v>
      </c>
      <c r="S15" s="45">
        <v>0</v>
      </c>
      <c r="T15" s="21">
        <v>0</v>
      </c>
    </row>
    <row r="16" spans="1:20" x14ac:dyDescent="0.25">
      <c r="A16" s="2"/>
      <c r="B16" s="2"/>
      <c r="C16" s="2"/>
      <c r="D16" s="2"/>
      <c r="E16" s="2"/>
      <c r="F16" s="2"/>
      <c r="G16" s="2"/>
      <c r="H16" s="2"/>
      <c r="K16" s="21" t="s">
        <v>116</v>
      </c>
      <c r="L16" s="21">
        <v>0.89</v>
      </c>
      <c r="M16" s="21">
        <v>7.0000000000000007E-2</v>
      </c>
      <c r="N16" s="43">
        <v>0.04</v>
      </c>
      <c r="O16" s="21"/>
      <c r="R16" s="45">
        <v>0</v>
      </c>
      <c r="S16" s="45">
        <v>1</v>
      </c>
      <c r="T16" s="21">
        <v>0</v>
      </c>
    </row>
    <row r="17" spans="1:20" x14ac:dyDescent="0.25">
      <c r="A17" s="2"/>
      <c r="B17" s="2"/>
      <c r="C17" s="2"/>
      <c r="D17" s="2"/>
      <c r="E17" s="2"/>
      <c r="F17" s="2"/>
      <c r="G17" s="2"/>
      <c r="H17" s="2"/>
      <c r="K17" s="21" t="s">
        <v>5</v>
      </c>
      <c r="L17" s="21">
        <v>0.9</v>
      </c>
      <c r="M17" s="21">
        <v>5.8000000000000003E-2</v>
      </c>
      <c r="N17" s="43">
        <v>4.2000000000000003E-2</v>
      </c>
      <c r="O17" s="21"/>
      <c r="R17" s="47">
        <v>0</v>
      </c>
      <c r="S17" s="47">
        <v>0</v>
      </c>
      <c r="T17" s="21">
        <v>1</v>
      </c>
    </row>
    <row r="18" spans="1:20" x14ac:dyDescent="0.25">
      <c r="A18" s="2"/>
      <c r="B18" s="2"/>
      <c r="C18" s="2"/>
      <c r="D18" s="2"/>
      <c r="E18" s="2"/>
      <c r="F18" s="2"/>
      <c r="G18" s="2"/>
      <c r="H18" s="2"/>
      <c r="K18" s="22" t="s">
        <v>114</v>
      </c>
      <c r="L18" s="24">
        <v>0</v>
      </c>
      <c r="M18" s="24">
        <v>0</v>
      </c>
      <c r="N18" s="25">
        <v>0</v>
      </c>
      <c r="O18" s="21"/>
    </row>
    <row r="19" spans="1:20" x14ac:dyDescent="0.25">
      <c r="A19" s="2"/>
      <c r="B19" s="2"/>
      <c r="C19" s="2"/>
      <c r="D19" s="2"/>
      <c r="E19" s="2"/>
      <c r="F19" s="2"/>
      <c r="G19" s="2"/>
      <c r="H19" s="2"/>
      <c r="K19" s="51"/>
      <c r="M19" s="52"/>
      <c r="N19" s="52"/>
      <c r="O19" s="52"/>
    </row>
    <row r="20" spans="1:20" x14ac:dyDescent="0.25">
      <c r="A20" s="2"/>
      <c r="B20" s="2"/>
      <c r="C20" s="2"/>
      <c r="D20" s="2"/>
      <c r="E20" s="2"/>
      <c r="F20" s="2"/>
      <c r="G20" s="2"/>
      <c r="H20" s="2"/>
      <c r="Q20" s="1"/>
    </row>
    <row r="21" spans="1:20" x14ac:dyDescent="0.25">
      <c r="A21" s="2"/>
      <c r="B21" s="2"/>
      <c r="C21" s="2"/>
      <c r="D21" s="2"/>
      <c r="E21" s="2"/>
      <c r="F21" s="2"/>
      <c r="G21" s="2"/>
      <c r="H21" s="2"/>
      <c r="R21" s="46" t="s">
        <v>54</v>
      </c>
      <c r="S21" s="46"/>
    </row>
    <row r="22" spans="1:20" x14ac:dyDescent="0.25">
      <c r="A22" s="2"/>
      <c r="B22" s="2"/>
      <c r="C22" s="2"/>
      <c r="D22" s="2"/>
      <c r="E22" s="2"/>
      <c r="F22" s="2"/>
      <c r="G22" s="2"/>
      <c r="H22" s="2"/>
      <c r="R22" s="21">
        <f>R15-L15</f>
        <v>8.9999999999999969E-2</v>
      </c>
      <c r="S22" s="21">
        <f>S15-M15</f>
        <v>-5.6000000000000001E-2</v>
      </c>
    </row>
    <row r="23" spans="1:20" x14ac:dyDescent="0.25">
      <c r="A23" s="2"/>
      <c r="B23" s="2"/>
      <c r="C23" s="2"/>
      <c r="D23" s="2"/>
      <c r="E23" s="2"/>
      <c r="F23" s="2"/>
      <c r="G23" s="2"/>
      <c r="H23" s="2"/>
      <c r="R23" s="21">
        <f t="shared" ref="R23:S23" si="0">R16-L16</f>
        <v>-0.89</v>
      </c>
      <c r="S23" s="21">
        <f t="shared" si="0"/>
        <v>0.92999999999999994</v>
      </c>
    </row>
    <row r="24" spans="1:20" x14ac:dyDescent="0.25">
      <c r="A24" s="2"/>
      <c r="B24" s="2"/>
      <c r="C24" s="2"/>
      <c r="D24" s="2"/>
      <c r="E24" s="2"/>
      <c r="F24" s="2"/>
      <c r="G24" s="2"/>
      <c r="H24" s="2"/>
      <c r="R24" s="21">
        <f>R17-L17</f>
        <v>-0.9</v>
      </c>
      <c r="S24" s="21">
        <f t="array" ref="S24">S17-M17</f>
        <v>-5.8000000000000003E-2</v>
      </c>
    </row>
    <row r="25" spans="1:20" x14ac:dyDescent="0.25">
      <c r="A25" s="2"/>
      <c r="B25" s="2"/>
      <c r="C25" s="2"/>
      <c r="D25" s="2"/>
      <c r="E25" s="2"/>
      <c r="F25" s="2"/>
      <c r="G25" s="2"/>
      <c r="H25" s="2"/>
    </row>
    <row r="27" spans="1:20" x14ac:dyDescent="0.25">
      <c r="R27" s="44" t="s">
        <v>66</v>
      </c>
      <c r="S27" s="44"/>
    </row>
  </sheetData>
  <mergeCells count="5">
    <mergeCell ref="A1:G6"/>
    <mergeCell ref="A13:H25"/>
    <mergeCell ref="R21:S21"/>
    <mergeCell ref="R27:S27"/>
    <mergeCell ref="R14:T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61446-1C95-46F2-97BC-441424F5484E}">
  <dimension ref="A1:U68"/>
  <sheetViews>
    <sheetView tabSelected="1" workbookViewId="0">
      <selection activeCell="U26" sqref="U26"/>
    </sheetView>
  </sheetViews>
  <sheetFormatPr baseColWidth="10" defaultRowHeight="15" x14ac:dyDescent="0.25"/>
  <sheetData>
    <row r="1" spans="1:20" ht="15" customHeight="1" x14ac:dyDescent="0.25">
      <c r="A1" s="2" t="s">
        <v>0</v>
      </c>
      <c r="B1" s="2"/>
      <c r="C1" s="2"/>
      <c r="D1" s="2"/>
      <c r="E1" s="2"/>
      <c r="F1" s="2"/>
      <c r="G1" s="2"/>
    </row>
    <row r="2" spans="1:20" x14ac:dyDescent="0.25">
      <c r="A2" s="2"/>
      <c r="B2" s="2"/>
      <c r="C2" s="2"/>
      <c r="D2" s="2"/>
      <c r="E2" s="2"/>
      <c r="F2" s="2"/>
      <c r="G2" s="2"/>
      <c r="R2" s="10"/>
      <c r="S2" s="10" t="s">
        <v>53</v>
      </c>
      <c r="T2" s="10"/>
    </row>
    <row r="3" spans="1:20" x14ac:dyDescent="0.25">
      <c r="A3" s="2"/>
      <c r="B3" s="2"/>
      <c r="C3" s="2"/>
      <c r="D3" s="2"/>
      <c r="E3" s="2"/>
      <c r="F3" s="2"/>
      <c r="G3" s="2"/>
      <c r="I3" t="s">
        <v>1</v>
      </c>
      <c r="J3" t="s">
        <v>2</v>
      </c>
      <c r="K3" t="s">
        <v>3</v>
      </c>
      <c r="L3" t="s">
        <v>4</v>
      </c>
      <c r="M3" t="s">
        <v>5</v>
      </c>
      <c r="R3">
        <v>1</v>
      </c>
      <c r="S3">
        <v>0</v>
      </c>
      <c r="T3">
        <v>0</v>
      </c>
    </row>
    <row r="4" spans="1:20" x14ac:dyDescent="0.25">
      <c r="A4" s="2"/>
      <c r="B4" s="2"/>
      <c r="C4" s="2"/>
      <c r="D4" s="2"/>
      <c r="E4" s="2"/>
      <c r="F4" s="2"/>
      <c r="G4" s="2"/>
      <c r="I4" t="s">
        <v>2</v>
      </c>
      <c r="J4">
        <v>0.5</v>
      </c>
      <c r="K4">
        <v>0.3</v>
      </c>
      <c r="L4">
        <v>0.15</v>
      </c>
      <c r="M4" s="11">
        <v>0.05</v>
      </c>
      <c r="R4">
        <v>0</v>
      </c>
      <c r="S4">
        <v>1</v>
      </c>
      <c r="T4">
        <v>0</v>
      </c>
    </row>
    <row r="5" spans="1:20" x14ac:dyDescent="0.25">
      <c r="A5" s="2"/>
      <c r="B5" s="2"/>
      <c r="C5" s="2"/>
      <c r="D5" s="2"/>
      <c r="E5" s="2"/>
      <c r="F5" s="2"/>
      <c r="G5" s="2"/>
      <c r="I5" t="s">
        <v>3</v>
      </c>
      <c r="J5">
        <v>0.2</v>
      </c>
      <c r="K5">
        <v>0.5</v>
      </c>
      <c r="L5">
        <v>0.2</v>
      </c>
      <c r="M5" s="11">
        <v>0.1</v>
      </c>
      <c r="P5" s="8"/>
      <c r="R5">
        <v>0</v>
      </c>
      <c r="S5">
        <v>0</v>
      </c>
      <c r="T5">
        <v>1</v>
      </c>
    </row>
    <row r="6" spans="1:20" x14ac:dyDescent="0.25">
      <c r="A6" s="2"/>
      <c r="B6" s="2"/>
      <c r="C6" s="2"/>
      <c r="D6" s="2"/>
      <c r="E6" s="2"/>
      <c r="F6" s="2"/>
      <c r="G6" s="2"/>
      <c r="I6" t="s">
        <v>4</v>
      </c>
      <c r="J6">
        <v>0.05</v>
      </c>
      <c r="K6">
        <v>0.15</v>
      </c>
      <c r="L6">
        <v>0.5</v>
      </c>
      <c r="M6" s="11">
        <v>0.3</v>
      </c>
      <c r="P6" s="8"/>
    </row>
    <row r="7" spans="1:20" x14ac:dyDescent="0.25">
      <c r="A7" s="2"/>
      <c r="B7" s="2"/>
      <c r="C7" s="2"/>
      <c r="D7" s="2"/>
      <c r="E7" s="2"/>
      <c r="F7" s="2"/>
      <c r="G7" s="2"/>
      <c r="I7" t="s">
        <v>5</v>
      </c>
      <c r="J7" s="3">
        <v>0</v>
      </c>
      <c r="K7" s="3">
        <v>0</v>
      </c>
      <c r="L7" s="3">
        <v>0</v>
      </c>
      <c r="M7" s="10">
        <v>1</v>
      </c>
      <c r="P7" s="8"/>
    </row>
    <row r="8" spans="1:20" x14ac:dyDescent="0.25">
      <c r="A8" s="2"/>
      <c r="B8" s="2"/>
      <c r="C8" s="2"/>
      <c r="D8" s="2"/>
      <c r="E8" s="2"/>
      <c r="F8" s="2"/>
      <c r="G8" s="2"/>
      <c r="P8" s="8"/>
    </row>
    <row r="9" spans="1:20" x14ac:dyDescent="0.25">
      <c r="A9" s="2"/>
      <c r="B9" s="2"/>
      <c r="C9" s="2"/>
      <c r="D9" s="2"/>
      <c r="E9" s="2"/>
      <c r="F9" s="2"/>
      <c r="G9" s="2"/>
    </row>
    <row r="10" spans="1:20" x14ac:dyDescent="0.25">
      <c r="A10" s="2"/>
      <c r="B10" s="2"/>
      <c r="C10" s="2"/>
      <c r="D10" s="2"/>
      <c r="E10" s="2"/>
      <c r="F10" s="2"/>
      <c r="G10" s="2"/>
      <c r="R10" s="11"/>
      <c r="S10" s="12" t="s">
        <v>54</v>
      </c>
      <c r="T10" s="11"/>
    </row>
    <row r="11" spans="1:20" x14ac:dyDescent="0.25">
      <c r="A11" s="2"/>
      <c r="B11" s="2"/>
      <c r="C11" s="2"/>
      <c r="D11" s="2"/>
      <c r="E11" s="2"/>
      <c r="F11" s="2"/>
      <c r="G11" s="2"/>
      <c r="J11" t="s">
        <v>7</v>
      </c>
      <c r="K11" t="s">
        <v>3</v>
      </c>
      <c r="L11" t="s">
        <v>4</v>
      </c>
      <c r="M11" t="s">
        <v>5</v>
      </c>
      <c r="R11">
        <f>R3-J4</f>
        <v>0.5</v>
      </c>
      <c r="S11">
        <f t="shared" ref="S11:T11" si="0">S3-K4</f>
        <v>-0.3</v>
      </c>
      <c r="T11">
        <f t="shared" si="0"/>
        <v>-0.15</v>
      </c>
    </row>
    <row r="12" spans="1:20" x14ac:dyDescent="0.25">
      <c r="A12" s="2"/>
      <c r="B12" s="2"/>
      <c r="C12" s="2"/>
      <c r="D12" s="2"/>
      <c r="E12" s="2"/>
      <c r="F12" s="2"/>
      <c r="G12" s="2"/>
      <c r="I12" t="s">
        <v>8</v>
      </c>
      <c r="J12" s="5">
        <v>0.08</v>
      </c>
      <c r="K12" s="5">
        <v>0.52</v>
      </c>
      <c r="L12" s="5">
        <v>0.4</v>
      </c>
      <c r="M12" s="5">
        <v>0</v>
      </c>
      <c r="N12">
        <f>SUM(J12:M12)</f>
        <v>1</v>
      </c>
      <c r="R12">
        <f t="shared" ref="R12:R13" si="1">R4-J5</f>
        <v>-0.2</v>
      </c>
      <c r="S12">
        <f t="shared" ref="S12:S13" si="2">S4-K5</f>
        <v>0.5</v>
      </c>
      <c r="T12">
        <f t="shared" ref="T12:T13" si="3">T4-L5</f>
        <v>-0.2</v>
      </c>
    </row>
    <row r="13" spans="1:20" x14ac:dyDescent="0.25">
      <c r="A13" s="2"/>
      <c r="B13" s="2"/>
      <c r="C13" s="2"/>
      <c r="D13" s="2"/>
      <c r="E13" s="2"/>
      <c r="F13" s="2"/>
      <c r="G13" s="2"/>
      <c r="I13" t="s">
        <v>6</v>
      </c>
      <c r="J13" s="5">
        <f t="array" ref="J13:M13">MMULT(J12:M12,$J$4:$M$7)</f>
        <v>0.16400000000000003</v>
      </c>
      <c r="K13" s="5">
        <v>0.34400000000000003</v>
      </c>
      <c r="L13" s="5">
        <v>0.316</v>
      </c>
      <c r="M13" s="5">
        <v>0.17599999999999999</v>
      </c>
      <c r="N13">
        <f t="shared" ref="N13:N15" si="4">SUM(J13:M13)</f>
        <v>1</v>
      </c>
      <c r="R13">
        <f t="shared" si="1"/>
        <v>-0.05</v>
      </c>
      <c r="S13">
        <f t="shared" si="2"/>
        <v>-0.15</v>
      </c>
      <c r="T13">
        <f t="shared" si="3"/>
        <v>0.5</v>
      </c>
    </row>
    <row r="14" spans="1:20" x14ac:dyDescent="0.25">
      <c r="A14" s="2"/>
      <c r="B14" s="2"/>
      <c r="C14" s="2"/>
      <c r="D14" s="2"/>
      <c r="E14" s="2"/>
      <c r="F14" s="2"/>
      <c r="G14" s="2"/>
      <c r="I14" t="s">
        <v>9</v>
      </c>
      <c r="J14" s="5">
        <f t="array" ref="J14:M14">MMULT(J13:M13,$J$4:$M$7)</f>
        <v>0.16660000000000005</v>
      </c>
      <c r="K14" s="5">
        <v>0.26860000000000001</v>
      </c>
      <c r="L14" s="5">
        <v>0.25140000000000001</v>
      </c>
      <c r="M14" s="5">
        <v>0.31340000000000001</v>
      </c>
      <c r="N14">
        <f>SUM(J14:M14)</f>
        <v>1</v>
      </c>
    </row>
    <row r="15" spans="1:20" x14ac:dyDescent="0.25">
      <c r="A15" s="2"/>
      <c r="B15" s="2"/>
      <c r="C15" s="2"/>
      <c r="D15" s="2"/>
      <c r="E15" s="2"/>
      <c r="F15" s="2"/>
      <c r="G15" s="2"/>
      <c r="I15" t="s">
        <v>10</v>
      </c>
      <c r="J15" s="5">
        <f t="array" ref="J15:M15">MMULT(J14:M14,$J$4:$M$7)</f>
        <v>0.14959000000000003</v>
      </c>
      <c r="K15" s="5">
        <v>0.22199000000000002</v>
      </c>
      <c r="L15" s="5">
        <v>0.20441000000000004</v>
      </c>
      <c r="M15" s="5">
        <v>0.42401</v>
      </c>
      <c r="N15">
        <f t="shared" si="4"/>
        <v>1</v>
      </c>
    </row>
    <row r="16" spans="1:20" x14ac:dyDescent="0.25">
      <c r="A16" s="2"/>
      <c r="B16" s="2"/>
      <c r="C16" s="2"/>
      <c r="D16" s="2"/>
      <c r="E16" s="2"/>
      <c r="F16" s="2"/>
      <c r="G16" s="2"/>
      <c r="I16" t="s">
        <v>11</v>
      </c>
      <c r="J16" s="5">
        <f t="array" ref="J16:M16">MMULT(J15:M15,$J$4:$M$7)</f>
        <v>0.12941350000000001</v>
      </c>
      <c r="K16" s="5">
        <v>0.18653350000000002</v>
      </c>
      <c r="L16" s="5">
        <v>0.16904150000000001</v>
      </c>
      <c r="M16" s="5">
        <v>0.51501149999999996</v>
      </c>
      <c r="N16" s="7">
        <f>SUM(J16:M16)</f>
        <v>1</v>
      </c>
    </row>
    <row r="17" spans="1:21" x14ac:dyDescent="0.25">
      <c r="A17" s="2"/>
      <c r="B17" s="2"/>
      <c r="C17" s="2"/>
      <c r="D17" s="2"/>
      <c r="E17" s="2"/>
      <c r="F17" s="2"/>
      <c r="G17" s="2"/>
      <c r="I17" t="s">
        <v>12</v>
      </c>
      <c r="J17" s="5">
        <f t="array" ref="J17:M17">MMULT(J16:M16,$J$4:$M$7)</f>
        <v>0.11046552500000001</v>
      </c>
      <c r="K17" s="5">
        <v>0.15744702500000002</v>
      </c>
      <c r="L17" s="5">
        <v>0.141239475</v>
      </c>
      <c r="M17" s="5">
        <v>0.59084797499999997</v>
      </c>
      <c r="N17" s="7">
        <f t="shared" ref="N17:N65" si="5">SUM(J17:M17)</f>
        <v>1</v>
      </c>
    </row>
    <row r="18" spans="1:21" x14ac:dyDescent="0.25">
      <c r="A18" s="2"/>
      <c r="B18" s="2"/>
      <c r="C18" s="2"/>
      <c r="D18" s="2"/>
      <c r="E18" s="2"/>
      <c r="F18" s="2"/>
      <c r="G18" s="2"/>
      <c r="I18" t="s">
        <v>13</v>
      </c>
      <c r="J18" s="5">
        <f t="array" ref="J18:M18">MMULT(J17:M17,$J$4:$M$7)</f>
        <v>9.3784141250000008E-2</v>
      </c>
      <c r="K18" s="5">
        <v>0.13304909125</v>
      </c>
      <c r="L18" s="5">
        <v>0.11867897125000001</v>
      </c>
      <c r="M18" s="5">
        <v>0.65448779624999998</v>
      </c>
      <c r="N18" s="7">
        <f t="shared" si="5"/>
        <v>1</v>
      </c>
      <c r="R18" s="13"/>
      <c r="S18" s="13" t="s">
        <v>55</v>
      </c>
      <c r="T18" s="13"/>
    </row>
    <row r="19" spans="1:21" x14ac:dyDescent="0.25">
      <c r="A19" s="2"/>
      <c r="B19" s="2"/>
      <c r="C19" s="2"/>
      <c r="D19" s="2"/>
      <c r="E19" s="2"/>
      <c r="F19" s="2"/>
      <c r="G19" s="2"/>
      <c r="I19" t="s">
        <v>14</v>
      </c>
      <c r="J19" s="5">
        <f t="array" ref="J19:M19">MMULT(J18:M18,$J$4:$M$7)</f>
        <v>7.9435837437500004E-2</v>
      </c>
      <c r="K19" s="5">
        <v>0.11246163368749999</v>
      </c>
      <c r="L19" s="5">
        <v>0.10001692506250001</v>
      </c>
      <c r="M19" s="5">
        <v>0.70808560381249996</v>
      </c>
      <c r="N19" s="7">
        <f t="shared" si="5"/>
        <v>1</v>
      </c>
      <c r="R19" t="s">
        <v>2</v>
      </c>
      <c r="S19" t="s">
        <v>3</v>
      </c>
      <c r="T19" t="s">
        <v>4</v>
      </c>
    </row>
    <row r="20" spans="1:21" x14ac:dyDescent="0.25">
      <c r="A20" s="2"/>
      <c r="B20" s="2"/>
      <c r="C20" s="2"/>
      <c r="D20" s="2"/>
      <c r="E20" s="2"/>
      <c r="F20" s="2"/>
      <c r="G20" s="2"/>
      <c r="I20" t="s">
        <v>15</v>
      </c>
      <c r="J20" s="5">
        <f t="array" ref="J20:M20">MMULT(J19:M19,$J$4:$M$7)</f>
        <v>6.7211091709375004E-2</v>
      </c>
      <c r="K20" s="5">
        <v>9.5064106834374995E-2</v>
      </c>
      <c r="L20" s="5">
        <v>8.4416164884375006E-2</v>
      </c>
      <c r="M20" s="5">
        <v>0.75330863657187497</v>
      </c>
      <c r="N20" s="7">
        <f t="shared" si="5"/>
        <v>1</v>
      </c>
      <c r="Q20" t="s">
        <v>2</v>
      </c>
      <c r="R20" s="6">
        <f t="array" ref="R20:T22">MINVERSE(R11:T13)</f>
        <v>3.2</v>
      </c>
      <c r="S20" s="6">
        <v>2.5090909090909088</v>
      </c>
      <c r="T20" s="5">
        <v>1.9636363636363638</v>
      </c>
      <c r="U20" s="6"/>
    </row>
    <row r="21" spans="1:21" x14ac:dyDescent="0.25">
      <c r="A21" s="2"/>
      <c r="B21" s="2"/>
      <c r="C21" s="2"/>
      <c r="D21" s="2"/>
      <c r="E21" s="2"/>
      <c r="F21" s="2"/>
      <c r="G21" s="2"/>
      <c r="I21" t="s">
        <v>16</v>
      </c>
      <c r="J21" s="5">
        <f t="array" ref="J21:M21">MMULT(J20:M20,$J$4:$M$7)</f>
        <v>5.6839175465781253E-2</v>
      </c>
      <c r="K21" s="5">
        <v>8.035780566265624E-2</v>
      </c>
      <c r="L21" s="5">
        <v>7.1302567565468752E-2</v>
      </c>
      <c r="M21" s="5">
        <v>0.7915004513060937</v>
      </c>
      <c r="N21" s="7">
        <f t="shared" si="5"/>
        <v>1</v>
      </c>
      <c r="Q21" t="s">
        <v>3</v>
      </c>
      <c r="R21" s="5">
        <v>1.6000000000000003</v>
      </c>
      <c r="S21" s="5">
        <v>3.5272727272727273</v>
      </c>
      <c r="T21" s="5">
        <v>1.8909090909090913</v>
      </c>
      <c r="U21" s="6"/>
    </row>
    <row r="22" spans="1:21" x14ac:dyDescent="0.25">
      <c r="A22" s="2"/>
      <c r="B22" s="2"/>
      <c r="C22" s="2"/>
      <c r="D22" s="2"/>
      <c r="E22" s="2"/>
      <c r="F22" s="2"/>
      <c r="G22" s="2"/>
      <c r="I22" t="s">
        <v>17</v>
      </c>
      <c r="J22" s="5">
        <f t="array" ref="J22:M22">MMULT(J21:M21,$J$4:$M$7)</f>
        <v>4.8056277243695308E-2</v>
      </c>
      <c r="K22" s="5">
        <v>6.7926040605882809E-2</v>
      </c>
      <c r="L22" s="5">
        <v>6.0248721235132814E-2</v>
      </c>
      <c r="M22" s="5">
        <v>0.82376896091528906</v>
      </c>
      <c r="N22" s="7">
        <f t="shared" si="5"/>
        <v>1</v>
      </c>
      <c r="Q22" t="s">
        <v>4</v>
      </c>
      <c r="R22" s="5">
        <v>0.80000000000000016</v>
      </c>
      <c r="S22" s="5">
        <v>1.3090909090909091</v>
      </c>
      <c r="T22" s="5">
        <v>2.7636363636363641</v>
      </c>
      <c r="U22" s="6"/>
    </row>
    <row r="23" spans="1:21" x14ac:dyDescent="0.25">
      <c r="A23" s="2"/>
      <c r="B23" s="2"/>
      <c r="C23" s="2"/>
      <c r="D23" s="2"/>
      <c r="E23" s="2"/>
      <c r="F23" s="2"/>
      <c r="G23" s="2"/>
      <c r="I23" t="s">
        <v>18</v>
      </c>
      <c r="J23" s="5">
        <f t="array" ref="J23:M23">MMULT(J22:M22,$J$4:$M$7)</f>
        <v>4.0625782804780859E-2</v>
      </c>
      <c r="K23" s="5">
        <v>5.7417211661319911E-2</v>
      </c>
      <c r="L23" s="5">
        <v>5.0918010325297261E-2</v>
      </c>
      <c r="M23" s="5">
        <v>0.85103899520860193</v>
      </c>
      <c r="N23" s="7">
        <f t="shared" si="5"/>
        <v>1</v>
      </c>
    </row>
    <row r="24" spans="1:21" x14ac:dyDescent="0.25">
      <c r="I24" t="s">
        <v>19</v>
      </c>
      <c r="J24" s="5">
        <f t="array" ref="J24:M24">MMULT(J23:M23,$J$4:$M$7)</f>
        <v>3.4342234250919278E-2</v>
      </c>
      <c r="K24" s="5">
        <v>4.8534042220888807E-2</v>
      </c>
      <c r="L24" s="5">
        <v>4.3036314915629745E-2</v>
      </c>
      <c r="M24" s="5">
        <v>0.87408740861256218</v>
      </c>
      <c r="N24" s="7">
        <f t="shared" si="5"/>
        <v>1</v>
      </c>
    </row>
    <row r="25" spans="1:21" x14ac:dyDescent="0.25">
      <c r="I25" t="s">
        <v>20</v>
      </c>
      <c r="J25" s="5">
        <f t="array" ref="J25:M25">MMULT(J24:M24,$J$4:$M$7)</f>
        <v>2.9029741315418887E-2</v>
      </c>
      <c r="K25" s="5">
        <v>4.1025138623064644E-2</v>
      </c>
      <c r="L25" s="5">
        <v>3.6376301039630521E-2</v>
      </c>
      <c r="M25" s="5">
        <v>0.8935688190218859</v>
      </c>
      <c r="N25" s="7">
        <f t="shared" si="5"/>
        <v>1</v>
      </c>
    </row>
    <row r="26" spans="1:21" x14ac:dyDescent="0.25">
      <c r="I26" t="s">
        <v>21</v>
      </c>
      <c r="J26" s="5">
        <f t="array" ref="J26:M26">MMULT(J25:M25,$J$4:$M$7)</f>
        <v>2.4538713434303895E-2</v>
      </c>
      <c r="K26" s="5">
        <v>3.4677936862102569E-2</v>
      </c>
      <c r="L26" s="5">
        <v>3.0747639441741022E-2</v>
      </c>
      <c r="M26" s="5">
        <v>0.91003571026185248</v>
      </c>
      <c r="N26" s="7">
        <f t="shared" si="5"/>
        <v>1</v>
      </c>
      <c r="R26" s="8"/>
      <c r="S26" s="14" t="s">
        <v>56</v>
      </c>
      <c r="T26" s="8"/>
    </row>
    <row r="27" spans="1:21" x14ac:dyDescent="0.25">
      <c r="I27" t="s">
        <v>22</v>
      </c>
      <c r="J27" s="5">
        <f t="array" ref="J27:M27">MMULT(J26:M26,$J$4:$M$7)</f>
        <v>2.0742326061659513E-2</v>
      </c>
      <c r="K27" s="5">
        <v>2.9312728377603604E-2</v>
      </c>
      <c r="L27" s="5">
        <v>2.5990214108436611E-2</v>
      </c>
      <c r="M27" s="5">
        <v>0.92395473145230023</v>
      </c>
      <c r="N27" s="7">
        <f t="shared" si="5"/>
        <v>1</v>
      </c>
      <c r="S27">
        <f t="array" ref="S27:S29">MMULT(R20:T22,M4:M6)</f>
        <v>1</v>
      </c>
    </row>
    <row r="28" spans="1:21" x14ac:dyDescent="0.25">
      <c r="I28" t="s">
        <v>23</v>
      </c>
      <c r="J28" s="5">
        <f t="array" ref="J28:M28">MMULT(J27:M27,$J$4:$M$7)</f>
        <v>1.7533219411772306E-2</v>
      </c>
      <c r="K28" s="5">
        <v>2.4777594123565151E-2</v>
      </c>
      <c r="L28" s="5">
        <v>2.1969001638987955E-2</v>
      </c>
      <c r="M28" s="5">
        <v>0.93572018482567454</v>
      </c>
      <c r="N28" s="7">
        <f t="shared" si="5"/>
        <v>1</v>
      </c>
      <c r="S28">
        <v>1.0000000000000002</v>
      </c>
    </row>
    <row r="29" spans="1:21" x14ac:dyDescent="0.25">
      <c r="I29" t="s">
        <v>24</v>
      </c>
      <c r="J29" s="5">
        <f t="array" ref="J29:M29">MMULT(J28:M28,$J$4:$M$7)</f>
        <v>1.482057861254858E-2</v>
      </c>
      <c r="K29" s="5">
        <v>2.0944113131162463E-2</v>
      </c>
      <c r="L29" s="5">
        <v>1.8570002555972853E-2</v>
      </c>
      <c r="M29" s="5">
        <v>0.94566530570031604</v>
      </c>
      <c r="N29" s="7">
        <f t="shared" si="5"/>
        <v>0.99999999999999989</v>
      </c>
      <c r="S29">
        <v>1.0000000000000002</v>
      </c>
    </row>
    <row r="30" spans="1:21" x14ac:dyDescent="0.25">
      <c r="I30" t="s">
        <v>25</v>
      </c>
      <c r="J30" s="5">
        <f t="array" ref="J30:M30">MMULT(J29:M29,$J$4:$M$7)</f>
        <v>1.2527612060305424E-2</v>
      </c>
      <c r="K30" s="5">
        <v>1.7703730532741734E-2</v>
      </c>
      <c r="L30" s="5">
        <v>1.5696910696101206E-2</v>
      </c>
      <c r="M30" s="5">
        <v>0.9540717467108516</v>
      </c>
      <c r="N30" s="7">
        <f t="shared" si="5"/>
        <v>1</v>
      </c>
    </row>
    <row r="31" spans="1:21" x14ac:dyDescent="0.25">
      <c r="I31" t="s">
        <v>26</v>
      </c>
      <c r="J31" s="5">
        <f t="array" ref="J31:M31">MMULT(J30:M30,$J$4:$M$7)</f>
        <v>1.058939767150612E-2</v>
      </c>
      <c r="K31" s="5">
        <v>1.4964685488877675E-2</v>
      </c>
      <c r="L31" s="5">
        <v>1.3268343263644764E-2</v>
      </c>
      <c r="M31" s="5">
        <v>0.96117757357597144</v>
      </c>
      <c r="N31" s="7">
        <f t="shared" si="5"/>
        <v>1</v>
      </c>
    </row>
    <row r="32" spans="1:21" x14ac:dyDescent="0.25">
      <c r="I32" t="s">
        <v>27</v>
      </c>
      <c r="J32" s="5">
        <f t="array" ref="J32:M32">MMULT(J31:M31,$J$4:$M$7)</f>
        <v>8.9510530967108343E-3</v>
      </c>
      <c r="K32" s="5">
        <v>1.2649413535437387E-2</v>
      </c>
      <c r="L32" s="5">
        <v>1.1215518380323836E-2</v>
      </c>
      <c r="M32" s="5">
        <v>0.96718401498752793</v>
      </c>
      <c r="N32" s="7">
        <f t="shared" si="5"/>
        <v>1</v>
      </c>
      <c r="P32" s="15" t="s">
        <v>57</v>
      </c>
      <c r="Q32" s="15"/>
      <c r="R32" s="15"/>
      <c r="S32" s="15"/>
      <c r="T32" s="16">
        <f>T21*100000+S21*400000+R21*1000000</f>
        <v>3200000</v>
      </c>
    </row>
    <row r="33" spans="9:14" x14ac:dyDescent="0.25">
      <c r="I33" t="s">
        <v>28</v>
      </c>
      <c r="J33" s="5">
        <f t="array" ref="J33:M33">MMULT(J32:M32,$J$4:$M$7)</f>
        <v>7.5661851744590865E-3</v>
      </c>
      <c r="K33" s="5">
        <v>1.069235045378052E-2</v>
      </c>
      <c r="L33" s="5">
        <v>9.4802998617560218E-3</v>
      </c>
      <c r="M33" s="5">
        <v>0.97226116451000433</v>
      </c>
      <c r="N33" s="7">
        <f t="shared" si="5"/>
        <v>1</v>
      </c>
    </row>
    <row r="34" spans="9:14" x14ac:dyDescent="0.25">
      <c r="I34" t="s">
        <v>29</v>
      </c>
      <c r="J34" s="5">
        <f t="array" ref="J34:M34">MMULT(J33:M33,$J$4:$M$7)</f>
        <v>6.3955776710734481E-3</v>
      </c>
      <c r="K34" s="5">
        <v>9.0380757584913891E-3</v>
      </c>
      <c r="L34" s="5">
        <v>8.0135477978029775E-3</v>
      </c>
      <c r="M34" s="5">
        <v>0.97655279877263212</v>
      </c>
      <c r="N34" s="7">
        <f t="shared" si="5"/>
        <v>0.99999999999999989</v>
      </c>
    </row>
    <row r="35" spans="9:14" x14ac:dyDescent="0.25">
      <c r="I35" t="s">
        <v>30</v>
      </c>
      <c r="J35" s="5">
        <f t="array" ref="J35:M35">MMULT(J34:M34,$J$4:$M$7)</f>
        <v>5.4060813771251515E-3</v>
      </c>
      <c r="K35" s="5">
        <v>7.6397433502381753E-3</v>
      </c>
      <c r="L35" s="5">
        <v>6.7737257012607834E-3</v>
      </c>
      <c r="M35" s="5">
        <v>0.98018044957137584</v>
      </c>
      <c r="N35" s="7">
        <f t="shared" si="5"/>
        <v>1</v>
      </c>
    </row>
    <row r="36" spans="9:14" x14ac:dyDescent="0.25">
      <c r="I36" t="s">
        <v>31</v>
      </c>
      <c r="J36" s="5">
        <f t="array" ref="J36:M36">MMULT(J35:M35,$J$4:$M$7)</f>
        <v>4.5696756436732506E-3</v>
      </c>
      <c r="K36" s="5">
        <v>6.4577549434457508E-3</v>
      </c>
      <c r="L36" s="5">
        <v>5.7257237272467995E-3</v>
      </c>
      <c r="M36" s="5">
        <v>0.98324684568563414</v>
      </c>
      <c r="N36" s="7">
        <f t="shared" si="5"/>
        <v>0.99999999999999989</v>
      </c>
    </row>
    <row r="37" spans="9:14" x14ac:dyDescent="0.25">
      <c r="I37" t="s">
        <v>32</v>
      </c>
      <c r="J37" s="5">
        <f t="array" ref="J37:M37">MMULT(J36:M36,$J$4:$M$7)</f>
        <v>3.8626749968881154E-3</v>
      </c>
      <c r="K37" s="5">
        <v>5.4586387239118706E-3</v>
      </c>
      <c r="L37" s="5">
        <v>4.8398641988635378E-3</v>
      </c>
      <c r="M37" s="5">
        <v>0.98583882208033646</v>
      </c>
      <c r="N37" s="7">
        <f t="shared" si="5"/>
        <v>1</v>
      </c>
    </row>
    <row r="38" spans="9:14" x14ac:dyDescent="0.25">
      <c r="I38" t="s">
        <v>33</v>
      </c>
      <c r="J38" s="5">
        <f t="array" ref="J38:M38">MMULT(J37:M37,$J$4:$M$7)</f>
        <v>3.265058453169609E-3</v>
      </c>
      <c r="K38" s="5">
        <v>4.6141014908519006E-3</v>
      </c>
      <c r="L38" s="5">
        <v>4.0910610937473606E-3</v>
      </c>
      <c r="M38" s="5">
        <v>0.9880297789622311</v>
      </c>
      <c r="N38" s="7">
        <f t="shared" si="5"/>
        <v>1</v>
      </c>
    </row>
    <row r="39" spans="9:14" x14ac:dyDescent="0.25">
      <c r="I39" t="s">
        <v>34</v>
      </c>
      <c r="J39" s="5">
        <f t="array" ref="J39:M39">MMULT(J38:M38,$J$4:$M$7)</f>
        <v>2.7599025794425528E-3</v>
      </c>
      <c r="K39" s="5">
        <v>3.9002274454389371E-3</v>
      </c>
      <c r="L39" s="5">
        <v>3.4581096130195019E-3</v>
      </c>
      <c r="M39" s="5">
        <v>0.98988176036209896</v>
      </c>
      <c r="N39" s="7">
        <f t="shared" si="5"/>
        <v>1</v>
      </c>
    </row>
    <row r="40" spans="9:14" x14ac:dyDescent="0.25">
      <c r="I40" t="s">
        <v>35</v>
      </c>
      <c r="J40" s="5">
        <f t="array" ref="J40:M40">MMULT(J39:M39,$J$4:$M$7)</f>
        <v>2.3329022594600394E-3</v>
      </c>
      <c r="K40" s="5">
        <v>3.2968009385051598E-3</v>
      </c>
      <c r="L40" s="5">
        <v>2.923085682513921E-3</v>
      </c>
      <c r="M40" s="5">
        <v>0.99144721111952083</v>
      </c>
      <c r="N40" s="7">
        <f t="shared" si="5"/>
        <v>1</v>
      </c>
    </row>
    <row r="41" spans="9:14" x14ac:dyDescent="0.25">
      <c r="I41" t="s">
        <v>36</v>
      </c>
      <c r="J41" s="5">
        <f t="array" ref="J41:M41">MMULT(J40:M40,$J$4:$M$7)</f>
        <v>1.9719656015567476E-3</v>
      </c>
      <c r="K41" s="5">
        <v>2.7867339994676801E-3</v>
      </c>
      <c r="L41" s="5">
        <v>2.4708383678769983E-3</v>
      </c>
      <c r="M41" s="5">
        <v>0.99277046203109853</v>
      </c>
      <c r="N41" s="7">
        <f t="shared" si="5"/>
        <v>1</v>
      </c>
    </row>
    <row r="42" spans="9:14" x14ac:dyDescent="0.25">
      <c r="I42" t="s">
        <v>37</v>
      </c>
      <c r="J42" s="5">
        <f t="array" ref="J42:M42">MMULT(J41:M41,$J$4:$M$7)</f>
        <v>1.6668715190657597E-3</v>
      </c>
      <c r="K42" s="5">
        <v>2.3555824353824143E-3</v>
      </c>
      <c r="L42" s="5">
        <v>2.0885608240655473E-3</v>
      </c>
      <c r="M42" s="5">
        <v>0.99388898522148628</v>
      </c>
      <c r="N42" s="7">
        <f t="shared" si="5"/>
        <v>1</v>
      </c>
    </row>
    <row r="43" spans="9:14" x14ac:dyDescent="0.25">
      <c r="I43" t="s">
        <v>38</v>
      </c>
      <c r="J43" s="5">
        <f t="array" ref="J43:M43">MMULT(J42:M42,$J$4:$M$7)</f>
        <v>1.40898028781264E-3</v>
      </c>
      <c r="K43" s="5">
        <v>1.9911367970207672E-3</v>
      </c>
      <c r="L43" s="5">
        <v>1.7654276269691205E-3</v>
      </c>
      <c r="M43" s="5">
        <v>0.99483445528819747</v>
      </c>
      <c r="N43" s="7">
        <f t="shared" si="5"/>
        <v>1</v>
      </c>
    </row>
    <row r="44" spans="9:14" x14ac:dyDescent="0.25">
      <c r="I44" t="s">
        <v>39</v>
      </c>
      <c r="J44" s="5">
        <f t="array" ref="J44:M44">MMULT(J43:M43,$J$4:$M$7)</f>
        <v>1.1909888846589297E-3</v>
      </c>
      <c r="K44" s="5">
        <v>1.6830766288995437E-3</v>
      </c>
      <c r="L44" s="5">
        <v>1.4922882160606098E-3</v>
      </c>
      <c r="M44" s="5">
        <v>0.99563364627038087</v>
      </c>
      <c r="N44" s="7">
        <f t="shared" si="5"/>
        <v>1</v>
      </c>
    </row>
    <row r="45" spans="9:14" x14ac:dyDescent="0.25">
      <c r="I45" t="s">
        <v>40</v>
      </c>
      <c r="J45" s="5">
        <f t="array" ref="J45:M45">MMULT(J44:M44,$J$4:$M$7)</f>
        <v>1.0067241789124041E-3</v>
      </c>
      <c r="K45" s="5">
        <v>1.4226782122565421E-3</v>
      </c>
      <c r="L45" s="5">
        <v>1.2614077665090533E-3</v>
      </c>
      <c r="M45" s="5">
        <v>0.99630918984232197</v>
      </c>
      <c r="N45" s="7">
        <f t="shared" si="5"/>
        <v>1</v>
      </c>
    </row>
    <row r="46" spans="9:14" x14ac:dyDescent="0.25">
      <c r="I46" t="s">
        <v>41</v>
      </c>
      <c r="J46" s="5">
        <f t="array" ref="J46:M46">MMULT(J45:M45,$J$4:$M$7)</f>
        <v>8.5096812023296314E-4</v>
      </c>
      <c r="K46" s="5">
        <v>1.2025675247783502E-3</v>
      </c>
      <c r="L46" s="5">
        <v>1.0662481525426956E-3</v>
      </c>
      <c r="M46" s="5">
        <v>0.99688021620244593</v>
      </c>
      <c r="N46" s="7">
        <f t="shared" si="5"/>
        <v>0.99999999999999989</v>
      </c>
    </row>
    <row r="47" spans="9:14" x14ac:dyDescent="0.25">
      <c r="I47" t="s">
        <v>42</v>
      </c>
      <c r="J47" s="5">
        <f t="array" ref="J47:M47">MMULT(J46:M46,$J$4:$M$7)</f>
        <v>7.1930997269928636E-4</v>
      </c>
      <c r="K47" s="5">
        <v>1.0165114213404683E-3</v>
      </c>
      <c r="L47" s="5">
        <v>9.0128279926196238E-4</v>
      </c>
      <c r="M47" s="5">
        <v>0.99736289580669824</v>
      </c>
      <c r="N47" s="7">
        <f t="shared" si="5"/>
        <v>1</v>
      </c>
    </row>
    <row r="48" spans="9:14" x14ac:dyDescent="0.25">
      <c r="I48" t="s">
        <v>43</v>
      </c>
      <c r="J48" s="5">
        <f t="array" ref="J48:M48">MMULT(J47:M47,$J$4:$M$7)</f>
        <v>6.0802141058083499E-4</v>
      </c>
      <c r="K48" s="5">
        <v>8.592411223693144E-4</v>
      </c>
      <c r="L48" s="5">
        <v>7.6184017980396779E-4</v>
      </c>
      <c r="M48" s="5">
        <v>0.99777089728724588</v>
      </c>
      <c r="N48" s="7">
        <f t="shared" si="5"/>
        <v>1</v>
      </c>
    </row>
    <row r="49" spans="9:14" x14ac:dyDescent="0.25">
      <c r="I49" t="s">
        <v>44</v>
      </c>
      <c r="J49" s="5">
        <f t="array" ref="J49:M49">MMULT(J48:M48,$J$4:$M$7)</f>
        <v>5.1395093875447877E-4</v>
      </c>
      <c r="K49" s="5">
        <v>7.2630301132950285E-4</v>
      </c>
      <c r="L49" s="5">
        <v>6.4397152596297209E-4</v>
      </c>
      <c r="M49" s="5">
        <v>0.99811577452395306</v>
      </c>
      <c r="N49" s="7">
        <f t="shared" si="5"/>
        <v>1</v>
      </c>
    </row>
    <row r="50" spans="9:14" x14ac:dyDescent="0.25">
      <c r="I50" t="s">
        <v>45</v>
      </c>
      <c r="J50" s="5">
        <f t="array" ref="J50:M50">MMULT(J49:M49,$J$4:$M$7)</f>
        <v>4.3443464794128855E-4</v>
      </c>
      <c r="K50" s="5">
        <v>6.1393251618554079E-4</v>
      </c>
      <c r="L50" s="5">
        <v>5.4433900606055843E-4</v>
      </c>
      <c r="M50" s="5">
        <v>0.99840729382981264</v>
      </c>
      <c r="N50" s="7">
        <f t="shared" si="5"/>
        <v>1</v>
      </c>
    </row>
    <row r="51" spans="9:14" x14ac:dyDescent="0.25">
      <c r="I51" t="s">
        <v>46</v>
      </c>
      <c r="J51" s="5">
        <f t="array" ref="J51:M51">MMULT(J50:M50,$J$4:$M$7)</f>
        <v>3.6722077751078039E-4</v>
      </c>
      <c r="K51" s="5">
        <v>5.1894750338424072E-4</v>
      </c>
      <c r="L51" s="5">
        <v>4.6012120345858068E-4</v>
      </c>
      <c r="M51" s="5">
        <v>0.99865371051564644</v>
      </c>
      <c r="N51" s="7">
        <f t="shared" si="5"/>
        <v>1</v>
      </c>
    </row>
    <row r="52" spans="9:14" x14ac:dyDescent="0.25">
      <c r="I52" t="s">
        <v>47</v>
      </c>
      <c r="J52" s="5">
        <f t="array" ref="J52:M52">MMULT(J51:M51,$J$4:$M$7)</f>
        <v>3.1040594960516737E-4</v>
      </c>
      <c r="K52" s="5">
        <v>4.386581654641416E-4</v>
      </c>
      <c r="L52" s="5">
        <v>3.8893321903275553E-4</v>
      </c>
      <c r="M52" s="5">
        <v>0.99886200266589797</v>
      </c>
      <c r="N52" s="7">
        <f t="shared" si="5"/>
        <v>1</v>
      </c>
    </row>
    <row r="53" spans="9:14" x14ac:dyDescent="0.25">
      <c r="I53" t="s">
        <v>48</v>
      </c>
      <c r="J53" s="5">
        <f t="array" ref="J53:M53">MMULT(J52:M52,$J$4:$M$7)</f>
        <v>2.6238126884704977E-4</v>
      </c>
      <c r="K53" s="5">
        <v>3.7079085046853432E-4</v>
      </c>
      <c r="L53" s="5">
        <v>3.2875913504998121E-4</v>
      </c>
      <c r="M53" s="5">
        <v>0.9990380687456345</v>
      </c>
      <c r="N53" s="7">
        <f t="shared" si="5"/>
        <v>1</v>
      </c>
    </row>
    <row r="54" spans="9:14" x14ac:dyDescent="0.25">
      <c r="I54" t="s">
        <v>49</v>
      </c>
      <c r="J54" s="5">
        <f t="array" ref="J54:M54">MMULT(J53:M53,$J$4:$M$7)</f>
        <v>2.2178676126973081E-4</v>
      </c>
      <c r="K54" s="5">
        <v>3.1342367614587926E-4</v>
      </c>
      <c r="L54" s="5">
        <v>2.7789492794575495E-4</v>
      </c>
      <c r="M54" s="5">
        <v>0.99918689463463872</v>
      </c>
      <c r="N54" s="7">
        <f t="shared" si="5"/>
        <v>1</v>
      </c>
    </row>
    <row r="55" spans="9:14" x14ac:dyDescent="0.25">
      <c r="I55" t="s">
        <v>50</v>
      </c>
      <c r="J55" s="5">
        <f t="array" ref="J55:M55">MMULT(J54:M54,$J$4:$M$7)</f>
        <v>1.8747286226132901E-4</v>
      </c>
      <c r="K55" s="5">
        <v>2.649321056457221E-4</v>
      </c>
      <c r="L55" s="5">
        <v>2.3490021339251293E-4</v>
      </c>
      <c r="M55" s="5">
        <v>0.99931269481870055</v>
      </c>
      <c r="N55" s="7">
        <f t="shared" si="5"/>
        <v>1.0000000000000002</v>
      </c>
    </row>
    <row r="56" spans="9:14" x14ac:dyDescent="0.25">
      <c r="I56" t="s">
        <v>51</v>
      </c>
      <c r="J56" s="5">
        <f t="array" ref="J56:M56">MMULT(J55:M55,$J$4:$M$7)</f>
        <v>1.5846786292943459E-4</v>
      </c>
      <c r="K56" s="5">
        <v>2.239429435101367E-4</v>
      </c>
      <c r="L56" s="5">
        <v>1.9855745716460026E-4</v>
      </c>
      <c r="M56" s="5">
        <v>0.9994190317363959</v>
      </c>
      <c r="N56" s="7">
        <f t="shared" si="5"/>
        <v>1</v>
      </c>
    </row>
    <row r="57" spans="9:14" x14ac:dyDescent="0.25">
      <c r="I57" t="s">
        <v>52</v>
      </c>
      <c r="J57" s="5">
        <f t="array" ref="J57:M57">MMULT(J56:M56,$J$4:$M$7)</f>
        <v>1.3395039302497466E-4</v>
      </c>
      <c r="K57" s="5">
        <v>1.8929544920858875E-4</v>
      </c>
      <c r="L57" s="5">
        <v>1.6783749672374265E-4</v>
      </c>
      <c r="M57" s="5">
        <v>0.9995089166610428</v>
      </c>
      <c r="N57" s="7">
        <f t="shared" si="5"/>
        <v>1</v>
      </c>
    </row>
    <row r="58" spans="9:14" x14ac:dyDescent="0.25">
      <c r="J58" s="5"/>
      <c r="K58" s="5"/>
      <c r="L58" s="5"/>
      <c r="M58" s="5"/>
      <c r="N58" s="7"/>
    </row>
    <row r="59" spans="9:14" x14ac:dyDescent="0.25">
      <c r="J59" s="5"/>
      <c r="K59" s="5"/>
      <c r="L59" s="5"/>
      <c r="M59" s="5"/>
      <c r="N59" s="7"/>
    </row>
    <row r="60" spans="9:14" x14ac:dyDescent="0.25">
      <c r="J60" s="5"/>
      <c r="K60" s="5"/>
      <c r="L60" s="5"/>
      <c r="M60" s="5"/>
      <c r="N60" s="7"/>
    </row>
    <row r="61" spans="9:14" x14ac:dyDescent="0.25">
      <c r="J61" s="5"/>
      <c r="K61" s="5"/>
      <c r="L61" s="5"/>
      <c r="M61" s="5"/>
      <c r="N61" s="7"/>
    </row>
    <row r="62" spans="9:14" x14ac:dyDescent="0.25">
      <c r="J62" s="5"/>
      <c r="K62" s="5"/>
      <c r="L62" s="5"/>
      <c r="M62" s="5"/>
      <c r="N62" s="7"/>
    </row>
    <row r="63" spans="9:14" x14ac:dyDescent="0.25">
      <c r="J63" s="5"/>
      <c r="K63" s="5"/>
      <c r="L63" s="5"/>
      <c r="M63" s="5"/>
      <c r="N63" s="7"/>
    </row>
    <row r="64" spans="9:14" x14ac:dyDescent="0.25">
      <c r="J64" s="5"/>
      <c r="K64" s="5"/>
      <c r="L64" s="5"/>
      <c r="M64" s="5"/>
      <c r="N64" s="7"/>
    </row>
    <row r="65" spans="10:14" x14ac:dyDescent="0.25">
      <c r="J65" s="5"/>
      <c r="K65" s="5"/>
      <c r="L65" s="5"/>
      <c r="M65" s="5"/>
      <c r="N65" s="7"/>
    </row>
    <row r="66" spans="10:14" x14ac:dyDescent="0.25">
      <c r="J66" s="4"/>
      <c r="K66" s="4"/>
      <c r="L66" s="4"/>
      <c r="M66" s="4"/>
    </row>
    <row r="67" spans="10:14" x14ac:dyDescent="0.25">
      <c r="J67" s="4"/>
      <c r="K67" s="4"/>
      <c r="L67" s="4"/>
      <c r="M67" s="4"/>
    </row>
    <row r="68" spans="10:14" x14ac:dyDescent="0.25">
      <c r="J68" s="4"/>
      <c r="K68" s="4"/>
      <c r="L68" s="4"/>
      <c r="M68" s="4"/>
    </row>
  </sheetData>
  <mergeCells count="2">
    <mergeCell ref="A1:G23"/>
    <mergeCell ref="P32:S32"/>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B0857-FA62-4537-9E03-405A3AD53023}">
  <dimension ref="A1:Y22"/>
  <sheetViews>
    <sheetView topLeftCell="F1" workbookViewId="0">
      <selection activeCell="F22" sqref="F22"/>
    </sheetView>
  </sheetViews>
  <sheetFormatPr baseColWidth="10" defaultRowHeight="15" x14ac:dyDescent="0.25"/>
  <cols>
    <col min="20" max="23" width="17.140625" customWidth="1"/>
  </cols>
  <sheetData>
    <row r="1" spans="1:25" ht="15" customHeight="1" x14ac:dyDescent="0.25">
      <c r="A1" s="2" t="s">
        <v>58</v>
      </c>
      <c r="B1" s="2"/>
      <c r="C1" s="2"/>
      <c r="D1" s="2"/>
      <c r="E1" s="2"/>
      <c r="F1" s="2"/>
    </row>
    <row r="2" spans="1:25" x14ac:dyDescent="0.25">
      <c r="A2" s="2"/>
      <c r="B2" s="2"/>
      <c r="C2" s="2"/>
      <c r="D2" s="2"/>
      <c r="E2" s="2"/>
      <c r="F2" s="2"/>
    </row>
    <row r="3" spans="1:25" x14ac:dyDescent="0.25">
      <c r="A3" s="2"/>
      <c r="B3" s="2"/>
      <c r="C3" s="2"/>
      <c r="D3" s="2"/>
      <c r="E3" s="2"/>
      <c r="F3" s="2"/>
    </row>
    <row r="4" spans="1:25" x14ac:dyDescent="0.25">
      <c r="A4" s="2"/>
      <c r="B4" s="2"/>
      <c r="C4" s="2"/>
      <c r="D4" s="2"/>
      <c r="E4" s="2"/>
      <c r="F4" s="2"/>
    </row>
    <row r="5" spans="1:25" x14ac:dyDescent="0.25">
      <c r="A5" s="2"/>
      <c r="B5" s="2"/>
      <c r="C5" s="2"/>
      <c r="D5" s="2"/>
      <c r="E5" s="2"/>
      <c r="F5" s="2"/>
      <c r="P5" s="26"/>
      <c r="Q5" s="27" t="s">
        <v>53</v>
      </c>
      <c r="R5" s="26"/>
    </row>
    <row r="6" spans="1:25" x14ac:dyDescent="0.25">
      <c r="A6" s="2"/>
      <c r="B6" s="2"/>
      <c r="C6" s="2"/>
      <c r="D6" s="2"/>
      <c r="E6" s="2"/>
      <c r="F6" s="2"/>
      <c r="H6" s="21"/>
      <c r="I6" s="21">
        <v>1</v>
      </c>
      <c r="J6" s="21">
        <v>2</v>
      </c>
      <c r="K6" s="21">
        <v>3</v>
      </c>
      <c r="L6" s="22">
        <v>4</v>
      </c>
      <c r="M6" s="22">
        <v>0</v>
      </c>
      <c r="P6">
        <v>1</v>
      </c>
      <c r="Q6">
        <v>0</v>
      </c>
      <c r="R6">
        <v>0</v>
      </c>
    </row>
    <row r="7" spans="1:25" x14ac:dyDescent="0.25">
      <c r="A7" s="2"/>
      <c r="B7" s="2"/>
      <c r="C7" s="2"/>
      <c r="D7" s="2"/>
      <c r="E7" s="2"/>
      <c r="F7" s="2"/>
      <c r="H7" s="21">
        <v>1</v>
      </c>
      <c r="I7" s="21">
        <v>0</v>
      </c>
      <c r="J7" s="21">
        <v>0.65</v>
      </c>
      <c r="K7" s="21">
        <v>0</v>
      </c>
      <c r="L7" s="23">
        <v>0</v>
      </c>
      <c r="M7" s="23">
        <v>0.35</v>
      </c>
      <c r="P7">
        <v>0</v>
      </c>
      <c r="Q7">
        <v>1</v>
      </c>
      <c r="R7">
        <v>0</v>
      </c>
    </row>
    <row r="8" spans="1:25" x14ac:dyDescent="0.25">
      <c r="A8" s="2"/>
      <c r="B8" s="2"/>
      <c r="C8" s="2"/>
      <c r="D8" s="2"/>
      <c r="E8" s="2"/>
      <c r="F8" s="2"/>
      <c r="H8" s="21">
        <v>2</v>
      </c>
      <c r="I8" s="21">
        <v>0.35</v>
      </c>
      <c r="J8" s="21">
        <v>0</v>
      </c>
      <c r="K8" s="21">
        <v>0.65</v>
      </c>
      <c r="L8" s="23">
        <v>0</v>
      </c>
      <c r="M8" s="23">
        <v>0</v>
      </c>
      <c r="P8">
        <v>0</v>
      </c>
      <c r="Q8">
        <v>0</v>
      </c>
      <c r="R8">
        <v>1</v>
      </c>
    </row>
    <row r="9" spans="1:25" x14ac:dyDescent="0.25">
      <c r="A9" s="2"/>
      <c r="B9" s="2"/>
      <c r="C9" s="2"/>
      <c r="D9" s="2"/>
      <c r="E9" s="2"/>
      <c r="F9" s="2"/>
      <c r="H9" s="21">
        <v>3</v>
      </c>
      <c r="I9" s="21">
        <v>0</v>
      </c>
      <c r="J9" s="21">
        <v>0.35</v>
      </c>
      <c r="K9" s="21">
        <v>0</v>
      </c>
      <c r="L9" s="23">
        <v>0.65</v>
      </c>
      <c r="M9" s="23">
        <v>0</v>
      </c>
    </row>
    <row r="10" spans="1:25" x14ac:dyDescent="0.25">
      <c r="A10" s="2"/>
      <c r="B10" s="2"/>
      <c r="C10" s="2"/>
      <c r="D10" s="2"/>
      <c r="E10" s="2"/>
      <c r="F10" s="2"/>
      <c r="H10" s="21">
        <v>4</v>
      </c>
      <c r="I10" s="24">
        <v>0</v>
      </c>
      <c r="J10" s="24">
        <v>0</v>
      </c>
      <c r="K10" s="24">
        <v>0</v>
      </c>
      <c r="L10" s="25">
        <v>1</v>
      </c>
      <c r="M10" s="25">
        <v>0</v>
      </c>
    </row>
    <row r="11" spans="1:25" x14ac:dyDescent="0.25">
      <c r="A11" s="2"/>
      <c r="B11" s="2"/>
      <c r="C11" s="2"/>
      <c r="D11" s="2"/>
      <c r="E11" s="2"/>
      <c r="F11" s="2"/>
      <c r="H11" s="21">
        <v>0</v>
      </c>
      <c r="I11" s="24">
        <v>0</v>
      </c>
      <c r="J11" s="24">
        <v>0</v>
      </c>
      <c r="K11" s="24">
        <v>0</v>
      </c>
      <c r="L11" s="25">
        <v>0</v>
      </c>
      <c r="M11" s="25">
        <v>1</v>
      </c>
      <c r="U11">
        <v>1</v>
      </c>
      <c r="V11">
        <v>2</v>
      </c>
      <c r="W11">
        <v>3</v>
      </c>
      <c r="X11">
        <v>4</v>
      </c>
      <c r="Y11">
        <v>0</v>
      </c>
    </row>
    <row r="12" spans="1:25" x14ac:dyDescent="0.25">
      <c r="A12" s="2"/>
      <c r="B12" s="2"/>
      <c r="C12" s="2"/>
      <c r="D12" s="2"/>
      <c r="E12" s="2"/>
      <c r="F12" s="2"/>
      <c r="P12" s="28"/>
      <c r="Q12" s="28" t="s">
        <v>71</v>
      </c>
      <c r="R12" s="28"/>
      <c r="T12" t="s">
        <v>72</v>
      </c>
      <c r="U12">
        <v>0</v>
      </c>
      <c r="V12">
        <v>1</v>
      </c>
      <c r="W12">
        <v>0</v>
      </c>
      <c r="X12">
        <v>0</v>
      </c>
      <c r="Y12">
        <v>0</v>
      </c>
    </row>
    <row r="13" spans="1:25" x14ac:dyDescent="0.25">
      <c r="P13" s="21">
        <v>1</v>
      </c>
      <c r="Q13" s="21">
        <v>2</v>
      </c>
      <c r="R13" s="21">
        <v>3</v>
      </c>
      <c r="T13" t="s">
        <v>73</v>
      </c>
      <c r="U13">
        <f t="array" ref="U13:Y13">MMULT(U12:Y12,$I$7:$M$11)</f>
        <v>0.35</v>
      </c>
      <c r="V13">
        <v>0</v>
      </c>
      <c r="W13">
        <v>0.65</v>
      </c>
      <c r="X13">
        <v>0</v>
      </c>
      <c r="Y13">
        <v>0</v>
      </c>
    </row>
    <row r="14" spans="1:25" x14ac:dyDescent="0.25">
      <c r="O14" s="21">
        <v>1</v>
      </c>
      <c r="P14">
        <f>P6-I7</f>
        <v>1</v>
      </c>
      <c r="Q14">
        <f t="shared" ref="Q14:R14" si="0">Q6-J7</f>
        <v>-0.65</v>
      </c>
      <c r="R14">
        <f t="shared" si="0"/>
        <v>0</v>
      </c>
      <c r="T14" t="s">
        <v>74</v>
      </c>
      <c r="U14">
        <f t="array" ref="U14:Y14">MMULT(U13:Y13,$I$7:$M$11)</f>
        <v>0</v>
      </c>
      <c r="V14">
        <v>0.45499999999999996</v>
      </c>
      <c r="W14">
        <v>0</v>
      </c>
      <c r="X14">
        <v>0.42250000000000004</v>
      </c>
      <c r="Y14">
        <v>0.12249999999999998</v>
      </c>
    </row>
    <row r="15" spans="1:25" x14ac:dyDescent="0.25">
      <c r="O15" s="21">
        <v>2</v>
      </c>
      <c r="P15">
        <f>P7-I8</f>
        <v>-0.35</v>
      </c>
      <c r="Q15">
        <f t="shared" ref="Q15:Q16" si="1">Q7-J8</f>
        <v>1</v>
      </c>
      <c r="R15">
        <f t="shared" ref="R15:R16" si="2">R7-K8</f>
        <v>-0.65</v>
      </c>
      <c r="T15" t="s">
        <v>75</v>
      </c>
      <c r="U15">
        <f t="array" ref="U15:Y15">MMULT(U14:Y14,$I$7:$M$11)</f>
        <v>0.15924999999999997</v>
      </c>
      <c r="V15">
        <v>0</v>
      </c>
      <c r="W15">
        <v>0.29574999999999996</v>
      </c>
      <c r="X15">
        <v>0.42250000000000004</v>
      </c>
      <c r="Y15">
        <v>0.12249999999999998</v>
      </c>
    </row>
    <row r="16" spans="1:25" x14ac:dyDescent="0.25">
      <c r="O16" s="21">
        <v>3</v>
      </c>
      <c r="P16">
        <f t="shared" ref="P16" si="3">P8-I9</f>
        <v>0</v>
      </c>
      <c r="Q16">
        <f t="shared" si="1"/>
        <v>-0.35</v>
      </c>
      <c r="R16">
        <f t="shared" si="2"/>
        <v>1</v>
      </c>
    </row>
    <row r="18" spans="9:24" ht="19.5" customHeight="1" x14ac:dyDescent="0.25">
      <c r="J18" s="30" t="s">
        <v>56</v>
      </c>
      <c r="K18" s="30"/>
      <c r="P18" s="29"/>
      <c r="Q18" s="29" t="s">
        <v>55</v>
      </c>
      <c r="R18" s="29"/>
      <c r="T18" s="2" t="s">
        <v>76</v>
      </c>
      <c r="U18" s="2"/>
      <c r="V18" s="2"/>
      <c r="W18" s="2"/>
    </row>
    <row r="19" spans="9:24" ht="19.5" customHeight="1" x14ac:dyDescent="0.25">
      <c r="I19" s="21">
        <v>1</v>
      </c>
      <c r="J19" s="5">
        <f t="array" ref="J19:K21">MMULT(P20:R22,L7:M9)</f>
        <v>0.50389908256880733</v>
      </c>
      <c r="K19" s="5">
        <v>0.49610091743119267</v>
      </c>
      <c r="P19" s="21">
        <v>1</v>
      </c>
      <c r="Q19" s="21">
        <v>2</v>
      </c>
      <c r="R19" s="21">
        <v>3</v>
      </c>
      <c r="T19" s="2"/>
      <c r="U19" s="2"/>
      <c r="V19" s="2"/>
      <c r="W19" s="2"/>
      <c r="X19" s="19">
        <f>X15+Y15</f>
        <v>0.54500000000000004</v>
      </c>
    </row>
    <row r="20" spans="9:24" x14ac:dyDescent="0.25">
      <c r="I20" s="21">
        <v>2</v>
      </c>
      <c r="J20" s="5">
        <v>0.77522935779816515</v>
      </c>
      <c r="K20" s="5">
        <v>0.22477064220183485</v>
      </c>
      <c r="O20" s="21">
        <v>1</v>
      </c>
      <c r="P20" s="5">
        <f t="array" ref="P20:R22">MINVERSE(P14:R16)</f>
        <v>1.4174311926605505</v>
      </c>
      <c r="Q20" s="5">
        <v>1.1926605504587156</v>
      </c>
      <c r="R20" s="5">
        <v>0.77522935779816515</v>
      </c>
    </row>
    <row r="21" spans="9:24" x14ac:dyDescent="0.25">
      <c r="I21" s="21">
        <v>3</v>
      </c>
      <c r="J21" s="5">
        <v>0.92133027522935773</v>
      </c>
      <c r="K21" s="5">
        <v>7.8669724770642185E-2</v>
      </c>
      <c r="O21" s="21">
        <v>2</v>
      </c>
      <c r="P21" s="5">
        <v>0.64220183486238536</v>
      </c>
      <c r="Q21" s="5">
        <v>1.8348623853211008</v>
      </c>
      <c r="R21" s="5">
        <v>1.1926605504587156</v>
      </c>
    </row>
    <row r="22" spans="9:24" x14ac:dyDescent="0.25">
      <c r="O22" s="21">
        <v>3</v>
      </c>
      <c r="P22" s="5">
        <v>0.22477064220183485</v>
      </c>
      <c r="Q22" s="5">
        <v>0.64220183486238525</v>
      </c>
      <c r="R22" s="5">
        <v>1.4174311926605503</v>
      </c>
    </row>
  </sheetData>
  <mergeCells count="3">
    <mergeCell ref="A1:F12"/>
    <mergeCell ref="J18:K18"/>
    <mergeCell ref="T18:W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5004A-6200-4615-B587-B27F880C0E76}">
  <dimension ref="A3:U29"/>
  <sheetViews>
    <sheetView topLeftCell="C1" workbookViewId="0">
      <selection activeCell="J28" sqref="J28"/>
    </sheetView>
  </sheetViews>
  <sheetFormatPr baseColWidth="10" defaultRowHeight="15" x14ac:dyDescent="0.25"/>
  <cols>
    <col min="9" max="9" width="9.140625" customWidth="1"/>
    <col min="17" max="17" width="12.85546875" customWidth="1"/>
  </cols>
  <sheetData>
    <row r="3" spans="1:21" x14ac:dyDescent="0.25">
      <c r="A3" s="2" t="s">
        <v>67</v>
      </c>
      <c r="B3" s="2"/>
      <c r="C3" s="2"/>
      <c r="D3" s="2"/>
      <c r="E3" s="2"/>
      <c r="F3" s="2"/>
      <c r="G3" s="2"/>
      <c r="H3" s="2"/>
      <c r="I3" s="2"/>
      <c r="K3" t="s">
        <v>59</v>
      </c>
      <c r="L3" t="s">
        <v>60</v>
      </c>
      <c r="M3" t="s">
        <v>61</v>
      </c>
      <c r="N3" t="s">
        <v>62</v>
      </c>
      <c r="O3" t="s">
        <v>63</v>
      </c>
      <c r="P3" t="s">
        <v>64</v>
      </c>
      <c r="R3" s="11"/>
      <c r="S3" s="17" t="s">
        <v>65</v>
      </c>
      <c r="T3" s="11"/>
      <c r="U3" s="11"/>
    </row>
    <row r="4" spans="1:21" x14ac:dyDescent="0.25">
      <c r="A4" s="2"/>
      <c r="B4" s="2"/>
      <c r="C4" s="2"/>
      <c r="D4" s="2"/>
      <c r="E4" s="2"/>
      <c r="F4" s="2"/>
      <c r="G4" s="2"/>
      <c r="H4" s="2"/>
      <c r="I4" s="2"/>
      <c r="J4" t="s">
        <v>59</v>
      </c>
      <c r="K4">
        <v>0</v>
      </c>
      <c r="L4">
        <v>0.5</v>
      </c>
      <c r="M4">
        <v>0</v>
      </c>
      <c r="N4">
        <v>0</v>
      </c>
      <c r="O4" s="11">
        <v>0</v>
      </c>
      <c r="P4" s="11">
        <v>0.5</v>
      </c>
      <c r="R4">
        <v>1</v>
      </c>
      <c r="S4">
        <v>0</v>
      </c>
      <c r="T4">
        <v>0</v>
      </c>
      <c r="U4">
        <v>0</v>
      </c>
    </row>
    <row r="5" spans="1:21" x14ac:dyDescent="0.25">
      <c r="A5" s="2"/>
      <c r="B5" s="2"/>
      <c r="C5" s="2"/>
      <c r="D5" s="2"/>
      <c r="E5" s="2"/>
      <c r="F5" s="2"/>
      <c r="G5" s="2"/>
      <c r="H5" s="2"/>
      <c r="I5" s="2"/>
      <c r="J5" t="s">
        <v>60</v>
      </c>
      <c r="K5">
        <v>0</v>
      </c>
      <c r="L5">
        <v>0</v>
      </c>
      <c r="M5">
        <v>0.28999999999999998</v>
      </c>
      <c r="N5">
        <v>0</v>
      </c>
      <c r="O5" s="11">
        <v>0</v>
      </c>
      <c r="P5" s="11">
        <v>0.71</v>
      </c>
      <c r="R5">
        <v>0</v>
      </c>
      <c r="S5">
        <v>1</v>
      </c>
      <c r="T5">
        <v>0</v>
      </c>
      <c r="U5">
        <v>0</v>
      </c>
    </row>
    <row r="6" spans="1:21" x14ac:dyDescent="0.25">
      <c r="A6" s="2"/>
      <c r="B6" s="2"/>
      <c r="C6" s="2"/>
      <c r="D6" s="2"/>
      <c r="E6" s="2"/>
      <c r="F6" s="2"/>
      <c r="G6" s="2"/>
      <c r="H6" s="2"/>
      <c r="I6" s="2"/>
      <c r="J6" t="s">
        <v>61</v>
      </c>
      <c r="K6">
        <v>0</v>
      </c>
      <c r="L6">
        <v>0</v>
      </c>
      <c r="M6">
        <v>0</v>
      </c>
      <c r="N6">
        <v>0.54</v>
      </c>
      <c r="O6" s="11">
        <v>0</v>
      </c>
      <c r="P6" s="11">
        <v>0.46</v>
      </c>
      <c r="R6">
        <v>0</v>
      </c>
      <c r="S6">
        <v>0</v>
      </c>
      <c r="T6">
        <v>1</v>
      </c>
      <c r="U6">
        <v>0</v>
      </c>
    </row>
    <row r="7" spans="1:21" x14ac:dyDescent="0.25">
      <c r="A7" s="2"/>
      <c r="B7" s="2"/>
      <c r="C7" s="2"/>
      <c r="D7" s="2"/>
      <c r="E7" s="2"/>
      <c r="F7" s="2"/>
      <c r="G7" s="2"/>
      <c r="H7" s="2"/>
      <c r="I7" s="2"/>
      <c r="J7" t="s">
        <v>62</v>
      </c>
      <c r="K7">
        <v>0</v>
      </c>
      <c r="L7">
        <v>0</v>
      </c>
      <c r="M7">
        <v>0</v>
      </c>
      <c r="N7">
        <v>0</v>
      </c>
      <c r="O7" s="11">
        <v>0.68</v>
      </c>
      <c r="P7" s="11">
        <v>0.32</v>
      </c>
      <c r="R7">
        <v>0</v>
      </c>
      <c r="S7">
        <v>0</v>
      </c>
      <c r="T7">
        <v>0</v>
      </c>
      <c r="U7">
        <v>1</v>
      </c>
    </row>
    <row r="8" spans="1:21" x14ac:dyDescent="0.25">
      <c r="A8" s="2"/>
      <c r="B8" s="2"/>
      <c r="C8" s="2"/>
      <c r="D8" s="2"/>
      <c r="E8" s="2"/>
      <c r="F8" s="2"/>
      <c r="G8" s="2"/>
      <c r="H8" s="2"/>
      <c r="I8" s="2"/>
      <c r="J8" t="s">
        <v>63</v>
      </c>
      <c r="K8" s="3">
        <v>0</v>
      </c>
      <c r="L8" s="3">
        <v>0</v>
      </c>
      <c r="M8" s="3">
        <v>0</v>
      </c>
      <c r="N8" s="3">
        <v>0</v>
      </c>
      <c r="O8" s="10">
        <v>1</v>
      </c>
      <c r="P8" s="10">
        <v>0</v>
      </c>
    </row>
    <row r="9" spans="1:21" x14ac:dyDescent="0.25">
      <c r="A9" s="2"/>
      <c r="B9" s="2"/>
      <c r="C9" s="2"/>
      <c r="D9" s="2"/>
      <c r="E9" s="2"/>
      <c r="F9" s="2"/>
      <c r="G9" s="2"/>
      <c r="H9" s="2"/>
      <c r="I9" s="2"/>
      <c r="J9" t="s">
        <v>64</v>
      </c>
      <c r="K9" s="3">
        <v>0</v>
      </c>
      <c r="L9" s="3">
        <v>0</v>
      </c>
      <c r="M9" s="3">
        <v>0</v>
      </c>
      <c r="N9" s="3">
        <v>0</v>
      </c>
      <c r="O9" s="10">
        <v>0</v>
      </c>
      <c r="P9" s="10">
        <v>1</v>
      </c>
    </row>
    <row r="10" spans="1:21" x14ac:dyDescent="0.25">
      <c r="A10" s="2"/>
      <c r="B10" s="2"/>
      <c r="C10" s="2"/>
      <c r="D10" s="2"/>
      <c r="E10" s="2"/>
      <c r="F10" s="2"/>
      <c r="G10" s="2"/>
      <c r="H10" s="2"/>
      <c r="I10" s="2"/>
    </row>
    <row r="11" spans="1:21" x14ac:dyDescent="0.25">
      <c r="A11" s="2"/>
      <c r="B11" s="2"/>
      <c r="C11" s="2"/>
      <c r="D11" s="2"/>
      <c r="E11" s="2"/>
      <c r="F11" s="2"/>
      <c r="G11" s="2"/>
      <c r="H11" s="2"/>
      <c r="I11" s="2"/>
      <c r="R11" s="11"/>
      <c r="S11" s="11"/>
      <c r="T11" s="11" t="s">
        <v>54</v>
      </c>
      <c r="U11" s="11"/>
    </row>
    <row r="12" spans="1:21" x14ac:dyDescent="0.25">
      <c r="A12" s="2"/>
      <c r="B12" s="2"/>
      <c r="C12" s="2"/>
      <c r="D12" s="2"/>
      <c r="E12" s="2"/>
      <c r="F12" s="2"/>
      <c r="G12" s="2"/>
      <c r="H12" s="2"/>
      <c r="I12" s="2"/>
      <c r="Q12" t="s">
        <v>59</v>
      </c>
      <c r="R12">
        <f>R4-K4</f>
        <v>1</v>
      </c>
      <c r="S12">
        <f>S4-L4</f>
        <v>-0.5</v>
      </c>
      <c r="T12">
        <f>T4-M4</f>
        <v>0</v>
      </c>
      <c r="U12">
        <f>U4-N4</f>
        <v>0</v>
      </c>
    </row>
    <row r="13" spans="1:21" x14ac:dyDescent="0.25">
      <c r="A13" s="2"/>
      <c r="B13" s="2"/>
      <c r="C13" s="2"/>
      <c r="D13" s="2"/>
      <c r="E13" s="2"/>
      <c r="F13" s="2"/>
      <c r="G13" s="2"/>
      <c r="H13" s="2"/>
      <c r="I13" s="2"/>
      <c r="Q13" t="s">
        <v>60</v>
      </c>
      <c r="R13">
        <f>R5-K5</f>
        <v>0</v>
      </c>
      <c r="S13">
        <f>S5-L5</f>
        <v>1</v>
      </c>
      <c r="T13">
        <f>T5-M5</f>
        <v>-0.28999999999999998</v>
      </c>
      <c r="U13">
        <f>U5-N5</f>
        <v>0</v>
      </c>
    </row>
    <row r="14" spans="1:21" x14ac:dyDescent="0.25">
      <c r="A14" s="2"/>
      <c r="B14" s="2"/>
      <c r="C14" s="2"/>
      <c r="D14" s="2"/>
      <c r="E14" s="2"/>
      <c r="F14" s="2"/>
      <c r="G14" s="2"/>
      <c r="H14" s="2"/>
      <c r="I14" s="2"/>
      <c r="Q14" t="s">
        <v>61</v>
      </c>
      <c r="R14">
        <f>R6-K6</f>
        <v>0</v>
      </c>
      <c r="S14">
        <f>S6-L6</f>
        <v>0</v>
      </c>
      <c r="T14">
        <f>T6-M6</f>
        <v>1</v>
      </c>
      <c r="U14">
        <f>U6-N6</f>
        <v>-0.54</v>
      </c>
    </row>
    <row r="15" spans="1:21" x14ac:dyDescent="0.25">
      <c r="A15" s="2"/>
      <c r="B15" s="2"/>
      <c r="C15" s="2"/>
      <c r="D15" s="2"/>
      <c r="E15" s="2"/>
      <c r="F15" s="2"/>
      <c r="G15" s="2"/>
      <c r="H15" s="2"/>
      <c r="I15" s="2"/>
      <c r="Q15" t="s">
        <v>62</v>
      </c>
      <c r="R15">
        <f>R7-K7</f>
        <v>0</v>
      </c>
      <c r="S15">
        <f>S7-L7</f>
        <v>0</v>
      </c>
      <c r="T15">
        <f>T7-M7</f>
        <v>0</v>
      </c>
      <c r="U15">
        <f>U7-N7</f>
        <v>1</v>
      </c>
    </row>
    <row r="16" spans="1:21" x14ac:dyDescent="0.25">
      <c r="A16" s="2"/>
      <c r="B16" s="2"/>
      <c r="C16" s="2"/>
      <c r="D16" s="2"/>
      <c r="E16" s="2"/>
      <c r="F16" s="2"/>
      <c r="G16" s="2"/>
      <c r="H16" s="2"/>
      <c r="I16" s="2"/>
    </row>
    <row r="17" spans="1:21" x14ac:dyDescent="0.25">
      <c r="A17" s="2"/>
      <c r="B17" s="2"/>
      <c r="C17" s="2"/>
      <c r="D17" s="2"/>
      <c r="E17" s="2"/>
      <c r="F17" s="2"/>
      <c r="G17" s="2"/>
      <c r="H17" s="2"/>
      <c r="I17" s="2"/>
    </row>
    <row r="18" spans="1:21" x14ac:dyDescent="0.25">
      <c r="A18" s="2"/>
      <c r="B18" s="2"/>
      <c r="C18" s="2"/>
      <c r="D18" s="2"/>
      <c r="E18" s="2"/>
      <c r="F18" s="2"/>
      <c r="G18" s="2"/>
      <c r="H18" s="2"/>
      <c r="I18" s="2"/>
      <c r="K18" s="18" t="s">
        <v>56</v>
      </c>
      <c r="L18" s="18"/>
      <c r="R18" s="11"/>
      <c r="S18" s="11" t="s">
        <v>66</v>
      </c>
      <c r="T18" s="11"/>
      <c r="U18" s="11"/>
    </row>
    <row r="19" spans="1:21" x14ac:dyDescent="0.25">
      <c r="A19" s="2"/>
      <c r="B19" s="2"/>
      <c r="C19" s="2"/>
      <c r="D19" s="2"/>
      <c r="E19" s="2"/>
      <c r="F19" s="2"/>
      <c r="G19" s="2"/>
      <c r="H19" s="2"/>
      <c r="I19" s="2"/>
      <c r="K19" t="s">
        <v>63</v>
      </c>
      <c r="L19" t="s">
        <v>64</v>
      </c>
      <c r="R19" t="s">
        <v>59</v>
      </c>
      <c r="S19" t="s">
        <v>60</v>
      </c>
      <c r="T19" t="s">
        <v>61</v>
      </c>
      <c r="U19" t="s">
        <v>62</v>
      </c>
    </row>
    <row r="20" spans="1:21" x14ac:dyDescent="0.25">
      <c r="A20" s="2"/>
      <c r="B20" s="2"/>
      <c r="C20" s="2"/>
      <c r="D20" s="2"/>
      <c r="E20" s="2"/>
      <c r="F20" s="2"/>
      <c r="G20" s="2"/>
      <c r="H20" s="2"/>
      <c r="I20" s="2"/>
      <c r="J20" t="s">
        <v>59</v>
      </c>
      <c r="K20">
        <f t="array" ref="K20:L23">MMULT(R20:U23,O4:P7)</f>
        <v>5.3244E-2</v>
      </c>
      <c r="L20">
        <v>0.94675599999999993</v>
      </c>
      <c r="Q20" t="s">
        <v>59</v>
      </c>
      <c r="R20">
        <f t="array" ref="R20:U23">MINVERSE(R12:U15)</f>
        <v>1</v>
      </c>
      <c r="S20">
        <v>0.5</v>
      </c>
      <c r="T20">
        <v>0.14499999999999999</v>
      </c>
      <c r="U20">
        <v>7.8299999999999995E-2</v>
      </c>
    </row>
    <row r="21" spans="1:21" x14ac:dyDescent="0.25">
      <c r="A21" s="2"/>
      <c r="B21" s="2"/>
      <c r="C21" s="2"/>
      <c r="D21" s="2"/>
      <c r="E21" s="2"/>
      <c r="F21" s="2"/>
      <c r="G21" s="2"/>
      <c r="H21" s="2"/>
      <c r="I21" s="2"/>
      <c r="J21" t="s">
        <v>60</v>
      </c>
      <c r="K21">
        <v>0.106488</v>
      </c>
      <c r="L21">
        <v>0.89351199999999997</v>
      </c>
      <c r="Q21" t="s">
        <v>60</v>
      </c>
      <c r="R21">
        <v>0</v>
      </c>
      <c r="S21">
        <v>1</v>
      </c>
      <c r="T21">
        <v>0.28999999999999998</v>
      </c>
      <c r="U21">
        <v>0.15659999999999999</v>
      </c>
    </row>
    <row r="22" spans="1:21" x14ac:dyDescent="0.25">
      <c r="A22" s="2"/>
      <c r="B22" s="2"/>
      <c r="C22" s="2"/>
      <c r="D22" s="2"/>
      <c r="E22" s="2"/>
      <c r="F22" s="2"/>
      <c r="G22" s="2"/>
      <c r="H22" s="2"/>
      <c r="I22" s="2"/>
      <c r="J22" t="s">
        <v>61</v>
      </c>
      <c r="K22">
        <v>0.36720000000000003</v>
      </c>
      <c r="L22">
        <v>0.63280000000000003</v>
      </c>
      <c r="Q22" t="s">
        <v>61</v>
      </c>
      <c r="R22">
        <v>0</v>
      </c>
      <c r="S22">
        <v>0</v>
      </c>
      <c r="T22">
        <v>1</v>
      </c>
      <c r="U22">
        <v>0.54</v>
      </c>
    </row>
    <row r="23" spans="1:21" x14ac:dyDescent="0.25">
      <c r="A23" s="2"/>
      <c r="B23" s="2"/>
      <c r="C23" s="2"/>
      <c r="D23" s="2"/>
      <c r="E23" s="2"/>
      <c r="F23" s="2"/>
      <c r="G23" s="2"/>
      <c r="H23" s="2"/>
      <c r="I23" s="2"/>
      <c r="J23" t="s">
        <v>62</v>
      </c>
      <c r="K23">
        <v>0.68</v>
      </c>
      <c r="L23">
        <v>0.32</v>
      </c>
      <c r="Q23" t="s">
        <v>62</v>
      </c>
      <c r="R23">
        <v>0</v>
      </c>
      <c r="S23">
        <v>0</v>
      </c>
      <c r="T23">
        <v>0</v>
      </c>
      <c r="U23">
        <v>1</v>
      </c>
    </row>
    <row r="24" spans="1:21" x14ac:dyDescent="0.25">
      <c r="A24" s="2"/>
      <c r="B24" s="2"/>
      <c r="C24" s="2"/>
      <c r="D24" s="2"/>
      <c r="E24" s="2"/>
      <c r="F24" s="2"/>
      <c r="G24" s="2"/>
      <c r="H24" s="2"/>
      <c r="I24" s="2"/>
    </row>
    <row r="25" spans="1:21" x14ac:dyDescent="0.25">
      <c r="A25" s="2"/>
      <c r="B25" s="2"/>
      <c r="C25" s="2"/>
      <c r="D25" s="2"/>
      <c r="E25" s="2"/>
      <c r="F25" s="2"/>
      <c r="G25" s="2"/>
      <c r="H25" s="2"/>
      <c r="I25" s="2"/>
    </row>
    <row r="27" spans="1:21" x14ac:dyDescent="0.25">
      <c r="K27" t="s">
        <v>70</v>
      </c>
    </row>
    <row r="28" spans="1:21" x14ac:dyDescent="0.25">
      <c r="K28" t="s">
        <v>68</v>
      </c>
    </row>
    <row r="29" spans="1:21" x14ac:dyDescent="0.25">
      <c r="K29" t="s">
        <v>69</v>
      </c>
      <c r="R29" s="20">
        <f>K22</f>
        <v>0.36720000000000003</v>
      </c>
    </row>
  </sheetData>
  <mergeCells count="2">
    <mergeCell ref="K18:L18"/>
    <mergeCell ref="A3:I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3E673-F6B6-4928-9A78-A3D5B5A9392E}">
  <dimension ref="A1:U26"/>
  <sheetViews>
    <sheetView workbookViewId="0">
      <selection activeCell="O28" sqref="O28"/>
    </sheetView>
  </sheetViews>
  <sheetFormatPr baseColWidth="10" defaultRowHeight="15" x14ac:dyDescent="0.25"/>
  <cols>
    <col min="10" max="10" width="17" bestFit="1" customWidth="1"/>
    <col min="15" max="15" width="17" bestFit="1" customWidth="1"/>
  </cols>
  <sheetData>
    <row r="1" spans="1:21" ht="16.5" customHeight="1" x14ac:dyDescent="0.25">
      <c r="A1" s="31" t="s">
        <v>77</v>
      </c>
      <c r="B1" s="31"/>
      <c r="C1" s="31"/>
      <c r="D1" s="31"/>
      <c r="E1" s="31"/>
      <c r="F1" s="31"/>
      <c r="G1" s="31"/>
      <c r="H1" s="31"/>
    </row>
    <row r="2" spans="1:21" ht="15" customHeight="1" x14ac:dyDescent="0.25">
      <c r="A2" s="31"/>
      <c r="B2" s="31"/>
      <c r="C2" s="31"/>
      <c r="D2" s="31"/>
      <c r="E2" s="31"/>
      <c r="F2" s="31"/>
      <c r="G2" s="31"/>
      <c r="H2" s="31"/>
    </row>
    <row r="3" spans="1:21" ht="15" customHeight="1" x14ac:dyDescent="0.25">
      <c r="A3" s="31"/>
      <c r="B3" s="31"/>
      <c r="C3" s="31"/>
      <c r="D3" s="31"/>
      <c r="E3" s="31"/>
      <c r="F3" s="31"/>
      <c r="G3" s="31"/>
      <c r="H3" s="31"/>
    </row>
    <row r="4" spans="1:21" ht="15" customHeight="1" x14ac:dyDescent="0.25">
      <c r="A4" s="31"/>
      <c r="B4" s="31"/>
      <c r="C4" s="31"/>
      <c r="D4" s="31"/>
      <c r="E4" s="31"/>
      <c r="F4" s="31"/>
      <c r="G4" s="31"/>
      <c r="H4" s="31"/>
      <c r="K4" t="s">
        <v>78</v>
      </c>
      <c r="L4" t="s">
        <v>79</v>
      </c>
      <c r="M4" t="s">
        <v>80</v>
      </c>
      <c r="N4" t="s">
        <v>81</v>
      </c>
      <c r="O4" t="s">
        <v>82</v>
      </c>
      <c r="S4" s="10"/>
      <c r="T4" s="10" t="s">
        <v>85</v>
      </c>
      <c r="U4" s="10"/>
    </row>
    <row r="5" spans="1:21" ht="15" customHeight="1" x14ac:dyDescent="0.25">
      <c r="A5" s="31"/>
      <c r="B5" s="31"/>
      <c r="C5" s="31"/>
      <c r="D5" s="31"/>
      <c r="E5" s="31"/>
      <c r="F5" s="31"/>
      <c r="G5" s="31"/>
      <c r="H5" s="31"/>
      <c r="J5" t="s">
        <v>83</v>
      </c>
      <c r="K5">
        <v>0.2</v>
      </c>
      <c r="L5">
        <v>0.75</v>
      </c>
      <c r="M5">
        <v>0</v>
      </c>
      <c r="N5" s="9">
        <v>0.05</v>
      </c>
      <c r="O5" s="9">
        <v>0</v>
      </c>
      <c r="S5">
        <v>1</v>
      </c>
      <c r="T5">
        <v>0</v>
      </c>
      <c r="U5">
        <v>0</v>
      </c>
    </row>
    <row r="6" spans="1:21" ht="15" customHeight="1" x14ac:dyDescent="0.25">
      <c r="A6" s="31"/>
      <c r="B6" s="31"/>
      <c r="C6" s="31"/>
      <c r="D6" s="31"/>
      <c r="E6" s="31"/>
      <c r="F6" s="31"/>
      <c r="G6" s="31"/>
      <c r="H6" s="31"/>
      <c r="J6" t="s">
        <v>79</v>
      </c>
      <c r="K6">
        <v>0.05</v>
      </c>
      <c r="L6">
        <v>0.3</v>
      </c>
      <c r="M6">
        <v>0.5</v>
      </c>
      <c r="N6" s="9">
        <v>0.15</v>
      </c>
      <c r="O6" s="9">
        <v>0</v>
      </c>
      <c r="S6">
        <v>0</v>
      </c>
      <c r="T6">
        <v>1</v>
      </c>
      <c r="U6">
        <v>0</v>
      </c>
    </row>
    <row r="7" spans="1:21" ht="15" customHeight="1" x14ac:dyDescent="0.25">
      <c r="A7" s="31"/>
      <c r="B7" s="31"/>
      <c r="C7" s="31"/>
      <c r="D7" s="31"/>
      <c r="E7" s="31"/>
      <c r="F7" s="31"/>
      <c r="G7" s="31"/>
      <c r="H7" s="31"/>
      <c r="J7" t="s">
        <v>84</v>
      </c>
      <c r="K7">
        <v>0</v>
      </c>
      <c r="L7">
        <v>0.05</v>
      </c>
      <c r="M7">
        <v>0.35</v>
      </c>
      <c r="N7" s="9">
        <v>0.1</v>
      </c>
      <c r="O7" s="9">
        <v>0.5</v>
      </c>
      <c r="S7">
        <v>0</v>
      </c>
      <c r="T7">
        <v>0</v>
      </c>
      <c r="U7">
        <v>1</v>
      </c>
    </row>
    <row r="8" spans="1:21" ht="15" customHeight="1" x14ac:dyDescent="0.25">
      <c r="A8" s="31"/>
      <c r="B8" s="31"/>
      <c r="C8" s="31"/>
      <c r="D8" s="31"/>
      <c r="E8" s="31"/>
      <c r="F8" s="31"/>
      <c r="G8" s="31"/>
      <c r="H8" s="31"/>
      <c r="J8" t="s">
        <v>81</v>
      </c>
      <c r="K8" s="3">
        <v>0</v>
      </c>
      <c r="L8" s="3">
        <v>0</v>
      </c>
      <c r="M8" s="3">
        <v>0</v>
      </c>
      <c r="N8" s="10">
        <v>1</v>
      </c>
      <c r="O8" s="10">
        <v>0</v>
      </c>
    </row>
    <row r="9" spans="1:21" ht="15" customHeight="1" x14ac:dyDescent="0.25">
      <c r="A9" s="31"/>
      <c r="B9" s="31"/>
      <c r="C9" s="31"/>
      <c r="D9" s="31"/>
      <c r="E9" s="31"/>
      <c r="F9" s="31"/>
      <c r="G9" s="31"/>
      <c r="H9" s="31"/>
      <c r="J9" t="s">
        <v>82</v>
      </c>
      <c r="K9" s="3">
        <v>0</v>
      </c>
      <c r="L9" s="3">
        <v>0</v>
      </c>
      <c r="M9" s="3">
        <v>0</v>
      </c>
      <c r="N9" s="10">
        <v>0</v>
      </c>
      <c r="O9" s="10">
        <v>1</v>
      </c>
    </row>
    <row r="10" spans="1:21" ht="15" customHeight="1" x14ac:dyDescent="0.25">
      <c r="A10" s="31"/>
      <c r="B10" s="31"/>
      <c r="C10" s="31"/>
      <c r="D10" s="31"/>
      <c r="E10" s="31"/>
      <c r="F10" s="31"/>
      <c r="G10" s="31"/>
      <c r="H10" s="31"/>
    </row>
    <row r="11" spans="1:21" ht="15" customHeight="1" x14ac:dyDescent="0.25">
      <c r="A11" s="31"/>
      <c r="B11" s="31"/>
      <c r="C11" s="31"/>
      <c r="D11" s="31"/>
      <c r="E11" s="31"/>
      <c r="F11" s="31"/>
      <c r="G11" s="31"/>
      <c r="H11" s="31"/>
      <c r="S11" s="28"/>
      <c r="T11" s="32" t="s">
        <v>54</v>
      </c>
      <c r="U11" s="28"/>
    </row>
    <row r="12" spans="1:21" ht="15" customHeight="1" x14ac:dyDescent="0.25">
      <c r="A12" s="31"/>
      <c r="B12" s="31"/>
      <c r="C12" s="31"/>
      <c r="D12" s="31"/>
      <c r="E12" s="31"/>
      <c r="F12" s="31"/>
      <c r="G12" s="31"/>
      <c r="H12" s="31"/>
      <c r="S12">
        <f>S5-K5</f>
        <v>0.8</v>
      </c>
      <c r="T12">
        <f t="shared" ref="T12:U12" si="0">T5-L5</f>
        <v>-0.75</v>
      </c>
      <c r="U12">
        <f t="shared" si="0"/>
        <v>0</v>
      </c>
    </row>
    <row r="13" spans="1:21" ht="15" customHeight="1" x14ac:dyDescent="0.25">
      <c r="A13" s="31"/>
      <c r="B13" s="31"/>
      <c r="C13" s="31"/>
      <c r="D13" s="31"/>
      <c r="E13" s="31"/>
      <c r="F13" s="31"/>
      <c r="G13" s="31"/>
      <c r="H13" s="31"/>
      <c r="O13" t="s">
        <v>87</v>
      </c>
      <c r="S13">
        <f t="shared" ref="S13:S14" si="1">S6-K6</f>
        <v>-0.05</v>
      </c>
      <c r="T13">
        <f t="shared" ref="T13:T14" si="2">T6-L6</f>
        <v>0.7</v>
      </c>
      <c r="U13">
        <f t="shared" ref="U13:U14" si="3">U6-M6</f>
        <v>-0.5</v>
      </c>
    </row>
    <row r="14" spans="1:21" ht="15" customHeight="1" x14ac:dyDescent="0.25">
      <c r="A14" s="31"/>
      <c r="B14" s="31"/>
      <c r="C14" s="31"/>
      <c r="D14" s="31"/>
      <c r="E14" s="31"/>
      <c r="F14" s="31"/>
      <c r="G14" s="31"/>
      <c r="H14" s="31"/>
      <c r="S14">
        <f t="shared" si="1"/>
        <v>0</v>
      </c>
      <c r="T14">
        <f t="shared" si="2"/>
        <v>-0.05</v>
      </c>
      <c r="U14">
        <f t="shared" si="3"/>
        <v>0.65</v>
      </c>
    </row>
    <row r="15" spans="1:21" x14ac:dyDescent="0.25">
      <c r="A15" s="31"/>
      <c r="B15" s="31"/>
      <c r="C15" s="31"/>
      <c r="D15" s="31"/>
      <c r="E15" s="31"/>
      <c r="F15" s="31"/>
      <c r="G15" s="31"/>
      <c r="H15" s="31"/>
    </row>
    <row r="16" spans="1:21" x14ac:dyDescent="0.25">
      <c r="A16" s="31"/>
      <c r="B16" s="31"/>
      <c r="C16" s="31"/>
      <c r="D16" s="31"/>
      <c r="E16" s="31"/>
      <c r="F16" s="31"/>
      <c r="G16" s="31"/>
      <c r="H16" s="31"/>
      <c r="N16" s="30" t="s">
        <v>86</v>
      </c>
      <c r="O16" s="30"/>
      <c r="S16" s="13"/>
      <c r="T16" s="33" t="s">
        <v>66</v>
      </c>
      <c r="U16" s="13"/>
    </row>
    <row r="17" spans="1:21" x14ac:dyDescent="0.25">
      <c r="A17" s="31"/>
      <c r="B17" s="31"/>
      <c r="C17" s="31"/>
      <c r="D17" s="31"/>
      <c r="E17" s="31"/>
      <c r="F17" s="31"/>
      <c r="G17" s="31"/>
      <c r="H17" s="31"/>
      <c r="N17" t="s">
        <v>81</v>
      </c>
      <c r="O17" t="s">
        <v>82</v>
      </c>
      <c r="S17" t="s">
        <v>78</v>
      </c>
      <c r="T17" t="s">
        <v>79</v>
      </c>
      <c r="U17" t="s">
        <v>80</v>
      </c>
    </row>
    <row r="18" spans="1:21" x14ac:dyDescent="0.25">
      <c r="A18" s="31"/>
      <c r="B18" s="31"/>
      <c r="C18" s="31"/>
      <c r="D18" s="31"/>
      <c r="E18" s="31"/>
      <c r="F18" s="31"/>
      <c r="G18" s="31"/>
      <c r="H18" s="31"/>
      <c r="M18" t="s">
        <v>83</v>
      </c>
      <c r="N18" s="5">
        <f t="array" ref="N18:O20">MMULT(S18:U20,N5:O7)</f>
        <v>0.4133750488854126</v>
      </c>
      <c r="O18" s="4">
        <v>0.58662495111458735</v>
      </c>
      <c r="R18" t="s">
        <v>83</v>
      </c>
      <c r="S18" s="5">
        <f t="array" ref="S18:U20">MINVERSE(S12:U14)</f>
        <v>1.3453265545561204</v>
      </c>
      <c r="T18" s="5">
        <v>1.5252248728979272</v>
      </c>
      <c r="U18" s="5">
        <v>1.1732499022291747</v>
      </c>
    </row>
    <row r="19" spans="1:21" x14ac:dyDescent="0.25">
      <c r="A19" s="31"/>
      <c r="B19" s="31"/>
      <c r="C19" s="31"/>
      <c r="D19" s="31"/>
      <c r="E19" s="31"/>
      <c r="F19" s="31"/>
      <c r="G19" s="31"/>
      <c r="H19" s="31"/>
      <c r="M19" t="s">
        <v>79</v>
      </c>
      <c r="N19" s="5">
        <v>0.37426671881110679</v>
      </c>
      <c r="O19" s="5">
        <v>0.62573328118889326</v>
      </c>
      <c r="R19" t="s">
        <v>79</v>
      </c>
      <c r="S19" s="5">
        <v>0.10168165819319516</v>
      </c>
      <c r="T19" s="5">
        <v>1.6269065310911226</v>
      </c>
      <c r="U19" s="5">
        <v>1.2514665623777865</v>
      </c>
    </row>
    <row r="20" spans="1:21" x14ac:dyDescent="0.25">
      <c r="A20" s="31"/>
      <c r="B20" s="31"/>
      <c r="C20" s="31"/>
      <c r="D20" s="31"/>
      <c r="E20" s="31"/>
      <c r="F20" s="31"/>
      <c r="G20" s="31"/>
      <c r="H20" s="31"/>
      <c r="M20" t="s">
        <v>84</v>
      </c>
      <c r="N20" s="5">
        <v>0.1826359014470082</v>
      </c>
      <c r="O20" s="5">
        <v>0.81736409855299175</v>
      </c>
      <c r="R20" t="s">
        <v>84</v>
      </c>
      <c r="S20" s="5">
        <v>7.8216660148611658E-3</v>
      </c>
      <c r="T20" s="5">
        <v>0.12514665623777865</v>
      </c>
      <c r="U20" s="5">
        <v>1.6347281971059835</v>
      </c>
    </row>
    <row r="21" spans="1:21" x14ac:dyDescent="0.25">
      <c r="A21" s="31"/>
      <c r="B21" s="31"/>
      <c r="C21" s="31"/>
      <c r="D21" s="31"/>
      <c r="E21" s="31"/>
      <c r="F21" s="31"/>
      <c r="G21" s="31"/>
      <c r="H21" s="31"/>
    </row>
    <row r="24" spans="1:21" x14ac:dyDescent="0.25">
      <c r="K24" t="s">
        <v>91</v>
      </c>
      <c r="P24" s="20">
        <f>O18</f>
        <v>0.58662495111458735</v>
      </c>
    </row>
    <row r="25" spans="1:21" x14ac:dyDescent="0.25">
      <c r="K25" t="s">
        <v>88</v>
      </c>
      <c r="N25" s="6">
        <f>S18+T18+U18</f>
        <v>4.0438013296832223</v>
      </c>
      <c r="O25" t="s">
        <v>89</v>
      </c>
    </row>
    <row r="26" spans="1:21" x14ac:dyDescent="0.25">
      <c r="K26" t="s">
        <v>90</v>
      </c>
      <c r="P26" s="19">
        <f>O19</f>
        <v>0.62573328118889326</v>
      </c>
    </row>
  </sheetData>
  <mergeCells count="2">
    <mergeCell ref="A1:H21"/>
    <mergeCell ref="N16:O16"/>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84312-27AD-4028-8A1D-3D9261E6E692}">
  <dimension ref="A4:U36"/>
  <sheetViews>
    <sheetView topLeftCell="G9" workbookViewId="0">
      <selection activeCell="V12" sqref="V12"/>
    </sheetView>
  </sheetViews>
  <sheetFormatPr baseColWidth="10" defaultRowHeight="15" x14ac:dyDescent="0.25"/>
  <cols>
    <col min="14" max="14" width="13.42578125" customWidth="1"/>
  </cols>
  <sheetData>
    <row r="4" spans="1:20" x14ac:dyDescent="0.25">
      <c r="H4" t="s">
        <v>103</v>
      </c>
      <c r="I4" t="s">
        <v>104</v>
      </c>
      <c r="J4" t="s">
        <v>105</v>
      </c>
      <c r="K4" t="s">
        <v>106</v>
      </c>
      <c r="L4" t="s">
        <v>107</v>
      </c>
      <c r="M4" t="s">
        <v>108</v>
      </c>
      <c r="Q4" s="40" t="s">
        <v>109</v>
      </c>
      <c r="R4" s="40"/>
      <c r="S4" s="40"/>
      <c r="T4" s="40"/>
    </row>
    <row r="5" spans="1:20" ht="15" customHeight="1" x14ac:dyDescent="0.25">
      <c r="A5" s="2" t="s">
        <v>113</v>
      </c>
      <c r="B5" s="2"/>
      <c r="C5" s="2"/>
      <c r="D5" s="2"/>
      <c r="E5" s="2"/>
      <c r="F5" s="2"/>
      <c r="G5" t="s">
        <v>103</v>
      </c>
      <c r="H5">
        <v>0.15</v>
      </c>
      <c r="I5">
        <v>0.55000000000000004</v>
      </c>
      <c r="J5">
        <v>0</v>
      </c>
      <c r="K5">
        <v>0</v>
      </c>
      <c r="L5" s="39">
        <v>0.3</v>
      </c>
      <c r="M5" s="39">
        <v>0</v>
      </c>
      <c r="Q5">
        <v>1</v>
      </c>
      <c r="R5">
        <v>0</v>
      </c>
      <c r="S5">
        <v>0</v>
      </c>
      <c r="T5">
        <v>0</v>
      </c>
    </row>
    <row r="6" spans="1:20" x14ac:dyDescent="0.25">
      <c r="A6" s="2"/>
      <c r="B6" s="2"/>
      <c r="C6" s="2"/>
      <c r="D6" s="2"/>
      <c r="E6" s="2"/>
      <c r="F6" s="2"/>
      <c r="G6" t="s">
        <v>104</v>
      </c>
      <c r="H6">
        <v>0</v>
      </c>
      <c r="I6">
        <v>0.15</v>
      </c>
      <c r="J6">
        <v>0.75</v>
      </c>
      <c r="K6">
        <v>0</v>
      </c>
      <c r="L6" s="39">
        <v>0.1</v>
      </c>
      <c r="M6" s="39">
        <v>0</v>
      </c>
      <c r="Q6">
        <v>0</v>
      </c>
      <c r="R6">
        <v>1</v>
      </c>
      <c r="S6">
        <v>0</v>
      </c>
      <c r="T6">
        <v>0</v>
      </c>
    </row>
    <row r="7" spans="1:20" x14ac:dyDescent="0.25">
      <c r="A7" s="2"/>
      <c r="B7" s="2"/>
      <c r="C7" s="2"/>
      <c r="D7" s="2"/>
      <c r="E7" s="2"/>
      <c r="F7" s="2"/>
      <c r="G7" t="s">
        <v>105</v>
      </c>
      <c r="H7">
        <v>0</v>
      </c>
      <c r="I7">
        <v>0</v>
      </c>
      <c r="J7">
        <v>0.1</v>
      </c>
      <c r="K7">
        <v>0.8</v>
      </c>
      <c r="L7" s="39">
        <v>0.1</v>
      </c>
      <c r="M7" s="39">
        <v>0</v>
      </c>
      <c r="Q7">
        <v>0</v>
      </c>
      <c r="R7">
        <v>0</v>
      </c>
      <c r="S7">
        <v>1</v>
      </c>
      <c r="T7">
        <v>0</v>
      </c>
    </row>
    <row r="8" spans="1:20" x14ac:dyDescent="0.25">
      <c r="A8" s="2"/>
      <c r="B8" s="2"/>
      <c r="C8" s="2"/>
      <c r="D8" s="2"/>
      <c r="E8" s="2"/>
      <c r="F8" s="2"/>
      <c r="G8" t="s">
        <v>106</v>
      </c>
      <c r="H8">
        <v>0</v>
      </c>
      <c r="I8">
        <v>0</v>
      </c>
      <c r="J8">
        <v>0</v>
      </c>
      <c r="K8">
        <v>0.1</v>
      </c>
      <c r="L8" s="39">
        <v>0.05</v>
      </c>
      <c r="M8" s="39">
        <v>0.85</v>
      </c>
      <c r="Q8">
        <v>0</v>
      </c>
      <c r="R8">
        <v>0</v>
      </c>
      <c r="S8">
        <v>0</v>
      </c>
      <c r="T8">
        <v>1</v>
      </c>
    </row>
    <row r="9" spans="1:20" x14ac:dyDescent="0.25">
      <c r="A9" s="2"/>
      <c r="B9" s="2"/>
      <c r="C9" s="2"/>
      <c r="D9" s="2"/>
      <c r="E9" s="2"/>
      <c r="F9" s="2"/>
      <c r="G9" t="s">
        <v>107</v>
      </c>
      <c r="H9" s="3">
        <v>0</v>
      </c>
      <c r="I9" s="3">
        <v>0</v>
      </c>
      <c r="J9" s="3">
        <v>0</v>
      </c>
      <c r="K9" s="3">
        <v>0</v>
      </c>
      <c r="L9" s="10">
        <v>1</v>
      </c>
      <c r="M9" s="10">
        <v>0</v>
      </c>
    </row>
    <row r="10" spans="1:20" x14ac:dyDescent="0.25">
      <c r="A10" s="2"/>
      <c r="B10" s="2"/>
      <c r="C10" s="2"/>
      <c r="D10" s="2"/>
      <c r="E10" s="2"/>
      <c r="F10" s="2"/>
      <c r="G10" t="s">
        <v>108</v>
      </c>
      <c r="H10" s="3">
        <v>0</v>
      </c>
      <c r="I10" s="3">
        <v>0</v>
      </c>
      <c r="J10" s="3">
        <v>0</v>
      </c>
      <c r="K10" s="3">
        <v>0</v>
      </c>
      <c r="L10" s="10">
        <v>0</v>
      </c>
      <c r="M10" s="10">
        <v>1</v>
      </c>
    </row>
    <row r="11" spans="1:20" x14ac:dyDescent="0.25">
      <c r="A11" s="2"/>
      <c r="B11" s="2"/>
      <c r="C11" s="2"/>
      <c r="D11" s="2"/>
      <c r="E11" s="2"/>
      <c r="F11" s="2"/>
    </row>
    <row r="12" spans="1:20" x14ac:dyDescent="0.25">
      <c r="A12" s="2"/>
      <c r="B12" s="2"/>
      <c r="C12" s="2"/>
      <c r="D12" s="2"/>
      <c r="E12" s="2"/>
      <c r="F12" s="2"/>
      <c r="Q12" s="41" t="s">
        <v>54</v>
      </c>
      <c r="R12" s="41"/>
      <c r="S12" s="41"/>
      <c r="T12" s="41"/>
    </row>
    <row r="13" spans="1:20" x14ac:dyDescent="0.25">
      <c r="A13" s="2"/>
      <c r="B13" s="2"/>
      <c r="C13" s="2"/>
      <c r="D13" s="2"/>
      <c r="E13" s="2"/>
      <c r="F13" s="2"/>
      <c r="Q13">
        <f>Q5-H5</f>
        <v>0.85</v>
      </c>
      <c r="R13">
        <f>R5-I5</f>
        <v>-0.55000000000000004</v>
      </c>
      <c r="S13">
        <f>S5-J5</f>
        <v>0</v>
      </c>
      <c r="T13">
        <f>T5-K5</f>
        <v>0</v>
      </c>
    </row>
    <row r="14" spans="1:20" x14ac:dyDescent="0.25">
      <c r="A14" s="2"/>
      <c r="B14" s="2"/>
      <c r="C14" s="2"/>
      <c r="D14" s="2"/>
      <c r="E14" s="2"/>
      <c r="F14" s="2"/>
      <c r="Q14">
        <f>Q6-H6</f>
        <v>0</v>
      </c>
      <c r="R14">
        <f>R6-I6</f>
        <v>0.85</v>
      </c>
      <c r="S14">
        <f>S6-J6</f>
        <v>-0.75</v>
      </c>
      <c r="T14">
        <f>T6-K6</f>
        <v>0</v>
      </c>
    </row>
    <row r="15" spans="1:20" x14ac:dyDescent="0.25">
      <c r="A15" s="2"/>
      <c r="B15" s="2"/>
      <c r="C15" s="2"/>
      <c r="D15" s="2"/>
      <c r="E15" s="2"/>
      <c r="F15" s="2"/>
      <c r="Q15">
        <f>Q7-H7</f>
        <v>0</v>
      </c>
      <c r="R15">
        <f>R7-I7</f>
        <v>0</v>
      </c>
      <c r="S15">
        <f>S7-J7</f>
        <v>0.9</v>
      </c>
      <c r="T15">
        <f>T7-K7</f>
        <v>-0.8</v>
      </c>
    </row>
    <row r="16" spans="1:20" x14ac:dyDescent="0.25">
      <c r="A16" s="2"/>
      <c r="B16" s="2"/>
      <c r="C16" s="2"/>
      <c r="D16" s="2"/>
      <c r="E16" s="2"/>
      <c r="F16" s="2"/>
      <c r="Q16">
        <f>Q8-H8</f>
        <v>0</v>
      </c>
      <c r="R16">
        <f>R8-I8</f>
        <v>0</v>
      </c>
      <c r="S16">
        <f>S8-J8</f>
        <v>0</v>
      </c>
      <c r="T16">
        <f>T8-K8</f>
        <v>0.9</v>
      </c>
    </row>
    <row r="17" spans="1:21" x14ac:dyDescent="0.25">
      <c r="A17" s="2"/>
      <c r="B17" s="2"/>
      <c r="C17" s="2"/>
      <c r="D17" s="2"/>
      <c r="E17" s="2"/>
      <c r="F17" s="2"/>
      <c r="J17" s="30" t="s">
        <v>56</v>
      </c>
      <c r="K17" s="30"/>
    </row>
    <row r="18" spans="1:21" x14ac:dyDescent="0.25">
      <c r="A18" s="2"/>
      <c r="B18" s="2"/>
      <c r="C18" s="2"/>
      <c r="D18" s="2"/>
      <c r="E18" s="2"/>
      <c r="F18" s="2"/>
      <c r="J18" t="s">
        <v>107</v>
      </c>
      <c r="K18" t="s">
        <v>108</v>
      </c>
    </row>
    <row r="19" spans="1:21" x14ac:dyDescent="0.25">
      <c r="A19" s="2"/>
      <c r="B19" s="2"/>
      <c r="C19" s="2"/>
      <c r="D19" s="2"/>
      <c r="E19" s="2"/>
      <c r="F19" s="2"/>
      <c r="I19" t="s">
        <v>103</v>
      </c>
      <c r="J19" s="5">
        <f t="array" ref="J19:K22">MMULT(Q21:T24,L5:M8)</f>
        <v>0.52069716775599129</v>
      </c>
      <c r="K19" s="5">
        <v>0.47930283224400883</v>
      </c>
      <c r="Q19" s="42" t="s">
        <v>66</v>
      </c>
      <c r="R19" s="42"/>
      <c r="S19" s="42"/>
      <c r="T19" s="42"/>
    </row>
    <row r="20" spans="1:21" x14ac:dyDescent="0.25">
      <c r="A20" s="2"/>
      <c r="B20" s="2"/>
      <c r="C20" s="2"/>
      <c r="D20" s="2"/>
      <c r="E20" s="2"/>
      <c r="F20" s="2"/>
      <c r="I20" t="s">
        <v>104</v>
      </c>
      <c r="J20" s="5">
        <v>0.2592592592592593</v>
      </c>
      <c r="K20" s="5">
        <v>0.74074074074074081</v>
      </c>
      <c r="Q20" t="s">
        <v>103</v>
      </c>
      <c r="R20" t="s">
        <v>104</v>
      </c>
      <c r="S20" t="s">
        <v>105</v>
      </c>
      <c r="T20" t="s">
        <v>106</v>
      </c>
    </row>
    <row r="21" spans="1:21" x14ac:dyDescent="0.25">
      <c r="A21" s="2"/>
      <c r="B21" s="2"/>
      <c r="C21" s="2"/>
      <c r="D21" s="2"/>
      <c r="E21" s="2"/>
      <c r="F21" s="2"/>
      <c r="I21" t="s">
        <v>105</v>
      </c>
      <c r="J21" s="5">
        <v>0.16049382716049385</v>
      </c>
      <c r="K21" s="5">
        <v>0.83950617283950624</v>
      </c>
      <c r="P21" t="s">
        <v>103</v>
      </c>
      <c r="Q21" s="5">
        <f t="array" ref="Q21:T24">MINVERSE(Q13:T16)</f>
        <v>1.1764705882352942</v>
      </c>
      <c r="R21" s="5">
        <v>0.76124567474048443</v>
      </c>
      <c r="S21" s="5">
        <v>0.63437139561707045</v>
      </c>
      <c r="T21" s="5">
        <v>0.56388568499295155</v>
      </c>
      <c r="U21" s="5"/>
    </row>
    <row r="22" spans="1:21" x14ac:dyDescent="0.25">
      <c r="A22" s="2"/>
      <c r="B22" s="2"/>
      <c r="C22" s="2"/>
      <c r="D22" s="2"/>
      <c r="E22" s="2"/>
      <c r="F22" s="2"/>
      <c r="I22" t="s">
        <v>106</v>
      </c>
      <c r="J22" s="5">
        <v>5.5555555555555559E-2</v>
      </c>
      <c r="K22" s="5">
        <v>0.94444444444444442</v>
      </c>
      <c r="P22" t="s">
        <v>104</v>
      </c>
      <c r="Q22" s="5">
        <v>0</v>
      </c>
      <c r="R22" s="5">
        <v>1.1764705882352942</v>
      </c>
      <c r="S22" s="5">
        <v>0.98039215686274517</v>
      </c>
      <c r="T22" s="5">
        <v>0.8714596949891068</v>
      </c>
    </row>
    <row r="23" spans="1:21" x14ac:dyDescent="0.25">
      <c r="A23" s="2"/>
      <c r="B23" s="2"/>
      <c r="C23" s="2"/>
      <c r="D23" s="2"/>
      <c r="E23" s="2"/>
      <c r="F23" s="2"/>
      <c r="P23" t="s">
        <v>105</v>
      </c>
      <c r="Q23" s="5">
        <v>0</v>
      </c>
      <c r="R23" s="5">
        <v>0</v>
      </c>
      <c r="S23" s="5">
        <v>1.1111111111111112</v>
      </c>
      <c r="T23" s="5">
        <v>0.98765432098765438</v>
      </c>
    </row>
    <row r="24" spans="1:21" x14ac:dyDescent="0.25">
      <c r="A24" s="2"/>
      <c r="B24" s="2"/>
      <c r="C24" s="2"/>
      <c r="D24" s="2"/>
      <c r="E24" s="2"/>
      <c r="F24" s="2"/>
      <c r="P24" t="s">
        <v>106</v>
      </c>
      <c r="Q24" s="5">
        <v>0</v>
      </c>
      <c r="R24" s="5">
        <v>0</v>
      </c>
      <c r="S24" s="5">
        <v>0</v>
      </c>
      <c r="T24" s="5">
        <v>1.1111111111111112</v>
      </c>
    </row>
    <row r="25" spans="1:21" x14ac:dyDescent="0.25">
      <c r="A25" s="2"/>
      <c r="B25" s="2"/>
      <c r="C25" s="2"/>
      <c r="D25" s="2"/>
      <c r="E25" s="2"/>
      <c r="F25" s="2"/>
    </row>
    <row r="26" spans="1:21" x14ac:dyDescent="0.25">
      <c r="A26" s="2"/>
      <c r="B26" s="2"/>
      <c r="C26" s="2"/>
      <c r="D26" s="2"/>
      <c r="E26" s="2"/>
      <c r="F26" s="2"/>
      <c r="I26" t="s">
        <v>110</v>
      </c>
      <c r="N26" s="19">
        <f>K19</f>
        <v>0.47930283224400883</v>
      </c>
    </row>
    <row r="27" spans="1:21" x14ac:dyDescent="0.25">
      <c r="A27" s="2"/>
      <c r="B27" s="2"/>
      <c r="C27" s="2"/>
      <c r="D27" s="2"/>
      <c r="E27" s="2"/>
      <c r="F27" s="2"/>
      <c r="I27" t="s">
        <v>112</v>
      </c>
      <c r="O27" s="5">
        <f>AVERAGE(Q21:T21)</f>
        <v>0.78399333589645015</v>
      </c>
      <c r="P27" t="s">
        <v>111</v>
      </c>
    </row>
    <row r="28" spans="1:21" x14ac:dyDescent="0.25">
      <c r="A28" s="2"/>
      <c r="B28" s="2"/>
      <c r="C28" s="2"/>
      <c r="D28" s="2"/>
      <c r="E28" s="2"/>
      <c r="F28" s="2"/>
    </row>
    <row r="29" spans="1:21" x14ac:dyDescent="0.25">
      <c r="A29" s="2"/>
      <c r="B29" s="2"/>
      <c r="C29" s="2"/>
      <c r="D29" s="2"/>
      <c r="E29" s="2"/>
      <c r="F29" s="2"/>
    </row>
    <row r="30" spans="1:21" x14ac:dyDescent="0.25">
      <c r="A30" s="2"/>
      <c r="B30" s="2"/>
      <c r="C30" s="2"/>
      <c r="D30" s="2"/>
      <c r="E30" s="2"/>
      <c r="F30" s="2"/>
    </row>
    <row r="31" spans="1:21" x14ac:dyDescent="0.25">
      <c r="A31" s="2"/>
      <c r="B31" s="2"/>
      <c r="C31" s="2"/>
      <c r="D31" s="2"/>
      <c r="E31" s="2"/>
      <c r="F31" s="2"/>
    </row>
    <row r="32" spans="1:21" x14ac:dyDescent="0.25">
      <c r="A32" s="2"/>
      <c r="B32" s="2"/>
      <c r="C32" s="2"/>
      <c r="D32" s="2"/>
      <c r="E32" s="2"/>
      <c r="F32" s="2"/>
    </row>
    <row r="33" spans="1:6" x14ac:dyDescent="0.25">
      <c r="A33" s="2"/>
      <c r="B33" s="2"/>
      <c r="C33" s="2"/>
      <c r="D33" s="2"/>
      <c r="E33" s="2"/>
      <c r="F33" s="2"/>
    </row>
    <row r="34" spans="1:6" x14ac:dyDescent="0.25">
      <c r="A34" s="2"/>
      <c r="B34" s="2"/>
      <c r="C34" s="2"/>
      <c r="D34" s="2"/>
      <c r="E34" s="2"/>
      <c r="F34" s="2"/>
    </row>
    <row r="35" spans="1:6" x14ac:dyDescent="0.25">
      <c r="A35" s="2"/>
      <c r="B35" s="2"/>
      <c r="C35" s="2"/>
      <c r="D35" s="2"/>
      <c r="E35" s="2"/>
      <c r="F35" s="2"/>
    </row>
    <row r="36" spans="1:6" x14ac:dyDescent="0.25">
      <c r="A36" s="2"/>
      <c r="B36" s="2"/>
      <c r="C36" s="2"/>
      <c r="D36" s="2"/>
      <c r="E36" s="2"/>
      <c r="F36" s="2"/>
    </row>
  </sheetData>
  <mergeCells count="5">
    <mergeCell ref="A5:F36"/>
    <mergeCell ref="Q4:T4"/>
    <mergeCell ref="Q12:T12"/>
    <mergeCell ref="Q19:T19"/>
    <mergeCell ref="J17:K1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ejercicio 1</vt:lpstr>
      <vt:lpstr>ejercicio 2</vt:lpstr>
      <vt:lpstr>ejercicio 3</vt:lpstr>
      <vt:lpstr>ejercicio 4</vt:lpstr>
      <vt:lpstr>ejercicio 5</vt:lpstr>
      <vt:lpstr>ejercicio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sebastian ramirez nuñez</dc:creator>
  <cp:lastModifiedBy>juan sebastian ramirez nuñez</cp:lastModifiedBy>
  <dcterms:created xsi:type="dcterms:W3CDTF">2023-10-02T18:43:59Z</dcterms:created>
  <dcterms:modified xsi:type="dcterms:W3CDTF">2023-10-03T21:46:09Z</dcterms:modified>
</cp:coreProperties>
</file>