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majumder4\Downloads\Analysis\Consolidated\Intercompany Identification And Eliminition Adjustments\"/>
    </mc:Choice>
  </mc:AlternateContent>
  <xr:revisionPtr revIDLastSave="0" documentId="13_ncr:1_{41197D36-1836-49EC-B1A7-D2E0BCA7A16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3" sheetId="3" r:id="rId2"/>
  </sheets>
  <externalReferences>
    <externalReference r:id="rId3"/>
  </externalReference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3" i="1" l="1"/>
  <c r="E162" i="1"/>
  <c r="D161" i="1"/>
  <c r="E161" i="1" s="1"/>
  <c r="C160" i="1"/>
  <c r="E160" i="1" s="1"/>
  <c r="D159" i="1"/>
  <c r="E159" i="1" s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D137" i="1"/>
  <c r="E137" i="1" s="1"/>
  <c r="C136" i="1"/>
  <c r="E136" i="1" s="1"/>
  <c r="D135" i="1"/>
  <c r="E135" i="1" s="1"/>
  <c r="C134" i="1"/>
  <c r="E134" i="1" s="1"/>
  <c r="D133" i="1"/>
  <c r="C132" i="1"/>
  <c r="D131" i="1"/>
  <c r="C130" i="1"/>
  <c r="D127" i="1"/>
  <c r="C126" i="1"/>
  <c r="D125" i="1"/>
  <c r="E125" i="1" s="1"/>
  <c r="C124" i="1"/>
  <c r="E124" i="1" s="1"/>
  <c r="D123" i="1"/>
  <c r="E123" i="1" s="1"/>
  <c r="E122" i="1"/>
  <c r="E121" i="1"/>
  <c r="E120" i="1"/>
  <c r="E119" i="1"/>
  <c r="E118" i="1"/>
  <c r="D117" i="1"/>
  <c r="C116" i="1"/>
  <c r="D115" i="1"/>
  <c r="C114" i="1"/>
  <c r="D113" i="1"/>
  <c r="C112" i="1"/>
  <c r="E111" i="1"/>
  <c r="E110" i="1"/>
  <c r="C108" i="1"/>
  <c r="D109" i="1" s="1"/>
  <c r="E107" i="1"/>
  <c r="E106" i="1"/>
  <c r="D105" i="1"/>
  <c r="C104" i="1"/>
  <c r="D103" i="1"/>
  <c r="C102" i="1"/>
  <c r="D101" i="1"/>
  <c r="C100" i="1"/>
  <c r="D99" i="1"/>
  <c r="C98" i="1"/>
  <c r="D97" i="1"/>
  <c r="E97" i="1" s="1"/>
  <c r="C96" i="1"/>
  <c r="E96" i="1" s="1"/>
  <c r="D95" i="1"/>
  <c r="C94" i="1"/>
  <c r="E93" i="1"/>
  <c r="E92" i="1"/>
  <c r="D91" i="1"/>
  <c r="E91" i="1" s="1"/>
  <c r="C90" i="1"/>
  <c r="E90" i="1" s="1"/>
  <c r="C88" i="1"/>
  <c r="D89" i="1" s="1"/>
  <c r="E89" i="1" s="1"/>
  <c r="D87" i="1"/>
  <c r="E87" i="1" s="1"/>
  <c r="C86" i="1"/>
  <c r="E86" i="1" s="1"/>
  <c r="E85" i="1"/>
  <c r="E84" i="1"/>
  <c r="E83" i="1"/>
  <c r="E82" i="1"/>
  <c r="E81" i="1"/>
  <c r="E80" i="1"/>
  <c r="D79" i="1"/>
  <c r="E79" i="1" s="1"/>
  <c r="C78" i="1"/>
  <c r="E78" i="1" s="1"/>
  <c r="D77" i="1"/>
  <c r="E77" i="1" s="1"/>
  <c r="D76" i="1"/>
  <c r="E76" i="1" s="1"/>
  <c r="D75" i="1"/>
  <c r="E75" i="1" s="1"/>
  <c r="C74" i="1"/>
  <c r="E74" i="1" s="1"/>
  <c r="D73" i="1"/>
  <c r="E73" i="1" s="1"/>
  <c r="B73" i="1"/>
  <c r="C72" i="1"/>
  <c r="E72" i="1" s="1"/>
  <c r="E71" i="1"/>
  <c r="B71" i="1"/>
  <c r="E70" i="1"/>
  <c r="B70" i="1"/>
  <c r="E69" i="1"/>
  <c r="B69" i="1"/>
  <c r="E68" i="1"/>
  <c r="B68" i="1"/>
  <c r="E67" i="1"/>
  <c r="B67" i="1"/>
  <c r="E66" i="1"/>
  <c r="B66" i="1"/>
  <c r="D65" i="1"/>
  <c r="E65" i="1" s="1"/>
  <c r="B65" i="1"/>
  <c r="C64" i="1"/>
  <c r="E64" i="1" s="1"/>
  <c r="B64" i="1"/>
  <c r="D63" i="1"/>
  <c r="E63" i="1" s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D47" i="1"/>
  <c r="E47" i="1" s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D27" i="1"/>
  <c r="E27" i="1" s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D17" i="1"/>
  <c r="E17" i="1" s="1"/>
  <c r="B17" i="1"/>
  <c r="C16" i="1"/>
  <c r="E16" i="1" s="1"/>
  <c r="B16" i="1"/>
  <c r="C15" i="1"/>
  <c r="E15" i="1" s="1"/>
  <c r="B15" i="1"/>
  <c r="C14" i="1"/>
  <c r="E14" i="1" s="1"/>
  <c r="B14" i="1"/>
  <c r="C13" i="1"/>
  <c r="E13" i="1" s="1"/>
  <c r="B13" i="1"/>
  <c r="D12" i="1"/>
  <c r="E12" i="1" s="1"/>
  <c r="B12" i="1"/>
  <c r="E11" i="1"/>
  <c r="E10" i="1"/>
  <c r="E9" i="1"/>
  <c r="E8" i="1"/>
  <c r="E7" i="1"/>
  <c r="E6" i="1"/>
  <c r="E5" i="1"/>
  <c r="E4" i="1"/>
  <c r="E3" i="1"/>
  <c r="E2" i="1"/>
  <c r="E88" i="1" l="1"/>
</calcChain>
</file>

<file path=xl/sharedStrings.xml><?xml version="1.0" encoding="utf-8"?>
<sst xmlns="http://schemas.openxmlformats.org/spreadsheetml/2006/main" count="108" uniqueCount="46">
  <si>
    <t>GL Code</t>
  </si>
  <si>
    <t>GL Description</t>
  </si>
  <si>
    <t>Dr</t>
  </si>
  <si>
    <t>Cr</t>
  </si>
  <si>
    <t xml:space="preserve">Net </t>
  </si>
  <si>
    <t>Loan to Chemoresources Sdn Bhd</t>
  </si>
  <si>
    <t>Exchange Gain/Loss-OA</t>
  </si>
  <si>
    <t>Amount Owing To Related Companies (Subsi) - Trade</t>
  </si>
  <si>
    <t>Closing Stock</t>
  </si>
  <si>
    <t>Other Recoverable-Chemoscience Singapapore</t>
  </si>
  <si>
    <t>Amount Owing By Related Companies (Subsi) - Non Trade</t>
  </si>
  <si>
    <t xml:space="preserve"> Other Interest - Loan Creditor </t>
  </si>
  <si>
    <t xml:space="preserve"> Loan to PT Chemoscience Indonesia </t>
  </si>
  <si>
    <t>Loan to PT Chemoscience Indonesia</t>
  </si>
  <si>
    <t>Unrealised Exchange Gain/Loss</t>
  </si>
  <si>
    <t>Loan-Chemoinformatics Sdn Bhd</t>
  </si>
  <si>
    <t>Consultancy fee</t>
  </si>
  <si>
    <t>Licences/Stamp Duty  - OP</t>
  </si>
  <si>
    <t>Bank Interest- Term loan</t>
  </si>
  <si>
    <t>Exchange gain</t>
  </si>
  <si>
    <t>Other debtors rel.co</t>
  </si>
  <si>
    <t>Travelling Overseas</t>
  </si>
  <si>
    <t>Exchange Gain/Loss-AP</t>
  </si>
  <si>
    <t>Other Interest Loan creditors</t>
  </si>
  <si>
    <t>Amount Owing To Related Companies (Subsi) - Non Trade</t>
  </si>
  <si>
    <t>Amount Owing To Related Companies Trade</t>
  </si>
  <si>
    <t>Closing stock</t>
  </si>
  <si>
    <t>Other recoverable chemoscience singapore</t>
  </si>
  <si>
    <t>Purchase Others</t>
  </si>
  <si>
    <t>Trade Creditors-Foreign</t>
  </si>
  <si>
    <t>Other Interest - Loan Creditor</t>
  </si>
  <si>
    <t>21010050</t>
  </si>
  <si>
    <t>Trade Creditors-Allocation A/C</t>
  </si>
  <si>
    <t>Amount Owing To Related Companies (Associate) - Trade</t>
  </si>
  <si>
    <t xml:space="preserve"> - Loan to PT Chemoscience Indonesia</t>
  </si>
  <si>
    <t xml:space="preserve"> - Unrealised Exchange Gain</t>
  </si>
  <si>
    <t>CASH AT BANK</t>
  </si>
  <si>
    <t>Amount Owing By Related Companies (Associate) - Trade</t>
  </si>
  <si>
    <t>85035030 - Unrealised Exchange Gain/Loss</t>
  </si>
  <si>
    <t>Loan to related parties</t>
  </si>
  <si>
    <t xml:space="preserve">21031030 - </t>
  </si>
  <si>
    <t>Retained earnings</t>
  </si>
  <si>
    <t>14010040 - Other Debtors - Rel Co</t>
  </si>
  <si>
    <t>21031030 - Amount Owing To Related Companies (Subsi) - Trade</t>
  </si>
  <si>
    <t>21031040 - Amount Owing To Related Companies (Subsi) - Non Trade</t>
  </si>
  <si>
    <t>14025085 - Loan to Chemoinformatics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</si>
</sst>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(* #,##0.00_);_(* \(#,##0.00\);_(* &quot;-&quot;??_);_(@_)"/>
    <numFmt numFmtId="166" formatCode="_-* #,##0.00_-;\-* #,##0.00_-;_-* &quot;-&quot;??_-;_-@"/>
  </numFmts>
  <fonts count="5">
    <font>
      <sz val="11"/>
      <color theme="1"/>
      <name val="Calibri"/>
      <family val="2"/>
      <scheme val="minor"/>
    </font>
    <font>
      <b/>
      <sz val="10"/>
      <name val="Inter"/>
    </font>
    <font>
      <sz val="10"/>
      <name val="Inter"/>
    </font>
    <font>
      <sz val="11"/>
      <name val="Calibri"/>
    </font>
    <font>
      <sz val="10"/>
      <color rgb="FF00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4" fontId="2" fillId="2" borderId="1" xfId="0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166" fontId="4" fillId="3" borderId="1" xfId="0" applyNumberFormat="1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166" fontId="4" fillId="4" borderId="1" xfId="0" applyNumberFormat="1" applyFont="1" applyFill="1" applyBorder="1" applyAlignment="1">
      <alignment wrapText="1"/>
    </xf>
    <xf numFmtId="165" fontId="2" fillId="0" borderId="2" xfId="0" applyNumberFormat="1" applyFont="1" applyBorder="1"/>
    <xf numFmtId="164" fontId="2" fillId="0" borderId="2" xfId="0" applyNumberFormat="1" applyFont="1" applyBorder="1"/>
    <xf numFmtId="166" fontId="2" fillId="0" borderId="2" xfId="0" applyNumberFormat="1" applyFont="1" applyBorder="1"/>
    <xf numFmtId="166" fontId="2" fillId="0" borderId="1" xfId="0" applyNumberFormat="1" applyFont="1" applyBorder="1"/>
    <xf numFmtId="164" fontId="2" fillId="0" borderId="1" xfId="0" applyNumberFormat="1" applyFont="1" applyBorder="1" applyAlignment="1">
      <alignment horizontal="left" vertical="top"/>
    </xf>
    <xf numFmtId="166" fontId="4" fillId="3" borderId="2" xfId="0" applyNumberFormat="1" applyFont="1" applyFill="1" applyBorder="1" applyAlignment="1">
      <alignment wrapText="1"/>
    </xf>
    <xf numFmtId="166" fontId="2" fillId="3" borderId="2" xfId="0" applyNumberFormat="1" applyFont="1" applyFill="1" applyBorder="1" applyAlignment="1">
      <alignment wrapText="1"/>
    </xf>
    <xf numFmtId="166" fontId="2" fillId="4" borderId="2" xfId="0" applyNumberFormat="1" applyFont="1" applyFill="1" applyBorder="1" applyAlignment="1">
      <alignment wrapText="1"/>
    </xf>
    <xf numFmtId="166" fontId="2" fillId="3" borderId="1" xfId="0" applyNumberFormat="1" applyFont="1" applyFill="1" applyBorder="1"/>
    <xf numFmtId="0" fontId="1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2" fillId="0" borderId="1" xfId="0" applyNumberFormat="1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left" wrapText="1"/>
    </xf>
    <xf numFmtId="166" fontId="4" fillId="3" borderId="1" xfId="0" applyNumberFormat="1" applyFont="1" applyFill="1" applyBorder="1" applyAlignment="1">
      <alignment horizontal="left" wrapText="1"/>
    </xf>
    <xf numFmtId="166" fontId="2" fillId="3" borderId="1" xfId="0" applyNumberFormat="1" applyFont="1" applyFill="1" applyBorder="1" applyAlignment="1">
      <alignment horizontal="left" wrapText="1"/>
    </xf>
    <xf numFmtId="166" fontId="2" fillId="4" borderId="1" xfId="0" applyNumberFormat="1" applyFont="1" applyFill="1" applyBorder="1" applyAlignment="1">
      <alignment horizontal="left" wrapText="1"/>
    </xf>
    <xf numFmtId="165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ajumder4\Downloads\Draft%20CPM_Ind%20AS%20Financials%20(2).xlsx" TargetMode="External"/><Relationship Id="rId1" Type="http://schemas.openxmlformats.org/officeDocument/2006/relationships/externalLinkPath" Target="/Users/dmajumder4/Downloads/Draft%20CPM_Ind%20AS%20Financial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eet1"/>
      <sheetName val="Requirements"/>
      <sheetName val="Checks"/>
      <sheetName val="Sheet2"/>
      <sheetName val="Pending Items"/>
      <sheetName val="Compiled Requirement June25"/>
      <sheetName val="Compiled Requirement"/>
      <sheetName val="Sheet3"/>
      <sheetName val="Sheet4"/>
      <sheetName val="Discussion Points"/>
      <sheetName val="Check point"/>
      <sheetName val="BS- June 25"/>
      <sheetName val="PL June 25"/>
      <sheetName val="SOCIE IND AS June 2025"/>
      <sheetName val="CFS Ind AS Jun 25"/>
      <sheetName val="Accounting Policy_Jun 25"/>
      <sheetName val="Accounting Policy_Jun 25 Old Ve"/>
      <sheetName val="Accounting policies Jun 25_Old"/>
      <sheetName val="4A PPE June 25"/>
      <sheetName val="4B ROU June 25"/>
      <sheetName val="BS-Notes June25"/>
      <sheetName val="PL-Notes June 25"/>
      <sheetName val="4C Intangible Assets June 25"/>
      <sheetName val="Note 31 tax June 25"/>
      <sheetName val="32-34 FI Jun 25"/>
      <sheetName val="Notes 35-39,41-44 Jun 25 Consol"/>
      <sheetName val="Notes 35-39,41-44 Jun 25"/>
      <sheetName val="40. ESOP Jun 25"/>
      <sheetName val="Audit Adjustment Entries Jun25"/>
      <sheetName val="Accounting policies June"/>
      <sheetName val="Tax june 2025"/>
      <sheetName val="Note 40 Jun25"/>
      <sheetName val="March 25 FS&gt;&gt;"/>
      <sheetName val="BS- March 25"/>
      <sheetName val="PL"/>
      <sheetName val="SOCIE IND AS"/>
      <sheetName val="CFS Ind AS"/>
      <sheetName val="Borrowings cash flow check"/>
      <sheetName val="Accounting Policy"/>
      <sheetName val="Accounting policies"/>
      <sheetName val="4A PPE"/>
      <sheetName val="4B ROU"/>
      <sheetName val="4C Intangible Assets"/>
      <sheetName val="BS-Notes"/>
      <sheetName val="PL-Notes"/>
      <sheetName val="Note 31 tax"/>
      <sheetName val="32-34 FI"/>
      <sheetName val="Notes 35-39,41-44 Consol"/>
      <sheetName val="Notes 35-39,41-44"/>
      <sheetName val="40. ESOP"/>
      <sheetName val="TB_final"/>
      <sheetName val="Notes 35-39,41-44 Backup"/>
      <sheetName val="Interco"/>
      <sheetName val="Reclass Entry"/>
      <sheetName val="Consol Adjustment Entries"/>
      <sheetName val="22_Adjustment entry"/>
      <sheetName val="RPT Nos"/>
      <sheetName val="Sheet6"/>
      <sheetName val="Audit Adjustment Entries"/>
      <sheetName val="Note 40"/>
      <sheetName val="Notes 35-39,42-44  V2"/>
      <sheetName val="4 PPE - P"/>
      <sheetName val="5 Intangible"/>
      <sheetName val="4A PPE (2)"/>
      <sheetName val="Related Party V"/>
      <sheetName val="Sheet5"/>
      <sheetName val="Sales analysis "/>
      <sheetName val="Source TB-MIS"/>
      <sheetName val="Queries"/>
      <sheetName val="Reconciliations"/>
      <sheetName val="Tax Mar 25"/>
      <sheetName val="Tax Mar 24"/>
      <sheetName val="Tax Mar 23"/>
      <sheetName val="Tax Mar 22"/>
      <sheetName val="Cash&amp;Bank Audit Adj Ent Mar23"/>
      <sheetName val="Cash&amp;Bank Audit Adj Ent Mar24"/>
      <sheetName val="24_Adjustment Entry"/>
      <sheetName val="23_Adjustment Entry"/>
      <sheetName val="21_Adjustment entry"/>
      <sheetName val="Lease Summary Mar22 and 23"/>
      <sheetName val="Lease Summary Mar24"/>
      <sheetName val="Lease Summary Mar25"/>
      <sheetName val="Lease Reco."/>
      <sheetName val="Adjustment Entries"/>
      <sheetName val="Dec to Mar Reconciliations"/>
      <sheetName val="CF working"/>
      <sheetName val="SAP"/>
      <sheetName val="Exchange rates"/>
      <sheetName val="Cash Flow Working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2">
          <cell r="D2">
            <v>4396.8</v>
          </cell>
        </row>
        <row r="4">
          <cell r="A4" t="str">
            <v>GL Code</v>
          </cell>
          <cell r="D4" t="str">
            <v>Entity Name</v>
          </cell>
          <cell r="E4" t="str">
            <v xml:space="preserve">GL Code Description </v>
          </cell>
        </row>
        <row r="6">
          <cell r="A6">
            <v>84036000</v>
          </cell>
          <cell r="E6" t="str">
            <v>84036000 - Write off of Intangible Asset</v>
          </cell>
        </row>
        <row r="7">
          <cell r="A7">
            <v>14010080</v>
          </cell>
          <cell r="E7" t="str">
            <v>14010080 - WHT CLAIMABLE</v>
          </cell>
        </row>
        <row r="8">
          <cell r="A8">
            <v>14050067</v>
          </cell>
          <cell r="E8" t="str">
            <v>14050067 - SCB-SGD Investment FCA (A/C:620194729522)</v>
          </cell>
        </row>
        <row r="9">
          <cell r="A9">
            <v>14050069</v>
          </cell>
          <cell r="E9" t="str">
            <v>14050069 - SCB-USD Investment FCA (A/C:620194715424)</v>
          </cell>
        </row>
        <row r="10">
          <cell r="A10">
            <v>14050170</v>
          </cell>
          <cell r="E10" t="str">
            <v>14050170 - HSBC BANK MALAYSIA BERHAD (USD A/C:105-854004-725)</v>
          </cell>
        </row>
        <row r="11">
          <cell r="A11">
            <v>14050612</v>
          </cell>
          <cell r="E11" t="str">
            <v>14050612 - F.Deposit-HSBC-105854004165</v>
          </cell>
        </row>
        <row r="12">
          <cell r="A12">
            <v>21035438</v>
          </cell>
          <cell r="E12" t="str">
            <v>21035438 - HP-MBB AUTO FINANCE - AGREEMENT NO.788834471141 (VLV4802)</v>
          </cell>
        </row>
        <row r="13">
          <cell r="A13">
            <v>21050080</v>
          </cell>
          <cell r="E13" t="str">
            <v>21050080 - Current Term loan - HSBC (MYR) - 105-854004-034</v>
          </cell>
        </row>
        <row r="14">
          <cell r="A14">
            <v>21050090</v>
          </cell>
          <cell r="E14" t="str">
            <v>21050090 - Current Term loan - HSBC (USD) - 105-854004-762</v>
          </cell>
        </row>
        <row r="15">
          <cell r="A15" t="str">
            <v>Lease Receivables</v>
          </cell>
          <cell r="E15" t="str">
            <v>Lease Receivables</v>
          </cell>
        </row>
        <row r="16">
          <cell r="A16">
            <v>12050910</v>
          </cell>
          <cell r="B16">
            <v>12050910</v>
          </cell>
          <cell r="D16" t="str">
            <v>CRM</v>
          </cell>
          <cell r="E16" t="str">
            <v>12050910 - Accum. Dep Signboard</v>
          </cell>
        </row>
        <row r="17">
          <cell r="A17">
            <v>14010060</v>
          </cell>
          <cell r="D17" t="str">
            <v>CPM</v>
          </cell>
          <cell r="E17" t="str">
            <v>14010060 - Other Debtor - JGS</v>
          </cell>
        </row>
        <row r="18">
          <cell r="A18">
            <v>51020020</v>
          </cell>
          <cell r="D18" t="str">
            <v>CPM</v>
          </cell>
          <cell r="E18" t="str">
            <v>51020020 - Foreign Sales-Associate</v>
          </cell>
        </row>
        <row r="19">
          <cell r="A19">
            <v>67200020</v>
          </cell>
          <cell r="D19" t="str">
            <v>CPM</v>
          </cell>
          <cell r="E19" t="str">
            <v>67200020 - Foreign Cost Of Sales-Associate</v>
          </cell>
        </row>
        <row r="20">
          <cell r="A20">
            <v>86020000</v>
          </cell>
          <cell r="E20" t="str">
            <v>86020000 - Taxation</v>
          </cell>
        </row>
        <row r="21">
          <cell r="A21">
            <v>86010000</v>
          </cell>
          <cell r="D21" t="str">
            <v>CSP</v>
          </cell>
          <cell r="E21" t="str">
            <v>86010000 - Tax (Temp)</v>
          </cell>
        </row>
        <row r="22">
          <cell r="A22">
            <v>85035032</v>
          </cell>
          <cell r="D22" t="str">
            <v>CSM</v>
          </cell>
          <cell r="E22" t="str">
            <v>85035032 - Unrealised Exchange Gain/Loss -AP</v>
          </cell>
        </row>
        <row r="23">
          <cell r="A23">
            <v>85035031</v>
          </cell>
          <cell r="E23" t="str">
            <v>85035031 - Unrealised Exchange Gain/Loss -AR</v>
          </cell>
        </row>
        <row r="24">
          <cell r="A24">
            <v>85035030</v>
          </cell>
          <cell r="C24">
            <v>5158.8130099999998</v>
          </cell>
          <cell r="D24" t="str">
            <v>RIV</v>
          </cell>
          <cell r="E24" t="str">
            <v>85035030 - Unrealised Exchange Gain/Loss</v>
          </cell>
        </row>
        <row r="25">
          <cell r="A25">
            <v>85035025</v>
          </cell>
          <cell r="E25" t="str">
            <v>85035025 - Exchange Gain / Loss-AR (Non-Trade)-OA</v>
          </cell>
        </row>
        <row r="26">
          <cell r="A26">
            <v>85035020</v>
          </cell>
          <cell r="D26" t="str">
            <v>CS (TH)</v>
          </cell>
          <cell r="E26" t="str">
            <v>85035020 - Exchange Gain/Loss-AR (Trade)-OA</v>
          </cell>
        </row>
        <row r="27">
          <cell r="A27">
            <v>85035010</v>
          </cell>
          <cell r="C27">
            <v>5152</v>
          </cell>
          <cell r="D27" t="str">
            <v>RIV</v>
          </cell>
          <cell r="E27" t="str">
            <v>85035010 - Exchange Gain/Loss-AP (Trade)-OA</v>
          </cell>
        </row>
        <row r="28">
          <cell r="A28">
            <v>85035000</v>
          </cell>
          <cell r="D28" t="str">
            <v>SR</v>
          </cell>
          <cell r="E28" t="str">
            <v>85035000 - Exchange Gain/Loss-OA</v>
          </cell>
        </row>
        <row r="29">
          <cell r="A29">
            <v>85030000</v>
          </cell>
          <cell r="E29" t="str">
            <v>85030000 - Other Interest - Loan Creditor</v>
          </cell>
        </row>
        <row r="30">
          <cell r="A30">
            <v>85020070</v>
          </cell>
          <cell r="E30" t="str">
            <v>85020070 - Bank Interest - Invoice Financing</v>
          </cell>
        </row>
        <row r="31">
          <cell r="A31">
            <v>85020060</v>
          </cell>
          <cell r="E31" t="str">
            <v>85020060 - Bank Interest- Term loan</v>
          </cell>
        </row>
        <row r="32">
          <cell r="A32">
            <v>85020050</v>
          </cell>
          <cell r="D32" t="str">
            <v>CIM</v>
          </cell>
          <cell r="E32" t="str">
            <v>85020050 - Bank Interest- Leasing</v>
          </cell>
        </row>
        <row r="33">
          <cell r="A33">
            <v>85020040</v>
          </cell>
          <cell r="E33" t="str">
            <v>85020040 - Bank Interest- HP</v>
          </cell>
        </row>
        <row r="34">
          <cell r="A34">
            <v>85020020</v>
          </cell>
          <cell r="D34" t="str">
            <v>MDG</v>
          </cell>
          <cell r="E34" t="str">
            <v>85020020 - Bank Interest - BA</v>
          </cell>
        </row>
        <row r="35">
          <cell r="A35" t="str">
            <v xml:space="preserve">Interest on Equipment Loan </v>
          </cell>
          <cell r="E35" t="str">
            <v xml:space="preserve">Interest on Equipment Loan </v>
          </cell>
        </row>
        <row r="36">
          <cell r="A36">
            <v>85020010</v>
          </cell>
          <cell r="E36" t="str">
            <v>85020010 - Bank Interest - O/D</v>
          </cell>
        </row>
        <row r="37">
          <cell r="A37">
            <v>85015000</v>
          </cell>
          <cell r="E37" t="str">
            <v>85015000 - Commitment Fees</v>
          </cell>
        </row>
        <row r="38">
          <cell r="A38">
            <v>85011018</v>
          </cell>
          <cell r="E38" t="str">
            <v>85011018 - Bank Charges - ePerolehan - EP (SER)</v>
          </cell>
        </row>
        <row r="39">
          <cell r="A39">
            <v>85011017</v>
          </cell>
          <cell r="E39" t="str">
            <v>85011017 - Bank Charges - ePerolehan - EP (ANA)</v>
          </cell>
        </row>
        <row r="40">
          <cell r="A40">
            <v>85011016</v>
          </cell>
          <cell r="E40" t="str">
            <v>85011016 - Bank Charges - ePerolehan - EP (CSG)</v>
          </cell>
        </row>
        <row r="41">
          <cell r="A41">
            <v>85011015</v>
          </cell>
          <cell r="E41" t="str">
            <v>85011015 - Bank Charges - ePerolehan - EP (HC)</v>
          </cell>
        </row>
        <row r="42">
          <cell r="A42">
            <v>85011014</v>
          </cell>
          <cell r="D42" t="str">
            <v>MDG</v>
          </cell>
          <cell r="E42" t="str">
            <v>85011014 - Bank Charges- rounding</v>
          </cell>
        </row>
        <row r="43">
          <cell r="A43">
            <v>85010000</v>
          </cell>
          <cell r="D43" t="str">
            <v>BioFrontier</v>
          </cell>
          <cell r="E43" t="str">
            <v>85010000 - Bank Charges</v>
          </cell>
        </row>
        <row r="44">
          <cell r="A44">
            <v>84520000</v>
          </cell>
          <cell r="B44">
            <v>84520000</v>
          </cell>
          <cell r="D44" t="str">
            <v>CIM</v>
          </cell>
          <cell r="E44" t="str">
            <v>84520000 - Depreciation - ROU</v>
          </cell>
        </row>
        <row r="45">
          <cell r="A45">
            <v>84510000</v>
          </cell>
          <cell r="C45">
            <v>6414.8302999999996</v>
          </cell>
          <cell r="D45" t="str">
            <v>RIV</v>
          </cell>
          <cell r="E45" t="str">
            <v>84510000 - Depreciation- Assets</v>
          </cell>
        </row>
        <row r="46">
          <cell r="A46">
            <v>84040000</v>
          </cell>
          <cell r="B46">
            <v>84040000</v>
          </cell>
          <cell r="C46">
            <v>6327.8070520000001</v>
          </cell>
          <cell r="D46" t="str">
            <v>RIV</v>
          </cell>
          <cell r="E46" t="str">
            <v>84040000 - Penalty</v>
          </cell>
        </row>
        <row r="47">
          <cell r="A47">
            <v>84035200</v>
          </cell>
          <cell r="E47" t="str">
            <v>84035200 - Provision Stock Obsolescence</v>
          </cell>
        </row>
        <row r="48">
          <cell r="A48">
            <v>84031010</v>
          </cell>
          <cell r="E48" t="str">
            <v>84031010 - Machine Rental-TX</v>
          </cell>
        </row>
        <row r="49">
          <cell r="A49">
            <v>84015010</v>
          </cell>
          <cell r="D49" t="str">
            <v>CIM</v>
          </cell>
          <cell r="E49" t="str">
            <v>84015010 - Allowance for doubtful debt -OA</v>
          </cell>
        </row>
        <row r="50">
          <cell r="A50">
            <v>84015000</v>
          </cell>
          <cell r="D50" t="str">
            <v>CS (TH)</v>
          </cell>
          <cell r="E50" t="str">
            <v>84015000 - Bad Debts written Off-OA</v>
          </cell>
        </row>
        <row r="51">
          <cell r="A51">
            <v>83530020</v>
          </cell>
          <cell r="D51" t="str">
            <v>CPM</v>
          </cell>
          <cell r="E51" t="str">
            <v>83530020 - Tax Fee</v>
          </cell>
        </row>
        <row r="52">
          <cell r="A52">
            <v>83515020</v>
          </cell>
          <cell r="D52" t="str">
            <v>MDG</v>
          </cell>
          <cell r="E52" t="str">
            <v>83515020 - Secretarial Fees</v>
          </cell>
        </row>
        <row r="53">
          <cell r="A53">
            <v>83510000</v>
          </cell>
          <cell r="E53" t="str">
            <v>83510000 - Legal Fees</v>
          </cell>
        </row>
        <row r="54">
          <cell r="A54">
            <v>83230000</v>
          </cell>
          <cell r="D54" t="str">
            <v>CSP</v>
          </cell>
          <cell r="E54" t="str">
            <v>83230000 - Sponsorship</v>
          </cell>
        </row>
        <row r="55">
          <cell r="A55">
            <v>83021020</v>
          </cell>
          <cell r="E55" t="str">
            <v>83021020 - Sales promotion-NR</v>
          </cell>
        </row>
        <row r="56">
          <cell r="A56">
            <v>83021010</v>
          </cell>
          <cell r="E56" t="str">
            <v>83021010 - Sales promotion-TX</v>
          </cell>
        </row>
        <row r="57">
          <cell r="A57">
            <v>83020000</v>
          </cell>
          <cell r="C57">
            <v>6417.8070100000004</v>
          </cell>
          <cell r="D57" t="str">
            <v>RIV</v>
          </cell>
          <cell r="E57" t="str">
            <v>83020000 - Sales promotion</v>
          </cell>
        </row>
        <row r="58">
          <cell r="A58">
            <v>83015000</v>
          </cell>
          <cell r="D58" t="str">
            <v>CSP</v>
          </cell>
          <cell r="E58" t="str">
            <v>83015000 - Printing-Leaflets/Brochures</v>
          </cell>
        </row>
        <row r="59">
          <cell r="A59">
            <v>82556010</v>
          </cell>
          <cell r="D59" t="str">
            <v>CPM</v>
          </cell>
          <cell r="E59" t="str">
            <v>82556010 - General Insurance</v>
          </cell>
        </row>
        <row r="60">
          <cell r="A60" t="str">
            <v>Change in Deferred Consideration (E)</v>
          </cell>
          <cell r="E60" t="str">
            <v>Change in Deferred Consideration</v>
          </cell>
        </row>
        <row r="61">
          <cell r="A61" t="str">
            <v>Change in Deferred Consideration (P)</v>
          </cell>
          <cell r="E61" t="str">
            <v>Change in Deferred Consideration</v>
          </cell>
        </row>
        <row r="62">
          <cell r="A62">
            <v>82554005</v>
          </cell>
          <cell r="D62" t="str">
            <v>MDG</v>
          </cell>
          <cell r="E62" t="str">
            <v>82554005 - Attestation Fee</v>
          </cell>
        </row>
        <row r="63">
          <cell r="A63">
            <v>82553005</v>
          </cell>
          <cell r="D63" t="str">
            <v>MDG</v>
          </cell>
          <cell r="E63" t="str">
            <v>82553005 - Subscription-Office</v>
          </cell>
        </row>
        <row r="64">
          <cell r="A64">
            <v>82552005</v>
          </cell>
          <cell r="D64" t="str">
            <v>CPM</v>
          </cell>
          <cell r="E64" t="str">
            <v>82552005 - Tender Fee</v>
          </cell>
        </row>
        <row r="65">
          <cell r="A65">
            <v>82551010</v>
          </cell>
          <cell r="E65" t="str">
            <v>82551010 - General Expenses-TX</v>
          </cell>
        </row>
        <row r="66">
          <cell r="A66">
            <v>82550000</v>
          </cell>
          <cell r="D66" t="str">
            <v>BioFrontier</v>
          </cell>
          <cell r="E66" t="str">
            <v>82550000 - General Expenses</v>
          </cell>
        </row>
        <row r="67">
          <cell r="A67">
            <v>82545000</v>
          </cell>
          <cell r="D67" t="str">
            <v>BioFrontier</v>
          </cell>
          <cell r="E67" t="str">
            <v>82545000 - Postages/Courier on Docs</v>
          </cell>
        </row>
        <row r="68">
          <cell r="A68">
            <v>82541010</v>
          </cell>
          <cell r="D68" t="str">
            <v>CIM</v>
          </cell>
          <cell r="E68" t="str">
            <v>82541010 - Printing &amp; Stationery-TX</v>
          </cell>
        </row>
        <row r="69">
          <cell r="A69">
            <v>82540000</v>
          </cell>
          <cell r="D69" t="str">
            <v>BioFrontier</v>
          </cell>
          <cell r="E69" t="str">
            <v>82540000 - Printing &amp; Stationery</v>
          </cell>
        </row>
        <row r="70">
          <cell r="A70">
            <v>82535000</v>
          </cell>
          <cell r="D70" t="str">
            <v>CS (TH)</v>
          </cell>
          <cell r="E70" t="str">
            <v>82535000 - Water</v>
          </cell>
        </row>
        <row r="71">
          <cell r="A71">
            <v>82530000</v>
          </cell>
          <cell r="C71">
            <v>6427.8010100000001</v>
          </cell>
          <cell r="E71" t="str">
            <v>82530000 - Electricity</v>
          </cell>
        </row>
        <row r="72">
          <cell r="A72">
            <v>82525025</v>
          </cell>
          <cell r="D72" t="str">
            <v>MDG</v>
          </cell>
          <cell r="E72" t="str">
            <v>82525025 - Telecommunication- H/P</v>
          </cell>
        </row>
        <row r="73">
          <cell r="A73">
            <v>82525005</v>
          </cell>
          <cell r="D73" t="str">
            <v>MDG</v>
          </cell>
          <cell r="E73" t="str">
            <v>82525005 - Telecommunication- Fixed</v>
          </cell>
        </row>
        <row r="74">
          <cell r="A74">
            <v>82520055</v>
          </cell>
          <cell r="E74" t="str">
            <v>82520055 - Security Fees</v>
          </cell>
        </row>
        <row r="75">
          <cell r="A75">
            <v>82520040</v>
          </cell>
          <cell r="C75">
            <v>6415.80602</v>
          </cell>
          <cell r="E75" t="str">
            <v>82520040 - Maintenance-Lab</v>
          </cell>
        </row>
        <row r="76">
          <cell r="A76">
            <v>82520030</v>
          </cell>
          <cell r="D76" t="str">
            <v>Chemoscience PTE</v>
          </cell>
          <cell r="E76" t="str">
            <v>82520030 - Maintenance-Store</v>
          </cell>
        </row>
        <row r="77">
          <cell r="A77">
            <v>82520029</v>
          </cell>
          <cell r="E77" t="str">
            <v>82520029 - Maintenance-AssetRR-IM 0%</v>
          </cell>
        </row>
        <row r="78">
          <cell r="A78">
            <v>82520026</v>
          </cell>
          <cell r="E78" t="str">
            <v>82520026 - Maintenance-AssetRR-TX</v>
          </cell>
        </row>
        <row r="79">
          <cell r="A79">
            <v>82520022</v>
          </cell>
          <cell r="E79" t="str">
            <v>82520022 - Maintenance-Asset-TX</v>
          </cell>
        </row>
        <row r="80">
          <cell r="A80">
            <v>82520020</v>
          </cell>
          <cell r="D80" t="str">
            <v>CIM</v>
          </cell>
          <cell r="E80" t="str">
            <v>82520020 - Maintenance-Asset</v>
          </cell>
        </row>
        <row r="81">
          <cell r="A81">
            <v>82520060</v>
          </cell>
          <cell r="E81" t="str">
            <v>82520060 - Maintenance-Asset IT</v>
          </cell>
        </row>
        <row r="82">
          <cell r="A82">
            <v>82520012</v>
          </cell>
          <cell r="E82" t="str">
            <v>82520012 - Maintenance-Office-TX</v>
          </cell>
        </row>
        <row r="83">
          <cell r="A83">
            <v>82520010</v>
          </cell>
          <cell r="D83" t="str">
            <v>CS (TH)</v>
          </cell>
          <cell r="E83" t="str">
            <v>82520010 - Maintenance-Office</v>
          </cell>
        </row>
        <row r="84">
          <cell r="A84">
            <v>82511000</v>
          </cell>
          <cell r="D84" t="str">
            <v>MDG</v>
          </cell>
          <cell r="E84" t="str">
            <v>82511000 - Storage</v>
          </cell>
        </row>
        <row r="85">
          <cell r="A85">
            <v>82510000</v>
          </cell>
          <cell r="C85">
            <v>6427.80105</v>
          </cell>
          <cell r="D85" t="str">
            <v>RIV</v>
          </cell>
          <cell r="E85" t="str">
            <v>82510000 - Office Rental</v>
          </cell>
        </row>
        <row r="86">
          <cell r="A86">
            <v>82025000</v>
          </cell>
          <cell r="D86" t="str">
            <v>Chemoscience PTE</v>
          </cell>
          <cell r="E86" t="str">
            <v>82025000 - Road Tax</v>
          </cell>
        </row>
        <row r="87">
          <cell r="A87">
            <v>82021015</v>
          </cell>
          <cell r="D87" t="str">
            <v>MDG</v>
          </cell>
          <cell r="E87" t="str">
            <v>82021015 - Toll</v>
          </cell>
        </row>
        <row r="88">
          <cell r="A88">
            <v>82020000</v>
          </cell>
          <cell r="D88" t="str">
            <v>CIM</v>
          </cell>
          <cell r="E88" t="str">
            <v>82020000 - Parking</v>
          </cell>
        </row>
        <row r="89">
          <cell r="A89">
            <v>82016000</v>
          </cell>
          <cell r="D89" t="str">
            <v>BioFrontier</v>
          </cell>
          <cell r="E89" t="str">
            <v>82016000 - Petrol &amp; Mileage</v>
          </cell>
        </row>
        <row r="90">
          <cell r="A90">
            <v>82015100</v>
          </cell>
          <cell r="D90" t="str">
            <v>CIM</v>
          </cell>
          <cell r="E90" t="str">
            <v>82015100 - Travelling Overseas</v>
          </cell>
        </row>
        <row r="91">
          <cell r="A91">
            <v>82015000</v>
          </cell>
          <cell r="D91" t="str">
            <v>BioFrontier</v>
          </cell>
          <cell r="E91" t="str">
            <v>82015000 - Local Travelling</v>
          </cell>
        </row>
        <row r="92">
          <cell r="A92">
            <v>82011020</v>
          </cell>
          <cell r="E92" t="str">
            <v>82011020 - Upkeep motor vehicles-BL</v>
          </cell>
        </row>
        <row r="93">
          <cell r="A93">
            <v>82010000</v>
          </cell>
          <cell r="D93" t="str">
            <v>CSP</v>
          </cell>
          <cell r="E93" t="str">
            <v>82010000 - Upkeep motor vehicles</v>
          </cell>
        </row>
        <row r="94">
          <cell r="A94">
            <v>81545000</v>
          </cell>
          <cell r="C94">
            <v>6411.8101100000003</v>
          </cell>
          <cell r="D94" t="str">
            <v>RIV</v>
          </cell>
          <cell r="E94" t="str">
            <v>81545000 - Staff Insurance</v>
          </cell>
        </row>
        <row r="95">
          <cell r="A95">
            <v>81541010</v>
          </cell>
          <cell r="E95" t="str">
            <v>81541010 - Recruitment-TX</v>
          </cell>
        </row>
        <row r="96">
          <cell r="A96">
            <v>81540000</v>
          </cell>
          <cell r="D96" t="str">
            <v>RI Technologies</v>
          </cell>
          <cell r="E96" t="str">
            <v>81540000 - Recruitment</v>
          </cell>
        </row>
        <row r="97">
          <cell r="A97" t="str">
            <v xml:space="preserve">Employee Stock Options </v>
          </cell>
          <cell r="E97" t="str">
            <v>Share Based Payment to employees</v>
          </cell>
        </row>
        <row r="98">
          <cell r="A98">
            <v>81535000</v>
          </cell>
          <cell r="D98" t="str">
            <v>CSP</v>
          </cell>
          <cell r="E98" t="str">
            <v>81535000 - Subscription-Staff</v>
          </cell>
        </row>
        <row r="99">
          <cell r="A99">
            <v>81531000</v>
          </cell>
          <cell r="D99" t="str">
            <v>CSP</v>
          </cell>
          <cell r="E99" t="str">
            <v>81531000 - Entertainment-Vendors</v>
          </cell>
        </row>
        <row r="100">
          <cell r="A100">
            <v>81530000</v>
          </cell>
          <cell r="D100" t="str">
            <v>CS (TH)</v>
          </cell>
          <cell r="E100" t="str">
            <v>81530000 - Entertainment-Customer</v>
          </cell>
        </row>
        <row r="101">
          <cell r="A101">
            <v>81525205</v>
          </cell>
          <cell r="E101" t="str">
            <v>81525205 - Training Expenses-Staff</v>
          </cell>
        </row>
        <row r="102">
          <cell r="A102">
            <v>81525160</v>
          </cell>
          <cell r="E102" t="str">
            <v>81525160 - Training Expenses-External-NR</v>
          </cell>
        </row>
        <row r="103">
          <cell r="A103">
            <v>81525110</v>
          </cell>
          <cell r="E103" t="str">
            <v>81525110 - Training Expenses-External-TX</v>
          </cell>
        </row>
        <row r="104">
          <cell r="A104">
            <v>81525000</v>
          </cell>
          <cell r="C104">
            <v>6417.8101800000004</v>
          </cell>
          <cell r="D104" t="str">
            <v>RIV</v>
          </cell>
          <cell r="E104" t="str">
            <v>81525000 - Training Expenses-External</v>
          </cell>
        </row>
        <row r="105">
          <cell r="A105">
            <v>81522010</v>
          </cell>
          <cell r="D105" t="str">
            <v>CIM</v>
          </cell>
          <cell r="E105" t="str">
            <v>81522010 - Uniform For Employees</v>
          </cell>
        </row>
        <row r="106">
          <cell r="A106">
            <v>81521010</v>
          </cell>
          <cell r="E106" t="str">
            <v>81521010 - Staff Welfare-TX</v>
          </cell>
        </row>
        <row r="107">
          <cell r="A107">
            <v>81520000</v>
          </cell>
          <cell r="D107" t="str">
            <v>BioFrontier</v>
          </cell>
          <cell r="E107" t="str">
            <v>81520000 - Staff Welfare</v>
          </cell>
        </row>
        <row r="108">
          <cell r="A108">
            <v>81515000</v>
          </cell>
          <cell r="D108" t="str">
            <v>CIM</v>
          </cell>
          <cell r="E108" t="str">
            <v>81515000 - Medical Fees</v>
          </cell>
        </row>
        <row r="109">
          <cell r="A109">
            <v>81510000</v>
          </cell>
          <cell r="D109" t="str">
            <v>MDG</v>
          </cell>
          <cell r="E109" t="str">
            <v>81510000 - Consultancy Fee</v>
          </cell>
        </row>
        <row r="110">
          <cell r="A110">
            <v>81050000</v>
          </cell>
          <cell r="E110" t="str">
            <v>81050000 - Retirement Benefit</v>
          </cell>
        </row>
        <row r="111">
          <cell r="A111">
            <v>81040000</v>
          </cell>
          <cell r="C111">
            <v>6417.8101399999996</v>
          </cell>
          <cell r="D111" t="str">
            <v>RIV</v>
          </cell>
          <cell r="E111" t="str">
            <v>81040000 - Allowance</v>
          </cell>
        </row>
        <row r="112">
          <cell r="A112">
            <v>81035020</v>
          </cell>
          <cell r="E112" t="str">
            <v>81035020 - Commissions-Others</v>
          </cell>
        </row>
        <row r="113">
          <cell r="A113">
            <v>81035010</v>
          </cell>
          <cell r="D113" t="str">
            <v>CS (TH)</v>
          </cell>
          <cell r="E113" t="str">
            <v>81035010 - Commissions Staff</v>
          </cell>
        </row>
        <row r="114">
          <cell r="A114">
            <v>81031020</v>
          </cell>
          <cell r="D114" t="str">
            <v>CIM</v>
          </cell>
          <cell r="E114" t="str">
            <v>81031020 - EIS (Employment Insurance System)</v>
          </cell>
        </row>
        <row r="115">
          <cell r="A115">
            <v>81030110</v>
          </cell>
          <cell r="E115" t="str">
            <v>81030110 - HRDF</v>
          </cell>
        </row>
        <row r="116">
          <cell r="A116">
            <v>81030020</v>
          </cell>
          <cell r="D116" t="str">
            <v>CIM</v>
          </cell>
          <cell r="E116" t="str">
            <v>81030020 - Socso-Staff</v>
          </cell>
        </row>
        <row r="117">
          <cell r="A117">
            <v>81025040</v>
          </cell>
          <cell r="D117" t="str">
            <v>CIM</v>
          </cell>
          <cell r="E117" t="str">
            <v>81025040 - EPF-Provision</v>
          </cell>
        </row>
        <row r="118">
          <cell r="A118">
            <v>81025020</v>
          </cell>
          <cell r="D118" t="str">
            <v>BioFrontier</v>
          </cell>
          <cell r="E118" t="str">
            <v>81025020 - EPF-Staff</v>
          </cell>
        </row>
        <row r="119">
          <cell r="A119">
            <v>81020020</v>
          </cell>
          <cell r="D119" t="str">
            <v>CIM</v>
          </cell>
          <cell r="E119" t="str">
            <v>81020020 - S/term Compensated Leave-Staff</v>
          </cell>
        </row>
        <row r="120">
          <cell r="A120">
            <v>81015040</v>
          </cell>
          <cell r="D120" t="str">
            <v>CIM</v>
          </cell>
          <cell r="E120" t="str">
            <v>81015040 - Incentives-Provision</v>
          </cell>
        </row>
        <row r="121">
          <cell r="A121">
            <v>81015030</v>
          </cell>
          <cell r="D121" t="str">
            <v>BioFrontier</v>
          </cell>
          <cell r="E121" t="str">
            <v>81015030 - Incentives-Staff</v>
          </cell>
        </row>
        <row r="122">
          <cell r="A122">
            <v>81015020</v>
          </cell>
          <cell r="D122" t="str">
            <v>BioFrontier</v>
          </cell>
          <cell r="E122" t="str">
            <v>81015020 - Bonus</v>
          </cell>
        </row>
        <row r="123">
          <cell r="A123">
            <v>81010030</v>
          </cell>
          <cell r="D123" t="str">
            <v>SR</v>
          </cell>
          <cell r="E123" t="str">
            <v>81010030 - Overtime</v>
          </cell>
        </row>
        <row r="124">
          <cell r="A124">
            <v>81010020</v>
          </cell>
          <cell r="D124" t="str">
            <v>BioFrontier</v>
          </cell>
          <cell r="E124" t="str">
            <v>81010020 - Salaries-Staff</v>
          </cell>
        </row>
        <row r="125">
          <cell r="A125">
            <v>80551010</v>
          </cell>
          <cell r="E125" t="str">
            <v>80551010 - Packaging Material-TX</v>
          </cell>
        </row>
        <row r="126">
          <cell r="A126">
            <v>80550000</v>
          </cell>
          <cell r="D126" t="str">
            <v>MDG</v>
          </cell>
          <cell r="E126" t="str">
            <v>80550000 - Packaging Material</v>
          </cell>
        </row>
        <row r="127">
          <cell r="A127">
            <v>80540000</v>
          </cell>
          <cell r="D127" t="str">
            <v>CPM</v>
          </cell>
          <cell r="E127" t="str">
            <v>80540000 - Warehouse Rental</v>
          </cell>
        </row>
        <row r="128">
          <cell r="A128">
            <v>80520000</v>
          </cell>
          <cell r="D128" t="str">
            <v>CIM</v>
          </cell>
          <cell r="E128" t="str">
            <v>80520000 - Courier</v>
          </cell>
        </row>
        <row r="129">
          <cell r="A129">
            <v>80511010</v>
          </cell>
          <cell r="E129" t="str">
            <v>80511010 - Lorry/Air Freight-TX</v>
          </cell>
        </row>
        <row r="130">
          <cell r="A130">
            <v>80510000</v>
          </cell>
          <cell r="D130" t="str">
            <v>SR</v>
          </cell>
          <cell r="E130" t="str">
            <v>80510000 - Lorry/Air Freight</v>
          </cell>
        </row>
        <row r="131">
          <cell r="A131">
            <v>82555000</v>
          </cell>
          <cell r="D131" t="str">
            <v>BioFrontier</v>
          </cell>
          <cell r="E131" t="str">
            <v>82555000 - Licences/Stamp Duty</v>
          </cell>
        </row>
        <row r="132">
          <cell r="A132">
            <v>73610000</v>
          </cell>
          <cell r="E132" t="str">
            <v>73610000 - Dividend-OP</v>
          </cell>
        </row>
        <row r="133">
          <cell r="A133">
            <v>73500000</v>
          </cell>
          <cell r="D133" t="str">
            <v>CS (TH)</v>
          </cell>
          <cell r="E133" t="str">
            <v>73500000 - Gain/Loss On Disposal Of Assets</v>
          </cell>
        </row>
        <row r="134">
          <cell r="A134">
            <v>73300010</v>
          </cell>
          <cell r="E134" t="str">
            <v>73300010 - Other Income</v>
          </cell>
        </row>
        <row r="135">
          <cell r="A135">
            <v>73100010</v>
          </cell>
          <cell r="D135" t="str">
            <v>MDG</v>
          </cell>
          <cell r="E135" t="str">
            <v>73100010 - Other Income - SR</v>
          </cell>
        </row>
        <row r="136">
          <cell r="A136">
            <v>71500000</v>
          </cell>
          <cell r="D136" t="str">
            <v>CS (TH)</v>
          </cell>
          <cell r="E136" t="str">
            <v>71500000 - FD Interest</v>
          </cell>
        </row>
        <row r="137">
          <cell r="A137">
            <v>71000000</v>
          </cell>
          <cell r="D137" t="str">
            <v>SR</v>
          </cell>
          <cell r="E137" t="str">
            <v>71000000 - Rental Income</v>
          </cell>
        </row>
        <row r="138">
          <cell r="A138">
            <v>67200010</v>
          </cell>
          <cell r="D138" t="str">
            <v>CS (TH)</v>
          </cell>
          <cell r="E138" t="str">
            <v>67200010 - Foreign Cost Of Sales-intercompany</v>
          </cell>
        </row>
        <row r="139">
          <cell r="A139">
            <v>67200000</v>
          </cell>
          <cell r="E139" t="str">
            <v>67200000 - Foreign Cost Of Sales-3rd party</v>
          </cell>
        </row>
        <row r="140">
          <cell r="A140">
            <v>67100010</v>
          </cell>
          <cell r="E140" t="str">
            <v>67100010 - Local Cost Of Sales-intercompany</v>
          </cell>
        </row>
        <row r="141">
          <cell r="A141">
            <v>67000000</v>
          </cell>
          <cell r="D141" t="str">
            <v>BioFrontier</v>
          </cell>
          <cell r="E141" t="str">
            <v>67000000 - Local Cost Of Sales-3rd party</v>
          </cell>
        </row>
        <row r="142">
          <cell r="A142">
            <v>64100000</v>
          </cell>
          <cell r="D142" t="str">
            <v>CPM</v>
          </cell>
          <cell r="E142" t="str">
            <v>64100000 - Duties-Others</v>
          </cell>
        </row>
        <row r="143">
          <cell r="A143">
            <v>63040000</v>
          </cell>
          <cell r="D143" t="str">
            <v>BioFrontier</v>
          </cell>
          <cell r="E143" t="str">
            <v>63040000 - Purchases-Offset</v>
          </cell>
        </row>
        <row r="144">
          <cell r="A144">
            <v>63033010</v>
          </cell>
          <cell r="E144" t="str">
            <v>63033010 - Purchase Local Return-intercompany</v>
          </cell>
        </row>
        <row r="145">
          <cell r="A145">
            <v>63032000</v>
          </cell>
          <cell r="D145" t="str">
            <v>BioFrontier</v>
          </cell>
          <cell r="E145" t="str">
            <v>63032000 - Purchase Foreign Return-3rd Party</v>
          </cell>
        </row>
        <row r="146">
          <cell r="A146">
            <v>63030000</v>
          </cell>
          <cell r="D146" t="str">
            <v>CS (TH)</v>
          </cell>
          <cell r="E146" t="str">
            <v>63030000 - Purchase Local Return-3rd party</v>
          </cell>
        </row>
        <row r="147">
          <cell r="A147">
            <v>63020030</v>
          </cell>
          <cell r="D147" t="str">
            <v>SR</v>
          </cell>
          <cell r="E147" t="str">
            <v>63020030 - Purchase Local-Associate</v>
          </cell>
        </row>
        <row r="148">
          <cell r="A148">
            <v>63020010</v>
          </cell>
          <cell r="E148" t="str">
            <v>63020010 - Purchase Local-intercompany</v>
          </cell>
        </row>
        <row r="149">
          <cell r="A149">
            <v>63020000</v>
          </cell>
          <cell r="D149" t="str">
            <v>BioFrontier</v>
          </cell>
          <cell r="E149" t="str">
            <v>63020000 - Purchases Local-3rd party</v>
          </cell>
        </row>
        <row r="150">
          <cell r="A150">
            <v>63011000</v>
          </cell>
          <cell r="D150" t="str">
            <v>BioFrontier</v>
          </cell>
          <cell r="E150" t="str">
            <v>63011000 - Purchase Others</v>
          </cell>
        </row>
        <row r="151">
          <cell r="A151">
            <v>63010020</v>
          </cell>
          <cell r="D151" t="str">
            <v>CPM</v>
          </cell>
          <cell r="E151" t="str">
            <v>63010020 - Purchase Foreign-Associate</v>
          </cell>
        </row>
        <row r="152">
          <cell r="A152">
            <v>63010010</v>
          </cell>
          <cell r="D152" t="str">
            <v>CS (TH)</v>
          </cell>
          <cell r="E152" t="str">
            <v>63010010 - Purchase Foreign-intercompany</v>
          </cell>
        </row>
        <row r="153">
          <cell r="A153">
            <v>63010000</v>
          </cell>
          <cell r="D153" t="str">
            <v>BioFrontier</v>
          </cell>
          <cell r="E153" t="str">
            <v>63010000 - Purchases Foreign-3rd party</v>
          </cell>
        </row>
        <row r="154">
          <cell r="A154">
            <v>51020010</v>
          </cell>
          <cell r="D154" t="str">
            <v>CS (TH)</v>
          </cell>
          <cell r="E154" t="str">
            <v>51020010 - Foreign Sales-intercompany</v>
          </cell>
        </row>
        <row r="155">
          <cell r="A155">
            <v>51010010</v>
          </cell>
          <cell r="E155" t="str">
            <v>51010010 - Local Sales-intercompany</v>
          </cell>
        </row>
        <row r="156">
          <cell r="A156">
            <v>51010000</v>
          </cell>
          <cell r="D156" t="str">
            <v>BioFrontier</v>
          </cell>
          <cell r="E156" t="str">
            <v>51010000 - Local Sales-3rd party</v>
          </cell>
        </row>
        <row r="157">
          <cell r="A157" t="str">
            <v>Share Based Payment Reserve</v>
          </cell>
          <cell r="E157" t="str">
            <v>Share Based Payment Reserve</v>
          </cell>
        </row>
        <row r="158">
          <cell r="A158">
            <v>34020000</v>
          </cell>
          <cell r="D158" t="str">
            <v>BioFrontier</v>
          </cell>
          <cell r="E158" t="str">
            <v>34020000 - DEFERRED TAXATION</v>
          </cell>
        </row>
        <row r="159">
          <cell r="A159">
            <v>34010000</v>
          </cell>
          <cell r="D159" t="str">
            <v>BioFrontier</v>
          </cell>
          <cell r="E159" t="str">
            <v>34010000 - Prov.for Taxation</v>
          </cell>
        </row>
        <row r="160">
          <cell r="A160" t="str">
            <v>34010000L</v>
          </cell>
          <cell r="E160" t="str">
            <v>34010000 - Prov.for Taxation</v>
          </cell>
        </row>
        <row r="161">
          <cell r="A161">
            <v>32900000</v>
          </cell>
          <cell r="D161" t="str">
            <v>CSM</v>
          </cell>
          <cell r="E161" t="str">
            <v>32900000 - Dividend</v>
          </cell>
        </row>
        <row r="162">
          <cell r="A162">
            <v>32000000</v>
          </cell>
          <cell r="E162" t="str">
            <v>32000000 - Retained Earnings</v>
          </cell>
        </row>
        <row r="163">
          <cell r="A163">
            <v>31000000</v>
          </cell>
          <cell r="E163" t="str">
            <v>31000000 - Paid Up Capital</v>
          </cell>
        </row>
        <row r="164">
          <cell r="A164">
            <v>21055000</v>
          </cell>
          <cell r="E164" t="str">
            <v>21055000 - LEASE LIABILITY</v>
          </cell>
        </row>
        <row r="165">
          <cell r="A165">
            <v>21050070</v>
          </cell>
          <cell r="E165" t="str">
            <v>21050070 - Current Term loan - MBB (USD) A/C:712231800000</v>
          </cell>
        </row>
        <row r="166">
          <cell r="A166">
            <v>21050060</v>
          </cell>
          <cell r="E166" t="str">
            <v>21050060 - Current Term loan - MBB (MYR) A/C:412231910285</v>
          </cell>
        </row>
        <row r="167">
          <cell r="A167">
            <v>21050050</v>
          </cell>
          <cell r="E167" t="str">
            <v>21050050 - Current Term loan - SCB (USD)</v>
          </cell>
        </row>
        <row r="168">
          <cell r="A168">
            <v>21050040</v>
          </cell>
          <cell r="E168" t="str">
            <v>21050040 - Current Term loan - SCB (MYR)</v>
          </cell>
        </row>
        <row r="169">
          <cell r="A169">
            <v>21045030</v>
          </cell>
          <cell r="E169" t="str">
            <v>21045030 - Invoice Financing</v>
          </cell>
        </row>
        <row r="170">
          <cell r="A170">
            <v>21045020</v>
          </cell>
          <cell r="E170" t="str">
            <v>21045020 - Banker's Acceptance</v>
          </cell>
        </row>
        <row r="171">
          <cell r="A171">
            <v>21035435</v>
          </cell>
          <cell r="E171" t="str">
            <v>21035435 - HP-MBB AUTO FINANCE- AGREEMENT NO.788834445334 (IV-11512)</v>
          </cell>
        </row>
        <row r="172">
          <cell r="A172">
            <v>21035434</v>
          </cell>
          <cell r="E172" t="str">
            <v>21035434 - HP-MBB AUTO FINANCE- AGREEMENT NO. 788834440205 (VHJ 7412)</v>
          </cell>
        </row>
        <row r="173">
          <cell r="A173">
            <v>21035433</v>
          </cell>
          <cell r="E173" t="str">
            <v>21035433 - HP-CIMB FACTORLEASE - AGREEMENT NO. PA/22/02/002 (EXPIRED MAR2025)</v>
          </cell>
        </row>
        <row r="174">
          <cell r="A174">
            <v>21035432</v>
          </cell>
          <cell r="E174" t="str">
            <v>21035432 - HP-MBB AUTO FINANCE - 788834439820</v>
          </cell>
        </row>
        <row r="175">
          <cell r="A175">
            <v>21035431</v>
          </cell>
          <cell r="E175" t="str">
            <v>21035431 - HP-CIMB FACTORLEASE - AGREEMENT NO. PA/21/07/031 (EXPIRED JUN2024)</v>
          </cell>
        </row>
        <row r="176">
          <cell r="A176">
            <v>21035430</v>
          </cell>
          <cell r="E176" t="str">
            <v>21035430 - HP-CIMB FACTORLEASE - AGREEMENT NO. PA/21/07/030 (EXPIRED JUN2024)</v>
          </cell>
        </row>
        <row r="177">
          <cell r="A177">
            <v>21035429</v>
          </cell>
          <cell r="E177" t="str">
            <v>21035429 - HP-MBB AUTO FINANCE - AGREEMENT 788834427990 (EXPIRED 6/11/2023)</v>
          </cell>
        </row>
        <row r="178">
          <cell r="A178">
            <v>21035428</v>
          </cell>
          <cell r="E178" t="str">
            <v>21035428 - HP-MBB AUTO FINANCE - AGREEMENT 788834428002 (EXPIRED 6/11/2023)</v>
          </cell>
        </row>
        <row r="179">
          <cell r="A179">
            <v>21035427</v>
          </cell>
          <cell r="E179" t="str">
            <v>21035427 - HP-MBB AUTO FINANCE - AGREEMENT 788834428026 (EXPIRED 6/11/2023)</v>
          </cell>
        </row>
        <row r="180">
          <cell r="A180">
            <v>21035426</v>
          </cell>
          <cell r="E180" t="str">
            <v>21035426 - HP-MBB AUTO FINANCE - AGREEMENT 788834427983 (EXPIRED 6/11/2023)</v>
          </cell>
        </row>
        <row r="181">
          <cell r="A181">
            <v>21035425</v>
          </cell>
          <cell r="E181" t="str">
            <v>21035425 - HP-MBB AUTO FINANCE - AGREEMENT 788834428019 (EXPIRED 6/11/2023)</v>
          </cell>
        </row>
        <row r="182">
          <cell r="A182">
            <v>21035424</v>
          </cell>
          <cell r="E182" t="str">
            <v>21035424 - HP-MBB AUTO FINANCE - AGREEMENT 788834428033 (EXPIRED 6/11/2023)</v>
          </cell>
        </row>
        <row r="183">
          <cell r="A183">
            <v>21035423</v>
          </cell>
          <cell r="E183" t="str">
            <v>21035423 - HP-CIMB FACTORLEASE - AGREEMENT NO. PA/20/01/001</v>
          </cell>
        </row>
        <row r="184">
          <cell r="A184">
            <v>21035422</v>
          </cell>
          <cell r="E184" t="str">
            <v>21035422 - HP-CIMB FACTORLEASE - AGREEMENT NO. PA/20/02/005</v>
          </cell>
        </row>
        <row r="185">
          <cell r="A185">
            <v>21035420</v>
          </cell>
          <cell r="E185" t="str">
            <v>21035420 - HP-CIMB FACTORLEASE - HISTO-022489 (AGREEMENT NO. PA/19/10/037) DUE SEPT 2022</v>
          </cell>
        </row>
        <row r="186">
          <cell r="A186">
            <v>21035380</v>
          </cell>
          <cell r="E186" t="str">
            <v>21035380 - HP-ORIX CREDIT-4 unit Dell Latitute 3470 Notebook 109208</v>
          </cell>
        </row>
        <row r="187">
          <cell r="A187">
            <v>21035370</v>
          </cell>
          <cell r="E187" t="str">
            <v>21035370 - HP-ORIX CREDIT-1 unit DELL NOTEBOOK CONTRACT 106280</v>
          </cell>
        </row>
        <row r="188">
          <cell r="A188">
            <v>21035010</v>
          </cell>
          <cell r="E188" t="str">
            <v>21035010 - HP-AFFIN BANK-BMW740 (VAN963) DUE:07/03/2023</v>
          </cell>
        </row>
        <row r="189">
          <cell r="A189">
            <v>21031050</v>
          </cell>
          <cell r="E189" t="str">
            <v>21031050 - Amount Owing To Related Companies (Associate) - Trade</v>
          </cell>
        </row>
        <row r="190">
          <cell r="A190">
            <v>21031040</v>
          </cell>
          <cell r="E190" t="str">
            <v>21031040 - Amount Owing To Related Companies (Subsi) - Non Trade</v>
          </cell>
        </row>
        <row r="191">
          <cell r="A191">
            <v>21031030</v>
          </cell>
          <cell r="E191" t="str">
            <v>21031030 - Amount Owing To Related Companies (Subsi) - Trade</v>
          </cell>
        </row>
        <row r="192">
          <cell r="A192">
            <v>21030050</v>
          </cell>
          <cell r="E192" t="str">
            <v>21030050 - Dir Loans- HC Chew</v>
          </cell>
        </row>
        <row r="193">
          <cell r="A193">
            <v>21030040</v>
          </cell>
          <cell r="E193" t="str">
            <v>21030040 - Dir Loans- CC Chang</v>
          </cell>
        </row>
        <row r="194">
          <cell r="A194">
            <v>21030030</v>
          </cell>
          <cell r="E194" t="str">
            <v>21030030 - Dir Loans- CA Ooi</v>
          </cell>
        </row>
        <row r="195">
          <cell r="A195">
            <v>21030020</v>
          </cell>
          <cell r="E195" t="str">
            <v>21030020 - Dir Loans- Chang Fang Chyi</v>
          </cell>
        </row>
        <row r="196">
          <cell r="A196">
            <v>21025100</v>
          </cell>
          <cell r="E196" t="str">
            <v>21025100 - Loan-Medigene Sdn Bhd</v>
          </cell>
        </row>
        <row r="197">
          <cell r="A197">
            <v>21025095</v>
          </cell>
          <cell r="E197" t="str">
            <v>21025095 - Loan-Chemoscience Pte Ltd</v>
          </cell>
        </row>
        <row r="198">
          <cell r="A198">
            <v>21025090</v>
          </cell>
          <cell r="E198" t="str">
            <v>21025090 - Loan-Everlife</v>
          </cell>
        </row>
        <row r="199">
          <cell r="A199">
            <v>21025085</v>
          </cell>
          <cell r="E199" t="str">
            <v>21025085 - Loan-Biofrontier Technology Pte Ltd</v>
          </cell>
        </row>
        <row r="200">
          <cell r="A200">
            <v>21025080</v>
          </cell>
          <cell r="E200" t="str">
            <v>21025080 - Loan-Yao Lily</v>
          </cell>
        </row>
        <row r="201">
          <cell r="A201">
            <v>21025030</v>
          </cell>
          <cell r="E201" t="str">
            <v>21025030 - Loan-Robin</v>
          </cell>
        </row>
        <row r="202">
          <cell r="A202">
            <v>21025010</v>
          </cell>
          <cell r="E202" t="str">
            <v>21025010 - Loans- NSH/MHM</v>
          </cell>
        </row>
        <row r="203">
          <cell r="A203" t="str">
            <v>Other current financial liabilities from related party - Everlife group</v>
          </cell>
        </row>
        <row r="204">
          <cell r="A204" t="str">
            <v>Other current financial liabilities from related party - Holding/Subsidiary</v>
          </cell>
        </row>
        <row r="205">
          <cell r="A205">
            <v>21023900</v>
          </cell>
          <cell r="E205" t="str">
            <v>21023900 - STP Dummy - 0%</v>
          </cell>
        </row>
        <row r="206">
          <cell r="A206">
            <v>21023100</v>
          </cell>
          <cell r="D206" t="str">
            <v>CIM</v>
          </cell>
          <cell r="E206" t="str">
            <v>21023100 - Sevice Tax Payable - 6%</v>
          </cell>
        </row>
        <row r="207">
          <cell r="A207">
            <v>21021000</v>
          </cell>
          <cell r="D207" t="str">
            <v>CPM</v>
          </cell>
          <cell r="E207" t="str">
            <v>21021000 - Customer Deposit Receivable</v>
          </cell>
        </row>
        <row r="208">
          <cell r="A208">
            <v>21020000</v>
          </cell>
          <cell r="D208" t="str">
            <v>CPM</v>
          </cell>
          <cell r="E208" t="str">
            <v>21020000 - Cash Sales Deposits</v>
          </cell>
        </row>
        <row r="209">
          <cell r="A209">
            <v>51020000</v>
          </cell>
          <cell r="D209" t="str">
            <v>BioFrontier</v>
          </cell>
          <cell r="E209" t="str">
            <v>51020000 - Foreign Sales-3rd party</v>
          </cell>
        </row>
        <row r="210">
          <cell r="A210">
            <v>21015090</v>
          </cell>
          <cell r="B210">
            <v>21015090</v>
          </cell>
          <cell r="D210" t="str">
            <v>CPM</v>
          </cell>
          <cell r="E210" t="str">
            <v>21015090 - Provision for stock written off</v>
          </cell>
        </row>
        <row r="211">
          <cell r="A211">
            <v>21015065</v>
          </cell>
          <cell r="D211" t="str">
            <v>CRM</v>
          </cell>
          <cell r="E211" t="str">
            <v>21015065 - EIS Payable</v>
          </cell>
        </row>
        <row r="212">
          <cell r="A212">
            <v>21015061</v>
          </cell>
          <cell r="D212" t="str">
            <v>CRM</v>
          </cell>
          <cell r="E212" t="str">
            <v>21015061 - HRDF Payable</v>
          </cell>
        </row>
        <row r="213">
          <cell r="A213">
            <v>21015070</v>
          </cell>
          <cell r="D213" t="str">
            <v>CRM</v>
          </cell>
          <cell r="E213" t="str">
            <v>21015070 - LHDN Payable</v>
          </cell>
        </row>
        <row r="214">
          <cell r="A214">
            <v>21015060</v>
          </cell>
          <cell r="D214" t="str">
            <v>CRM</v>
          </cell>
          <cell r="E214" t="str">
            <v>21015060 - SOCSO Payable</v>
          </cell>
        </row>
        <row r="215">
          <cell r="A215">
            <v>21015050</v>
          </cell>
          <cell r="D215" t="str">
            <v>CRM</v>
          </cell>
          <cell r="E215" t="str">
            <v>21015050 - EPF Payable</v>
          </cell>
        </row>
        <row r="216">
          <cell r="A216">
            <v>21015040</v>
          </cell>
          <cell r="D216" t="str">
            <v>Chemoscience PTE</v>
          </cell>
          <cell r="E216" t="str">
            <v>21015040 - Provision for Doubtful debts</v>
          </cell>
        </row>
        <row r="217">
          <cell r="A217">
            <v>21015020</v>
          </cell>
          <cell r="D217" t="str">
            <v>CS (TH)</v>
          </cell>
          <cell r="E217" t="str">
            <v>21015020 - Provision-Bonus</v>
          </cell>
        </row>
        <row r="218">
          <cell r="A218" t="str">
            <v>Trade payable from related party - Associates</v>
          </cell>
        </row>
        <row r="219">
          <cell r="A219" t="str">
            <v>Trade payable from related party - Holding/Subsidiary</v>
          </cell>
        </row>
        <row r="220">
          <cell r="A220" t="str">
            <v>Trade payable from related party - Everlife group</v>
          </cell>
        </row>
        <row r="221">
          <cell r="A221">
            <v>21015016</v>
          </cell>
          <cell r="D221" t="str">
            <v>CPM</v>
          </cell>
          <cell r="E221" t="str">
            <v>21015016 - Accruals-Vouchers Redemption</v>
          </cell>
        </row>
        <row r="222">
          <cell r="A222">
            <v>21015015</v>
          </cell>
          <cell r="D222" t="str">
            <v>CPM</v>
          </cell>
          <cell r="E222" t="str">
            <v>21015015 - Deposit Received</v>
          </cell>
        </row>
        <row r="223">
          <cell r="A223">
            <v>21015014</v>
          </cell>
          <cell r="D223" t="str">
            <v>CPM</v>
          </cell>
          <cell r="E223" t="str">
            <v>21015014 - Accruals-Points Redemption</v>
          </cell>
        </row>
        <row r="224">
          <cell r="A224">
            <v>21015013</v>
          </cell>
          <cell r="D224" t="str">
            <v>CPM</v>
          </cell>
          <cell r="E224" t="str">
            <v>21015013 - Accruals-Staff Commission</v>
          </cell>
        </row>
        <row r="225">
          <cell r="A225">
            <v>21015011</v>
          </cell>
          <cell r="D225" t="str">
            <v>RI Technologies</v>
          </cell>
          <cell r="E225" t="str">
            <v>21015011 - Accruals-Misc</v>
          </cell>
        </row>
        <row r="226">
          <cell r="A226">
            <v>21015010</v>
          </cell>
          <cell r="D226" t="str">
            <v>BioFrontier</v>
          </cell>
          <cell r="E226" t="str">
            <v>21015010 - Accruals-Others</v>
          </cell>
        </row>
        <row r="227">
          <cell r="A227">
            <v>21013000</v>
          </cell>
          <cell r="D227" t="str">
            <v>CSP</v>
          </cell>
          <cell r="E227" t="str">
            <v>21013000 - GST-Importation Of Service-CL</v>
          </cell>
        </row>
        <row r="228">
          <cell r="A228">
            <v>21011580</v>
          </cell>
          <cell r="D228" t="str">
            <v>CPM</v>
          </cell>
          <cell r="E228" t="str">
            <v>21011580 - Cred  Alloc-Marine ins (Total Lifescience)</v>
          </cell>
        </row>
        <row r="229">
          <cell r="A229">
            <v>21011575</v>
          </cell>
          <cell r="D229" t="str">
            <v>CPM</v>
          </cell>
          <cell r="E229" t="str">
            <v>21011575 - Cred  Alloc-Marine ins (Total Service)</v>
          </cell>
        </row>
        <row r="230">
          <cell r="A230">
            <v>21011570</v>
          </cell>
          <cell r="D230" t="str">
            <v>CPM</v>
          </cell>
          <cell r="E230" t="str">
            <v>21011570 - Cred  Alloc-Marine ins (TotalHealthcare)</v>
          </cell>
        </row>
        <row r="231">
          <cell r="A231">
            <v>21011565</v>
          </cell>
          <cell r="D231" t="str">
            <v>CPM</v>
          </cell>
          <cell r="E231" t="str">
            <v>21011565 - Cred  Alloc-Marine ins (Total Anal)</v>
          </cell>
        </row>
        <row r="232">
          <cell r="A232">
            <v>21011551</v>
          </cell>
          <cell r="D232" t="str">
            <v>CPM</v>
          </cell>
          <cell r="E232" t="str">
            <v>21011551 - Cred Alloc-Handling fee(Total Lifescience)</v>
          </cell>
        </row>
        <row r="233">
          <cell r="A233">
            <v>21011550</v>
          </cell>
          <cell r="D233" t="str">
            <v>CPM</v>
          </cell>
          <cell r="E233" t="str">
            <v>21011550 - Cred Alloc-Handling fee(Total Service)</v>
          </cell>
        </row>
        <row r="234">
          <cell r="A234">
            <v>21011545</v>
          </cell>
          <cell r="D234" t="str">
            <v>CPM</v>
          </cell>
          <cell r="E234" t="str">
            <v>21011545 - Cred Alloc-Handling fee(Total Healthcare)</v>
          </cell>
        </row>
        <row r="235">
          <cell r="A235">
            <v>21011540</v>
          </cell>
          <cell r="D235" t="str">
            <v>CPM</v>
          </cell>
          <cell r="E235" t="str">
            <v>21011540 - Cred Alloc-Handling fee(Total Anal)</v>
          </cell>
        </row>
        <row r="236">
          <cell r="A236">
            <v>21011536</v>
          </cell>
          <cell r="D236" t="str">
            <v>CPM</v>
          </cell>
          <cell r="E236" t="str">
            <v>21011536 - Cred Alloc-Inward Freight (Total Lifescience)</v>
          </cell>
        </row>
        <row r="237">
          <cell r="A237">
            <v>21011535</v>
          </cell>
          <cell r="D237" t="str">
            <v>CPM</v>
          </cell>
          <cell r="E237" t="str">
            <v>21011535 - Cred Alloc-Inward Freight (Total Service)</v>
          </cell>
        </row>
        <row r="238">
          <cell r="A238">
            <v>21011530</v>
          </cell>
          <cell r="D238" t="str">
            <v>CPM</v>
          </cell>
          <cell r="E238" t="str">
            <v>21011530 - Cred Alloc-Inward Freight (Total Healthcare)</v>
          </cell>
        </row>
        <row r="239">
          <cell r="A239">
            <v>21011525</v>
          </cell>
          <cell r="D239" t="str">
            <v>CPM</v>
          </cell>
          <cell r="E239" t="str">
            <v>21011525 - Cred Alloc-Inward Freight (Total Anal)</v>
          </cell>
        </row>
        <row r="240">
          <cell r="A240">
            <v>21011521</v>
          </cell>
          <cell r="D240" t="str">
            <v>CPM</v>
          </cell>
          <cell r="E240" t="str">
            <v>21011521 - Cred Alloc-Import duty (Total Lifescience)</v>
          </cell>
        </row>
        <row r="241">
          <cell r="A241">
            <v>21011520</v>
          </cell>
          <cell r="D241" t="str">
            <v>MDG</v>
          </cell>
          <cell r="E241" t="str">
            <v>21011520 - Cred Alloc-Import duty (Total Service)</v>
          </cell>
        </row>
        <row r="242">
          <cell r="A242">
            <v>21011515</v>
          </cell>
          <cell r="D242" t="str">
            <v>CPM</v>
          </cell>
          <cell r="E242" t="str">
            <v>21011515 - Cred Alloc-Import duty(TotalHealthcare)</v>
          </cell>
        </row>
        <row r="243">
          <cell r="A243">
            <v>21015012</v>
          </cell>
          <cell r="D243" t="str">
            <v>CRM</v>
          </cell>
          <cell r="E243" t="str">
            <v>21015012 - Accruals-Staff Claims</v>
          </cell>
        </row>
        <row r="244">
          <cell r="A244">
            <v>21010080</v>
          </cell>
          <cell r="D244" t="str">
            <v>CIM</v>
          </cell>
          <cell r="E244" t="str">
            <v>21010080 - Amount Owing To Related Company</v>
          </cell>
        </row>
        <row r="245">
          <cell r="A245">
            <v>21010070</v>
          </cell>
          <cell r="D245" t="str">
            <v>CPM</v>
          </cell>
          <cell r="E245" t="str">
            <v>21010070 - Non-Trade Creditors-Foreign</v>
          </cell>
        </row>
        <row r="246">
          <cell r="A246">
            <v>21011510</v>
          </cell>
          <cell r="D246" t="str">
            <v>CPM</v>
          </cell>
          <cell r="E246" t="str">
            <v>21011510 - Cred Alloc-Import duty( Total Anal)</v>
          </cell>
        </row>
        <row r="247">
          <cell r="A247">
            <v>21010060</v>
          </cell>
          <cell r="D247" t="str">
            <v>Chemoscience PTE</v>
          </cell>
          <cell r="E247" t="str">
            <v>21010060 - Creditor Allocation-Landed Cost</v>
          </cell>
        </row>
        <row r="248">
          <cell r="A248">
            <v>21010040</v>
          </cell>
          <cell r="D248" t="str">
            <v>Chemoscience PTE</v>
          </cell>
          <cell r="E248" t="str">
            <v>21010040 - Other Creditors</v>
          </cell>
        </row>
        <row r="249">
          <cell r="A249">
            <v>21010030</v>
          </cell>
          <cell r="D249" t="str">
            <v>BioFrontier</v>
          </cell>
          <cell r="E249" t="str">
            <v>21010030 - Non-Trade Creditors-Local</v>
          </cell>
        </row>
        <row r="250">
          <cell r="A250">
            <v>21010020</v>
          </cell>
          <cell r="E250" t="str">
            <v>21010020 - Trade Creditors-Local</v>
          </cell>
        </row>
        <row r="251">
          <cell r="A251">
            <v>21010010</v>
          </cell>
          <cell r="D251" t="str">
            <v>BioFrontier</v>
          </cell>
          <cell r="E251" t="str">
            <v>21010010 - Trade Creditors-Foreign</v>
          </cell>
        </row>
        <row r="252">
          <cell r="A252">
            <v>14050510</v>
          </cell>
          <cell r="E252" t="str">
            <v>14050510 - F.Deposit-CIMB-50011732700056-IHP</v>
          </cell>
        </row>
        <row r="253">
          <cell r="A253">
            <v>14050410</v>
          </cell>
          <cell r="E253" t="str">
            <v>14050410 - F.Deposit-CIMB-50011732700055-IHP</v>
          </cell>
        </row>
        <row r="254">
          <cell r="A254">
            <v>14050310</v>
          </cell>
          <cell r="E254" t="str">
            <v>14050310 - F.Deposit-Maybank-212231888673</v>
          </cell>
        </row>
        <row r="255">
          <cell r="A255">
            <v>14050210</v>
          </cell>
          <cell r="E255" t="str">
            <v>14050210 - F. Deposit-SCB</v>
          </cell>
        </row>
        <row r="256">
          <cell r="A256">
            <v>14050150</v>
          </cell>
          <cell r="E256" t="str">
            <v>14050150 - HSBC BANK MALAYSIA BERHAD (MYR A/C:105-854004-101)</v>
          </cell>
        </row>
        <row r="257">
          <cell r="A257">
            <v>14050140</v>
          </cell>
          <cell r="E257" t="str">
            <v>14050140 - F.Deposit-CIMB-50011732700004</v>
          </cell>
        </row>
        <row r="258">
          <cell r="A258">
            <v>14050110</v>
          </cell>
          <cell r="E258" t="str">
            <v>14050110 - F.Deposit-CIMB-50011732700003</v>
          </cell>
        </row>
        <row r="259">
          <cell r="A259">
            <v>14050100</v>
          </cell>
          <cell r="E259" t="str">
            <v>14050100 - F.Deposit-CIMB-50011732700002</v>
          </cell>
        </row>
        <row r="260">
          <cell r="A260">
            <v>14050090</v>
          </cell>
          <cell r="E260" t="str">
            <v>14050090 - Techcombank- USD (A/C:106-25101090-025 )</v>
          </cell>
        </row>
        <row r="261">
          <cell r="A261">
            <v>14050070</v>
          </cell>
          <cell r="E261" t="str">
            <v>14050070 - F.Deposit-CIMB-50011732700001</v>
          </cell>
        </row>
        <row r="262">
          <cell r="A262">
            <v>14050064</v>
          </cell>
          <cell r="E262" t="str">
            <v>14050064 - MTRUSTEE BERHAD (USD DSRA) – (MBB A/C:712231089552)</v>
          </cell>
        </row>
        <row r="263">
          <cell r="A263">
            <v>14050063</v>
          </cell>
          <cell r="E263" t="str">
            <v>14050063 - MTRUSTEE BERHAD (MYR DSRA) – (MBB A/C:512232055243)</v>
          </cell>
        </row>
        <row r="264">
          <cell r="A264">
            <v>14050062</v>
          </cell>
          <cell r="E264" t="str">
            <v>14050062 - USD PROCEEDS ACCOUNT - (SCB A/C:620194702535)</v>
          </cell>
        </row>
        <row r="265">
          <cell r="A265">
            <v>14050061</v>
          </cell>
          <cell r="E265" t="str">
            <v>14050061 - MYR PROCEEDS ACCOUNT - (SCB A/C:620194702578)</v>
          </cell>
        </row>
        <row r="266">
          <cell r="A266">
            <v>14050060</v>
          </cell>
          <cell r="E266" t="str">
            <v>14050060 - CIMB BANK BERHAD (A/C:800-356-8399)</v>
          </cell>
        </row>
        <row r="267">
          <cell r="A267">
            <v>14050059</v>
          </cell>
          <cell r="E267" t="str">
            <v>14050059 - MTRUSTEE BERHAD (USD DSRA) - (SCB A/C:620194702586)</v>
          </cell>
        </row>
        <row r="268">
          <cell r="A268">
            <v>14050058</v>
          </cell>
          <cell r="E268" t="str">
            <v>14050058 - MTRUSTEE BERHAD (MYR DSRA) - (SCB A/C:620194702594)</v>
          </cell>
        </row>
        <row r="269">
          <cell r="A269">
            <v>14050057</v>
          </cell>
          <cell r="E269" t="str">
            <v>14050057 - MAYBANK (A/C:5122 3204 1703)</v>
          </cell>
        </row>
        <row r="270">
          <cell r="A270">
            <v>14050056</v>
          </cell>
          <cell r="E270" t="str">
            <v>14050056 - SCB-USD Investment FCA (A/C:620194715424)</v>
          </cell>
        </row>
        <row r="271">
          <cell r="A271">
            <v>14050055</v>
          </cell>
          <cell r="E271" t="str">
            <v>14050055 - SCB-SGD Investment FCA (A/C:620194729522)</v>
          </cell>
        </row>
        <row r="272">
          <cell r="A272">
            <v>14050054</v>
          </cell>
          <cell r="E272" t="str">
            <v>14050054 - SCB-EUR (A/C:620194733740)</v>
          </cell>
        </row>
        <row r="273">
          <cell r="A273">
            <v>14050053</v>
          </cell>
          <cell r="E273" t="str">
            <v>14050053 - SCB-SGD (A/C:620194733759)</v>
          </cell>
        </row>
        <row r="274">
          <cell r="A274">
            <v>14050052</v>
          </cell>
          <cell r="E274" t="str">
            <v>14050052 - SCB-USD (A/C:620194733767)</v>
          </cell>
        </row>
        <row r="275">
          <cell r="A275">
            <v>14050051</v>
          </cell>
          <cell r="E275" t="str">
            <v>14050051 - SCB-MYR (A/C:620194733775)</v>
          </cell>
        </row>
        <row r="276">
          <cell r="A276">
            <v>14050040</v>
          </cell>
          <cell r="D276" t="str">
            <v>RI Sdn</v>
          </cell>
          <cell r="E276" t="str">
            <v>14050040 - F.Deposit-ABB</v>
          </cell>
        </row>
        <row r="277">
          <cell r="A277">
            <v>14045045</v>
          </cell>
          <cell r="E277" t="str">
            <v>14045045 - Petty cash-HR</v>
          </cell>
        </row>
        <row r="278">
          <cell r="A278">
            <v>14045040</v>
          </cell>
          <cell r="E278" t="str">
            <v>14045040 - Petty Cash-GA</v>
          </cell>
        </row>
        <row r="279">
          <cell r="A279">
            <v>14045020</v>
          </cell>
          <cell r="E279" t="str">
            <v>14045020 - Petty Cash-Warehouse</v>
          </cell>
        </row>
        <row r="280">
          <cell r="A280">
            <v>14045015</v>
          </cell>
          <cell r="E280" t="str">
            <v>14045015 - Petty cash - Service</v>
          </cell>
        </row>
        <row r="281">
          <cell r="A281">
            <v>14045010</v>
          </cell>
          <cell r="D281" t="str">
            <v>BioFrontier</v>
          </cell>
          <cell r="E281" t="str">
            <v>14045010 - Petty Cash-Office</v>
          </cell>
        </row>
        <row r="282">
          <cell r="A282">
            <v>14040000</v>
          </cell>
          <cell r="E282" t="str">
            <v>14040000 - Interest Suspense - HP and Leasing</v>
          </cell>
        </row>
        <row r="283">
          <cell r="A283">
            <v>14026210</v>
          </cell>
          <cell r="D283" t="str">
            <v>CPM</v>
          </cell>
          <cell r="E283" t="str">
            <v>14026210 - Other Recoverable-RI Technologies Ltd</v>
          </cell>
        </row>
        <row r="284">
          <cell r="A284">
            <v>14026180</v>
          </cell>
          <cell r="D284" t="str">
            <v>CPM</v>
          </cell>
          <cell r="E284" t="str">
            <v>14026180 - Other Recoverable-Research Instruments Sdn Bhd</v>
          </cell>
        </row>
        <row r="285">
          <cell r="A285">
            <v>14026170</v>
          </cell>
          <cell r="D285" t="str">
            <v>CPM</v>
          </cell>
          <cell r="E285" t="str">
            <v>14026170 - Other Recoverable-Medigene Sdn Bhd</v>
          </cell>
        </row>
        <row r="286">
          <cell r="A286">
            <v>14026140</v>
          </cell>
          <cell r="D286" t="str">
            <v>CPM</v>
          </cell>
          <cell r="E286" t="str">
            <v>14026140 - Other Recoverable-Everlife Holdings Pte Ltd</v>
          </cell>
        </row>
        <row r="287">
          <cell r="A287" t="str">
            <v>Other current financial assets to related party - Associates</v>
          </cell>
        </row>
        <row r="288">
          <cell r="A288">
            <v>14026070</v>
          </cell>
          <cell r="D288" t="str">
            <v>CPM</v>
          </cell>
          <cell r="E288" t="str">
            <v>14026070 - Other Recoverable-PT Chemoscience Indonesia</v>
          </cell>
        </row>
        <row r="289">
          <cell r="A289">
            <v>14026050</v>
          </cell>
          <cell r="D289" t="str">
            <v>CPM</v>
          </cell>
          <cell r="E289" t="str">
            <v>14026050 - Other Recoverable-Chemoscience Singapapore</v>
          </cell>
        </row>
        <row r="290">
          <cell r="A290">
            <v>14026040</v>
          </cell>
          <cell r="D290" t="str">
            <v>CPM</v>
          </cell>
          <cell r="E290" t="str">
            <v>14026040 - Other Recoverable-Chemoinformatics</v>
          </cell>
        </row>
        <row r="291">
          <cell r="A291">
            <v>14026020</v>
          </cell>
          <cell r="D291" t="str">
            <v>CPM</v>
          </cell>
          <cell r="E291" t="str">
            <v>14026020 - Other Recoverable-Chemoresources</v>
          </cell>
        </row>
        <row r="292">
          <cell r="A292">
            <v>14025135</v>
          </cell>
          <cell r="D292" t="str">
            <v>CPM</v>
          </cell>
          <cell r="E292" t="str">
            <v>14025135 - Loan to Chemoscience Phils., Inc</v>
          </cell>
        </row>
        <row r="293">
          <cell r="A293">
            <v>14025120</v>
          </cell>
          <cell r="D293" t="str">
            <v>CPM</v>
          </cell>
          <cell r="E293" t="str">
            <v>14025120 - Loan to PT Chemoscience Indonesia</v>
          </cell>
        </row>
        <row r="294">
          <cell r="A294">
            <v>14025100</v>
          </cell>
          <cell r="D294" t="str">
            <v>CPM</v>
          </cell>
          <cell r="E294" t="str">
            <v>14025100 - Loan to Vina Chemoscience Co Ltd</v>
          </cell>
        </row>
        <row r="295">
          <cell r="A295">
            <v>14025090</v>
          </cell>
          <cell r="D295" t="str">
            <v>CPM</v>
          </cell>
          <cell r="E295" t="str">
            <v>14025090 - Loan to Chemoresources Sdn Bhd</v>
          </cell>
        </row>
        <row r="296">
          <cell r="A296">
            <v>14025085</v>
          </cell>
          <cell r="D296" t="str">
            <v>CPM</v>
          </cell>
          <cell r="E296" t="str">
            <v>14025085 - Loan to Chemoinformatics Sdn Bhd</v>
          </cell>
        </row>
        <row r="297">
          <cell r="A297">
            <v>14025080</v>
          </cell>
          <cell r="D297" t="str">
            <v>CPM</v>
          </cell>
          <cell r="E297" t="str">
            <v>14025080 - Loan to Chemoscience Thailand</v>
          </cell>
        </row>
        <row r="298">
          <cell r="A298">
            <v>14025010</v>
          </cell>
          <cell r="D298" t="str">
            <v>CPM</v>
          </cell>
          <cell r="E298" t="str">
            <v>14025010 - Loan to Staff</v>
          </cell>
        </row>
        <row r="299">
          <cell r="A299">
            <v>14024060</v>
          </cell>
          <cell r="D299" t="str">
            <v>CPM</v>
          </cell>
          <cell r="E299" t="str">
            <v>14024060 - Amount Owing By Related Companies (Associate) - Non Trade</v>
          </cell>
        </row>
        <row r="301">
          <cell r="A301">
            <v>14024050</v>
          </cell>
          <cell r="E301" t="str">
            <v>14024050 - Amount Owing By Related Companies (Associate) - Trade</v>
          </cell>
        </row>
        <row r="302">
          <cell r="A302">
            <v>14050030</v>
          </cell>
          <cell r="D302" t="str">
            <v>CS (TH)</v>
          </cell>
          <cell r="E302" t="str">
            <v>14050030 - F.Deposits-UOB-1740048517</v>
          </cell>
        </row>
        <row r="303">
          <cell r="A303">
            <v>14024030</v>
          </cell>
          <cell r="E303" t="str">
            <v>14024030 - Amount Owing By Related Companies (Subsi) - Trade</v>
          </cell>
        </row>
        <row r="304">
          <cell r="A304">
            <v>14022000</v>
          </cell>
          <cell r="D304" t="str">
            <v>BioFrontier</v>
          </cell>
          <cell r="E304" t="str">
            <v>14022000 - AP Down Payment Payable</v>
          </cell>
        </row>
        <row r="305">
          <cell r="A305">
            <v>14020000</v>
          </cell>
          <cell r="D305" t="str">
            <v>CPM</v>
          </cell>
          <cell r="E305" t="str">
            <v>14020000 - Deposits</v>
          </cell>
        </row>
        <row r="306">
          <cell r="A306">
            <v>14017000</v>
          </cell>
          <cell r="D306" t="str">
            <v>BioFrontier</v>
          </cell>
          <cell r="E306" t="str">
            <v>14017000 - Advance Sales</v>
          </cell>
        </row>
        <row r="307">
          <cell r="A307">
            <v>14016000</v>
          </cell>
          <cell r="D307" t="str">
            <v>CPM</v>
          </cell>
          <cell r="E307" t="str">
            <v>14016000 - Advance</v>
          </cell>
        </row>
        <row r="308">
          <cell r="A308">
            <v>14050027</v>
          </cell>
          <cell r="D308" t="str">
            <v>CS (TH)</v>
          </cell>
          <cell r="E308" t="str">
            <v>14050027 - UOB - USD (A/C:2329000925)</v>
          </cell>
        </row>
        <row r="309">
          <cell r="A309">
            <v>14050026</v>
          </cell>
          <cell r="D309" t="str">
            <v>BioFrontier</v>
          </cell>
          <cell r="E309" t="str">
            <v>14050026 - UOB - Investment (A/C: 2329000933)</v>
          </cell>
        </row>
        <row r="310">
          <cell r="A310">
            <v>14015000</v>
          </cell>
          <cell r="D310" t="str">
            <v>BioFrontier</v>
          </cell>
          <cell r="E310" t="str">
            <v>14015000 - Prepayments</v>
          </cell>
        </row>
        <row r="311">
          <cell r="A311">
            <v>14014000</v>
          </cell>
          <cell r="E311" t="str">
            <v>14014000 - GST Input Tax Payable</v>
          </cell>
        </row>
        <row r="312">
          <cell r="A312">
            <v>14013000</v>
          </cell>
          <cell r="E312" t="str">
            <v>14013000 - GST-Importation Of Service-CA</v>
          </cell>
        </row>
        <row r="313">
          <cell r="A313">
            <v>14012000</v>
          </cell>
          <cell r="E313" t="str">
            <v>14012000 - GST 21 Day Rule</v>
          </cell>
        </row>
        <row r="314">
          <cell r="A314">
            <v>14010050</v>
          </cell>
          <cell r="E314" t="str">
            <v>14010050 - Non Trade Debtors</v>
          </cell>
        </row>
        <row r="315">
          <cell r="A315">
            <v>14050023</v>
          </cell>
          <cell r="D315" t="str">
            <v>CSP</v>
          </cell>
          <cell r="E315" t="str">
            <v>14050023 - UOB - SGD (A/C: 1289005477)</v>
          </cell>
        </row>
        <row r="316">
          <cell r="A316">
            <v>14050022</v>
          </cell>
          <cell r="D316" t="str">
            <v>CIM</v>
          </cell>
          <cell r="E316" t="str">
            <v>14050022 - UOB - EURO (A/C: 1749009786)</v>
          </cell>
        </row>
        <row r="317">
          <cell r="A317">
            <v>14050021</v>
          </cell>
          <cell r="D317" t="str">
            <v>CS (TH)</v>
          </cell>
          <cell r="E317" t="str">
            <v>14050021 - UOB - USD (A/C: 1749009794)</v>
          </cell>
        </row>
        <row r="318">
          <cell r="A318">
            <v>14010020</v>
          </cell>
          <cell r="D318" t="str">
            <v>Chemoscience PTE</v>
          </cell>
          <cell r="E318" t="str">
            <v>14010020 - Other Debtors</v>
          </cell>
        </row>
        <row r="319">
          <cell r="A319">
            <v>14010010</v>
          </cell>
          <cell r="D319" t="str">
            <v>BioFrontier</v>
          </cell>
          <cell r="E319" t="str">
            <v>14010010 - Trade Debtors</v>
          </cell>
        </row>
        <row r="320">
          <cell r="A320" t="str">
            <v>Trade receivables to related party - Holding/Subsidiary</v>
          </cell>
        </row>
        <row r="321">
          <cell r="A321" t="str">
            <v>Trade receivables to related party - Associates</v>
          </cell>
        </row>
        <row r="322">
          <cell r="A322">
            <v>14005000</v>
          </cell>
          <cell r="D322" t="str">
            <v>BioFrontier</v>
          </cell>
          <cell r="E322" t="str">
            <v>14005000 - Closing Stock</v>
          </cell>
        </row>
        <row r="323">
          <cell r="A323">
            <v>13020190</v>
          </cell>
          <cell r="E323" t="str">
            <v>13020190 - Biofrontier Technology Pte Ltd</v>
          </cell>
        </row>
        <row r="324">
          <cell r="A324">
            <v>13020185</v>
          </cell>
          <cell r="E324" t="str">
            <v>13020185 - RI Techologies Limited</v>
          </cell>
        </row>
        <row r="325">
          <cell r="A325">
            <v>13020180</v>
          </cell>
          <cell r="E325" t="str">
            <v>13020180 - Research Instruments Sdn Bhd</v>
          </cell>
        </row>
        <row r="326">
          <cell r="A326">
            <v>13020175</v>
          </cell>
          <cell r="E326" t="str">
            <v>13020175 - Research Instruments Pte. Ltd.</v>
          </cell>
        </row>
        <row r="327">
          <cell r="A327">
            <v>13020170</v>
          </cell>
          <cell r="E327" t="str">
            <v>13020170 - Scientific Resources Pte Ltd</v>
          </cell>
        </row>
        <row r="328">
          <cell r="A328">
            <v>13020161</v>
          </cell>
          <cell r="E328" t="str">
            <v>13020161 - Medigene Sdn Bhd</v>
          </cell>
        </row>
        <row r="329">
          <cell r="A329">
            <v>13020160</v>
          </cell>
          <cell r="E329" t="str">
            <v>13020160 - Chemoscience Phils Inc</v>
          </cell>
        </row>
        <row r="330">
          <cell r="A330">
            <v>13020150</v>
          </cell>
          <cell r="E330" t="str">
            <v>13020150 - Chemoscience Pte Ltd</v>
          </cell>
        </row>
        <row r="331">
          <cell r="A331">
            <v>13020140</v>
          </cell>
          <cell r="E331" t="str">
            <v>13020140 - Chemoscience (Thailand) Co Ltd</v>
          </cell>
        </row>
        <row r="332">
          <cell r="A332">
            <v>13020131</v>
          </cell>
          <cell r="E332" t="str">
            <v>13020131 - Prov for diminution in value of investment-Chemoscience HK Ltd</v>
          </cell>
        </row>
        <row r="333">
          <cell r="A333">
            <v>13020130</v>
          </cell>
          <cell r="E333" t="str">
            <v>13020130 - Chemoscience Hong Kong Ltd</v>
          </cell>
        </row>
        <row r="334">
          <cell r="A334">
            <v>13020101</v>
          </cell>
          <cell r="E334" t="str">
            <v>13020101 - Prov for diminution in value of investment-PT Chemoscience</v>
          </cell>
        </row>
        <row r="335">
          <cell r="A335">
            <v>13020100</v>
          </cell>
          <cell r="E335" t="str">
            <v>13020100 - PT CHEMOSCIENCE INDONESIA</v>
          </cell>
        </row>
        <row r="336">
          <cell r="A336">
            <v>13020061</v>
          </cell>
          <cell r="E336" t="str">
            <v>13020061 - Prov for diminution in value of investment-Chemoinformatics Sdn Bhd</v>
          </cell>
        </row>
        <row r="337">
          <cell r="A337">
            <v>13020060</v>
          </cell>
          <cell r="E337" t="str">
            <v>13020060 - Chemoinformatics Sdn Bhd</v>
          </cell>
        </row>
        <row r="338">
          <cell r="A338">
            <v>13020051</v>
          </cell>
          <cell r="E338" t="str">
            <v>13020051 - Prov for diminution in value of investment-Chemoresources</v>
          </cell>
        </row>
        <row r="339">
          <cell r="A339">
            <v>13020050</v>
          </cell>
          <cell r="E339" t="str">
            <v>13020050 - Chemoresources Sdn Bhd</v>
          </cell>
        </row>
        <row r="340">
          <cell r="A340">
            <v>13020031</v>
          </cell>
          <cell r="E340" t="str">
            <v>13020031 - Prov for diminution in value of investment-Chemoscience (M)</v>
          </cell>
        </row>
        <row r="341">
          <cell r="A341">
            <v>13020030</v>
          </cell>
          <cell r="E341" t="str">
            <v>13020030 - Chemoscience Malaysia</v>
          </cell>
        </row>
        <row r="342">
          <cell r="A342">
            <v>14050020</v>
          </cell>
          <cell r="E342" t="str">
            <v>14050020 - United Overseas Bank (A/C:1743034924)</v>
          </cell>
        </row>
        <row r="343">
          <cell r="A343">
            <v>14050010</v>
          </cell>
          <cell r="E343" t="str">
            <v>14050010 - Alliance Bank (A/C:1403-7001-0000-969)</v>
          </cell>
        </row>
        <row r="344">
          <cell r="A344">
            <v>12060020</v>
          </cell>
          <cell r="D344" t="str">
            <v>BioFrontier</v>
          </cell>
          <cell r="E344" t="str">
            <v>12060020 - Right of Use Asset-cost</v>
          </cell>
        </row>
        <row r="345">
          <cell r="A345">
            <v>12050020</v>
          </cell>
          <cell r="E345" t="str">
            <v>12050020 - Signboard-cost</v>
          </cell>
        </row>
        <row r="346">
          <cell r="A346">
            <v>12045910</v>
          </cell>
          <cell r="D346" t="str">
            <v>CIM</v>
          </cell>
          <cell r="E346" t="str">
            <v>12045910 - Accum. Dep ren.</v>
          </cell>
        </row>
        <row r="347">
          <cell r="A347">
            <v>12045020</v>
          </cell>
          <cell r="E347" t="str">
            <v>12045020 - Renovation-cost</v>
          </cell>
        </row>
        <row r="348">
          <cell r="A348">
            <v>12040910</v>
          </cell>
          <cell r="D348" t="str">
            <v>CSP</v>
          </cell>
          <cell r="E348" t="str">
            <v>12040910 - Accum. Dep T/E</v>
          </cell>
        </row>
        <row r="349">
          <cell r="A349">
            <v>12040020</v>
          </cell>
          <cell r="E349" t="str">
            <v>12040020 - Tools &amp; Equipment-cost</v>
          </cell>
        </row>
        <row r="350">
          <cell r="A350">
            <v>12035910</v>
          </cell>
          <cell r="D350" t="str">
            <v>CIM</v>
          </cell>
          <cell r="E350" t="str">
            <v>12035910 - Accum. Dep E.F</v>
          </cell>
        </row>
        <row r="351">
          <cell r="A351">
            <v>12035020</v>
          </cell>
          <cell r="D351" t="str">
            <v>CIM</v>
          </cell>
          <cell r="E351" t="str">
            <v>12035020 - Electrical Fittings-cost</v>
          </cell>
        </row>
        <row r="352">
          <cell r="A352">
            <v>12030910</v>
          </cell>
          <cell r="D352" t="str">
            <v>Chemoscience PTE</v>
          </cell>
          <cell r="E352" t="str">
            <v>12030910 - Accum. Dep M/V</v>
          </cell>
        </row>
        <row r="353">
          <cell r="A353">
            <v>12030020</v>
          </cell>
          <cell r="D353" t="str">
            <v>MDG</v>
          </cell>
          <cell r="E353" t="str">
            <v>12030020 - Motor Vehicles-cost</v>
          </cell>
        </row>
        <row r="354">
          <cell r="A354">
            <v>12025911</v>
          </cell>
          <cell r="D354" t="str">
            <v>MDG</v>
          </cell>
          <cell r="E354" t="str">
            <v>12025911 - Accum. Dep machinery</v>
          </cell>
        </row>
        <row r="355">
          <cell r="A355">
            <v>12025910</v>
          </cell>
          <cell r="D355" t="str">
            <v>BioFrontier</v>
          </cell>
          <cell r="E355" t="str">
            <v>12025910 - Accum. Dep machineryRR</v>
          </cell>
        </row>
        <row r="356">
          <cell r="A356">
            <v>12025030</v>
          </cell>
          <cell r="D356" t="str">
            <v>MDG</v>
          </cell>
          <cell r="E356" t="str">
            <v>12025030 - Machinery-cost</v>
          </cell>
        </row>
        <row r="357">
          <cell r="A357">
            <v>12025020</v>
          </cell>
          <cell r="D357" t="str">
            <v>MDG</v>
          </cell>
          <cell r="E357" t="str">
            <v>12025020 - MachineryRR-cost</v>
          </cell>
        </row>
        <row r="358">
          <cell r="A358">
            <v>12020911</v>
          </cell>
          <cell r="E358" t="str">
            <v>12020911 - Accum.Dep computersRR</v>
          </cell>
        </row>
        <row r="359">
          <cell r="A359">
            <v>12020910</v>
          </cell>
          <cell r="D359" t="str">
            <v>BioFrontier</v>
          </cell>
          <cell r="E359" t="str">
            <v>12020910 - Accum. Dep computers</v>
          </cell>
        </row>
        <row r="360">
          <cell r="A360">
            <v>12020030</v>
          </cell>
          <cell r="E360" t="str">
            <v>12020030 - ComputerRR-cost</v>
          </cell>
        </row>
        <row r="361">
          <cell r="A361">
            <v>12020020</v>
          </cell>
          <cell r="D361" t="str">
            <v>CIM</v>
          </cell>
          <cell r="E361" t="str">
            <v>12020020 - Computers-cost</v>
          </cell>
        </row>
        <row r="362">
          <cell r="A362">
            <v>12015910</v>
          </cell>
          <cell r="D362" t="str">
            <v>BioFrontier</v>
          </cell>
          <cell r="E362" t="str">
            <v>12015910 - Accum. Dep Office Equipment</v>
          </cell>
        </row>
        <row r="363">
          <cell r="A363">
            <v>12015020</v>
          </cell>
          <cell r="D363" t="str">
            <v>CIM</v>
          </cell>
          <cell r="E363" t="str">
            <v>12015020 - Office Equipment-cost</v>
          </cell>
        </row>
        <row r="364">
          <cell r="A364">
            <v>12010910</v>
          </cell>
          <cell r="D364" t="str">
            <v>Chemoscience PTE</v>
          </cell>
          <cell r="E364" t="str">
            <v>12010910 - Accum. Dep Furniture and Fittings</v>
          </cell>
        </row>
        <row r="365">
          <cell r="A365">
            <v>12010020</v>
          </cell>
          <cell r="D365" t="str">
            <v>CIM</v>
          </cell>
          <cell r="E365" t="str">
            <v>12010020 - Furniture &amp; Fittings-cost</v>
          </cell>
        </row>
        <row r="366">
          <cell r="A366">
            <v>11020000</v>
          </cell>
          <cell r="E366" t="str">
            <v>11020000 - Goodwill</v>
          </cell>
        </row>
        <row r="367">
          <cell r="A367">
            <v>14024040</v>
          </cell>
          <cell r="D367" t="str">
            <v>CRM</v>
          </cell>
          <cell r="E367" t="str">
            <v>14024040 - Amount Owing By Related Companies (Subsi) - Non Trade</v>
          </cell>
        </row>
        <row r="368">
          <cell r="A368">
            <v>631500</v>
          </cell>
          <cell r="D368" t="str">
            <v>RI Technologies</v>
          </cell>
          <cell r="E368" t="e">
            <v>#N/A</v>
          </cell>
        </row>
        <row r="369">
          <cell r="A369">
            <v>14010040</v>
          </cell>
          <cell r="B369">
            <v>14010040</v>
          </cell>
          <cell r="D369" t="str">
            <v>CRM</v>
          </cell>
          <cell r="E369" t="str">
            <v>14010040 - Other Debtors - Rel Co</v>
          </cell>
        </row>
        <row r="370">
          <cell r="A370">
            <v>83523000</v>
          </cell>
          <cell r="D370" t="str">
            <v>RI Sdn</v>
          </cell>
          <cell r="E370" t="str">
            <v>83523000 - Audit Fees</v>
          </cell>
        </row>
        <row r="371">
          <cell r="A371">
            <v>14021000</v>
          </cell>
          <cell r="C371" t="str">
            <v>N</v>
          </cell>
          <cell r="D371" t="str">
            <v>CPM</v>
          </cell>
          <cell r="E371" t="str">
            <v>14021000 - Deposits-Adhoc</v>
          </cell>
        </row>
        <row r="372">
          <cell r="A372">
            <v>13020195</v>
          </cell>
          <cell r="E372" t="str">
            <v>13020195 - Hausen Bernstein Co Ltd</v>
          </cell>
        </row>
        <row r="373">
          <cell r="A373">
            <v>14026060</v>
          </cell>
          <cell r="E373" t="str">
            <v>14026060 - Other Recoverable-Chemoscience Thailand</v>
          </cell>
        </row>
        <row r="374">
          <cell r="A374">
            <v>14026130</v>
          </cell>
          <cell r="E374" t="str">
            <v>14026130 - Other Recoverable-Chemoscience Phils Inc</v>
          </cell>
        </row>
        <row r="375">
          <cell r="A375">
            <v>14026190</v>
          </cell>
          <cell r="E375" t="str">
            <v>14026190 - Other Recoverable-Scientific Resources Pte Ltd</v>
          </cell>
        </row>
        <row r="376">
          <cell r="A376">
            <v>14026200</v>
          </cell>
          <cell r="E376" t="str">
            <v>14026200 - Other Recoverable-Research Instruments Pte Ltd</v>
          </cell>
        </row>
        <row r="377">
          <cell r="A377">
            <v>14026220</v>
          </cell>
          <cell r="E377" t="str">
            <v>14026220 - Other Recoverable-Biofrontier Technology Pte Ltd</v>
          </cell>
        </row>
        <row r="378">
          <cell r="A378">
            <v>14026230</v>
          </cell>
          <cell r="E378" t="str">
            <v>14026230 - Other Recoverable-Research Instruments Vietnam Company Ltd</v>
          </cell>
        </row>
        <row r="379">
          <cell r="A379">
            <v>14026240</v>
          </cell>
          <cell r="E379" t="str">
            <v>14026240 - Other Recoverable-Hausen Bernstein Co Ltd</v>
          </cell>
        </row>
        <row r="380">
          <cell r="A380">
            <v>14050610</v>
          </cell>
          <cell r="E380" t="str">
            <v>14050610 - F.Deposit-CIMB-50011732700060-IHP</v>
          </cell>
        </row>
        <row r="381">
          <cell r="A381">
            <v>14050611</v>
          </cell>
          <cell r="E381" t="str">
            <v>14050611 - F.Deposit-CIMB-50011732700061-IHP</v>
          </cell>
        </row>
        <row r="382">
          <cell r="A382">
            <v>21025200</v>
          </cell>
          <cell r="E382" t="str">
            <v>21025200 - Loan-Research Instruments Sdn Bhd</v>
          </cell>
        </row>
        <row r="383">
          <cell r="A383">
            <v>21025250</v>
          </cell>
          <cell r="E383" t="str">
            <v>21025250 - Loan-Chemoinformatics Sdn Bhd</v>
          </cell>
        </row>
        <row r="384">
          <cell r="A384">
            <v>21035436</v>
          </cell>
          <cell r="E384" t="str">
            <v>21035436 - HP-CIMB FACTORLEASE - AGREEMENT NO. PA/23/03/009 (EXPIRED MAR2026)</v>
          </cell>
        </row>
        <row r="385">
          <cell r="A385">
            <v>21035437</v>
          </cell>
          <cell r="E385" t="str">
            <v>21035437 - HP-CIMB FACTORLEASE - AGREEMENT NO. PA/23/10/050 (EXPIRED SEP2026)</v>
          </cell>
        </row>
        <row r="386">
          <cell r="A386">
            <v>80511020</v>
          </cell>
          <cell r="E386" t="str">
            <v>80511020 - Lorry/Air Freight-NR</v>
          </cell>
        </row>
        <row r="387">
          <cell r="A387">
            <v>82520032</v>
          </cell>
          <cell r="E387" t="str">
            <v>82520032 - Maintenance-Store-TX</v>
          </cell>
        </row>
        <row r="388">
          <cell r="A388">
            <v>82541020</v>
          </cell>
          <cell r="E388" t="str">
            <v>82541020 - Printing &amp; Stationery-NR</v>
          </cell>
        </row>
        <row r="389">
          <cell r="A389">
            <v>74510000</v>
          </cell>
          <cell r="E389" t="str">
            <v>74510000 - Other Income-Compensation</v>
          </cell>
        </row>
        <row r="390">
          <cell r="A390">
            <v>14025140</v>
          </cell>
          <cell r="D390" t="str">
            <v>CPM</v>
          </cell>
          <cell r="E390" t="str">
            <v>14025140 - Loan to Medigene Sdn Bhd</v>
          </cell>
        </row>
        <row r="391">
          <cell r="A391">
            <v>14045050</v>
          </cell>
          <cell r="C391" t="str">
            <v>N</v>
          </cell>
          <cell r="D391" t="str">
            <v>CPM</v>
          </cell>
          <cell r="E391" t="str">
            <v>14045050 - Petty Cash-Analytical</v>
          </cell>
        </row>
        <row r="392">
          <cell r="A392">
            <v>14045055</v>
          </cell>
          <cell r="C392" t="str">
            <v>N</v>
          </cell>
          <cell r="D392" t="str">
            <v>CPM</v>
          </cell>
          <cell r="E392" t="str">
            <v>14045055 - Petty Cash - HC</v>
          </cell>
        </row>
        <row r="393">
          <cell r="A393">
            <v>13020070</v>
          </cell>
          <cell r="D393" t="str">
            <v>CPM</v>
          </cell>
          <cell r="E393" t="str">
            <v>13020070 - Chemoresearch Sdn Bhd</v>
          </cell>
        </row>
        <row r="394">
          <cell r="A394">
            <v>12060910</v>
          </cell>
          <cell r="B394">
            <v>12060910</v>
          </cell>
          <cell r="D394" t="str">
            <v>CRM</v>
          </cell>
          <cell r="E394" t="str">
            <v>12060910 - Accum.Dep ROU</v>
          </cell>
        </row>
        <row r="395">
          <cell r="A395">
            <v>21015075</v>
          </cell>
          <cell r="C395" t="str">
            <v>N</v>
          </cell>
          <cell r="D395" t="str">
            <v>CPM</v>
          </cell>
          <cell r="E395" t="str">
            <v>21015075 - Loan-Bio-Rev Pte Ltd</v>
          </cell>
        </row>
        <row r="396">
          <cell r="A396">
            <v>21035390</v>
          </cell>
          <cell r="C396" t="str">
            <v>N</v>
          </cell>
          <cell r="D396" t="str">
            <v>CPM</v>
          </cell>
          <cell r="E396" t="str">
            <v>21035390 - HP-AFFIN Bank-1 unit HINO (VAG2854) - RM1,975 due: 19/6/2022</v>
          </cell>
        </row>
        <row r="397">
          <cell r="A397">
            <v>21035421</v>
          </cell>
          <cell r="C397" t="str">
            <v>N</v>
          </cell>
          <cell r="D397" t="str">
            <v>CPM</v>
          </cell>
          <cell r="E397" t="str">
            <v>21035421 - HP-CIMB FACTORLEASE - AGREEMENT NO. PA/19/11/042 DUE SEPT 2022</v>
          </cell>
        </row>
        <row r="398">
          <cell r="A398">
            <v>21045050</v>
          </cell>
          <cell r="C398" t="str">
            <v>N</v>
          </cell>
          <cell r="D398" t="str">
            <v>CPM</v>
          </cell>
          <cell r="E398" t="str">
            <v>21045050 - Short Term Loan</v>
          </cell>
        </row>
        <row r="399">
          <cell r="A399" t="str">
            <v>Loss on dimumition in value of investments</v>
          </cell>
          <cell r="E399" t="str">
            <v>Loss on dimumition in value of investments</v>
          </cell>
        </row>
        <row r="400">
          <cell r="A400" t="str">
            <v xml:space="preserve">Other Bank Balances </v>
          </cell>
          <cell r="E400" t="str">
            <v xml:space="preserve">Other Bank Balances </v>
          </cell>
        </row>
        <row r="401">
          <cell r="A401" t="str">
            <v>21035438NC</v>
          </cell>
        </row>
        <row r="402">
          <cell r="A402" t="str">
            <v>Lease Liabilities -NC</v>
          </cell>
          <cell r="E402" t="str">
            <v>Lease Liabilities -NC</v>
          </cell>
        </row>
        <row r="403">
          <cell r="A403" t="str">
            <v>21050080NC</v>
          </cell>
        </row>
        <row r="404">
          <cell r="A404" t="str">
            <v>21050090NC</v>
          </cell>
        </row>
        <row r="405">
          <cell r="A405" t="str">
            <v>21050050NC</v>
          </cell>
        </row>
        <row r="406">
          <cell r="A406" t="str">
            <v>21050040NC</v>
          </cell>
        </row>
        <row r="407">
          <cell r="A407">
            <v>14006000</v>
          </cell>
          <cell r="E407" t="str">
            <v>Inventory - Goods in transit</v>
          </cell>
        </row>
        <row r="408">
          <cell r="A408">
            <v>21031060</v>
          </cell>
          <cell r="E408" t="str">
            <v>Amount Owing To Related Companies (Associate) - Non Trade</v>
          </cell>
        </row>
        <row r="409">
          <cell r="A409">
            <v>80551020</v>
          </cell>
          <cell r="E409" t="str">
            <v>Packaging Material-NR</v>
          </cell>
        </row>
        <row r="410">
          <cell r="A410">
            <v>82520014</v>
          </cell>
          <cell r="E410" t="str">
            <v>Maintenance-Office-OP</v>
          </cell>
        </row>
        <row r="411">
          <cell r="A411">
            <v>21025350</v>
          </cell>
          <cell r="E411" t="str">
            <v>21025350 - Loan-Hausen Bernstein Co Ltd</v>
          </cell>
        </row>
        <row r="412">
          <cell r="A412">
            <v>21025400</v>
          </cell>
          <cell r="E412" t="str">
            <v>21025400 - Loan-RI Techologies Limited</v>
          </cell>
        </row>
        <row r="413">
          <cell r="A413">
            <v>21025450</v>
          </cell>
          <cell r="E413" t="str">
            <v>21025450 - Loan-Chemoscience (Thailand) Co Ltd</v>
          </cell>
        </row>
        <row r="414">
          <cell r="A414">
            <v>84061000</v>
          </cell>
          <cell r="E414" t="str">
            <v>84061000 - Indirect Tax</v>
          </cell>
        </row>
        <row r="415">
          <cell r="A415">
            <v>32100000</v>
          </cell>
          <cell r="E415" t="str">
            <v>32100000 - Share based payment reserve (SOCIE)</v>
          </cell>
        </row>
        <row r="416">
          <cell r="A416">
            <v>21010015</v>
          </cell>
          <cell r="E416" t="str">
            <v>21010015 - Trade creditors (GIT)</v>
          </cell>
        </row>
        <row r="417">
          <cell r="A417" t="str">
            <v xml:space="preserve">Loans - Everlife </v>
          </cell>
          <cell r="E417" t="str">
            <v xml:space="preserve">Loans - Everlife </v>
          </cell>
        </row>
        <row r="423">
          <cell r="A423" t="str">
            <v>Interest accrued and not due -(OFCL)</v>
          </cell>
          <cell r="E423" t="str">
            <v>Interest accrued and not due -(OFCL)</v>
          </cell>
        </row>
        <row r="424">
          <cell r="A424" t="str">
            <v>Provision for leave Encashment</v>
          </cell>
        </row>
        <row r="425">
          <cell r="A425" t="str">
            <v>14015000NC</v>
          </cell>
        </row>
        <row r="426">
          <cell r="A426" t="str">
            <v xml:space="preserve">Prepayments EIR </v>
          </cell>
          <cell r="E426" t="str">
            <v xml:space="preserve">Prepayments EIR </v>
          </cell>
        </row>
        <row r="427">
          <cell r="A427" t="str">
            <v>Equipment loan from banks NC</v>
          </cell>
          <cell r="E427" t="str">
            <v>Equipment loan from banks NC</v>
          </cell>
        </row>
        <row r="428">
          <cell r="A428" t="str">
            <v>Equipment loan from banks C</v>
          </cell>
          <cell r="E428" t="str">
            <v>Equipment loan from banks C</v>
          </cell>
        </row>
        <row r="429">
          <cell r="A429" t="str">
            <v>21010050</v>
          </cell>
          <cell r="E429" t="str">
            <v>21010050 - Trade Creditors-Allocation A/C</v>
          </cell>
        </row>
        <row r="430">
          <cell r="A430" t="str">
            <v>Rates and Taxes</v>
          </cell>
          <cell r="E430" t="str">
            <v>Rates and Taxes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"/>
  <sheetViews>
    <sheetView tabSelected="1" workbookViewId="0">
      <selection activeCell="G9" sqref="G9"/>
    </sheetView>
  </sheetViews>
  <sheetFormatPr defaultRowHeight="14.5"/>
  <cols>
    <col min="1" max="1" width="10.7265625" style="33" bestFit="1" customWidth="1"/>
    <col min="2" max="2" width="48.36328125" style="33" bestFit="1" customWidth="1"/>
    <col min="3" max="3" width="10" style="33" bestFit="1" customWidth="1"/>
    <col min="4" max="4" width="10" bestFit="1" customWidth="1"/>
    <col min="5" max="5" width="10.7265625" bestFit="1" customWidth="1"/>
  </cols>
  <sheetData>
    <row r="1" spans="1:5">
      <c r="A1" s="25" t="s">
        <v>0</v>
      </c>
      <c r="B1" s="25" t="s">
        <v>1</v>
      </c>
      <c r="C1" s="25" t="s">
        <v>2</v>
      </c>
      <c r="D1" s="1" t="s">
        <v>3</v>
      </c>
      <c r="E1" s="1" t="s">
        <v>4</v>
      </c>
    </row>
    <row r="2" spans="1:5">
      <c r="A2" s="7">
        <v>14025090</v>
      </c>
      <c r="B2" s="7" t="s">
        <v>5</v>
      </c>
      <c r="C2" s="7">
        <v>57521</v>
      </c>
      <c r="D2" s="2"/>
      <c r="E2" s="3">
        <f t="shared" ref="E2:E3" si="0">C2-D2</f>
        <v>57521</v>
      </c>
    </row>
    <row r="3" spans="1:5">
      <c r="A3" s="7">
        <v>85035000</v>
      </c>
      <c r="B3" s="7" t="s">
        <v>6</v>
      </c>
      <c r="C3" s="8"/>
      <c r="D3" s="3">
        <v>57521</v>
      </c>
      <c r="E3" s="3">
        <f t="shared" si="0"/>
        <v>-57521</v>
      </c>
    </row>
    <row r="4" spans="1:5">
      <c r="A4" s="7">
        <v>21031030</v>
      </c>
      <c r="B4" s="7" t="s">
        <v>7</v>
      </c>
      <c r="C4" s="8">
        <v>411.04140000000001</v>
      </c>
      <c r="D4" s="3"/>
      <c r="E4" s="3">
        <f t="shared" ref="E4:E5" si="1">C4-D4</f>
        <v>411.04140000000001</v>
      </c>
    </row>
    <row r="5" spans="1:5">
      <c r="A5" s="7">
        <v>14005000</v>
      </c>
      <c r="B5" s="7" t="s">
        <v>8</v>
      </c>
      <c r="C5" s="8"/>
      <c r="D5" s="3">
        <v>411.04140000000001</v>
      </c>
      <c r="E5" s="3">
        <f t="shared" si="1"/>
        <v>-411.04140000000001</v>
      </c>
    </row>
    <row r="6" spans="1:5">
      <c r="A6" s="7">
        <v>14026050</v>
      </c>
      <c r="B6" s="7" t="s">
        <v>9</v>
      </c>
      <c r="C6" s="8">
        <v>3766.7838000000002</v>
      </c>
      <c r="D6" s="3"/>
      <c r="E6" s="3">
        <f t="shared" ref="E6:E7" si="2">C6-D6</f>
        <v>3766.7838000000002</v>
      </c>
    </row>
    <row r="7" spans="1:5">
      <c r="A7" s="7">
        <v>14024040</v>
      </c>
      <c r="B7" s="7" t="s">
        <v>10</v>
      </c>
      <c r="C7" s="8"/>
      <c r="D7" s="3">
        <v>3766.7838000000002</v>
      </c>
      <c r="E7" s="3">
        <f t="shared" si="2"/>
        <v>-3766.7838000000002</v>
      </c>
    </row>
    <row r="8" spans="1:5">
      <c r="A8" s="7">
        <v>85030000</v>
      </c>
      <c r="B8" s="7" t="s">
        <v>11</v>
      </c>
      <c r="C8" s="8"/>
      <c r="D8" s="3">
        <v>78063</v>
      </c>
      <c r="E8" s="3">
        <f t="shared" ref="E8:E9" si="3">C8-D8</f>
        <v>-78063</v>
      </c>
    </row>
    <row r="9" spans="1:5">
      <c r="A9" s="7">
        <v>14025120</v>
      </c>
      <c r="B9" s="7" t="s">
        <v>12</v>
      </c>
      <c r="C9" s="8">
        <v>78063</v>
      </c>
      <c r="D9" s="3"/>
      <c r="E9" s="3">
        <f t="shared" si="3"/>
        <v>78063</v>
      </c>
    </row>
    <row r="10" spans="1:5">
      <c r="A10" s="7">
        <v>14025120</v>
      </c>
      <c r="B10" s="7" t="s">
        <v>13</v>
      </c>
      <c r="C10" s="8"/>
      <c r="D10" s="3">
        <v>53962</v>
      </c>
      <c r="E10" s="3">
        <f t="shared" ref="E10:E11" si="4">C10-D10</f>
        <v>-53962</v>
      </c>
    </row>
    <row r="11" spans="1:5">
      <c r="A11" s="7">
        <v>85035030</v>
      </c>
      <c r="B11" s="7" t="s">
        <v>14</v>
      </c>
      <c r="C11" s="8">
        <v>53962</v>
      </c>
      <c r="D11" s="3"/>
      <c r="E11" s="3">
        <f t="shared" si="4"/>
        <v>53962</v>
      </c>
    </row>
    <row r="12" spans="1:5">
      <c r="A12" s="7">
        <v>21025250</v>
      </c>
      <c r="B12" s="7" t="str">
        <f>VLOOKUP(A12,[1]TB_final!$A:$E,5,0)</f>
        <v>21025250 - Loan-Chemoinformatics Sdn Bhd</v>
      </c>
      <c r="C12" s="8"/>
      <c r="D12" s="5">
        <f>4413302*0</f>
        <v>0</v>
      </c>
      <c r="E12" s="3">
        <f t="shared" ref="E12:E15" si="5">C12-D12</f>
        <v>0</v>
      </c>
    </row>
    <row r="13" spans="1:5">
      <c r="A13" s="7">
        <v>81510000</v>
      </c>
      <c r="B13" s="7" t="str">
        <f>VLOOKUP(A13,[1]TB_final!$A:$E,5,0)</f>
        <v>81510000 - Consultancy Fee</v>
      </c>
      <c r="C13" s="8">
        <f>1482500*0</f>
        <v>0</v>
      </c>
      <c r="D13" s="3"/>
      <c r="E13" s="3">
        <f t="shared" si="5"/>
        <v>0</v>
      </c>
    </row>
    <row r="14" spans="1:5">
      <c r="A14" s="7">
        <v>82555000</v>
      </c>
      <c r="B14" s="7" t="str">
        <f>VLOOKUP(A14,[1]TB_final!$A:$E,5,0)</f>
        <v>82555000 - Licences/Stamp Duty</v>
      </c>
      <c r="C14" s="8">
        <f>325060*0</f>
        <v>0</v>
      </c>
      <c r="D14" s="3"/>
      <c r="E14" s="3">
        <f t="shared" si="5"/>
        <v>0</v>
      </c>
    </row>
    <row r="15" spans="1:5">
      <c r="A15" s="7">
        <v>85020060</v>
      </c>
      <c r="B15" s="7" t="str">
        <f>VLOOKUP(A15,[1]TB_final!$A:$E,5,0)</f>
        <v>85020060 - Bank Interest- Term loan</v>
      </c>
      <c r="C15" s="8">
        <f>2605742*0</f>
        <v>0</v>
      </c>
      <c r="D15" s="3"/>
      <c r="E15" s="3">
        <f t="shared" si="5"/>
        <v>0</v>
      </c>
    </row>
    <row r="16" spans="1:5">
      <c r="A16" s="7">
        <v>85035025</v>
      </c>
      <c r="B16" s="7" t="str">
        <f>VLOOKUP(A16,[1]TB_final!$A:$E,5,0)</f>
        <v>85035025 - Exchange Gain / Loss-AR (Non-Trade)-OA</v>
      </c>
      <c r="C16" s="8">
        <f>36321.02*0</f>
        <v>0</v>
      </c>
      <c r="D16" s="3"/>
      <c r="E16" s="3">
        <f>C16</f>
        <v>0</v>
      </c>
    </row>
    <row r="17" spans="1:5">
      <c r="A17" s="7">
        <v>14010040</v>
      </c>
      <c r="B17" s="7" t="str">
        <f>VLOOKUP(A17,[1]TB_final!$A:$E,5,0)</f>
        <v>14010040 - Other Debtors - Rel Co</v>
      </c>
      <c r="C17" s="8"/>
      <c r="D17" s="3">
        <f>36321.02*0</f>
        <v>0</v>
      </c>
      <c r="E17" s="3">
        <f>-D17</f>
        <v>0</v>
      </c>
    </row>
    <row r="18" spans="1:5">
      <c r="A18" s="7">
        <v>82015100</v>
      </c>
      <c r="B18" s="7" t="str">
        <f>VLOOKUP(A18,[1]TB_final!$A:$E,5,0)</f>
        <v>82015100 - Travelling Overseas</v>
      </c>
      <c r="C18" s="8">
        <v>5883.5543700779999</v>
      </c>
      <c r="D18" s="3"/>
      <c r="E18" s="3">
        <f>C18</f>
        <v>5883.5543700779999</v>
      </c>
    </row>
    <row r="19" spans="1:5">
      <c r="A19" s="7">
        <v>21031030</v>
      </c>
      <c r="B19" s="7" t="str">
        <f>VLOOKUP(A19,[1]TB_final!$A:$E,5,0)</f>
        <v>21031030 - Amount Owing To Related Companies (Subsi) - Trade</v>
      </c>
      <c r="C19" s="8"/>
      <c r="D19" s="3">
        <v>5883.5543700779999</v>
      </c>
      <c r="E19" s="3">
        <f>-D19</f>
        <v>-5883.5543700779999</v>
      </c>
    </row>
    <row r="20" spans="1:5">
      <c r="A20" s="7">
        <v>21031030</v>
      </c>
      <c r="B20" s="7" t="str">
        <f>VLOOKUP(A20,[1]TB_final!$A:$E,5,0)</f>
        <v>21031030 - Amount Owing To Related Companies (Subsi) - Trade</v>
      </c>
      <c r="C20" s="8">
        <v>4880.4968340000014</v>
      </c>
      <c r="D20" s="3"/>
      <c r="E20" s="3">
        <f>C20</f>
        <v>4880.4968340000014</v>
      </c>
    </row>
    <row r="21" spans="1:5">
      <c r="A21" s="7">
        <v>85035010</v>
      </c>
      <c r="B21" s="7" t="str">
        <f>VLOOKUP(A21,[1]TB_final!$A:$E,5,0)</f>
        <v>85035010 - Exchange Gain/Loss-AP (Trade)-OA</v>
      </c>
      <c r="C21" s="8"/>
      <c r="D21" s="3">
        <v>4880.4968340000014</v>
      </c>
      <c r="E21" s="3">
        <f>-D21</f>
        <v>-4880.4968340000014</v>
      </c>
    </row>
    <row r="22" spans="1:5">
      <c r="A22" s="7">
        <v>21031030</v>
      </c>
      <c r="B22" s="7" t="str">
        <f>VLOOKUP(A22,[1]TB_final!$A:$E,5,0)</f>
        <v>21031030 - Amount Owing To Related Companies (Subsi) - Trade</v>
      </c>
      <c r="C22" s="8">
        <v>45.726768</v>
      </c>
      <c r="D22" s="3"/>
      <c r="E22" s="3">
        <f>C22</f>
        <v>45.726768</v>
      </c>
    </row>
    <row r="23" spans="1:5">
      <c r="A23" s="7">
        <v>82015100</v>
      </c>
      <c r="B23" s="7" t="str">
        <f>VLOOKUP(A23,[1]TB_final!$A:$E,5,0)</f>
        <v>82015100 - Travelling Overseas</v>
      </c>
      <c r="C23" s="8"/>
      <c r="D23" s="3">
        <v>45.726768</v>
      </c>
      <c r="E23" s="3">
        <f>-D23</f>
        <v>-45.726768</v>
      </c>
    </row>
    <row r="24" spans="1:5">
      <c r="A24" s="7">
        <v>85030000</v>
      </c>
      <c r="B24" s="7" t="str">
        <f>VLOOKUP(A24,[1]TB_final!$A:$E,5,0)</f>
        <v>85030000 - Other Interest - Loan Creditor</v>
      </c>
      <c r="C24" s="8">
        <v>72941.949791999999</v>
      </c>
      <c r="D24" s="3"/>
      <c r="E24" s="5">
        <f>C24</f>
        <v>72941.949791999999</v>
      </c>
    </row>
    <row r="25" spans="1:5">
      <c r="A25" s="7">
        <v>21031040</v>
      </c>
      <c r="B25" s="7" t="str">
        <f>VLOOKUP(A25,[1]TB_final!$A:$E,5,0)</f>
        <v>21031040 - Amount Owing To Related Companies (Subsi) - Non Trade</v>
      </c>
      <c r="C25" s="8"/>
      <c r="D25" s="3">
        <v>72941.949791999999</v>
      </c>
      <c r="E25" s="3">
        <f>-D25</f>
        <v>-72941.949791999999</v>
      </c>
    </row>
    <row r="26" spans="1:5">
      <c r="A26" s="7">
        <v>21031030</v>
      </c>
      <c r="B26" s="7" t="str">
        <f>VLOOKUP(A26,[1]TB_final!$A:$E,5,0)</f>
        <v>21031030 - Amount Owing To Related Companies (Subsi) - Trade</v>
      </c>
      <c r="C26" s="8">
        <v>381.74279999999999</v>
      </c>
      <c r="D26" s="3"/>
      <c r="E26" s="3">
        <f>C26</f>
        <v>381.74279999999999</v>
      </c>
    </row>
    <row r="27" spans="1:5">
      <c r="A27" s="7">
        <v>14005000</v>
      </c>
      <c r="B27" s="7" t="str">
        <f>VLOOKUP(A27,[1]TB_final!$A:$E,5,0)</f>
        <v>14005000 - Closing Stock</v>
      </c>
      <c r="C27" s="8"/>
      <c r="D27" s="3">
        <f>C26</f>
        <v>381.74279999999999</v>
      </c>
      <c r="E27" s="3">
        <f>-D27</f>
        <v>-381.74279999999999</v>
      </c>
    </row>
    <row r="28" spans="1:5">
      <c r="A28" s="7">
        <v>14026050</v>
      </c>
      <c r="B28" s="7" t="str">
        <f>VLOOKUP(A28,[1]TB_final!$A:$E,5,0)</f>
        <v>14026050 - Other Recoverable-Chemoscience Singapapore</v>
      </c>
      <c r="C28" s="8">
        <v>3766.7838000000002</v>
      </c>
      <c r="D28" s="3"/>
      <c r="E28" s="3">
        <f>C28</f>
        <v>3766.7838000000002</v>
      </c>
    </row>
    <row r="29" spans="1:5">
      <c r="A29" s="7">
        <v>14024040</v>
      </c>
      <c r="B29" s="7" t="str">
        <f>VLOOKUP(A29,[1]TB_final!$A:$E,5,0)</f>
        <v>14024040 - Amount Owing By Related Companies (Subsi) - Non Trade</v>
      </c>
      <c r="C29" s="8"/>
      <c r="D29" s="3">
        <v>3766.7838000000002</v>
      </c>
      <c r="E29" s="3">
        <f>-D29</f>
        <v>-3766.7838000000002</v>
      </c>
    </row>
    <row r="30" spans="1:5">
      <c r="A30" s="7">
        <v>63011000</v>
      </c>
      <c r="B30" s="7" t="str">
        <f>VLOOKUP(A30,[1]TB_final!$A:$E,5,0)</f>
        <v>63011000 - Purchase Others</v>
      </c>
      <c r="C30" s="8">
        <v>12823.550639999999</v>
      </c>
      <c r="D30" s="3"/>
      <c r="E30" s="5">
        <f>C30</f>
        <v>12823.550639999999</v>
      </c>
    </row>
    <row r="31" spans="1:5">
      <c r="A31" s="7">
        <v>21010010</v>
      </c>
      <c r="B31" s="7" t="str">
        <f>VLOOKUP(A31,[1]TB_final!$A:$E,5,0)</f>
        <v>21010010 - Trade Creditors-Foreign</v>
      </c>
      <c r="C31" s="8"/>
      <c r="D31" s="3">
        <v>12823.550639999999</v>
      </c>
      <c r="E31" s="5">
        <f>-D31</f>
        <v>-12823.550639999999</v>
      </c>
    </row>
    <row r="32" spans="1:5">
      <c r="A32" s="26">
        <v>14005000</v>
      </c>
      <c r="B32" s="7" t="str">
        <f>VLOOKUP(A32,[1]TB_final!$A:$E,5,0)</f>
        <v>14005000 - Closing Stock</v>
      </c>
      <c r="C32" s="8">
        <v>4680</v>
      </c>
      <c r="D32" s="3"/>
      <c r="E32" s="5">
        <f t="shared" ref="E32:E49" si="6">C32-D32</f>
        <v>4680</v>
      </c>
    </row>
    <row r="33" spans="1:5">
      <c r="A33" s="26">
        <v>21031030</v>
      </c>
      <c r="B33" s="7" t="str">
        <f>VLOOKUP(A33,[1]TB_final!$A:$E,5,0)</f>
        <v>21031030 - Amount Owing To Related Companies (Subsi) - Trade</v>
      </c>
      <c r="C33" s="8"/>
      <c r="D33" s="3">
        <v>4680</v>
      </c>
      <c r="E33" s="5">
        <f t="shared" si="6"/>
        <v>-4680</v>
      </c>
    </row>
    <row r="34" spans="1:5">
      <c r="A34" s="27">
        <v>85030000</v>
      </c>
      <c r="B34" s="7" t="str">
        <f>VLOOKUP(A34,[1]TB_final!$A:$E,5,0)</f>
        <v>85030000 - Other Interest - Loan Creditor</v>
      </c>
      <c r="C34" s="8">
        <v>77625.633512</v>
      </c>
      <c r="D34" s="3"/>
      <c r="E34" s="5">
        <f t="shared" si="6"/>
        <v>77625.633512</v>
      </c>
    </row>
    <row r="35" spans="1:5">
      <c r="A35" s="27">
        <v>21031040</v>
      </c>
      <c r="B35" s="7" t="str">
        <f>VLOOKUP(A35,[1]TB_final!$A:$E,5,0)</f>
        <v>21031040 - Amount Owing To Related Companies (Subsi) - Non Trade</v>
      </c>
      <c r="C35" s="8"/>
      <c r="D35" s="3">
        <v>77625.633512</v>
      </c>
      <c r="E35" s="3">
        <f t="shared" si="6"/>
        <v>-77625.633512</v>
      </c>
    </row>
    <row r="36" spans="1:5">
      <c r="A36" s="26">
        <v>21031030</v>
      </c>
      <c r="B36" s="7" t="str">
        <f>VLOOKUP(A36,[1]TB_final!$A:$E,5,0)</f>
        <v>21031030 - Amount Owing To Related Companies (Subsi) - Trade</v>
      </c>
      <c r="C36" s="8">
        <v>381.74279999999999</v>
      </c>
      <c r="D36" s="3"/>
      <c r="E36" s="5">
        <f t="shared" si="6"/>
        <v>381.74279999999999</v>
      </c>
    </row>
    <row r="37" spans="1:5">
      <c r="A37" s="26">
        <v>14005000</v>
      </c>
      <c r="B37" s="7" t="str">
        <f>VLOOKUP(A37,[1]TB_final!$A:$E,5,0)</f>
        <v>14005000 - Closing Stock</v>
      </c>
      <c r="C37" s="8"/>
      <c r="D37" s="3">
        <v>381.74279999999999</v>
      </c>
      <c r="E37" s="3">
        <f t="shared" si="6"/>
        <v>-381.74279999999999</v>
      </c>
    </row>
    <row r="38" spans="1:5">
      <c r="A38" s="26">
        <v>14026050</v>
      </c>
      <c r="B38" s="7" t="str">
        <f>VLOOKUP(A38,[1]TB_final!$A:$E,5,0)</f>
        <v>14026050 - Other Recoverable-Chemoscience Singapapore</v>
      </c>
      <c r="C38" s="8">
        <v>2593.37</v>
      </c>
      <c r="D38" s="3"/>
      <c r="E38" s="5">
        <f t="shared" si="6"/>
        <v>2593.37</v>
      </c>
    </row>
    <row r="39" spans="1:5">
      <c r="A39" s="26">
        <v>14024040</v>
      </c>
      <c r="B39" s="7" t="str">
        <f>VLOOKUP(A39,[1]TB_final!$A:$E,5,0)</f>
        <v>14024040 - Amount Owing By Related Companies (Subsi) - Non Trade</v>
      </c>
      <c r="C39" s="8"/>
      <c r="D39" s="3">
        <v>2593.37</v>
      </c>
      <c r="E39" s="3">
        <f t="shared" si="6"/>
        <v>-2593.37</v>
      </c>
    </row>
    <row r="40" spans="1:5">
      <c r="A40" s="26">
        <v>14026050</v>
      </c>
      <c r="B40" s="7" t="str">
        <f>VLOOKUP(A40,[1]TB_final!$A:$E,5,0)</f>
        <v>14026050 - Other Recoverable-Chemoscience Singapapore</v>
      </c>
      <c r="C40" s="8">
        <v>160.02906000000002</v>
      </c>
      <c r="D40" s="3"/>
      <c r="E40" s="5">
        <f t="shared" si="6"/>
        <v>160.02906000000002</v>
      </c>
    </row>
    <row r="41" spans="1:5">
      <c r="A41" s="26">
        <v>14024040</v>
      </c>
      <c r="B41" s="7" t="str">
        <f>VLOOKUP(A41,[1]TB_final!$A:$E,5,0)</f>
        <v>14024040 - Amount Owing By Related Companies (Subsi) - Non Trade</v>
      </c>
      <c r="C41" s="8"/>
      <c r="D41" s="3">
        <v>160.02906000000002</v>
      </c>
      <c r="E41" s="3">
        <f t="shared" si="6"/>
        <v>-160.02906000000002</v>
      </c>
    </row>
    <row r="42" spans="1:5">
      <c r="A42" s="26">
        <v>14026050</v>
      </c>
      <c r="B42" s="7" t="str">
        <f>VLOOKUP(A42,[1]TB_final!$A:$E,5,0)</f>
        <v>14026050 - Other Recoverable-Chemoscience Singapapore</v>
      </c>
      <c r="C42" s="8">
        <v>3766.7838000000002</v>
      </c>
      <c r="D42" s="3"/>
      <c r="E42" s="5">
        <f t="shared" si="6"/>
        <v>3766.7838000000002</v>
      </c>
    </row>
    <row r="43" spans="1:5">
      <c r="A43" s="26">
        <v>14024040</v>
      </c>
      <c r="B43" s="7" t="str">
        <f>VLOOKUP(A43,[1]TB_final!$A:$E,5,0)</f>
        <v>14024040 - Amount Owing By Related Companies (Subsi) - Non Trade</v>
      </c>
      <c r="C43" s="8"/>
      <c r="D43" s="3">
        <v>3766.7838000000002</v>
      </c>
      <c r="E43" s="3">
        <f t="shared" si="6"/>
        <v>-3766.7838000000002</v>
      </c>
    </row>
    <row r="44" spans="1:5">
      <c r="A44" s="26">
        <v>82015100</v>
      </c>
      <c r="B44" s="7" t="str">
        <f>VLOOKUP(A44,[1]TB_final!$A:$E,5,0)</f>
        <v>82015100 - Travelling Overseas</v>
      </c>
      <c r="C44" s="8">
        <v>6331.6944235159999</v>
      </c>
      <c r="D44" s="3"/>
      <c r="E44" s="5">
        <f t="shared" si="6"/>
        <v>6331.6944235159999</v>
      </c>
    </row>
    <row r="45" spans="1:5">
      <c r="A45" s="26">
        <v>21031030</v>
      </c>
      <c r="B45" s="7" t="str">
        <f>VLOOKUP(A45,[1]TB_final!$A:$E,5,0)</f>
        <v>21031030 - Amount Owing To Related Companies (Subsi) - Trade</v>
      </c>
      <c r="C45" s="8"/>
      <c r="D45" s="3">
        <v>6331.6944235159999</v>
      </c>
      <c r="E45" s="3">
        <f t="shared" si="6"/>
        <v>-6331.6944235159999</v>
      </c>
    </row>
    <row r="46" spans="1:5">
      <c r="A46" s="26" t="s">
        <v>31</v>
      </c>
      <c r="B46" s="7" t="str">
        <f>VLOOKUP(A46,[1]TB_final!$A:$E,5,0)</f>
        <v>21010050 - Trade Creditors-Allocation A/C</v>
      </c>
      <c r="C46" s="8">
        <v>8065.9</v>
      </c>
      <c r="D46" s="3"/>
      <c r="E46" s="5">
        <f t="shared" si="6"/>
        <v>8065.9</v>
      </c>
    </row>
    <row r="47" spans="1:5">
      <c r="A47" s="26">
        <v>21031030</v>
      </c>
      <c r="B47" s="7" t="str">
        <f>VLOOKUP(A47,[1]TB_final!$A:$E,5,0)</f>
        <v>21031030 - Amount Owing To Related Companies (Subsi) - Trade</v>
      </c>
      <c r="C47" s="8"/>
      <c r="D47" s="3">
        <f>C46</f>
        <v>8065.9</v>
      </c>
      <c r="E47" s="3">
        <f t="shared" si="6"/>
        <v>-8065.9</v>
      </c>
    </row>
    <row r="48" spans="1:5">
      <c r="A48" s="26">
        <v>63011000</v>
      </c>
      <c r="B48" s="7" t="str">
        <f>VLOOKUP(A48,[1]TB_final!$A:$E,5,0)</f>
        <v>63011000 - Purchase Others</v>
      </c>
      <c r="C48" s="8">
        <v>949.24720000000013</v>
      </c>
      <c r="D48" s="3"/>
      <c r="E48" s="3">
        <f t="shared" si="6"/>
        <v>949.24720000000013</v>
      </c>
    </row>
    <row r="49" spans="1:5">
      <c r="A49" s="26">
        <v>21031050</v>
      </c>
      <c r="B49" s="7" t="str">
        <f>VLOOKUP(A49,[1]TB_final!$A:$E,5,0)</f>
        <v>21031050 - Amount Owing To Related Companies (Associate) - Trade</v>
      </c>
      <c r="C49" s="8"/>
      <c r="D49" s="3">
        <v>949.24720000000013</v>
      </c>
      <c r="E49" s="3">
        <f t="shared" si="6"/>
        <v>-949.24720000000013</v>
      </c>
    </row>
    <row r="50" spans="1:5">
      <c r="A50" s="28">
        <v>14050051</v>
      </c>
      <c r="B50" s="7" t="str">
        <f>VLOOKUP(A50,[1]TB_final!$A:$E,5,0)</f>
        <v>14050051 - SCB-MYR (A/C:620194733775)</v>
      </c>
      <c r="C50" s="10">
        <v>40.6</v>
      </c>
      <c r="D50" s="6"/>
      <c r="E50" s="6">
        <f>C50</f>
        <v>40.6</v>
      </c>
    </row>
    <row r="51" spans="1:5">
      <c r="A51" s="28">
        <v>14024040</v>
      </c>
      <c r="B51" s="7" t="str">
        <f>VLOOKUP(A51,[1]TB_final!$A:$E,5,0)</f>
        <v>14024040 - Amount Owing By Related Companies (Subsi) - Non Trade</v>
      </c>
      <c r="C51" s="10"/>
      <c r="D51" s="6">
        <v>40.6</v>
      </c>
      <c r="E51" s="6">
        <f>-D51</f>
        <v>-40.6</v>
      </c>
    </row>
    <row r="52" spans="1:5">
      <c r="A52" s="29">
        <v>21031030</v>
      </c>
      <c r="B52" s="7" t="str">
        <f>VLOOKUP(A52,[1]TB_final!$A:$E,5,0)</f>
        <v>21031030 - Amount Owing To Related Companies (Subsi) - Trade</v>
      </c>
      <c r="C52" s="35">
        <v>381.74279999999999</v>
      </c>
      <c r="D52" s="6"/>
      <c r="E52" s="9">
        <f t="shared" ref="E52:E73" si="7">C52-D52</f>
        <v>381.74279999999999</v>
      </c>
    </row>
    <row r="53" spans="1:5">
      <c r="A53" s="29">
        <v>14005000</v>
      </c>
      <c r="B53" s="7" t="str">
        <f>VLOOKUP(A53,[1]TB_final!$A:$E,5,0)</f>
        <v>14005000 - Closing Stock</v>
      </c>
      <c r="C53" s="10"/>
      <c r="D53" s="9">
        <v>381.74279999999999</v>
      </c>
      <c r="E53" s="9">
        <f t="shared" si="7"/>
        <v>-381.74279999999999</v>
      </c>
    </row>
    <row r="54" spans="1:5">
      <c r="A54" s="29">
        <v>14026050</v>
      </c>
      <c r="B54" s="7" t="str">
        <f>VLOOKUP(A54,[1]TB_final!$A:$E,5,0)</f>
        <v>14026050 - Other Recoverable-Chemoscience Singapapore</v>
      </c>
      <c r="C54" s="10">
        <v>2593.37</v>
      </c>
      <c r="D54" s="9"/>
      <c r="E54" s="9">
        <f t="shared" si="7"/>
        <v>2593.37</v>
      </c>
    </row>
    <row r="55" spans="1:5">
      <c r="A55" s="29">
        <v>14024040</v>
      </c>
      <c r="B55" s="7" t="str">
        <f>VLOOKUP(A55,[1]TB_final!$A:$E,5,0)</f>
        <v>14024040 - Amount Owing By Related Companies (Subsi) - Non Trade</v>
      </c>
      <c r="C55" s="10"/>
      <c r="D55" s="9">
        <v>2593.37</v>
      </c>
      <c r="E55" s="9">
        <f t="shared" si="7"/>
        <v>-2593.37</v>
      </c>
    </row>
    <row r="56" spans="1:5">
      <c r="A56" s="29">
        <v>14026050</v>
      </c>
      <c r="B56" s="7" t="str">
        <f>VLOOKUP(A56,[1]TB_final!$A:$E,5,0)</f>
        <v>14026050 - Other Recoverable-Chemoscience Singapapore</v>
      </c>
      <c r="C56" s="10">
        <v>480</v>
      </c>
      <c r="D56" s="9"/>
      <c r="E56" s="9">
        <f t="shared" si="7"/>
        <v>480</v>
      </c>
    </row>
    <row r="57" spans="1:5">
      <c r="A57" s="29">
        <v>14024040</v>
      </c>
      <c r="B57" s="7" t="str">
        <f>VLOOKUP(A57,[1]TB_final!$A:$E,5,0)</f>
        <v>14024040 - Amount Owing By Related Companies (Subsi) - Non Trade</v>
      </c>
      <c r="C57" s="10"/>
      <c r="D57" s="9">
        <v>480</v>
      </c>
      <c r="E57" s="9">
        <f t="shared" si="7"/>
        <v>-480</v>
      </c>
    </row>
    <row r="58" spans="1:5">
      <c r="A58" s="28">
        <v>82015100</v>
      </c>
      <c r="B58" s="7" t="str">
        <f>VLOOKUP(A58,[1]TB_final!$A:$E,5,0)</f>
        <v>82015100 - Travelling Overseas</v>
      </c>
      <c r="C58" s="35">
        <v>5886.5466642290003</v>
      </c>
      <c r="D58" s="9"/>
      <c r="E58" s="9">
        <f t="shared" si="7"/>
        <v>5886.5466642290003</v>
      </c>
    </row>
    <row r="59" spans="1:5">
      <c r="A59" s="28">
        <v>21031030</v>
      </c>
      <c r="B59" s="7" t="str">
        <f>VLOOKUP(A59,[1]TB_final!$A:$E,5,0)</f>
        <v>21031030 - Amount Owing To Related Companies (Subsi) - Trade</v>
      </c>
      <c r="C59" s="35"/>
      <c r="D59" s="9">
        <v>5886.5466642290003</v>
      </c>
      <c r="E59" s="9">
        <f t="shared" si="7"/>
        <v>-5886.5466642290003</v>
      </c>
    </row>
    <row r="60" spans="1:5">
      <c r="A60" s="10">
        <v>14025120</v>
      </c>
      <c r="B60" s="7" t="str">
        <f>VLOOKUP(A60,[1]TB_final!$A:$E,5,0)</f>
        <v>14025120 - Loan to PT Chemoscience Indonesia</v>
      </c>
      <c r="C60" s="35">
        <v>17334.103689999902</v>
      </c>
      <c r="D60" s="9"/>
      <c r="E60" s="9">
        <f t="shared" si="7"/>
        <v>17334.103689999902</v>
      </c>
    </row>
    <row r="61" spans="1:5">
      <c r="A61" s="10">
        <v>85035030</v>
      </c>
      <c r="B61" s="7" t="str">
        <f>VLOOKUP(A61,[1]TB_final!$A:$E,5,0)</f>
        <v>85035030 - Unrealised Exchange Gain/Loss</v>
      </c>
      <c r="C61" s="35"/>
      <c r="D61" s="9">
        <v>17334.103689999902</v>
      </c>
      <c r="E61" s="9">
        <f t="shared" si="7"/>
        <v>-17334.103689999902</v>
      </c>
    </row>
    <row r="62" spans="1:5">
      <c r="A62" s="10">
        <v>14025085</v>
      </c>
      <c r="B62" s="7" t="str">
        <f>VLOOKUP(A62,[1]TB_final!$A:$E,5,0)</f>
        <v>14025085 - Loan to Chemoinformatics Sdn Bhd</v>
      </c>
      <c r="C62" s="10">
        <v>368.9</v>
      </c>
      <c r="D62" s="6"/>
      <c r="E62" s="6">
        <f t="shared" si="7"/>
        <v>368.9</v>
      </c>
    </row>
    <row r="63" spans="1:5">
      <c r="A63" s="10">
        <v>85035030</v>
      </c>
      <c r="B63" s="7" t="str">
        <f>VLOOKUP(A63,[1]TB_final!$A:$E,5,0)</f>
        <v>85035030 - Unrealised Exchange Gain/Loss</v>
      </c>
      <c r="C63" s="10"/>
      <c r="D63" s="6">
        <f>C62</f>
        <v>368.9</v>
      </c>
      <c r="E63" s="6">
        <f t="shared" si="7"/>
        <v>-368.9</v>
      </c>
    </row>
    <row r="64" spans="1:5">
      <c r="A64" s="10">
        <v>63011000</v>
      </c>
      <c r="B64" s="7" t="str">
        <f>VLOOKUP(A64,[1]TB_final!$A:$E,5,0)</f>
        <v>63011000 - Purchase Others</v>
      </c>
      <c r="C64" s="35">
        <f>914.66496</f>
        <v>914.66495999999995</v>
      </c>
      <c r="D64" s="9"/>
      <c r="E64" s="9">
        <f t="shared" si="7"/>
        <v>914.66495999999995</v>
      </c>
    </row>
    <row r="65" spans="1:5">
      <c r="A65" s="10">
        <v>21031030</v>
      </c>
      <c r="B65" s="7" t="str">
        <f>VLOOKUP(A65,[1]TB_final!$A:$E,5,0)</f>
        <v>21031030 - Amount Owing To Related Companies (Subsi) - Trade</v>
      </c>
      <c r="C65" s="35"/>
      <c r="D65" s="9">
        <f>914.66496</f>
        <v>914.66495999999995</v>
      </c>
      <c r="E65" s="9">
        <f t="shared" si="7"/>
        <v>-914.66495999999995</v>
      </c>
    </row>
    <row r="66" spans="1:5">
      <c r="A66" s="11">
        <v>14005000</v>
      </c>
      <c r="B66" s="7" t="str">
        <f>VLOOKUP(A66,[1]TB_final!$A:$E,5,0)</f>
        <v>14005000 - Closing Stock</v>
      </c>
      <c r="C66" s="36">
        <v>305</v>
      </c>
      <c r="D66" s="12"/>
      <c r="E66" s="12">
        <f t="shared" si="7"/>
        <v>305</v>
      </c>
    </row>
    <row r="67" spans="1:5">
      <c r="A67" s="11">
        <v>21031030</v>
      </c>
      <c r="B67" s="7" t="str">
        <f>VLOOKUP(A67,[1]TB_final!$A:$E,5,0)</f>
        <v>21031030 - Amount Owing To Related Companies (Subsi) - Trade</v>
      </c>
      <c r="C67" s="36"/>
      <c r="D67" s="12">
        <v>305</v>
      </c>
      <c r="E67" s="12">
        <f t="shared" si="7"/>
        <v>-305</v>
      </c>
    </row>
    <row r="68" spans="1:5">
      <c r="A68" s="30">
        <v>32000000</v>
      </c>
      <c r="B68" s="7" t="str">
        <f>VLOOKUP(A68,[1]TB_final!$A:$E,5,0)</f>
        <v>32000000 - Retained Earnings</v>
      </c>
      <c r="C68" s="37">
        <v>5524.8311065639991</v>
      </c>
      <c r="D68" s="13"/>
      <c r="E68" s="12">
        <f t="shared" si="7"/>
        <v>5524.8311065639991</v>
      </c>
    </row>
    <row r="69" spans="1:5">
      <c r="A69" s="30">
        <v>21031030</v>
      </c>
      <c r="B69" s="7" t="str">
        <f>VLOOKUP(A69,[1]TB_final!$A:$E,5,0)</f>
        <v>21031030 - Amount Owing To Related Companies (Subsi) - Trade</v>
      </c>
      <c r="C69" s="30"/>
      <c r="D69" s="13">
        <v>5524.8311065639991</v>
      </c>
      <c r="E69" s="12">
        <f t="shared" si="7"/>
        <v>-5524.8311065639991</v>
      </c>
    </row>
    <row r="70" spans="1:5">
      <c r="A70" s="30">
        <v>21031030</v>
      </c>
      <c r="B70" s="7" t="str">
        <f>VLOOKUP(A70,[1]TB_final!$A:$E,5,0)</f>
        <v>21031030 - Amount Owing To Related Companies (Subsi) - Trade</v>
      </c>
      <c r="C70" s="37">
        <v>381.74279999999999</v>
      </c>
      <c r="D70" s="13"/>
      <c r="E70" s="12">
        <f t="shared" si="7"/>
        <v>381.74279999999999</v>
      </c>
    </row>
    <row r="71" spans="1:5">
      <c r="A71" s="30">
        <v>14005000</v>
      </c>
      <c r="B71" s="7" t="str">
        <f>VLOOKUP(A71,[1]TB_final!$A:$E,5,0)</f>
        <v>14005000 - Closing Stock</v>
      </c>
      <c r="C71" s="37"/>
      <c r="D71" s="13">
        <v>381.74279999999999</v>
      </c>
      <c r="E71" s="12">
        <f t="shared" si="7"/>
        <v>-381.74279999999999</v>
      </c>
    </row>
    <row r="72" spans="1:5">
      <c r="A72" s="31">
        <v>14050000</v>
      </c>
      <c r="B72" s="7"/>
      <c r="C72" s="38">
        <f>464.868432*0</f>
        <v>0</v>
      </c>
      <c r="D72" s="14"/>
      <c r="E72" s="15">
        <f t="shared" si="7"/>
        <v>0</v>
      </c>
    </row>
    <row r="73" spans="1:5">
      <c r="A73" s="31">
        <v>14024050</v>
      </c>
      <c r="B73" s="7" t="str">
        <f>VLOOKUP(A73,[1]TB_final!$A:$E,5,0)</f>
        <v>14024050 - Amount Owing By Related Companies (Associate) - Trade</v>
      </c>
      <c r="C73" s="38"/>
      <c r="D73" s="14">
        <f>464.868432*0</f>
        <v>0</v>
      </c>
      <c r="E73" s="15">
        <f t="shared" si="7"/>
        <v>0</v>
      </c>
    </row>
    <row r="74" spans="1:5">
      <c r="A74" s="7">
        <v>21025250</v>
      </c>
      <c r="B74" s="7" t="s">
        <v>15</v>
      </c>
      <c r="C74" s="39">
        <f>4413302*0</f>
        <v>0</v>
      </c>
      <c r="D74" s="16"/>
      <c r="E74" s="4">
        <f t="shared" ref="E74:E77" si="8">C74-D74</f>
        <v>0</v>
      </c>
    </row>
    <row r="75" spans="1:5">
      <c r="A75" s="7">
        <v>81510000</v>
      </c>
      <c r="B75" s="7" t="s">
        <v>16</v>
      </c>
      <c r="C75" s="39"/>
      <c r="D75" s="16">
        <f>1482500*0</f>
        <v>0</v>
      </c>
      <c r="E75" s="4">
        <f t="shared" si="8"/>
        <v>0</v>
      </c>
    </row>
    <row r="76" spans="1:5">
      <c r="A76" s="7">
        <v>82555000</v>
      </c>
      <c r="B76" s="7" t="s">
        <v>17</v>
      </c>
      <c r="C76" s="39"/>
      <c r="D76" s="16">
        <f>325060*0</f>
        <v>0</v>
      </c>
      <c r="E76" s="4">
        <f t="shared" si="8"/>
        <v>0</v>
      </c>
    </row>
    <row r="77" spans="1:5">
      <c r="A77" s="7">
        <v>85020060</v>
      </c>
      <c r="B77" s="7" t="s">
        <v>18</v>
      </c>
      <c r="C77" s="39"/>
      <c r="D77" s="16">
        <f>2605742*0</f>
        <v>0</v>
      </c>
      <c r="E77" s="4">
        <f t="shared" si="8"/>
        <v>0</v>
      </c>
    </row>
    <row r="78" spans="1:5">
      <c r="A78" s="7">
        <v>14010040</v>
      </c>
      <c r="B78" s="7" t="s">
        <v>20</v>
      </c>
      <c r="C78" s="8">
        <f>36321.02*0</f>
        <v>0</v>
      </c>
      <c r="D78" s="17"/>
      <c r="E78" s="3">
        <f t="shared" ref="E78:E79" si="9">C78-D78</f>
        <v>0</v>
      </c>
    </row>
    <row r="79" spans="1:5">
      <c r="A79" s="7">
        <v>85035025</v>
      </c>
      <c r="B79" s="7" t="s">
        <v>19</v>
      </c>
      <c r="C79" s="8"/>
      <c r="D79" s="17">
        <f>36321.02*0</f>
        <v>0</v>
      </c>
      <c r="E79" s="3">
        <f t="shared" si="9"/>
        <v>0</v>
      </c>
    </row>
    <row r="80" spans="1:5">
      <c r="A80" s="7">
        <v>21031030</v>
      </c>
      <c r="B80" s="7" t="s">
        <v>7</v>
      </c>
      <c r="C80" s="8">
        <v>5883.5543700779999</v>
      </c>
      <c r="D80" s="17"/>
      <c r="E80" s="3">
        <f t="shared" ref="E80:E81" si="10">C80-D80</f>
        <v>5883.5543700779999</v>
      </c>
    </row>
    <row r="81" spans="1:5">
      <c r="A81" s="7">
        <v>82015100</v>
      </c>
      <c r="B81" s="7" t="s">
        <v>21</v>
      </c>
      <c r="C81" s="8"/>
      <c r="D81" s="17">
        <v>5883.5543700779999</v>
      </c>
      <c r="E81" s="3">
        <f t="shared" si="10"/>
        <v>-5883.5543700779999</v>
      </c>
    </row>
    <row r="82" spans="1:5">
      <c r="A82" s="7">
        <v>85035010</v>
      </c>
      <c r="B82" s="7" t="s">
        <v>22</v>
      </c>
      <c r="C82" s="8">
        <v>4880.4968340000014</v>
      </c>
      <c r="D82" s="17"/>
      <c r="E82" s="3">
        <f t="shared" ref="E82:E83" si="11">C82-D82</f>
        <v>4880.4968340000014</v>
      </c>
    </row>
    <row r="83" spans="1:5">
      <c r="A83" s="7">
        <v>21031030</v>
      </c>
      <c r="B83" s="7" t="s">
        <v>7</v>
      </c>
      <c r="C83" s="8"/>
      <c r="D83" s="17">
        <v>4880.4968340000014</v>
      </c>
      <c r="E83" s="3">
        <f t="shared" si="11"/>
        <v>-4880.4968340000014</v>
      </c>
    </row>
    <row r="84" spans="1:5">
      <c r="A84" s="7">
        <v>82015100</v>
      </c>
      <c r="B84" s="7" t="s">
        <v>21</v>
      </c>
      <c r="C84" s="8">
        <v>45.726768</v>
      </c>
      <c r="D84" s="17"/>
      <c r="E84" s="3">
        <f t="shared" ref="E84:E85" si="12">C84-D84</f>
        <v>45.726768</v>
      </c>
    </row>
    <row r="85" spans="1:5">
      <c r="A85" s="7">
        <v>21031030</v>
      </c>
      <c r="B85" s="10" t="s">
        <v>7</v>
      </c>
      <c r="C85" s="8"/>
      <c r="D85" s="17">
        <v>45.726768</v>
      </c>
      <c r="E85" s="3">
        <f t="shared" si="12"/>
        <v>-45.726768</v>
      </c>
    </row>
    <row r="86" spans="1:5">
      <c r="A86" s="7">
        <v>21031040</v>
      </c>
      <c r="B86" s="7" t="s">
        <v>24</v>
      </c>
      <c r="C86" s="39">
        <f>72941.949792</f>
        <v>72941.949791999999</v>
      </c>
      <c r="D86" s="16"/>
      <c r="E86" s="3">
        <f t="shared" ref="E86:E87" si="13">C86-D86</f>
        <v>72941.949791999999</v>
      </c>
    </row>
    <row r="87" spans="1:5">
      <c r="A87" s="7">
        <v>85030000</v>
      </c>
      <c r="B87" s="7" t="s">
        <v>23</v>
      </c>
      <c r="C87" s="39"/>
      <c r="D87" s="16">
        <f>72941.949792</f>
        <v>72941.949791999999</v>
      </c>
      <c r="E87" s="3">
        <f t="shared" si="13"/>
        <v>-72941.949791999999</v>
      </c>
    </row>
    <row r="88" spans="1:5">
      <c r="A88" s="7">
        <v>14005000</v>
      </c>
      <c r="B88" s="7" t="s">
        <v>26</v>
      </c>
      <c r="C88" s="39">
        <f>381.7428*0</f>
        <v>0</v>
      </c>
      <c r="D88" s="18"/>
      <c r="E88" s="3">
        <f t="shared" ref="E88:E89" si="14">C88-D88</f>
        <v>0</v>
      </c>
    </row>
    <row r="89" spans="1:5">
      <c r="A89" s="7">
        <v>21031030</v>
      </c>
      <c r="B89" s="7" t="s">
        <v>25</v>
      </c>
      <c r="C89" s="7"/>
      <c r="D89" s="18">
        <f>C88</f>
        <v>0</v>
      </c>
      <c r="E89" s="3">
        <f t="shared" si="14"/>
        <v>0</v>
      </c>
    </row>
    <row r="90" spans="1:5">
      <c r="A90" s="7">
        <v>14024040</v>
      </c>
      <c r="B90" s="7" t="s">
        <v>10</v>
      </c>
      <c r="C90" s="7">
        <f>3766.7838*0</f>
        <v>0</v>
      </c>
      <c r="D90" s="18"/>
      <c r="E90" s="3">
        <f t="shared" ref="E90:E91" si="15">C90-D90</f>
        <v>0</v>
      </c>
    </row>
    <row r="91" spans="1:5">
      <c r="A91" s="7">
        <v>14026050</v>
      </c>
      <c r="B91" s="7" t="s">
        <v>27</v>
      </c>
      <c r="C91" s="7"/>
      <c r="D91" s="18">
        <f>3766.7838*0</f>
        <v>0</v>
      </c>
      <c r="E91" s="3">
        <f t="shared" si="15"/>
        <v>0</v>
      </c>
    </row>
    <row r="92" spans="1:5">
      <c r="A92" s="7">
        <v>21010010</v>
      </c>
      <c r="B92" s="7" t="s">
        <v>29</v>
      </c>
      <c r="C92" s="40">
        <v>12823.550639999999</v>
      </c>
      <c r="D92" s="18"/>
      <c r="E92" s="3">
        <f t="shared" ref="E92:E93" si="16">C92-D92</f>
        <v>12823.550639999999</v>
      </c>
    </row>
    <row r="93" spans="1:5">
      <c r="A93" s="7">
        <v>63011000</v>
      </c>
      <c r="B93" s="7" t="s">
        <v>28</v>
      </c>
      <c r="C93" s="40"/>
      <c r="D93" s="18">
        <v>12823.550639999999</v>
      </c>
      <c r="E93" s="3">
        <f t="shared" si="16"/>
        <v>-12823.550639999999</v>
      </c>
    </row>
    <row r="94" spans="1:5">
      <c r="A94" s="26">
        <v>21031030</v>
      </c>
      <c r="B94" s="8" t="s">
        <v>7</v>
      </c>
      <c r="C94" s="8">
        <f>4680*0</f>
        <v>0</v>
      </c>
      <c r="D94" s="3"/>
      <c r="E94" s="3"/>
    </row>
    <row r="95" spans="1:5">
      <c r="A95" s="26">
        <v>14005000</v>
      </c>
      <c r="B95" s="8" t="s">
        <v>8</v>
      </c>
      <c r="C95" s="8"/>
      <c r="D95" s="3">
        <f>4680*0</f>
        <v>0</v>
      </c>
      <c r="E95" s="3"/>
    </row>
    <row r="96" spans="1:5">
      <c r="A96" s="27">
        <v>21031040</v>
      </c>
      <c r="B96" s="20" t="s">
        <v>24</v>
      </c>
      <c r="C96" s="8">
        <f>77625.633512</f>
        <v>77625.633512</v>
      </c>
      <c r="D96" s="3"/>
      <c r="E96" s="3">
        <f t="shared" ref="E96:E97" si="17">C96-D96</f>
        <v>77625.633512</v>
      </c>
    </row>
    <row r="97" spans="1:5">
      <c r="A97" s="27">
        <v>85030000</v>
      </c>
      <c r="B97" s="20" t="s">
        <v>30</v>
      </c>
      <c r="C97" s="8"/>
      <c r="D97" s="3">
        <f>77625.633512</f>
        <v>77625.633512</v>
      </c>
      <c r="E97" s="3">
        <f t="shared" si="17"/>
        <v>-77625.633512</v>
      </c>
    </row>
    <row r="98" spans="1:5">
      <c r="A98" s="26">
        <v>14005000</v>
      </c>
      <c r="B98" s="8" t="s">
        <v>8</v>
      </c>
      <c r="C98" s="8">
        <f>381.7428*0</f>
        <v>0</v>
      </c>
      <c r="D98" s="3"/>
      <c r="E98" s="3"/>
    </row>
    <row r="99" spans="1:5">
      <c r="A99" s="26">
        <v>21031030</v>
      </c>
      <c r="B99" s="8" t="s">
        <v>7</v>
      </c>
      <c r="C99" s="8"/>
      <c r="D99" s="3">
        <f>381.7428*0</f>
        <v>0</v>
      </c>
      <c r="E99" s="3"/>
    </row>
    <row r="100" spans="1:5">
      <c r="A100" s="26">
        <v>14024040</v>
      </c>
      <c r="B100" s="8" t="s">
        <v>10</v>
      </c>
      <c r="C100" s="8">
        <f>2593.37*0</f>
        <v>0</v>
      </c>
      <c r="D100" s="3"/>
      <c r="E100" s="3"/>
    </row>
    <row r="101" spans="1:5">
      <c r="A101" s="26">
        <v>14026050</v>
      </c>
      <c r="B101" s="8" t="s">
        <v>9</v>
      </c>
      <c r="C101" s="8"/>
      <c r="D101" s="3">
        <f>2593.37*0</f>
        <v>0</v>
      </c>
      <c r="E101" s="3"/>
    </row>
    <row r="102" spans="1:5">
      <c r="A102" s="26">
        <v>14024040</v>
      </c>
      <c r="B102" s="8" t="s">
        <v>10</v>
      </c>
      <c r="C102" s="8">
        <f>160.02906*0</f>
        <v>0</v>
      </c>
      <c r="D102" s="3"/>
      <c r="E102" s="3"/>
    </row>
    <row r="103" spans="1:5">
      <c r="A103" s="26">
        <v>14026050</v>
      </c>
      <c r="B103" s="8" t="s">
        <v>9</v>
      </c>
      <c r="C103" s="8"/>
      <c r="D103" s="3">
        <f>160.02906*0</f>
        <v>0</v>
      </c>
      <c r="E103" s="3"/>
    </row>
    <row r="104" spans="1:5">
      <c r="A104" s="26">
        <v>14024040</v>
      </c>
      <c r="B104" s="8" t="s">
        <v>10</v>
      </c>
      <c r="C104" s="8">
        <f>3766.78388*0</f>
        <v>0</v>
      </c>
      <c r="D104" s="3"/>
      <c r="E104" s="3"/>
    </row>
    <row r="105" spans="1:5">
      <c r="A105" s="26">
        <v>14026050</v>
      </c>
      <c r="B105" s="8" t="s">
        <v>9</v>
      </c>
      <c r="C105" s="8"/>
      <c r="D105" s="3">
        <f>3766.7838*0</f>
        <v>0</v>
      </c>
      <c r="E105" s="3"/>
    </row>
    <row r="106" spans="1:5">
      <c r="A106" s="26">
        <v>21031030</v>
      </c>
      <c r="B106" s="8" t="s">
        <v>7</v>
      </c>
      <c r="C106" s="8">
        <v>6331.6944235159999</v>
      </c>
      <c r="D106" s="3"/>
      <c r="E106" s="3">
        <f t="shared" ref="E106:E107" si="18">C106-D106</f>
        <v>6331.6944235159999</v>
      </c>
    </row>
    <row r="107" spans="1:5">
      <c r="A107" s="26">
        <v>82015100</v>
      </c>
      <c r="B107" s="8" t="s">
        <v>21</v>
      </c>
      <c r="C107" s="8"/>
      <c r="D107" s="3">
        <v>6331.6944235159999</v>
      </c>
      <c r="E107" s="3">
        <f t="shared" si="18"/>
        <v>-6331.6944235159999</v>
      </c>
    </row>
    <row r="108" spans="1:5">
      <c r="A108" s="26">
        <v>21031030</v>
      </c>
      <c r="B108" s="8" t="s">
        <v>7</v>
      </c>
      <c r="C108" s="8">
        <f>8065.9*0</f>
        <v>0</v>
      </c>
      <c r="D108" s="3"/>
      <c r="E108" s="3"/>
    </row>
    <row r="109" spans="1:5">
      <c r="A109" s="26">
        <v>21010050</v>
      </c>
      <c r="B109" s="8" t="s">
        <v>32</v>
      </c>
      <c r="C109" s="8"/>
      <c r="D109" s="3">
        <f>C108</f>
        <v>0</v>
      </c>
      <c r="E109" s="3"/>
    </row>
    <row r="110" spans="1:5">
      <c r="A110" s="26">
        <v>21031050</v>
      </c>
      <c r="B110" s="8" t="s">
        <v>33</v>
      </c>
      <c r="C110" s="8">
        <v>949.24720000000013</v>
      </c>
      <c r="D110" s="3"/>
      <c r="E110" s="3">
        <f t="shared" ref="E110:E111" si="19">C110-D110</f>
        <v>949.24720000000013</v>
      </c>
    </row>
    <row r="111" spans="1:5">
      <c r="A111" s="26">
        <v>63011000</v>
      </c>
      <c r="B111" s="8" t="s">
        <v>28</v>
      </c>
      <c r="C111" s="8"/>
      <c r="D111" s="3">
        <v>949.24720000000013</v>
      </c>
      <c r="E111" s="3">
        <f t="shared" si="19"/>
        <v>-949.24720000000013</v>
      </c>
    </row>
    <row r="112" spans="1:5">
      <c r="A112" s="29">
        <v>14005000</v>
      </c>
      <c r="B112" s="34" t="s">
        <v>8</v>
      </c>
      <c r="C112" s="35">
        <f>381.7428*0</f>
        <v>0</v>
      </c>
      <c r="D112" s="6"/>
      <c r="E112" s="2"/>
    </row>
    <row r="113" spans="1:5">
      <c r="A113" s="29">
        <v>21031030</v>
      </c>
      <c r="B113" s="34" t="s">
        <v>7</v>
      </c>
      <c r="C113" s="10"/>
      <c r="D113" s="9">
        <f>381.7428*0</f>
        <v>0</v>
      </c>
      <c r="E113" s="2"/>
    </row>
    <row r="114" spans="1:5" ht="26">
      <c r="A114" s="29">
        <v>14024040</v>
      </c>
      <c r="B114" s="34" t="s">
        <v>10</v>
      </c>
      <c r="C114" s="10">
        <f>2593.37*0</f>
        <v>0</v>
      </c>
      <c r="D114" s="9"/>
      <c r="E114" s="2"/>
    </row>
    <row r="115" spans="1:5">
      <c r="A115" s="29">
        <v>14026050</v>
      </c>
      <c r="B115" s="34" t="s">
        <v>9</v>
      </c>
      <c r="C115" s="10"/>
      <c r="D115" s="9">
        <f>2593.37*0</f>
        <v>0</v>
      </c>
      <c r="E115" s="2"/>
    </row>
    <row r="116" spans="1:5" ht="26">
      <c r="A116" s="29">
        <v>14024040</v>
      </c>
      <c r="B116" s="34" t="s">
        <v>10</v>
      </c>
      <c r="C116" s="10">
        <f>480*0</f>
        <v>0</v>
      </c>
      <c r="D116" s="9"/>
      <c r="E116" s="2"/>
    </row>
    <row r="117" spans="1:5">
      <c r="A117" s="29">
        <v>14026050</v>
      </c>
      <c r="B117" s="34" t="s">
        <v>9</v>
      </c>
      <c r="C117" s="10"/>
      <c r="D117" s="9">
        <f>480*0</f>
        <v>0</v>
      </c>
      <c r="E117" s="2"/>
    </row>
    <row r="118" spans="1:5">
      <c r="A118" s="28">
        <v>21031030</v>
      </c>
      <c r="B118" s="28" t="s">
        <v>7</v>
      </c>
      <c r="C118" s="35">
        <v>5886.5466642290003</v>
      </c>
      <c r="D118" s="9"/>
      <c r="E118" s="4">
        <f t="shared" ref="E118:E119" si="20">C118-D118</f>
        <v>5886.5466642290003</v>
      </c>
    </row>
    <row r="119" spans="1:5">
      <c r="A119" s="28">
        <v>82015100</v>
      </c>
      <c r="B119" s="28" t="s">
        <v>21</v>
      </c>
      <c r="C119" s="35"/>
      <c r="D119" s="9">
        <v>5886.5466642290003</v>
      </c>
      <c r="E119" s="4">
        <f t="shared" si="20"/>
        <v>-5886.5466642290003</v>
      </c>
    </row>
    <row r="120" spans="1:5">
      <c r="A120" s="10">
        <v>85035030</v>
      </c>
      <c r="B120" s="10" t="s">
        <v>35</v>
      </c>
      <c r="C120" s="35">
        <v>17334.103689999902</v>
      </c>
      <c r="D120" s="9"/>
      <c r="E120" s="4">
        <f t="shared" ref="E120:E121" si="21">C120-D120</f>
        <v>17334.103689999902</v>
      </c>
    </row>
    <row r="121" spans="1:5">
      <c r="A121" s="10">
        <v>14025120</v>
      </c>
      <c r="B121" s="10" t="s">
        <v>34</v>
      </c>
      <c r="C121" s="35"/>
      <c r="D121" s="9">
        <v>17334.103689999902</v>
      </c>
      <c r="E121" s="4">
        <f t="shared" si="21"/>
        <v>-17334.103689999902</v>
      </c>
    </row>
    <row r="122" spans="1:5">
      <c r="A122" s="7">
        <v>85035030</v>
      </c>
      <c r="B122" s="7" t="s">
        <v>38</v>
      </c>
      <c r="C122" s="10">
        <v>368.9</v>
      </c>
      <c r="D122" s="6"/>
      <c r="E122" s="2">
        <f t="shared" ref="E122:E123" si="22">C122-D122</f>
        <v>368.9</v>
      </c>
    </row>
    <row r="123" spans="1:5">
      <c r="A123" s="7">
        <v>14025085</v>
      </c>
      <c r="B123" s="7" t="s">
        <v>39</v>
      </c>
      <c r="C123" s="10"/>
      <c r="D123" s="6">
        <f>C122</f>
        <v>368.9</v>
      </c>
      <c r="E123" s="2">
        <f t="shared" si="22"/>
        <v>-368.9</v>
      </c>
    </row>
    <row r="124" spans="1:5">
      <c r="A124" s="10" t="s">
        <v>40</v>
      </c>
      <c r="B124" s="10" t="s">
        <v>7</v>
      </c>
      <c r="C124" s="35">
        <f>914.66496</f>
        <v>914.66495999999995</v>
      </c>
      <c r="D124" s="9"/>
      <c r="E124" s="9">
        <f t="shared" ref="E124:E125" si="23">C124-D124</f>
        <v>914.66495999999995</v>
      </c>
    </row>
    <row r="125" spans="1:5">
      <c r="A125" s="10">
        <v>63011000</v>
      </c>
      <c r="B125" s="10" t="s">
        <v>28</v>
      </c>
      <c r="C125" s="35"/>
      <c r="D125" s="9">
        <f>914.66496</f>
        <v>914.66495999999995</v>
      </c>
      <c r="E125" s="9">
        <f t="shared" si="23"/>
        <v>-914.66495999999995</v>
      </c>
    </row>
    <row r="126" spans="1:5">
      <c r="A126" s="11">
        <v>21031030</v>
      </c>
      <c r="B126" s="11" t="s">
        <v>7</v>
      </c>
      <c r="C126" s="36">
        <f>305*0</f>
        <v>0</v>
      </c>
      <c r="D126" s="21"/>
      <c r="E126" s="12"/>
    </row>
    <row r="127" spans="1:5">
      <c r="A127" s="11">
        <v>14005000</v>
      </c>
      <c r="B127" s="11" t="s">
        <v>8</v>
      </c>
      <c r="C127" s="36"/>
      <c r="D127" s="21">
        <f>305*0</f>
        <v>0</v>
      </c>
      <c r="E127" s="12"/>
    </row>
    <row r="128" spans="1:5">
      <c r="A128" s="30">
        <v>21031030</v>
      </c>
      <c r="B128" s="30" t="s">
        <v>7</v>
      </c>
      <c r="C128" s="37">
        <v>5524.8311065639991</v>
      </c>
      <c r="D128" s="22"/>
      <c r="E128" s="13">
        <v>5524.8311065639991</v>
      </c>
    </row>
    <row r="129" spans="1:5">
      <c r="A129" s="30">
        <v>82015100</v>
      </c>
      <c r="B129" s="30" t="s">
        <v>21</v>
      </c>
      <c r="C129" s="30"/>
      <c r="D129" s="22">
        <v>5524.8311065639991</v>
      </c>
      <c r="E129" s="13">
        <v>-5524.8311065639991</v>
      </c>
    </row>
    <row r="130" spans="1:5">
      <c r="A130" s="30">
        <v>14005000</v>
      </c>
      <c r="B130" s="30" t="s">
        <v>8</v>
      </c>
      <c r="C130" s="37">
        <f>381.7428*0</f>
        <v>0</v>
      </c>
      <c r="D130" s="22"/>
      <c r="E130" s="13"/>
    </row>
    <row r="131" spans="1:5">
      <c r="A131" s="30">
        <v>21031030</v>
      </c>
      <c r="B131" s="30" t="s">
        <v>7</v>
      </c>
      <c r="C131" s="37"/>
      <c r="D131" s="22">
        <f>381.7428*0</f>
        <v>0</v>
      </c>
      <c r="E131" s="13"/>
    </row>
    <row r="132" spans="1:5" ht="26">
      <c r="A132" s="30">
        <v>14024050</v>
      </c>
      <c r="B132" s="30" t="s">
        <v>37</v>
      </c>
      <c r="C132" s="37">
        <f>464.868432*0</f>
        <v>0</v>
      </c>
      <c r="D132" s="22"/>
      <c r="E132" s="13"/>
    </row>
    <row r="133" spans="1:5">
      <c r="A133" s="31">
        <v>14050000</v>
      </c>
      <c r="B133" s="31" t="s">
        <v>36</v>
      </c>
      <c r="C133" s="38"/>
      <c r="D133" s="23">
        <f>464.868432*0</f>
        <v>0</v>
      </c>
      <c r="E133" s="14"/>
    </row>
    <row r="134" spans="1:5">
      <c r="A134" s="28">
        <v>32000000</v>
      </c>
      <c r="B134" s="28" t="s">
        <v>41</v>
      </c>
      <c r="C134" s="39">
        <f>4413302*0</f>
        <v>0</v>
      </c>
      <c r="D134" s="4"/>
      <c r="E134" s="3">
        <f>C134</f>
        <v>0</v>
      </c>
    </row>
    <row r="135" spans="1:5">
      <c r="A135" s="7">
        <v>21025250</v>
      </c>
      <c r="B135" s="7" t="s">
        <v>15</v>
      </c>
      <c r="C135" s="39"/>
      <c r="D135" s="4">
        <f>4413302*0</f>
        <v>0</v>
      </c>
      <c r="E135" s="3">
        <f>-D135</f>
        <v>0</v>
      </c>
    </row>
    <row r="136" spans="1:5">
      <c r="A136" s="28">
        <v>32000000</v>
      </c>
      <c r="B136" s="28" t="s">
        <v>41</v>
      </c>
      <c r="C136" s="8">
        <f>36321.02*0</f>
        <v>0</v>
      </c>
      <c r="D136" s="3"/>
      <c r="E136" s="3">
        <f t="shared" ref="E136:E137" si="24">C136-D136</f>
        <v>0</v>
      </c>
    </row>
    <row r="137" spans="1:5">
      <c r="A137" s="7">
        <v>14010040</v>
      </c>
      <c r="B137" s="7" t="s">
        <v>42</v>
      </c>
      <c r="C137" s="8"/>
      <c r="D137" s="3">
        <f>36321.02*0</f>
        <v>0</v>
      </c>
      <c r="E137" s="3">
        <f t="shared" si="24"/>
        <v>0</v>
      </c>
    </row>
    <row r="138" spans="1:5">
      <c r="A138" s="28">
        <v>32000000</v>
      </c>
      <c r="B138" s="28" t="s">
        <v>41</v>
      </c>
      <c r="C138" s="8">
        <v>5883.5543700779999</v>
      </c>
      <c r="D138" s="3"/>
      <c r="E138" s="3">
        <f>C138</f>
        <v>5883.5543700779999</v>
      </c>
    </row>
    <row r="139" spans="1:5">
      <c r="A139" s="7">
        <v>21031030</v>
      </c>
      <c r="B139" s="7" t="s">
        <v>7</v>
      </c>
      <c r="C139" s="8"/>
      <c r="D139" s="3">
        <v>5883.5543700779999</v>
      </c>
      <c r="E139" s="3">
        <f>-D139</f>
        <v>-5883.5543700779999</v>
      </c>
    </row>
    <row r="140" spans="1:5">
      <c r="A140" s="28">
        <v>21031030</v>
      </c>
      <c r="B140" s="28" t="s">
        <v>43</v>
      </c>
      <c r="C140" s="8">
        <v>4880.4968340000014</v>
      </c>
      <c r="D140" s="3"/>
      <c r="E140" s="3">
        <f>C140</f>
        <v>4880.4968340000014</v>
      </c>
    </row>
    <row r="141" spans="1:5">
      <c r="A141" s="28">
        <v>32000000</v>
      </c>
      <c r="B141" s="28" t="s">
        <v>41</v>
      </c>
      <c r="C141" s="8"/>
      <c r="D141" s="3">
        <v>4880.4968340000014</v>
      </c>
      <c r="E141" s="3">
        <f>-D141</f>
        <v>-4880.4968340000014</v>
      </c>
    </row>
    <row r="142" spans="1:5">
      <c r="A142" s="7">
        <v>21031030</v>
      </c>
      <c r="B142" s="10" t="s">
        <v>7</v>
      </c>
      <c r="C142" s="8">
        <v>45.726768</v>
      </c>
      <c r="D142" s="3"/>
      <c r="E142" s="3">
        <f>C142</f>
        <v>45.726768</v>
      </c>
    </row>
    <row r="143" spans="1:5">
      <c r="A143" s="28">
        <v>32000000</v>
      </c>
      <c r="B143" s="28" t="s">
        <v>41</v>
      </c>
      <c r="C143" s="8"/>
      <c r="D143" s="3">
        <v>45.726768</v>
      </c>
      <c r="E143" s="3">
        <f>-D143</f>
        <v>-45.726768</v>
      </c>
    </row>
    <row r="144" spans="1:5">
      <c r="A144" s="28">
        <v>32000000</v>
      </c>
      <c r="B144" s="28" t="s">
        <v>41</v>
      </c>
      <c r="C144" s="8">
        <v>72941.949791999999</v>
      </c>
      <c r="D144" s="3"/>
      <c r="E144" s="3">
        <f>C144</f>
        <v>72941.949791999999</v>
      </c>
    </row>
    <row r="145" spans="1:5">
      <c r="A145" s="7">
        <v>21031040</v>
      </c>
      <c r="B145" s="7" t="s">
        <v>44</v>
      </c>
      <c r="C145" s="8"/>
      <c r="D145" s="3">
        <v>72941.949791999999</v>
      </c>
      <c r="E145" s="3">
        <f>-D145</f>
        <v>-72941.949791999999</v>
      </c>
    </row>
    <row r="146" spans="1:5">
      <c r="A146" s="28">
        <v>32000000</v>
      </c>
      <c r="B146" s="28" t="s">
        <v>41</v>
      </c>
      <c r="C146" s="40">
        <v>12823.550639999999</v>
      </c>
      <c r="D146" s="19"/>
      <c r="E146" s="19">
        <f>C146</f>
        <v>12823.550639999999</v>
      </c>
    </row>
    <row r="147" spans="1:5">
      <c r="A147" s="7">
        <v>21010010</v>
      </c>
      <c r="B147" s="7" t="s">
        <v>29</v>
      </c>
      <c r="C147" s="40"/>
      <c r="D147" s="19">
        <v>12823.550639999999</v>
      </c>
      <c r="E147" s="19">
        <f>-D147</f>
        <v>-12823.550639999999</v>
      </c>
    </row>
    <row r="148" spans="1:5">
      <c r="A148" s="28">
        <v>32000000</v>
      </c>
      <c r="B148" s="28" t="s">
        <v>41</v>
      </c>
      <c r="C148" s="8">
        <v>77625.633512</v>
      </c>
      <c r="D148" s="3"/>
      <c r="E148" s="3">
        <f t="shared" ref="E148:E149" si="25">C148-D148</f>
        <v>77625.633512</v>
      </c>
    </row>
    <row r="149" spans="1:5">
      <c r="A149" s="27">
        <v>21031040</v>
      </c>
      <c r="B149" s="7" t="s">
        <v>44</v>
      </c>
      <c r="C149" s="8"/>
      <c r="D149" s="3">
        <v>77625.633512</v>
      </c>
      <c r="E149" s="3">
        <f t="shared" si="25"/>
        <v>-77625.633512</v>
      </c>
    </row>
    <row r="150" spans="1:5">
      <c r="A150" s="28">
        <v>32000000</v>
      </c>
      <c r="B150" s="28" t="s">
        <v>41</v>
      </c>
      <c r="C150" s="8">
        <v>6331.6944235159999</v>
      </c>
      <c r="D150" s="3"/>
      <c r="E150" s="3">
        <f t="shared" ref="E150:E151" si="26">C150-D150</f>
        <v>6331.6944235159999</v>
      </c>
    </row>
    <row r="151" spans="1:5">
      <c r="A151" s="26">
        <v>21031030</v>
      </c>
      <c r="B151" s="8" t="s">
        <v>7</v>
      </c>
      <c r="C151" s="8"/>
      <c r="D151" s="3">
        <v>6331.6944235159999</v>
      </c>
      <c r="E151" s="3">
        <f t="shared" si="26"/>
        <v>-6331.6944235159999</v>
      </c>
    </row>
    <row r="152" spans="1:5">
      <c r="A152" s="28">
        <v>32000000</v>
      </c>
      <c r="B152" s="28" t="s">
        <v>41</v>
      </c>
      <c r="C152" s="8">
        <v>949.24720000000013</v>
      </c>
      <c r="D152" s="3"/>
      <c r="E152" s="3">
        <f t="shared" ref="E152:E153" si="27">C152-D152</f>
        <v>949.24720000000013</v>
      </c>
    </row>
    <row r="153" spans="1:5">
      <c r="A153" s="26">
        <v>21031050</v>
      </c>
      <c r="B153" s="8" t="s">
        <v>33</v>
      </c>
      <c r="C153" s="8"/>
      <c r="D153" s="3">
        <v>949.24720000000013</v>
      </c>
      <c r="E153" s="3">
        <f t="shared" si="27"/>
        <v>-949.24720000000013</v>
      </c>
    </row>
    <row r="154" spans="1:5">
      <c r="A154" s="28">
        <v>32000000</v>
      </c>
      <c r="B154" s="7" t="s">
        <v>41</v>
      </c>
      <c r="C154" s="35">
        <v>5886.5466642290003</v>
      </c>
      <c r="D154" s="2"/>
      <c r="E154" s="4">
        <f>C154</f>
        <v>5886.5466642290003</v>
      </c>
    </row>
    <row r="155" spans="1:5">
      <c r="A155" s="28">
        <v>21031030</v>
      </c>
      <c r="B155" s="33" t="s">
        <v>7</v>
      </c>
      <c r="C155" s="7"/>
      <c r="D155" s="9">
        <v>5886.5466642290003</v>
      </c>
      <c r="E155" s="4">
        <f>-D155</f>
        <v>-5886.5466642290003</v>
      </c>
    </row>
    <row r="156" spans="1:5">
      <c r="A156" s="10">
        <v>14025120</v>
      </c>
      <c r="B156" s="10" t="s">
        <v>34</v>
      </c>
      <c r="C156" s="39">
        <v>17334.103689999902</v>
      </c>
      <c r="D156" s="4"/>
      <c r="E156" s="4">
        <f t="shared" ref="E156:E157" si="28">C156-D156</f>
        <v>17334.103689999902</v>
      </c>
    </row>
    <row r="157" spans="1:5">
      <c r="A157" s="7">
        <v>32000000</v>
      </c>
      <c r="B157" s="7" t="s">
        <v>41</v>
      </c>
      <c r="C157" s="39"/>
      <c r="D157" s="4">
        <v>17334.103689999902</v>
      </c>
      <c r="E157" s="4">
        <f t="shared" si="28"/>
        <v>-17334.103689999902</v>
      </c>
    </row>
    <row r="158" spans="1:5">
      <c r="A158" s="7">
        <v>14025085</v>
      </c>
      <c r="B158" s="7" t="s">
        <v>45</v>
      </c>
      <c r="C158" s="10">
        <v>368.9</v>
      </c>
      <c r="D158" s="6"/>
      <c r="E158" s="2">
        <f t="shared" ref="E158:E159" si="29">C158-D158</f>
        <v>368.9</v>
      </c>
    </row>
    <row r="159" spans="1:5">
      <c r="A159" s="7">
        <v>32000000</v>
      </c>
      <c r="B159" s="7" t="s">
        <v>41</v>
      </c>
      <c r="C159" s="10"/>
      <c r="D159" s="6">
        <f>C158</f>
        <v>368.9</v>
      </c>
      <c r="E159" s="2">
        <f t="shared" si="29"/>
        <v>-368.9</v>
      </c>
    </row>
    <row r="160" spans="1:5">
      <c r="A160" s="28">
        <v>32000000</v>
      </c>
      <c r="B160" s="7" t="s">
        <v>41</v>
      </c>
      <c r="C160" s="35">
        <f>914.66496</f>
        <v>914.66495999999995</v>
      </c>
      <c r="D160" s="9"/>
      <c r="E160" s="4">
        <f t="shared" ref="E160:E161" si="30">C160-D160</f>
        <v>914.66495999999995</v>
      </c>
    </row>
    <row r="161" spans="1:5">
      <c r="A161" s="10" t="s">
        <v>40</v>
      </c>
      <c r="B161" s="10" t="s">
        <v>7</v>
      </c>
      <c r="C161" s="35"/>
      <c r="D161" s="9">
        <f>914.66496</f>
        <v>914.66495999999995</v>
      </c>
      <c r="E161" s="4">
        <f t="shared" si="30"/>
        <v>-914.66495999999995</v>
      </c>
    </row>
    <row r="162" spans="1:5">
      <c r="A162" s="32">
        <v>32000000</v>
      </c>
      <c r="B162" s="32" t="s">
        <v>41</v>
      </c>
      <c r="C162" s="37">
        <v>5524.8311065639991</v>
      </c>
      <c r="D162" s="13"/>
      <c r="E162" s="24">
        <f>C162</f>
        <v>5524.8311065639991</v>
      </c>
    </row>
    <row r="163" spans="1:5">
      <c r="A163" s="30">
        <v>21031030</v>
      </c>
      <c r="B163" s="30" t="s">
        <v>7</v>
      </c>
      <c r="C163" s="30"/>
      <c r="D163" s="13">
        <v>5524.8311065639991</v>
      </c>
      <c r="E163" s="24">
        <f>-D163</f>
        <v>-5524.8311065639991</v>
      </c>
    </row>
  </sheetData>
  <autoFilter ref="A1:E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5256-A65F-44F2-ABBF-E6D93683AD7C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Majumder, Debal Prasad</dc:creator>
  <cp:lastModifiedBy>Majumder, Debal Prasad</cp:lastModifiedBy>
  <dcterms:created xsi:type="dcterms:W3CDTF">2015-06-05T18:17:20Z</dcterms:created>
  <dcterms:modified xsi:type="dcterms:W3CDTF">2025-10-16T17:46:26Z</dcterms:modified>
</cp:coreProperties>
</file>