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ébora\Documents\Estudos\UGA\Classes\Fall 2020\ECON 8410 Labor Economics I\Replications\Data\Results\"/>
    </mc:Choice>
  </mc:AlternateContent>
  <xr:revisionPtr revIDLastSave="0" documentId="13_ncr:1_{98809DD9-306F-48E3-A365-CA206F101EA0}" xr6:coauthVersionLast="45" xr6:coauthVersionMax="45" xr10:uidLastSave="{00000000-0000-0000-0000-000000000000}"/>
  <bookViews>
    <workbookView xWindow="-120" yWindow="-120" windowWidth="20730" windowHeight="11160" xr2:uid="{70E359E6-A779-4D66-94CD-2DAFFF1B1A41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9" i="5" l="1"/>
  <c r="Q38" i="5"/>
  <c r="Q37" i="5"/>
  <c r="Q36" i="5"/>
  <c r="Q35" i="5"/>
  <c r="Q34" i="5"/>
  <c r="Q33" i="5"/>
  <c r="Q32" i="5"/>
  <c r="Q31" i="5"/>
  <c r="Q30" i="5"/>
  <c r="Q29" i="5"/>
  <c r="Q28" i="5"/>
  <c r="Q27" i="5"/>
  <c r="Q26" i="5"/>
  <c r="Q25" i="5"/>
  <c r="Q24" i="5"/>
  <c r="Q23" i="5"/>
  <c r="Q22" i="5"/>
  <c r="Q21" i="5"/>
  <c r="Q20" i="5"/>
  <c r="Q19" i="5"/>
  <c r="Q18" i="5"/>
  <c r="Q17" i="5"/>
  <c r="Q16" i="5"/>
  <c r="Q15" i="5"/>
  <c r="Q14" i="5"/>
  <c r="Q13" i="5"/>
  <c r="Q12" i="5"/>
  <c r="Q11" i="5"/>
  <c r="Q10" i="5"/>
  <c r="Q9" i="5"/>
  <c r="Q8" i="5"/>
  <c r="Q7" i="5"/>
  <c r="Q6" i="5"/>
  <c r="Q5" i="5"/>
  <c r="Q4" i="5"/>
  <c r="Q3" i="5"/>
  <c r="H5" i="5"/>
  <c r="H6" i="5"/>
  <c r="H7" i="5"/>
  <c r="H8" i="5"/>
  <c r="K9" i="5" s="1"/>
  <c r="H9" i="5"/>
  <c r="H10" i="5"/>
  <c r="H11" i="5"/>
  <c r="H12" i="5"/>
  <c r="K14" i="5" s="1"/>
  <c r="H13" i="5"/>
  <c r="H14" i="5"/>
  <c r="H15" i="5"/>
  <c r="H16" i="5"/>
  <c r="K18" i="5" s="1"/>
  <c r="H17" i="5"/>
  <c r="H18" i="5"/>
  <c r="H19" i="5"/>
  <c r="H20" i="5"/>
  <c r="K23" i="5" s="1"/>
  <c r="H21" i="5"/>
  <c r="H22" i="5"/>
  <c r="H23" i="5"/>
  <c r="H24" i="5"/>
  <c r="K27" i="5" s="1"/>
  <c r="H25" i="5"/>
  <c r="H26" i="5"/>
  <c r="H27" i="5"/>
  <c r="H28" i="5"/>
  <c r="K32" i="5" s="1"/>
  <c r="H29" i="5"/>
  <c r="H30" i="5"/>
  <c r="H31" i="5"/>
  <c r="H32" i="5"/>
  <c r="K36" i="5" s="1"/>
  <c r="H33" i="5"/>
  <c r="H34" i="5"/>
  <c r="H35" i="5"/>
  <c r="H4" i="5"/>
  <c r="O39" i="5"/>
  <c r="N39" i="5"/>
  <c r="M39" i="5"/>
  <c r="L39" i="5"/>
  <c r="O38" i="5"/>
  <c r="N38" i="5"/>
  <c r="M38" i="5"/>
  <c r="L38" i="5"/>
  <c r="O37" i="5"/>
  <c r="N37" i="5"/>
  <c r="M37" i="5"/>
  <c r="L37" i="5"/>
  <c r="O36" i="5"/>
  <c r="N36" i="5"/>
  <c r="M36" i="5"/>
  <c r="L36" i="5"/>
  <c r="O35" i="5"/>
  <c r="N35" i="5"/>
  <c r="M35" i="5"/>
  <c r="L35" i="5"/>
  <c r="K39" i="5"/>
  <c r="O34" i="5"/>
  <c r="N34" i="5"/>
  <c r="M34" i="5"/>
  <c r="L34" i="5"/>
  <c r="K38" i="5"/>
  <c r="O33" i="5"/>
  <c r="N33" i="5"/>
  <c r="M33" i="5"/>
  <c r="L33" i="5"/>
  <c r="K37" i="5"/>
  <c r="O32" i="5"/>
  <c r="N32" i="5"/>
  <c r="M32" i="5"/>
  <c r="L32" i="5"/>
  <c r="K35" i="5"/>
  <c r="O30" i="5"/>
  <c r="N30" i="5"/>
  <c r="M30" i="5"/>
  <c r="L30" i="5"/>
  <c r="K34" i="5"/>
  <c r="O29" i="5"/>
  <c r="N29" i="5"/>
  <c r="M29" i="5"/>
  <c r="L29" i="5"/>
  <c r="K33" i="5"/>
  <c r="O28" i="5"/>
  <c r="N28" i="5"/>
  <c r="M28" i="5"/>
  <c r="L28" i="5"/>
  <c r="K28" i="5"/>
  <c r="O27" i="5"/>
  <c r="N27" i="5"/>
  <c r="M27" i="5"/>
  <c r="L27" i="5"/>
  <c r="K30" i="5"/>
  <c r="O26" i="5"/>
  <c r="N26" i="5"/>
  <c r="M26" i="5"/>
  <c r="L26" i="5"/>
  <c r="K29" i="5"/>
  <c r="O25" i="5"/>
  <c r="N25" i="5"/>
  <c r="M25" i="5"/>
  <c r="L25" i="5"/>
  <c r="O24" i="5"/>
  <c r="N24" i="5"/>
  <c r="M24" i="5"/>
  <c r="L24" i="5"/>
  <c r="K24" i="5"/>
  <c r="O23" i="5"/>
  <c r="N23" i="5"/>
  <c r="M23" i="5"/>
  <c r="L23" i="5"/>
  <c r="K26" i="5"/>
  <c r="K25" i="5"/>
  <c r="O21" i="5"/>
  <c r="N21" i="5"/>
  <c r="M21" i="5"/>
  <c r="L21" i="5"/>
  <c r="O20" i="5"/>
  <c r="N20" i="5"/>
  <c r="M20" i="5"/>
  <c r="L20" i="5"/>
  <c r="K20" i="5"/>
  <c r="O19" i="5"/>
  <c r="N19" i="5"/>
  <c r="M19" i="5"/>
  <c r="L19" i="5"/>
  <c r="K21" i="5"/>
  <c r="O18" i="5"/>
  <c r="N18" i="5"/>
  <c r="M18" i="5"/>
  <c r="L18" i="5"/>
  <c r="O17" i="5"/>
  <c r="N17" i="5"/>
  <c r="M17" i="5"/>
  <c r="L17" i="5"/>
  <c r="K19" i="5"/>
  <c r="O16" i="5"/>
  <c r="N16" i="5"/>
  <c r="M16" i="5"/>
  <c r="L16" i="5"/>
  <c r="K16" i="5"/>
  <c r="O15" i="5"/>
  <c r="N15" i="5"/>
  <c r="M15" i="5"/>
  <c r="L15" i="5"/>
  <c r="K17" i="5"/>
  <c r="O14" i="5"/>
  <c r="N14" i="5"/>
  <c r="M14" i="5"/>
  <c r="L14" i="5"/>
  <c r="K15" i="5"/>
  <c r="O12" i="5"/>
  <c r="N12" i="5"/>
  <c r="M12" i="5"/>
  <c r="L12" i="5"/>
  <c r="O11" i="5"/>
  <c r="N11" i="5"/>
  <c r="M11" i="5"/>
  <c r="L11" i="5"/>
  <c r="K12" i="5"/>
  <c r="O10" i="5"/>
  <c r="N10" i="5"/>
  <c r="M10" i="5"/>
  <c r="L10" i="5"/>
  <c r="K11" i="5"/>
  <c r="O9" i="5"/>
  <c r="N9" i="5"/>
  <c r="M9" i="5"/>
  <c r="L9" i="5"/>
  <c r="K10" i="5"/>
  <c r="O8" i="5"/>
  <c r="N8" i="5"/>
  <c r="M8" i="5"/>
  <c r="L8" i="5"/>
  <c r="O7" i="5"/>
  <c r="N7" i="5"/>
  <c r="M7" i="5"/>
  <c r="L7" i="5"/>
  <c r="K8" i="5"/>
  <c r="O6" i="5"/>
  <c r="N6" i="5"/>
  <c r="M6" i="5"/>
  <c r="L6" i="5"/>
  <c r="K7" i="5"/>
  <c r="O5" i="5"/>
  <c r="N5" i="5"/>
  <c r="M5" i="5"/>
  <c r="L5" i="5"/>
  <c r="K5" i="5"/>
  <c r="K6" i="5"/>
  <c r="H3" i="5"/>
  <c r="O39" i="4"/>
  <c r="N39" i="4"/>
  <c r="M39" i="4"/>
  <c r="L39" i="4"/>
  <c r="K39" i="4"/>
  <c r="O38" i="4"/>
  <c r="N38" i="4"/>
  <c r="M38" i="4"/>
  <c r="L38" i="4"/>
  <c r="K38" i="4"/>
  <c r="O37" i="4"/>
  <c r="N37" i="4"/>
  <c r="M37" i="4"/>
  <c r="L37" i="4"/>
  <c r="K37" i="4"/>
  <c r="O36" i="4"/>
  <c r="N36" i="4"/>
  <c r="M36" i="4"/>
  <c r="L36" i="4"/>
  <c r="K36" i="4"/>
  <c r="O35" i="4"/>
  <c r="N35" i="4"/>
  <c r="M35" i="4"/>
  <c r="L35" i="4"/>
  <c r="K35" i="4"/>
  <c r="O34" i="4"/>
  <c r="N34" i="4"/>
  <c r="M34" i="4"/>
  <c r="L34" i="4"/>
  <c r="K34" i="4"/>
  <c r="M32" i="4"/>
  <c r="N32" i="4"/>
  <c r="O32" i="4"/>
  <c r="M33" i="4"/>
  <c r="N33" i="4"/>
  <c r="O33" i="4"/>
  <c r="L33" i="4"/>
  <c r="L32" i="4"/>
  <c r="K33" i="4"/>
  <c r="K32" i="4"/>
  <c r="O30" i="4"/>
  <c r="N30" i="4"/>
  <c r="M30" i="4"/>
  <c r="L30" i="4"/>
  <c r="K30" i="4"/>
  <c r="O29" i="4"/>
  <c r="N29" i="4"/>
  <c r="M29" i="4"/>
  <c r="L29" i="4"/>
  <c r="K29" i="4"/>
  <c r="O28" i="4"/>
  <c r="N28" i="4"/>
  <c r="M28" i="4"/>
  <c r="L28" i="4"/>
  <c r="K28" i="4"/>
  <c r="O27" i="4"/>
  <c r="N27" i="4"/>
  <c r="M27" i="4"/>
  <c r="L27" i="4"/>
  <c r="K27" i="4"/>
  <c r="O26" i="4"/>
  <c r="N26" i="4"/>
  <c r="M26" i="4"/>
  <c r="L26" i="4"/>
  <c r="K26" i="4"/>
  <c r="O25" i="4"/>
  <c r="N25" i="4"/>
  <c r="M25" i="4"/>
  <c r="L25" i="4"/>
  <c r="K25" i="4"/>
  <c r="M23" i="4"/>
  <c r="N23" i="4"/>
  <c r="O23" i="4"/>
  <c r="M24" i="4"/>
  <c r="N24" i="4"/>
  <c r="O24" i="4"/>
  <c r="L24" i="4"/>
  <c r="L23" i="4"/>
  <c r="K24" i="4"/>
  <c r="K23" i="4"/>
  <c r="O21" i="4"/>
  <c r="N21" i="4"/>
  <c r="M21" i="4"/>
  <c r="L21" i="4"/>
  <c r="K21" i="4"/>
  <c r="O20" i="4"/>
  <c r="N20" i="4"/>
  <c r="M20" i="4"/>
  <c r="Q20" i="4" s="1"/>
  <c r="L20" i="4"/>
  <c r="K20" i="4"/>
  <c r="O19" i="4"/>
  <c r="N19" i="4"/>
  <c r="M19" i="4"/>
  <c r="L19" i="4"/>
  <c r="K19" i="4"/>
  <c r="O18" i="4"/>
  <c r="N18" i="4"/>
  <c r="M18" i="4"/>
  <c r="L18" i="4"/>
  <c r="K18" i="4"/>
  <c r="O17" i="4"/>
  <c r="N17" i="4"/>
  <c r="M17" i="4"/>
  <c r="L17" i="4"/>
  <c r="K17" i="4"/>
  <c r="O16" i="4"/>
  <c r="N16" i="4"/>
  <c r="M16" i="4"/>
  <c r="L16" i="4"/>
  <c r="K16" i="4"/>
  <c r="M14" i="4"/>
  <c r="N14" i="4"/>
  <c r="O14" i="4"/>
  <c r="M15" i="4"/>
  <c r="N15" i="4"/>
  <c r="O15" i="4"/>
  <c r="L15" i="4"/>
  <c r="L14" i="4"/>
  <c r="K15" i="4"/>
  <c r="K14" i="4"/>
  <c r="O12" i="4"/>
  <c r="N12" i="4"/>
  <c r="M12" i="4"/>
  <c r="L12" i="4"/>
  <c r="K12" i="4"/>
  <c r="O11" i="4"/>
  <c r="N11" i="4"/>
  <c r="M11" i="4"/>
  <c r="L11" i="4"/>
  <c r="K11" i="4"/>
  <c r="O10" i="4"/>
  <c r="N10" i="4"/>
  <c r="M10" i="4"/>
  <c r="L10" i="4"/>
  <c r="K10" i="4"/>
  <c r="O9" i="4"/>
  <c r="N9" i="4"/>
  <c r="M9" i="4"/>
  <c r="L9" i="4"/>
  <c r="K9" i="4"/>
  <c r="O8" i="4"/>
  <c r="N8" i="4"/>
  <c r="M8" i="4"/>
  <c r="L8" i="4"/>
  <c r="K8" i="4"/>
  <c r="O7" i="4"/>
  <c r="N7" i="4"/>
  <c r="M7" i="4"/>
  <c r="L7" i="4"/>
  <c r="K7" i="4"/>
  <c r="M5" i="4"/>
  <c r="N5" i="4"/>
  <c r="O5" i="4"/>
  <c r="M6" i="4"/>
  <c r="N6" i="4"/>
  <c r="O6" i="4"/>
  <c r="L6" i="4"/>
  <c r="L5" i="4"/>
  <c r="K6" i="4"/>
  <c r="K5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Q31" i="4"/>
  <c r="Q22" i="4"/>
  <c r="Q16" i="4"/>
  <c r="Q13" i="4"/>
  <c r="Q4" i="4"/>
  <c r="Q3" i="4"/>
  <c r="Q39" i="3"/>
  <c r="Q38" i="3"/>
  <c r="Q37" i="3"/>
  <c r="Q36" i="3"/>
  <c r="Q35" i="3"/>
  <c r="Q34" i="3"/>
  <c r="Q33" i="3"/>
  <c r="Q32" i="3"/>
  <c r="Q31" i="3"/>
  <c r="Q30" i="3"/>
  <c r="Q29" i="3"/>
  <c r="Q28" i="3"/>
  <c r="Q27" i="3"/>
  <c r="Q26" i="3"/>
  <c r="Q25" i="3"/>
  <c r="Q24" i="3"/>
  <c r="Q23" i="3"/>
  <c r="Q22" i="3"/>
  <c r="Q21" i="3"/>
  <c r="Q20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Q6" i="3"/>
  <c r="Q5" i="3"/>
  <c r="Q4" i="3"/>
  <c r="Q3" i="3"/>
  <c r="Q31" i="2"/>
  <c r="Q22" i="2"/>
  <c r="Q13" i="2"/>
  <c r="Q4" i="2"/>
  <c r="O39" i="3"/>
  <c r="N39" i="3"/>
  <c r="M39" i="3"/>
  <c r="L39" i="3"/>
  <c r="K39" i="3"/>
  <c r="O38" i="3"/>
  <c r="N38" i="3"/>
  <c r="M38" i="3"/>
  <c r="L38" i="3"/>
  <c r="K38" i="3"/>
  <c r="O37" i="3"/>
  <c r="N37" i="3"/>
  <c r="M37" i="3"/>
  <c r="L37" i="3"/>
  <c r="K37" i="3"/>
  <c r="O36" i="3"/>
  <c r="N36" i="3"/>
  <c r="M36" i="3"/>
  <c r="L36" i="3"/>
  <c r="K36" i="3"/>
  <c r="O35" i="3"/>
  <c r="N35" i="3"/>
  <c r="M35" i="3"/>
  <c r="L35" i="3"/>
  <c r="K35" i="3"/>
  <c r="O34" i="3"/>
  <c r="N34" i="3"/>
  <c r="M34" i="3"/>
  <c r="L34" i="3"/>
  <c r="K34" i="3"/>
  <c r="O33" i="3"/>
  <c r="N33" i="3"/>
  <c r="M33" i="3"/>
  <c r="L33" i="3"/>
  <c r="K33" i="3"/>
  <c r="O32" i="3"/>
  <c r="N32" i="3"/>
  <c r="M32" i="3"/>
  <c r="L32" i="3"/>
  <c r="K32" i="3"/>
  <c r="O30" i="3"/>
  <c r="N30" i="3"/>
  <c r="M30" i="3"/>
  <c r="L30" i="3"/>
  <c r="K30" i="3"/>
  <c r="O29" i="3"/>
  <c r="N29" i="3"/>
  <c r="M29" i="3"/>
  <c r="L29" i="3"/>
  <c r="K29" i="3"/>
  <c r="O28" i="3"/>
  <c r="N28" i="3"/>
  <c r="M28" i="3"/>
  <c r="L28" i="3"/>
  <c r="K28" i="3"/>
  <c r="O27" i="3"/>
  <c r="N27" i="3"/>
  <c r="M27" i="3"/>
  <c r="L27" i="3"/>
  <c r="K27" i="3"/>
  <c r="O26" i="3"/>
  <c r="N26" i="3"/>
  <c r="M26" i="3"/>
  <c r="L26" i="3"/>
  <c r="K26" i="3"/>
  <c r="O25" i="3"/>
  <c r="N25" i="3"/>
  <c r="M25" i="3"/>
  <c r="L25" i="3"/>
  <c r="K25" i="3"/>
  <c r="O24" i="3"/>
  <c r="N24" i="3"/>
  <c r="M24" i="3"/>
  <c r="L24" i="3"/>
  <c r="K24" i="3"/>
  <c r="O23" i="3"/>
  <c r="N23" i="3"/>
  <c r="M23" i="3"/>
  <c r="L23" i="3"/>
  <c r="K23" i="3"/>
  <c r="O21" i="3"/>
  <c r="N21" i="3"/>
  <c r="M21" i="3"/>
  <c r="L21" i="3"/>
  <c r="K21" i="3"/>
  <c r="O20" i="3"/>
  <c r="N20" i="3"/>
  <c r="M20" i="3"/>
  <c r="L20" i="3"/>
  <c r="K20" i="3"/>
  <c r="O19" i="3"/>
  <c r="N19" i="3"/>
  <c r="M19" i="3"/>
  <c r="L19" i="3"/>
  <c r="K19" i="3"/>
  <c r="O18" i="3"/>
  <c r="N18" i="3"/>
  <c r="M18" i="3"/>
  <c r="L18" i="3"/>
  <c r="K18" i="3"/>
  <c r="O17" i="3"/>
  <c r="N17" i="3"/>
  <c r="M17" i="3"/>
  <c r="L17" i="3"/>
  <c r="K17" i="3"/>
  <c r="O16" i="3"/>
  <c r="N16" i="3"/>
  <c r="M16" i="3"/>
  <c r="L16" i="3"/>
  <c r="K16" i="3"/>
  <c r="O15" i="3"/>
  <c r="N15" i="3"/>
  <c r="M15" i="3"/>
  <c r="L15" i="3"/>
  <c r="K15" i="3"/>
  <c r="O14" i="3"/>
  <c r="N14" i="3"/>
  <c r="M14" i="3"/>
  <c r="L14" i="3"/>
  <c r="K14" i="3"/>
  <c r="O12" i="3"/>
  <c r="N12" i="3"/>
  <c r="M12" i="3"/>
  <c r="L12" i="3"/>
  <c r="K12" i="3"/>
  <c r="O11" i="3"/>
  <c r="N11" i="3"/>
  <c r="M11" i="3"/>
  <c r="L11" i="3"/>
  <c r="K11" i="3"/>
  <c r="O10" i="3"/>
  <c r="N10" i="3"/>
  <c r="M10" i="3"/>
  <c r="L10" i="3"/>
  <c r="K10" i="3"/>
  <c r="O9" i="3"/>
  <c r="N9" i="3"/>
  <c r="M9" i="3"/>
  <c r="L9" i="3"/>
  <c r="K9" i="3"/>
  <c r="O8" i="3"/>
  <c r="N8" i="3"/>
  <c r="M8" i="3"/>
  <c r="L8" i="3"/>
  <c r="K8" i="3"/>
  <c r="O7" i="3"/>
  <c r="N7" i="3"/>
  <c r="M7" i="3"/>
  <c r="L7" i="3"/>
  <c r="K7" i="3"/>
  <c r="O6" i="3"/>
  <c r="N6" i="3"/>
  <c r="M6" i="3"/>
  <c r="L6" i="3"/>
  <c r="K6" i="3"/>
  <c r="O5" i="3"/>
  <c r="N5" i="3"/>
  <c r="M5" i="3"/>
  <c r="L5" i="3"/>
  <c r="K5" i="3"/>
  <c r="L14" i="1"/>
  <c r="Q6" i="2"/>
  <c r="Q7" i="2"/>
  <c r="Q8" i="2"/>
  <c r="Q9" i="2"/>
  <c r="Q10" i="2"/>
  <c r="Q11" i="2"/>
  <c r="Q12" i="2"/>
  <c r="Q14" i="2"/>
  <c r="Q15" i="2"/>
  <c r="Q16" i="2"/>
  <c r="Q17" i="2"/>
  <c r="Q18" i="2"/>
  <c r="Q19" i="2"/>
  <c r="Q20" i="2"/>
  <c r="Q21" i="2"/>
  <c r="Q23" i="2"/>
  <c r="Q24" i="2"/>
  <c r="Q25" i="2"/>
  <c r="Q26" i="2"/>
  <c r="Q27" i="2"/>
  <c r="Q28" i="2"/>
  <c r="Q29" i="2"/>
  <c r="Q30" i="2"/>
  <c r="Q32" i="2"/>
  <c r="Q33" i="2"/>
  <c r="Q34" i="2"/>
  <c r="Q35" i="2"/>
  <c r="Q36" i="2"/>
  <c r="Q37" i="2"/>
  <c r="Q38" i="2"/>
  <c r="Q39" i="2"/>
  <c r="Q5" i="2"/>
  <c r="Q3" i="2"/>
  <c r="O39" i="2"/>
  <c r="N39" i="2"/>
  <c r="M39" i="2"/>
  <c r="L39" i="2"/>
  <c r="K39" i="2"/>
  <c r="O38" i="2"/>
  <c r="N38" i="2"/>
  <c r="M38" i="2"/>
  <c r="L38" i="2"/>
  <c r="K38" i="2"/>
  <c r="O37" i="2"/>
  <c r="N37" i="2"/>
  <c r="M37" i="2"/>
  <c r="L37" i="2"/>
  <c r="K37" i="2"/>
  <c r="O36" i="2"/>
  <c r="N36" i="2"/>
  <c r="M36" i="2"/>
  <c r="L36" i="2"/>
  <c r="K36" i="2"/>
  <c r="O35" i="2"/>
  <c r="N35" i="2"/>
  <c r="M35" i="2"/>
  <c r="L35" i="2"/>
  <c r="K35" i="2"/>
  <c r="O34" i="2"/>
  <c r="N34" i="2"/>
  <c r="M34" i="2"/>
  <c r="L34" i="2"/>
  <c r="K34" i="2"/>
  <c r="L32" i="2"/>
  <c r="M32" i="2"/>
  <c r="N32" i="2"/>
  <c r="O32" i="2"/>
  <c r="L33" i="2"/>
  <c r="M33" i="2"/>
  <c r="N33" i="2"/>
  <c r="O33" i="2"/>
  <c r="K33" i="2"/>
  <c r="K32" i="2"/>
  <c r="O30" i="2"/>
  <c r="N30" i="2"/>
  <c r="M30" i="2"/>
  <c r="L30" i="2"/>
  <c r="K30" i="2"/>
  <c r="O29" i="2"/>
  <c r="N29" i="2"/>
  <c r="M29" i="2"/>
  <c r="L29" i="2"/>
  <c r="K29" i="2"/>
  <c r="O28" i="2"/>
  <c r="N28" i="2"/>
  <c r="M28" i="2"/>
  <c r="L28" i="2"/>
  <c r="K28" i="2"/>
  <c r="O27" i="2"/>
  <c r="N27" i="2"/>
  <c r="M27" i="2"/>
  <c r="L27" i="2"/>
  <c r="K27" i="2"/>
  <c r="O26" i="2"/>
  <c r="N26" i="2"/>
  <c r="M26" i="2"/>
  <c r="L26" i="2"/>
  <c r="K26" i="2"/>
  <c r="O25" i="2"/>
  <c r="N25" i="2"/>
  <c r="M25" i="2"/>
  <c r="L25" i="2"/>
  <c r="K25" i="2"/>
  <c r="L23" i="2"/>
  <c r="M23" i="2"/>
  <c r="N23" i="2"/>
  <c r="O23" i="2"/>
  <c r="L24" i="2"/>
  <c r="M24" i="2"/>
  <c r="N24" i="2"/>
  <c r="O24" i="2"/>
  <c r="K24" i="2"/>
  <c r="K23" i="2"/>
  <c r="O21" i="2"/>
  <c r="N21" i="2"/>
  <c r="M21" i="2"/>
  <c r="L21" i="2"/>
  <c r="K21" i="2"/>
  <c r="O20" i="2"/>
  <c r="N20" i="2"/>
  <c r="M20" i="2"/>
  <c r="L20" i="2"/>
  <c r="K20" i="2"/>
  <c r="O19" i="2"/>
  <c r="N19" i="2"/>
  <c r="M19" i="2"/>
  <c r="L19" i="2"/>
  <c r="K19" i="2"/>
  <c r="O18" i="2"/>
  <c r="N18" i="2"/>
  <c r="M18" i="2"/>
  <c r="L18" i="2"/>
  <c r="K18" i="2"/>
  <c r="O17" i="2"/>
  <c r="N17" i="2"/>
  <c r="M17" i="2"/>
  <c r="L17" i="2"/>
  <c r="K17" i="2"/>
  <c r="O16" i="2"/>
  <c r="N16" i="2"/>
  <c r="M16" i="2"/>
  <c r="L16" i="2"/>
  <c r="K16" i="2"/>
  <c r="L14" i="2"/>
  <c r="M14" i="2"/>
  <c r="N14" i="2"/>
  <c r="O14" i="2"/>
  <c r="L15" i="2"/>
  <c r="M15" i="2"/>
  <c r="N15" i="2"/>
  <c r="O15" i="2"/>
  <c r="K15" i="2"/>
  <c r="K14" i="2"/>
  <c r="O12" i="2"/>
  <c r="N12" i="2"/>
  <c r="M12" i="2"/>
  <c r="L12" i="2"/>
  <c r="K12" i="2"/>
  <c r="O11" i="2"/>
  <c r="N11" i="2"/>
  <c r="M11" i="2"/>
  <c r="L11" i="2"/>
  <c r="K11" i="2"/>
  <c r="O10" i="2"/>
  <c r="N10" i="2"/>
  <c r="M10" i="2"/>
  <c r="L10" i="2"/>
  <c r="K10" i="2"/>
  <c r="O9" i="2"/>
  <c r="N9" i="2"/>
  <c r="M9" i="2"/>
  <c r="L9" i="2"/>
  <c r="K9" i="2"/>
  <c r="O8" i="2"/>
  <c r="N8" i="2"/>
  <c r="M8" i="2"/>
  <c r="L8" i="2"/>
  <c r="K8" i="2"/>
  <c r="O7" i="2"/>
  <c r="N7" i="2"/>
  <c r="M7" i="2"/>
  <c r="L7" i="2"/>
  <c r="K7" i="2"/>
  <c r="L5" i="2"/>
  <c r="M5" i="2"/>
  <c r="N5" i="2"/>
  <c r="O5" i="2"/>
  <c r="L6" i="2"/>
  <c r="M6" i="2"/>
  <c r="N6" i="2"/>
  <c r="O6" i="2"/>
  <c r="K6" i="2"/>
  <c r="J26" i="1"/>
  <c r="I26" i="1"/>
  <c r="H26" i="1"/>
  <c r="G26" i="1"/>
  <c r="F26" i="1"/>
  <c r="E26" i="1"/>
  <c r="D26" i="1"/>
  <c r="C26" i="1"/>
  <c r="L26" i="1" s="1"/>
  <c r="B26" i="1"/>
  <c r="J25" i="1"/>
  <c r="I25" i="1"/>
  <c r="H25" i="1"/>
  <c r="G25" i="1"/>
  <c r="F25" i="1"/>
  <c r="E25" i="1"/>
  <c r="D25" i="1"/>
  <c r="C25" i="1"/>
  <c r="B25" i="1"/>
  <c r="L25" i="1" s="1"/>
  <c r="J24" i="1"/>
  <c r="I24" i="1"/>
  <c r="H24" i="1"/>
  <c r="G24" i="1"/>
  <c r="F24" i="1"/>
  <c r="E24" i="1"/>
  <c r="D24" i="1"/>
  <c r="C24" i="1"/>
  <c r="B24" i="1"/>
  <c r="L24" i="1" s="1"/>
  <c r="J22" i="1"/>
  <c r="I22" i="1"/>
  <c r="H22" i="1"/>
  <c r="G22" i="1"/>
  <c r="F22" i="1"/>
  <c r="E22" i="1"/>
  <c r="D22" i="1"/>
  <c r="C22" i="1"/>
  <c r="B22" i="1"/>
  <c r="J21" i="1"/>
  <c r="I21" i="1"/>
  <c r="H21" i="1"/>
  <c r="G21" i="1"/>
  <c r="F21" i="1"/>
  <c r="E21" i="1"/>
  <c r="D21" i="1"/>
  <c r="C21" i="1"/>
  <c r="B21" i="1"/>
  <c r="J20" i="1"/>
  <c r="I20" i="1"/>
  <c r="H20" i="1"/>
  <c r="G20" i="1"/>
  <c r="F20" i="1"/>
  <c r="E20" i="1"/>
  <c r="D20" i="1"/>
  <c r="C20" i="1"/>
  <c r="B20" i="1"/>
  <c r="L20" i="1" s="1"/>
  <c r="J19" i="1"/>
  <c r="I19" i="1"/>
  <c r="H19" i="1"/>
  <c r="G19" i="1"/>
  <c r="F19" i="1"/>
  <c r="E19" i="1"/>
  <c r="D19" i="1"/>
  <c r="C19" i="1"/>
  <c r="B19" i="1"/>
  <c r="L19" i="1" s="1"/>
  <c r="J23" i="1"/>
  <c r="I23" i="1"/>
  <c r="H23" i="1"/>
  <c r="G23" i="1"/>
  <c r="F23" i="1"/>
  <c r="E23" i="1"/>
  <c r="D23" i="1"/>
  <c r="C23" i="1"/>
  <c r="B23" i="1"/>
  <c r="J18" i="1"/>
  <c r="I18" i="1"/>
  <c r="H18" i="1"/>
  <c r="G18" i="1"/>
  <c r="F18" i="1"/>
  <c r="E18" i="1"/>
  <c r="D18" i="1"/>
  <c r="C18" i="1"/>
  <c r="B18" i="1"/>
  <c r="J17" i="1"/>
  <c r="I17" i="1"/>
  <c r="H17" i="1"/>
  <c r="G17" i="1"/>
  <c r="F17" i="1"/>
  <c r="E17" i="1"/>
  <c r="D17" i="1"/>
  <c r="C17" i="1"/>
  <c r="L17" i="1" s="1"/>
  <c r="B17" i="1"/>
  <c r="J16" i="1"/>
  <c r="I16" i="1"/>
  <c r="H16" i="1"/>
  <c r="G16" i="1"/>
  <c r="F16" i="1"/>
  <c r="E16" i="1"/>
  <c r="D16" i="1"/>
  <c r="C16" i="1"/>
  <c r="B16" i="1"/>
  <c r="K5" i="2"/>
  <c r="L22" i="1"/>
  <c r="L21" i="1"/>
  <c r="L23" i="1"/>
  <c r="L18" i="1"/>
  <c r="L15" i="1"/>
  <c r="Q23" i="4" l="1"/>
  <c r="Q24" i="4"/>
  <c r="Q27" i="4"/>
  <c r="Q28" i="4"/>
  <c r="Q32" i="4"/>
  <c r="Q36" i="4"/>
  <c r="Q9" i="4"/>
  <c r="Q12" i="4"/>
  <c r="Q21" i="4"/>
  <c r="Q33" i="4"/>
  <c r="Q37" i="4"/>
  <c r="Q8" i="4"/>
  <c r="Q17" i="4"/>
  <c r="Q14" i="4"/>
  <c r="Q18" i="4"/>
  <c r="Q25" i="4"/>
  <c r="Q26" i="4"/>
  <c r="Q29" i="4"/>
  <c r="Q30" i="4"/>
  <c r="Q34" i="4"/>
  <c r="Q38" i="4"/>
  <c r="Q5" i="4"/>
  <c r="Q6" i="4"/>
  <c r="Q7" i="4"/>
  <c r="Q10" i="4"/>
  <c r="Q11" i="4"/>
  <c r="Q15" i="4"/>
  <c r="Q19" i="4"/>
  <c r="Q35" i="4"/>
  <c r="Q39" i="4"/>
  <c r="L16" i="1"/>
</calcChain>
</file>

<file path=xl/sharedStrings.xml><?xml version="1.0" encoding="utf-8"?>
<sst xmlns="http://schemas.openxmlformats.org/spreadsheetml/2006/main" count="327" uniqueCount="86">
  <si>
    <t>variable</t>
  </si>
  <si>
    <t>All</t>
  </si>
  <si>
    <t>Male</t>
  </si>
  <si>
    <t>Female</t>
  </si>
  <si>
    <t>White</t>
  </si>
  <si>
    <t>Non_white</t>
  </si>
  <si>
    <t>less_than_12_years</t>
  </si>
  <si>
    <t>equal_to_12_years</t>
  </si>
  <si>
    <t>between_13_and_15_years</t>
  </si>
  <si>
    <t>more_than_15_years</t>
  </si>
  <si>
    <t>lear</t>
  </si>
  <si>
    <t>lhear</t>
  </si>
  <si>
    <t>hhinc</t>
  </si>
  <si>
    <t>weeks</t>
  </si>
  <si>
    <t>ushours</t>
  </si>
  <si>
    <t>empl</t>
  </si>
  <si>
    <t>fdstmp</t>
  </si>
  <si>
    <t>lstmpval</t>
  </si>
  <si>
    <t>hian</t>
  </si>
  <si>
    <t>hipr</t>
  </si>
  <si>
    <t>himd</t>
  </si>
  <si>
    <t>Average annual earnings last year (\$)</t>
  </si>
  <si>
    <t>Average hourly earnings last year (\$)</t>
  </si>
  <si>
    <t>Average household income last year (\$)</t>
  </si>
  <si>
    <t>Average weeks worked last year</t>
  </si>
  <si>
    <t>Average usual weekly hours in survey week</t>
  </si>
  <si>
    <t>Employed in survey week</t>
  </si>
  <si>
    <t>Fraction receiving SNAP benefits (food stamps)</t>
  </si>
  <si>
    <t>Average value of SNAP benefits (\$)</t>
  </si>
  <si>
    <t>Fraction with any health insurance</t>
  </si>
  <si>
    <t>Fraction with private insurance</t>
  </si>
  <si>
    <t>Fraction receiving Medicaid</t>
  </si>
  <si>
    <t>Full Sample</t>
  </si>
  <si>
    <t>Men</t>
  </si>
  <si>
    <t>Women</t>
  </si>
  <si>
    <t>Nonwhite</t>
  </si>
  <si>
    <t>$&lt;12$</t>
  </si>
  <si>
    <t>$\geq16$</t>
  </si>
  <si>
    <t>Years of Schooling</t>
  </si>
  <si>
    <t>\begin{tabular}{lrrrrrrrrr}</t>
  </si>
  <si>
    <t>\hline</t>
  </si>
  <si>
    <t>\end{tabular}</t>
  </si>
  <si>
    <t>varname</t>
  </si>
  <si>
    <t>expgr</t>
  </si>
  <si>
    <t>se</t>
  </si>
  <si>
    <t>coef_all</t>
  </si>
  <si>
    <t>coef_Male</t>
  </si>
  <si>
    <t>coef_Female</t>
  </si>
  <si>
    <t>coef_White</t>
  </si>
  <si>
    <t>coef_Non_white</t>
  </si>
  <si>
    <t>_lnincwage</t>
  </si>
  <si>
    <t>_lnhhinc</t>
  </si>
  <si>
    <t>_lnhourly_ear</t>
  </si>
  <si>
    <t>_lnweeks</t>
  </si>
  <si>
    <t>table_coef_demog_earnings</t>
  </si>
  <si>
    <t>table_coef_demog_welfare</t>
  </si>
  <si>
    <t>table_coef_educ_earnings</t>
  </si>
  <si>
    <t>table_coef_educ_welfare</t>
  </si>
  <si>
    <t>Variable, Experience Group</t>
  </si>
  <si>
    <t>1$-$3</t>
  </si>
  <si>
    <t>4$-$5</t>
  </si>
  <si>
    <t>6$-$7</t>
  </si>
  <si>
    <t>8$-$10</t>
  </si>
  <si>
    <t>\begin{landscape}</t>
  </si>
  <si>
    <t>\end{landscape}</t>
  </si>
  <si>
    <t>\begin{tabular}{lcccccc}</t>
  </si>
  <si>
    <t>_hi_mcaid</t>
  </si>
  <si>
    <t>_hi_priv</t>
  </si>
  <si>
    <t>_foodstmp</t>
  </si>
  <si>
    <t>_poor</t>
  </si>
  <si>
    <t>\multicolumn{6}{l}{Log annual earnings:} \\</t>
  </si>
  <si>
    <t>\multicolumn{6}{l}{Log household income:} \\</t>
  </si>
  <si>
    <t>\multicolumn{6}{l}{Log hourly wages:} \\</t>
  </si>
  <si>
    <t>\multicolumn{6}{l}{Log weeks worked:} \\</t>
  </si>
  <si>
    <t>\multicolumn{6}{l}{Incidence of receipt of SNAP benefits (food stamps):} \\</t>
  </si>
  <si>
    <t>\multicolumn{6}{l}{Incidence of poverty:} \\</t>
  </si>
  <si>
    <t>\multicolumn{6}{l}{Incidence of Medicaid receipt:} \\</t>
  </si>
  <si>
    <t>\multicolumn{6}{l}{Incidence of receipt of private health insurance:} \\</t>
  </si>
  <si>
    <t>coef_10</t>
  </si>
  <si>
    <t>coef_12</t>
  </si>
  <si>
    <t>coef_14</t>
  </si>
  <si>
    <t>coef_16</t>
  </si>
  <si>
    <t>_fullpart</t>
  </si>
  <si>
    <t>13$-$15</t>
  </si>
  <si>
    <t xml:space="preserve"> &amp; &amp; \multicolumn{4}{c}{Years of Schooling} \\</t>
  </si>
  <si>
    <t>\begin{tabular}{lccccc} \hline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</si>
</sst>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2" borderId="0" xfId="0" applyFill="1"/>
    <xf numFmtId="165" fontId="0" fillId="0" borderId="0" xfId="0" applyNumberFormat="1"/>
    <xf numFmtId="0" fontId="0" fillId="3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BE15-C836-4BB4-8B3B-F4570189C745}">
  <dimension ref="A1:L2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25">
      <c r="A2" t="s">
        <v>10</v>
      </c>
      <c r="B2">
        <v>18262.61</v>
      </c>
      <c r="C2">
        <v>22132.71</v>
      </c>
      <c r="D2">
        <v>14314.46</v>
      </c>
      <c r="E2">
        <v>19046.060000000001</v>
      </c>
      <c r="F2">
        <v>15052.35</v>
      </c>
      <c r="G2">
        <v>4298.357</v>
      </c>
      <c r="H2">
        <v>14288.44</v>
      </c>
      <c r="I2">
        <v>17431.189999999999</v>
      </c>
      <c r="J2">
        <v>34782.28</v>
      </c>
    </row>
    <row r="3" spans="1:12" x14ac:dyDescent="0.25">
      <c r="A3" t="s">
        <v>11</v>
      </c>
      <c r="B3">
        <v>13.06523</v>
      </c>
      <c r="C3">
        <v>13.75986</v>
      </c>
      <c r="D3">
        <v>12.26492</v>
      </c>
      <c r="E3">
        <v>13.125080000000001</v>
      </c>
      <c r="F3">
        <v>12.77899</v>
      </c>
      <c r="G3">
        <v>7.6886770000000002</v>
      </c>
      <c r="H3">
        <v>10.32386</v>
      </c>
      <c r="I3">
        <v>11.97705</v>
      </c>
      <c r="J3">
        <v>19.681789999999999</v>
      </c>
    </row>
    <row r="4" spans="1:12" x14ac:dyDescent="0.25">
      <c r="A4" t="s">
        <v>12</v>
      </c>
      <c r="B4">
        <v>56965.16</v>
      </c>
      <c r="C4">
        <v>59055.11</v>
      </c>
      <c r="D4">
        <v>54832.98</v>
      </c>
      <c r="E4">
        <v>59350.68</v>
      </c>
      <c r="F4">
        <v>47190.6</v>
      </c>
      <c r="G4">
        <v>46419.29</v>
      </c>
      <c r="H4">
        <v>47164.94</v>
      </c>
      <c r="I4">
        <v>57086.01</v>
      </c>
      <c r="J4">
        <v>77138.53</v>
      </c>
    </row>
    <row r="5" spans="1:12" x14ac:dyDescent="0.25">
      <c r="A5" t="s">
        <v>13</v>
      </c>
      <c r="B5">
        <v>34.726599999999998</v>
      </c>
      <c r="C5">
        <v>37.515149999999998</v>
      </c>
      <c r="D5">
        <v>31.88176</v>
      </c>
      <c r="E5">
        <v>35.921959999999999</v>
      </c>
      <c r="F5">
        <v>29.828520000000001</v>
      </c>
      <c r="G5">
        <v>17.518190000000001</v>
      </c>
      <c r="H5">
        <v>35.832239999999999</v>
      </c>
      <c r="I5">
        <v>37.959650000000003</v>
      </c>
      <c r="J5">
        <v>43.057839999999999</v>
      </c>
    </row>
    <row r="6" spans="1:12" x14ac:dyDescent="0.25">
      <c r="A6" t="s">
        <v>14</v>
      </c>
      <c r="B6">
        <v>37.937669999999997</v>
      </c>
      <c r="C6">
        <v>40.07573</v>
      </c>
      <c r="D6">
        <v>35.474290000000003</v>
      </c>
      <c r="E6">
        <v>38.023330000000001</v>
      </c>
      <c r="F6">
        <v>37.527990000000003</v>
      </c>
      <c r="G6">
        <v>30.51858</v>
      </c>
      <c r="H6">
        <v>38.402729999999998</v>
      </c>
      <c r="I6">
        <v>37.421970000000002</v>
      </c>
      <c r="J6">
        <v>41.274239999999999</v>
      </c>
    </row>
    <row r="7" spans="1:12" x14ac:dyDescent="0.25">
      <c r="A7" t="s">
        <v>15</v>
      </c>
      <c r="B7">
        <v>0.69292770000000004</v>
      </c>
      <c r="C7">
        <v>0.73593580000000003</v>
      </c>
      <c r="D7">
        <v>0.6490513</v>
      </c>
      <c r="E7">
        <v>0.71712220000000004</v>
      </c>
      <c r="F7">
        <v>0.59378830000000005</v>
      </c>
      <c r="G7">
        <v>0.39270939999999999</v>
      </c>
      <c r="H7">
        <v>0.70572820000000003</v>
      </c>
      <c r="I7">
        <v>0.74219869999999999</v>
      </c>
      <c r="J7">
        <v>0.85396369999999999</v>
      </c>
    </row>
    <row r="8" spans="1:12" x14ac:dyDescent="0.25">
      <c r="A8" t="s">
        <v>16</v>
      </c>
      <c r="B8">
        <v>9.1580499999999995E-2</v>
      </c>
      <c r="C8">
        <v>6.9907999999999998E-2</v>
      </c>
      <c r="D8">
        <v>0.11367679999999999</v>
      </c>
      <c r="E8">
        <v>7.0160100000000003E-2</v>
      </c>
      <c r="F8">
        <v>0.1790754</v>
      </c>
      <c r="G8">
        <v>0.19591610000000001</v>
      </c>
      <c r="H8">
        <v>0.1168134</v>
      </c>
      <c r="I8">
        <v>6.2809000000000004E-2</v>
      </c>
      <c r="J8">
        <v>1.21245E-2</v>
      </c>
    </row>
    <row r="9" spans="1:12" x14ac:dyDescent="0.25">
      <c r="A9" t="s">
        <v>17</v>
      </c>
      <c r="B9">
        <v>2262.002</v>
      </c>
      <c r="C9">
        <v>2174.527</v>
      </c>
      <c r="D9">
        <v>2316.8490000000002</v>
      </c>
      <c r="E9">
        <v>2070.5680000000002</v>
      </c>
      <c r="F9">
        <v>2568.36</v>
      </c>
      <c r="G9">
        <v>2549.9430000000002</v>
      </c>
      <c r="H9">
        <v>2130.5500000000002</v>
      </c>
      <c r="I9">
        <v>2014.1289999999999</v>
      </c>
      <c r="J9">
        <v>1693.0609999999999</v>
      </c>
    </row>
    <row r="10" spans="1:12" x14ac:dyDescent="0.25">
      <c r="A10" t="s">
        <v>18</v>
      </c>
      <c r="B10">
        <v>0.74714619999999998</v>
      </c>
      <c r="C10">
        <v>0.71404120000000004</v>
      </c>
      <c r="D10">
        <v>0.78079659999999995</v>
      </c>
      <c r="E10">
        <v>0.76133919999999999</v>
      </c>
      <c r="F10">
        <v>0.69148639999999995</v>
      </c>
      <c r="G10">
        <v>0.66643980000000003</v>
      </c>
      <c r="H10">
        <v>0.66703610000000002</v>
      </c>
      <c r="I10">
        <v>0.75871599999999995</v>
      </c>
      <c r="J10">
        <v>0.88192950000000003</v>
      </c>
    </row>
    <row r="11" spans="1:12" x14ac:dyDescent="0.25">
      <c r="A11" t="s">
        <v>19</v>
      </c>
      <c r="B11">
        <v>0.67045560000000004</v>
      </c>
      <c r="C11">
        <v>0.66415139999999995</v>
      </c>
      <c r="D11">
        <v>0.67686369999999996</v>
      </c>
      <c r="E11">
        <v>0.70011939999999995</v>
      </c>
      <c r="F11">
        <v>0.55412410000000001</v>
      </c>
      <c r="G11">
        <v>0.48933539999999998</v>
      </c>
      <c r="H11">
        <v>0.57087429999999995</v>
      </c>
      <c r="I11">
        <v>0.70674289999999995</v>
      </c>
      <c r="J11">
        <v>0.86979399999999996</v>
      </c>
      <c r="L11" t="s">
        <v>63</v>
      </c>
    </row>
    <row r="12" spans="1:12" x14ac:dyDescent="0.25">
      <c r="A12" t="s">
        <v>20</v>
      </c>
      <c r="B12">
        <v>9.0045700000000006E-2</v>
      </c>
      <c r="C12">
        <v>6.1389399999999997E-2</v>
      </c>
      <c r="D12">
        <v>0.1192624</v>
      </c>
      <c r="E12">
        <v>7.2059799999999993E-2</v>
      </c>
      <c r="F12">
        <v>0.16351180000000001</v>
      </c>
      <c r="G12">
        <v>0.19666429999999999</v>
      </c>
      <c r="H12">
        <v>0.10740719999999999</v>
      </c>
      <c r="I12">
        <v>6.1953599999999998E-2</v>
      </c>
      <c r="J12">
        <v>1.79337E-2</v>
      </c>
      <c r="L12" t="s">
        <v>39</v>
      </c>
    </row>
    <row r="13" spans="1:12" x14ac:dyDescent="0.25">
      <c r="L13" t="s">
        <v>40</v>
      </c>
    </row>
    <row r="14" spans="1:12" x14ac:dyDescent="0.25">
      <c r="G14" t="s">
        <v>38</v>
      </c>
      <c r="L14" t="str">
        <f>" &amp; &amp; &amp; &amp; &amp; &amp; \multicolumn{4}{c}{"&amp;G14&amp;"} \\"</f>
        <v xml:space="preserve"> &amp; &amp; &amp; &amp; &amp; &amp; \multicolumn{4}{c}{Years of Schooling} \\</v>
      </c>
    </row>
    <row r="15" spans="1:12" x14ac:dyDescent="0.25">
      <c r="B15" t="s">
        <v>32</v>
      </c>
      <c r="C15" t="s">
        <v>33</v>
      </c>
      <c r="D15" t="s">
        <v>34</v>
      </c>
      <c r="E15" t="s">
        <v>4</v>
      </c>
      <c r="F15" t="s">
        <v>35</v>
      </c>
      <c r="G15" t="s">
        <v>36</v>
      </c>
      <c r="H15">
        <v>12</v>
      </c>
      <c r="I15" t="s">
        <v>83</v>
      </c>
      <c r="J15" t="s">
        <v>37</v>
      </c>
      <c r="L15" t="str">
        <f>" &amp; "&amp;B15&amp;" &amp; "&amp;C15&amp;" &amp; "&amp;D15&amp;" &amp; "&amp;E15&amp;" &amp; "&amp;F15&amp;" &amp; "&amp;G15&amp;" &amp; "&amp;H15&amp;" &amp; "&amp;I15&amp;" &amp; "&amp;J15&amp;" \\ \hline"</f>
        <v xml:space="preserve"> &amp; Full Sample &amp; Men &amp; Women &amp; White &amp; Nonwhite &amp; $&lt;12$ &amp; 12 &amp; 13$-$15 &amp; $\geq16$ \\ \hline</v>
      </c>
    </row>
    <row r="16" spans="1:12" x14ac:dyDescent="0.25">
      <c r="A16" t="s">
        <v>21</v>
      </c>
      <c r="B16" s="1">
        <f>ROUND(B2,0)</f>
        <v>18263</v>
      </c>
      <c r="C16" s="1">
        <f t="shared" ref="C16:J18" si="0">ROUND(C2,0)</f>
        <v>22133</v>
      </c>
      <c r="D16" s="1">
        <f t="shared" si="0"/>
        <v>14314</v>
      </c>
      <c r="E16" s="1">
        <f t="shared" si="0"/>
        <v>19046</v>
      </c>
      <c r="F16" s="1">
        <f t="shared" si="0"/>
        <v>15052</v>
      </c>
      <c r="G16" s="1">
        <f t="shared" si="0"/>
        <v>4298</v>
      </c>
      <c r="H16" s="1">
        <f t="shared" si="0"/>
        <v>14288</v>
      </c>
      <c r="I16" s="1">
        <f t="shared" si="0"/>
        <v>17431</v>
      </c>
      <c r="J16" s="1">
        <f t="shared" si="0"/>
        <v>34782</v>
      </c>
      <c r="L16" t="str">
        <f>A16&amp;" &amp; "&amp;MID(B16,1,2)&amp;","&amp;MID(B16,3,3)&amp;" &amp; "&amp;MID(C16,1,2)&amp;","&amp;MID(C16,3,3)&amp;" &amp; "&amp;MID(D16,1,2)&amp;","&amp;MID(D16,3,3)&amp;" &amp; "&amp;MID(E16,1,2)&amp;","&amp;MID(E16,3,3)&amp;" &amp; "&amp;MID(F16,1,2)&amp;","&amp;MID(F16,3,3)&amp;" &amp; "&amp;MID(G16,1,2)&amp;","&amp;MID(G16,3,3)&amp;" &amp; "&amp;MID(H16,1,2)&amp;","&amp;MID(H16,3,3)&amp;" &amp; "&amp;MID(I16,1,2)&amp;","&amp;MID(I16,3,3)&amp;" &amp; "&amp;MID(J16,1,2)&amp;","&amp;MID(J16,3,3)&amp;" \\"</f>
        <v>Average annual earnings last year (\$) &amp; 18,263 &amp; 22,133 &amp; 14,314 &amp; 19,046 &amp; 15,052 &amp; 42,98 &amp; 14,288 &amp; 17,431 &amp; 34,782 \\</v>
      </c>
    </row>
    <row r="17" spans="1:12" x14ac:dyDescent="0.25">
      <c r="A17" t="s">
        <v>22</v>
      </c>
      <c r="B17" s="1">
        <f>ROUND(B3,0)</f>
        <v>13</v>
      </c>
      <c r="C17" s="1">
        <f t="shared" si="0"/>
        <v>14</v>
      </c>
      <c r="D17" s="1">
        <f t="shared" si="0"/>
        <v>12</v>
      </c>
      <c r="E17" s="1">
        <f t="shared" si="0"/>
        <v>13</v>
      </c>
      <c r="F17" s="1">
        <f t="shared" si="0"/>
        <v>13</v>
      </c>
      <c r="G17" s="1">
        <f t="shared" si="0"/>
        <v>8</v>
      </c>
      <c r="H17" s="1">
        <f t="shared" si="0"/>
        <v>10</v>
      </c>
      <c r="I17" s="1">
        <f t="shared" si="0"/>
        <v>12</v>
      </c>
      <c r="J17" s="1">
        <f t="shared" si="0"/>
        <v>20</v>
      </c>
      <c r="L17" t="str">
        <f>A17&amp;" &amp; "&amp;B17&amp;" &amp; "&amp;C17&amp;" &amp; "&amp;D17&amp;" &amp; "&amp;E17&amp;" &amp; "&amp;F17&amp;" &amp; "&amp;G17&amp;" &amp; "&amp;H17&amp;" &amp; "&amp;I17&amp;" &amp; "&amp;J17&amp;" \\"</f>
        <v>Average hourly earnings last year (\$) &amp; 13 &amp; 14 &amp; 12 &amp; 13 &amp; 13 &amp; 8 &amp; 10 &amp; 12 &amp; 20 \\</v>
      </c>
    </row>
    <row r="18" spans="1:12" x14ac:dyDescent="0.25">
      <c r="A18" t="s">
        <v>23</v>
      </c>
      <c r="B18" s="1">
        <f>ROUND(B4,0)</f>
        <v>56965</v>
      </c>
      <c r="C18" s="1">
        <f t="shared" si="0"/>
        <v>59055</v>
      </c>
      <c r="D18" s="1">
        <f t="shared" si="0"/>
        <v>54833</v>
      </c>
      <c r="E18" s="1">
        <f t="shared" si="0"/>
        <v>59351</v>
      </c>
      <c r="F18" s="1">
        <f t="shared" si="0"/>
        <v>47191</v>
      </c>
      <c r="G18" s="1">
        <f t="shared" si="0"/>
        <v>46419</v>
      </c>
      <c r="H18" s="1">
        <f t="shared" si="0"/>
        <v>47165</v>
      </c>
      <c r="I18" s="1">
        <f t="shared" si="0"/>
        <v>57086</v>
      </c>
      <c r="J18" s="1">
        <f t="shared" si="0"/>
        <v>77139</v>
      </c>
      <c r="L18" t="str">
        <f>A18&amp;" &amp; "&amp;MID(B18,1,2)&amp;","&amp;MID(B18,3,3)&amp;" &amp; "&amp;MID(C18,1,2)&amp;","&amp;MID(C18,3,3)&amp;" &amp; "&amp;MID(D18,1,2)&amp;","&amp;MID(D18,3,3)&amp;" &amp; "&amp;MID(E18,1,2)&amp;","&amp;MID(E18,3,3)&amp;" &amp; "&amp;MID(F18,1,2)&amp;","&amp;MID(F18,3,3)&amp;" &amp; "&amp;MID(G18,1,2)&amp;","&amp;MID(G18,3,3)&amp;" &amp; "&amp;MID(H18,1,2)&amp;","&amp;MID(H18,3,3)&amp;" &amp; "&amp;MID(I18,1,2)&amp;","&amp;MID(I18,3,3)&amp;" &amp; "&amp;MID(J18,1,2)&amp;","&amp;MID(J18,3,3)&amp;" \\"</f>
        <v>Average household income last year (\$) &amp; 56,965 &amp; 59,055 &amp; 54,833 &amp; 59,351 &amp; 47,191 &amp; 46,419 &amp; 47,165 &amp; 57,086 &amp; 77,139 \\</v>
      </c>
    </row>
    <row r="19" spans="1:12" x14ac:dyDescent="0.25">
      <c r="A19" t="s">
        <v>24</v>
      </c>
      <c r="B19">
        <f>ROUND(B5,2)</f>
        <v>34.729999999999997</v>
      </c>
      <c r="C19">
        <f t="shared" ref="C19:J27" si="1">ROUND(C5,2)</f>
        <v>37.520000000000003</v>
      </c>
      <c r="D19">
        <f t="shared" si="1"/>
        <v>31.88</v>
      </c>
      <c r="E19">
        <f t="shared" si="1"/>
        <v>35.92</v>
      </c>
      <c r="F19">
        <f t="shared" si="1"/>
        <v>29.83</v>
      </c>
      <c r="G19">
        <f t="shared" si="1"/>
        <v>17.52</v>
      </c>
      <c r="H19">
        <f t="shared" si="1"/>
        <v>35.83</v>
      </c>
      <c r="I19">
        <f t="shared" si="1"/>
        <v>37.96</v>
      </c>
      <c r="J19">
        <f t="shared" si="1"/>
        <v>43.06</v>
      </c>
      <c r="L19" t="str">
        <f t="shared" ref="L19:L22" si="2">A19&amp;" &amp; "&amp;B19&amp;" &amp; "&amp;C19&amp;" &amp; "&amp;D19&amp;" &amp; "&amp;E19&amp;" &amp; "&amp;F19&amp;" &amp; "&amp;G19&amp;" &amp; "&amp;H19&amp;" &amp; "&amp;I19&amp;" &amp; "&amp;J19&amp;" \\"</f>
        <v>Average weeks worked last year &amp; 34.73 &amp; 37.52 &amp; 31.88 &amp; 35.92 &amp; 29.83 &amp; 17.52 &amp; 35.83 &amp; 37.96 &amp; 43.06 \\</v>
      </c>
    </row>
    <row r="20" spans="1:12" x14ac:dyDescent="0.25">
      <c r="A20" t="s">
        <v>25</v>
      </c>
      <c r="B20">
        <f>ROUND(B6,2)</f>
        <v>37.94</v>
      </c>
      <c r="C20">
        <f t="shared" si="1"/>
        <v>40.08</v>
      </c>
      <c r="D20">
        <f t="shared" si="1"/>
        <v>35.47</v>
      </c>
      <c r="E20">
        <f t="shared" si="1"/>
        <v>38.020000000000003</v>
      </c>
      <c r="F20">
        <f t="shared" si="1"/>
        <v>37.53</v>
      </c>
      <c r="G20">
        <f t="shared" si="1"/>
        <v>30.52</v>
      </c>
      <c r="H20">
        <f t="shared" si="1"/>
        <v>38.4</v>
      </c>
      <c r="I20">
        <f t="shared" si="1"/>
        <v>37.42</v>
      </c>
      <c r="J20">
        <f t="shared" si="1"/>
        <v>41.27</v>
      </c>
      <c r="L20" t="str">
        <f t="shared" si="2"/>
        <v>Average usual weekly hours in survey week &amp; 37.94 &amp; 40.08 &amp; 35.47 &amp; 38.02 &amp; 37.53 &amp; 30.52 &amp; 38.4 &amp; 37.42 &amp; 41.27 \\</v>
      </c>
    </row>
    <row r="21" spans="1:12" x14ac:dyDescent="0.25">
      <c r="A21" t="s">
        <v>26</v>
      </c>
      <c r="B21">
        <f>ROUND(B7,2)</f>
        <v>0.69</v>
      </c>
      <c r="C21">
        <f t="shared" si="1"/>
        <v>0.74</v>
      </c>
      <c r="D21">
        <f t="shared" si="1"/>
        <v>0.65</v>
      </c>
      <c r="E21">
        <f t="shared" si="1"/>
        <v>0.72</v>
      </c>
      <c r="F21">
        <f t="shared" si="1"/>
        <v>0.59</v>
      </c>
      <c r="G21">
        <f t="shared" si="1"/>
        <v>0.39</v>
      </c>
      <c r="H21">
        <f t="shared" si="1"/>
        <v>0.71</v>
      </c>
      <c r="I21">
        <f t="shared" si="1"/>
        <v>0.74</v>
      </c>
      <c r="J21">
        <f t="shared" si="1"/>
        <v>0.85</v>
      </c>
      <c r="L21" t="str">
        <f t="shared" si="2"/>
        <v>Employed in survey week &amp; 0.69 &amp; 0.74 &amp; 0.65 &amp; 0.72 &amp; 0.59 &amp; 0.39 &amp; 0.71 &amp; 0.74 &amp; 0.85 \\</v>
      </c>
    </row>
    <row r="22" spans="1:12" x14ac:dyDescent="0.25">
      <c r="A22" t="s">
        <v>27</v>
      </c>
      <c r="B22">
        <f>ROUND(B8,2)</f>
        <v>0.09</v>
      </c>
      <c r="C22">
        <f t="shared" si="1"/>
        <v>7.0000000000000007E-2</v>
      </c>
      <c r="D22">
        <f t="shared" si="1"/>
        <v>0.11</v>
      </c>
      <c r="E22">
        <f t="shared" si="1"/>
        <v>7.0000000000000007E-2</v>
      </c>
      <c r="F22">
        <f t="shared" si="1"/>
        <v>0.18</v>
      </c>
      <c r="G22">
        <f t="shared" si="1"/>
        <v>0.2</v>
      </c>
      <c r="H22">
        <f t="shared" si="1"/>
        <v>0.12</v>
      </c>
      <c r="I22">
        <f t="shared" si="1"/>
        <v>0.06</v>
      </c>
      <c r="J22">
        <f t="shared" si="1"/>
        <v>0.01</v>
      </c>
      <c r="L22" t="str">
        <f t="shared" si="2"/>
        <v>Fraction receiving SNAP benefits (food stamps) &amp; 0.09 &amp; 0.07 &amp; 0.11 &amp; 0.07 &amp; 0.18 &amp; 0.2 &amp; 0.12 &amp; 0.06 &amp; 0.01 \\</v>
      </c>
    </row>
    <row r="23" spans="1:12" x14ac:dyDescent="0.25">
      <c r="A23" t="s">
        <v>28</v>
      </c>
      <c r="B23" s="1">
        <f>ROUND(B9,0)</f>
        <v>2262</v>
      </c>
      <c r="C23" s="1">
        <f t="shared" ref="C23:J23" si="3">ROUND(C9,0)</f>
        <v>2175</v>
      </c>
      <c r="D23" s="1">
        <f t="shared" si="3"/>
        <v>2317</v>
      </c>
      <c r="E23" s="1">
        <f t="shared" si="3"/>
        <v>2071</v>
      </c>
      <c r="F23" s="1">
        <f t="shared" si="3"/>
        <v>2568</v>
      </c>
      <c r="G23" s="1">
        <f t="shared" si="3"/>
        <v>2550</v>
      </c>
      <c r="H23" s="1">
        <f t="shared" si="3"/>
        <v>2131</v>
      </c>
      <c r="I23" s="1">
        <f t="shared" si="3"/>
        <v>2014</v>
      </c>
      <c r="J23" s="1">
        <f t="shared" si="3"/>
        <v>1693</v>
      </c>
      <c r="L23" t="str">
        <f>A23&amp;" &amp; "&amp;MID(B23,1,2)&amp;","&amp;MID(B23,3,3)&amp;" &amp; "&amp;MID(C23,1,2)&amp;","&amp;MID(C23,3,3)&amp;" &amp; "&amp;MID(D23,1,2)&amp;","&amp;MID(D23,3,3)&amp;" &amp; "&amp;MID(E23,1,2)&amp;","&amp;MID(E23,3,3)&amp;" &amp; "&amp;MID(F23,1,2)&amp;","&amp;MID(F23,3,3)&amp;" &amp; "&amp;MID(G23,1,2)&amp;","&amp;MID(G23,3,3)&amp;" &amp; "&amp;MID(H23,1,2)&amp;","&amp;MID(H23,3,3)&amp;" &amp; "&amp;MID(I23,1,2)&amp;","&amp;MID(I23,3,3)&amp;" &amp; "&amp;MID(J23,1,2)&amp;","&amp;MID(J23,3,3)&amp;" \\"</f>
        <v>Average value of SNAP benefits (\$) &amp; 22,62 &amp; 21,75 &amp; 23,17 &amp; 20,71 &amp; 25,68 &amp; 25,50 &amp; 21,31 &amp; 20,14 &amp; 16,93 \\</v>
      </c>
    </row>
    <row r="24" spans="1:12" x14ac:dyDescent="0.25">
      <c r="A24" t="s">
        <v>29</v>
      </c>
      <c r="B24">
        <f>ROUND(B10,2)</f>
        <v>0.75</v>
      </c>
      <c r="C24">
        <f t="shared" si="1"/>
        <v>0.71</v>
      </c>
      <c r="D24">
        <f t="shared" si="1"/>
        <v>0.78</v>
      </c>
      <c r="E24">
        <f t="shared" si="1"/>
        <v>0.76</v>
      </c>
      <c r="F24">
        <f t="shared" si="1"/>
        <v>0.69</v>
      </c>
      <c r="G24">
        <f t="shared" si="1"/>
        <v>0.67</v>
      </c>
      <c r="H24">
        <f t="shared" si="1"/>
        <v>0.67</v>
      </c>
      <c r="I24">
        <f t="shared" si="1"/>
        <v>0.76</v>
      </c>
      <c r="J24">
        <f t="shared" si="1"/>
        <v>0.88</v>
      </c>
      <c r="L24" t="str">
        <f t="shared" ref="L24:L26" si="4">A24&amp;" &amp; "&amp;B24&amp;" &amp; "&amp;C24&amp;" &amp; "&amp;D24&amp;" &amp; "&amp;E24&amp;" &amp; "&amp;F24&amp;" &amp; "&amp;G24&amp;" &amp; "&amp;H24&amp;" &amp; "&amp;I24&amp;" &amp; "&amp;J24&amp;" \\"</f>
        <v>Fraction with any health insurance &amp; 0.75 &amp; 0.71 &amp; 0.78 &amp; 0.76 &amp; 0.69 &amp; 0.67 &amp; 0.67 &amp; 0.76 &amp; 0.88 \\</v>
      </c>
    </row>
    <row r="25" spans="1:12" x14ac:dyDescent="0.25">
      <c r="A25" t="s">
        <v>30</v>
      </c>
      <c r="B25">
        <f>ROUND(B11,2)</f>
        <v>0.67</v>
      </c>
      <c r="C25">
        <f t="shared" si="1"/>
        <v>0.66</v>
      </c>
      <c r="D25">
        <f t="shared" si="1"/>
        <v>0.68</v>
      </c>
      <c r="E25">
        <f t="shared" si="1"/>
        <v>0.7</v>
      </c>
      <c r="F25">
        <f t="shared" si="1"/>
        <v>0.55000000000000004</v>
      </c>
      <c r="G25">
        <f t="shared" si="1"/>
        <v>0.49</v>
      </c>
      <c r="H25">
        <f t="shared" si="1"/>
        <v>0.56999999999999995</v>
      </c>
      <c r="I25">
        <f t="shared" si="1"/>
        <v>0.71</v>
      </c>
      <c r="J25">
        <f t="shared" si="1"/>
        <v>0.87</v>
      </c>
      <c r="L25" t="str">
        <f t="shared" si="4"/>
        <v>Fraction with private insurance &amp; 0.67 &amp; 0.66 &amp; 0.68 &amp; 0.7 &amp; 0.55 &amp; 0.49 &amp; 0.57 &amp; 0.71 &amp; 0.87 \\</v>
      </c>
    </row>
    <row r="26" spans="1:12" x14ac:dyDescent="0.25">
      <c r="A26" t="s">
        <v>31</v>
      </c>
      <c r="B26">
        <f>ROUND(B12,2)</f>
        <v>0.09</v>
      </c>
      <c r="C26">
        <f t="shared" si="1"/>
        <v>0.06</v>
      </c>
      <c r="D26">
        <f t="shared" si="1"/>
        <v>0.12</v>
      </c>
      <c r="E26">
        <f t="shared" si="1"/>
        <v>7.0000000000000007E-2</v>
      </c>
      <c r="F26">
        <f t="shared" si="1"/>
        <v>0.16</v>
      </c>
      <c r="G26">
        <f t="shared" si="1"/>
        <v>0.2</v>
      </c>
      <c r="H26">
        <f t="shared" si="1"/>
        <v>0.11</v>
      </c>
      <c r="I26">
        <f t="shared" si="1"/>
        <v>0.06</v>
      </c>
      <c r="J26">
        <f t="shared" si="1"/>
        <v>0.02</v>
      </c>
      <c r="L26" t="str">
        <f t="shared" si="4"/>
        <v>Fraction receiving Medicaid &amp; 0.09 &amp; 0.06 &amp; 0.12 &amp; 0.07 &amp; 0.16 &amp; 0.2 &amp; 0.11 &amp; 0.06 &amp; 0.02 \\</v>
      </c>
    </row>
    <row r="27" spans="1:12" x14ac:dyDescent="0.25">
      <c r="L27" t="s">
        <v>40</v>
      </c>
    </row>
    <row r="28" spans="1:12" x14ac:dyDescent="0.25">
      <c r="L28" t="s">
        <v>41</v>
      </c>
    </row>
    <row r="29" spans="1:12" x14ac:dyDescent="0.25">
      <c r="L29" t="s">
        <v>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59CD-E45B-4FC6-83D3-0A5F32B6052B}">
  <dimension ref="A1:Q41"/>
  <sheetViews>
    <sheetView workbookViewId="0"/>
  </sheetViews>
  <sheetFormatPr defaultRowHeight="15" x14ac:dyDescent="0.25"/>
  <sheetData>
    <row r="1" spans="1:17" x14ac:dyDescent="0.25">
      <c r="A1" t="s">
        <v>54</v>
      </c>
      <c r="Q1" t="s">
        <v>65</v>
      </c>
    </row>
    <row r="2" spans="1:17" x14ac:dyDescent="0.25">
      <c r="Q2" t="s">
        <v>40</v>
      </c>
    </row>
    <row r="3" spans="1:17" x14ac:dyDescent="0.25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J3" t="s">
        <v>58</v>
      </c>
      <c r="K3" t="s">
        <v>32</v>
      </c>
      <c r="L3" t="s">
        <v>33</v>
      </c>
      <c r="M3" t="s">
        <v>34</v>
      </c>
      <c r="N3" t="s">
        <v>4</v>
      </c>
      <c r="O3" t="s">
        <v>35</v>
      </c>
      <c r="Q3" t="str">
        <f>J3&amp;" &amp; "&amp;K3&amp;" &amp; "&amp;L3&amp;" &amp; "&amp;M3&amp;" &amp; "&amp;N3&amp;" &amp; "&amp;O3&amp;" \\ \hline"</f>
        <v>Variable, Experience Group &amp; Full Sample &amp; Men &amp; Women &amp; White &amp; Nonwhite \\ \hline</v>
      </c>
    </row>
    <row r="4" spans="1:17" x14ac:dyDescent="0.25">
      <c r="A4" t="s">
        <v>50</v>
      </c>
      <c r="B4">
        <v>1</v>
      </c>
      <c r="C4">
        <v>0</v>
      </c>
      <c r="D4">
        <v>-3.9569199999999999E-2</v>
      </c>
      <c r="E4">
        <v>-4.4239300000000002E-2</v>
      </c>
      <c r="F4">
        <v>-3.2975200000000003E-2</v>
      </c>
      <c r="G4">
        <v>-3.8125699999999998E-2</v>
      </c>
      <c r="H4">
        <v>-4.9394500000000001E-2</v>
      </c>
      <c r="J4" t="s">
        <v>70</v>
      </c>
      <c r="Q4" t="str">
        <f>J4</f>
        <v>\multicolumn{6}{l}{Log annual earnings:} \\</v>
      </c>
    </row>
    <row r="5" spans="1:17" x14ac:dyDescent="0.25">
      <c r="A5" t="s">
        <v>50</v>
      </c>
      <c r="B5">
        <v>1</v>
      </c>
      <c r="C5">
        <v>1</v>
      </c>
      <c r="D5">
        <v>2.4851000000000001E-3</v>
      </c>
      <c r="E5">
        <v>3.1329000000000001E-3</v>
      </c>
      <c r="F5">
        <v>3.0241999999999999E-3</v>
      </c>
      <c r="G5">
        <v>2.5447999999999998E-3</v>
      </c>
      <c r="H5">
        <v>6.6645000000000003E-3</v>
      </c>
      <c r="J5" t="s">
        <v>59</v>
      </c>
      <c r="K5" s="3">
        <f>ROUND(D4,4)</f>
        <v>-3.9600000000000003E-2</v>
      </c>
      <c r="L5" s="3">
        <f t="shared" ref="L5:O5" si="0">ROUND(E4,4)</f>
        <v>-4.4200000000000003E-2</v>
      </c>
      <c r="M5" s="3">
        <f t="shared" si="0"/>
        <v>-3.3000000000000002E-2</v>
      </c>
      <c r="N5" s="3">
        <f t="shared" si="0"/>
        <v>-3.8100000000000002E-2</v>
      </c>
      <c r="O5" s="3">
        <f t="shared" si="0"/>
        <v>-4.9399999999999999E-2</v>
      </c>
      <c r="Q5" t="str">
        <f>J5&amp;" &amp; "&amp;K5&amp;" &amp; "&amp;L5&amp;" &amp; "&amp;M5&amp;" &amp; "&amp;N5&amp;" &amp; "&amp;O5&amp;" \\"</f>
        <v>1$-$3 &amp; -0.0396 &amp; -0.0442 &amp; -0.033 &amp; -0.0381 &amp; -0.0494 \\</v>
      </c>
    </row>
    <row r="6" spans="1:17" x14ac:dyDescent="0.25">
      <c r="A6" t="s">
        <v>50</v>
      </c>
      <c r="B6">
        <v>2</v>
      </c>
      <c r="C6">
        <v>0</v>
      </c>
      <c r="D6">
        <v>-1.99621E-2</v>
      </c>
      <c r="E6">
        <v>-1.95672E-2</v>
      </c>
      <c r="F6">
        <v>-1.8569599999999999E-2</v>
      </c>
      <c r="G6">
        <v>-1.8085199999999999E-2</v>
      </c>
      <c r="H6">
        <v>-3.8723800000000003E-2</v>
      </c>
      <c r="K6" t="str">
        <f>"("&amp;ROUND(D5,4)&amp;")"</f>
        <v>(0.0025)</v>
      </c>
      <c r="L6" t="str">
        <f t="shared" ref="L6:O6" si="1">"("&amp;ROUND(E5,4)&amp;")"</f>
        <v>(0.0031)</v>
      </c>
      <c r="M6" t="str">
        <f t="shared" si="1"/>
        <v>(0.003)</v>
      </c>
      <c r="N6" t="str">
        <f t="shared" si="1"/>
        <v>(0.0025)</v>
      </c>
      <c r="O6" t="str">
        <f t="shared" si="1"/>
        <v>(0.0067)</v>
      </c>
      <c r="Q6" t="str">
        <f t="shared" ref="Q6:Q39" si="2">J6&amp;" &amp; "&amp;K6&amp;" &amp; "&amp;L6&amp;" &amp; "&amp;M6&amp;" &amp; "&amp;N6&amp;" &amp; "&amp;O6&amp;" \\"</f>
        <v xml:space="preserve"> &amp; (0.0025) &amp; (0.0031) &amp; (0.003) &amp; (0.0025) &amp; (0.0067) \\</v>
      </c>
    </row>
    <row r="7" spans="1:17" x14ac:dyDescent="0.25">
      <c r="A7" t="s">
        <v>50</v>
      </c>
      <c r="B7">
        <v>2</v>
      </c>
      <c r="C7">
        <v>1</v>
      </c>
      <c r="D7">
        <v>2.4983000000000002E-3</v>
      </c>
      <c r="E7">
        <v>3.0073999999999999E-3</v>
      </c>
      <c r="F7">
        <v>3.3487E-3</v>
      </c>
      <c r="G7">
        <v>2.6015999999999999E-3</v>
      </c>
      <c r="H7">
        <v>6.9598999999999998E-3</v>
      </c>
      <c r="J7" t="s">
        <v>60</v>
      </c>
      <c r="K7" s="3">
        <f>ROUND(D6,4)</f>
        <v>-0.02</v>
      </c>
      <c r="L7" s="3">
        <f t="shared" ref="L7" si="3">ROUND(E6,4)</f>
        <v>-1.9599999999999999E-2</v>
      </c>
      <c r="M7" s="3">
        <f t="shared" ref="M7" si="4">ROUND(F6,4)</f>
        <v>-1.8599999999999998E-2</v>
      </c>
      <c r="N7" s="3">
        <f t="shared" ref="N7" si="5">ROUND(G6,4)</f>
        <v>-1.8100000000000002E-2</v>
      </c>
      <c r="O7" s="3">
        <f t="shared" ref="O7" si="6">ROUND(H6,4)</f>
        <v>-3.8699999999999998E-2</v>
      </c>
      <c r="Q7" t="str">
        <f t="shared" si="2"/>
        <v>4$-$5 &amp; -0.02 &amp; -0.0196 &amp; -0.0186 &amp; -0.0181 &amp; -0.0387 \\</v>
      </c>
    </row>
    <row r="8" spans="1:17" x14ac:dyDescent="0.25">
      <c r="A8" t="s">
        <v>50</v>
      </c>
      <c r="B8">
        <v>3</v>
      </c>
      <c r="C8">
        <v>0</v>
      </c>
      <c r="D8">
        <v>-8.7493999999999992E-3</v>
      </c>
      <c r="E8">
        <v>-7.4127999999999998E-3</v>
      </c>
      <c r="F8">
        <v>-9.2616999999999994E-3</v>
      </c>
      <c r="G8">
        <v>-9.4500000000000001E-3</v>
      </c>
      <c r="H8">
        <v>-8.0745999999999995E-3</v>
      </c>
      <c r="K8" t="str">
        <f>"("&amp;ROUND(D7,4)&amp;")"</f>
        <v>(0.0025)</v>
      </c>
      <c r="L8" t="str">
        <f t="shared" ref="L8" si="7">"("&amp;ROUND(E7,4)&amp;")"</f>
        <v>(0.003)</v>
      </c>
      <c r="M8" t="str">
        <f t="shared" ref="M8" si="8">"("&amp;ROUND(F7,4)&amp;")"</f>
        <v>(0.0033)</v>
      </c>
      <c r="N8" t="str">
        <f t="shared" ref="N8" si="9">"("&amp;ROUND(G7,4)&amp;")"</f>
        <v>(0.0026)</v>
      </c>
      <c r="O8" t="str">
        <f t="shared" ref="O8" si="10">"("&amp;ROUND(H7,4)&amp;")"</f>
        <v>(0.007)</v>
      </c>
      <c r="Q8" t="str">
        <f t="shared" si="2"/>
        <v xml:space="preserve"> &amp; (0.0025) &amp; (0.003) &amp; (0.0033) &amp; (0.0026) &amp; (0.007) \\</v>
      </c>
    </row>
    <row r="9" spans="1:17" x14ac:dyDescent="0.25">
      <c r="A9" t="s">
        <v>50</v>
      </c>
      <c r="B9">
        <v>3</v>
      </c>
      <c r="C9">
        <v>1</v>
      </c>
      <c r="D9">
        <v>2.2843999999999998E-3</v>
      </c>
      <c r="E9">
        <v>2.9047000000000001E-3</v>
      </c>
      <c r="F9">
        <v>3.3779999999999999E-3</v>
      </c>
      <c r="G9">
        <v>2.5095999999999999E-3</v>
      </c>
      <c r="H9">
        <v>6.2512000000000002E-3</v>
      </c>
      <c r="J9" t="s">
        <v>61</v>
      </c>
      <c r="K9" s="3">
        <f>ROUND(D8,4)</f>
        <v>-8.6999999999999994E-3</v>
      </c>
      <c r="L9" s="3">
        <f t="shared" ref="L9" si="11">ROUND(E8,4)</f>
        <v>-7.4000000000000003E-3</v>
      </c>
      <c r="M9" s="3">
        <f t="shared" ref="M9" si="12">ROUND(F8,4)</f>
        <v>-9.2999999999999992E-3</v>
      </c>
      <c r="N9" s="3">
        <f t="shared" ref="N9" si="13">ROUND(G8,4)</f>
        <v>-9.4999999999999998E-3</v>
      </c>
      <c r="O9" s="3">
        <f t="shared" ref="O9" si="14">ROUND(H8,4)</f>
        <v>-8.0999999999999996E-3</v>
      </c>
      <c r="Q9" t="str">
        <f t="shared" si="2"/>
        <v>6$-$7 &amp; -0.0087 &amp; -0.0074 &amp; -0.0093 &amp; -0.0095 &amp; -0.0081 \\</v>
      </c>
    </row>
    <row r="10" spans="1:17" x14ac:dyDescent="0.25">
      <c r="A10" t="s">
        <v>50</v>
      </c>
      <c r="B10">
        <v>4</v>
      </c>
      <c r="C10">
        <v>0</v>
      </c>
      <c r="D10">
        <v>-9.2122999999999997E-3</v>
      </c>
      <c r="E10">
        <v>-9.0854999999999998E-3</v>
      </c>
      <c r="F10">
        <v>-8.6285000000000008E-3</v>
      </c>
      <c r="G10">
        <v>-1.0094000000000001E-2</v>
      </c>
      <c r="H10">
        <v>-1.1513199999999999E-2</v>
      </c>
      <c r="K10" t="str">
        <f>"("&amp;ROUND(D9,4)&amp;")"</f>
        <v>(0.0023)</v>
      </c>
      <c r="L10" t="str">
        <f t="shared" ref="L10" si="15">"("&amp;ROUND(E9,4)&amp;")"</f>
        <v>(0.0029)</v>
      </c>
      <c r="M10" t="str">
        <f t="shared" ref="M10" si="16">"("&amp;ROUND(F9,4)&amp;")"</f>
        <v>(0.0034)</v>
      </c>
      <c r="N10" t="str">
        <f t="shared" ref="N10" si="17">"("&amp;ROUND(G9,4)&amp;")"</f>
        <v>(0.0025)</v>
      </c>
      <c r="O10" t="str">
        <f t="shared" ref="O10" si="18">"("&amp;ROUND(H9,4)&amp;")"</f>
        <v>(0.0063)</v>
      </c>
      <c r="Q10" t="str">
        <f t="shared" si="2"/>
        <v xml:space="preserve"> &amp; (0.0023) &amp; (0.0029) &amp; (0.0034) &amp; (0.0025) &amp; (0.0063) \\</v>
      </c>
    </row>
    <row r="11" spans="1:17" x14ac:dyDescent="0.25">
      <c r="A11" t="s">
        <v>50</v>
      </c>
      <c r="B11">
        <v>4</v>
      </c>
      <c r="C11">
        <v>1</v>
      </c>
      <c r="D11">
        <v>2.1031000000000001E-3</v>
      </c>
      <c r="E11">
        <v>2.5561999999999998E-3</v>
      </c>
      <c r="F11">
        <v>3.1568999999999998E-3</v>
      </c>
      <c r="G11">
        <v>2.2298999999999999E-3</v>
      </c>
      <c r="H11">
        <v>5.7387000000000002E-3</v>
      </c>
      <c r="J11" t="s">
        <v>62</v>
      </c>
      <c r="K11" s="3">
        <f>ROUND(D10,4)</f>
        <v>-9.1999999999999998E-3</v>
      </c>
      <c r="L11" s="3">
        <f t="shared" ref="L11" si="19">ROUND(E10,4)</f>
        <v>-9.1000000000000004E-3</v>
      </c>
      <c r="M11" s="3">
        <f t="shared" ref="M11" si="20">ROUND(F10,4)</f>
        <v>-8.6E-3</v>
      </c>
      <c r="N11" s="3">
        <f t="shared" ref="N11" si="21">ROUND(G10,4)</f>
        <v>-1.01E-2</v>
      </c>
      <c r="O11" s="3">
        <f t="shared" ref="O11" si="22">ROUND(H10,4)</f>
        <v>-1.15E-2</v>
      </c>
      <c r="Q11" t="str">
        <f t="shared" si="2"/>
        <v>8$-$10 &amp; -0.0092 &amp; -0.0091 &amp; -0.0086 &amp; -0.0101 &amp; -0.0115 \\</v>
      </c>
    </row>
    <row r="12" spans="1:17" x14ac:dyDescent="0.25">
      <c r="A12" s="2" t="s">
        <v>51</v>
      </c>
      <c r="B12" s="2">
        <v>1</v>
      </c>
      <c r="C12" s="2">
        <v>0</v>
      </c>
      <c r="D12" s="2">
        <v>-1.78624E-2</v>
      </c>
      <c r="E12" s="2">
        <v>-2.0905E-2</v>
      </c>
      <c r="F12" s="2">
        <v>-1.4800799999999999E-2</v>
      </c>
      <c r="G12" s="2">
        <v>-1.7682900000000001E-2</v>
      </c>
      <c r="H12" s="2">
        <v>-1.60251E-2</v>
      </c>
      <c r="K12" t="str">
        <f>"("&amp;ROUND(D11,4)&amp;")"</f>
        <v>(0.0021)</v>
      </c>
      <c r="L12" t="str">
        <f t="shared" ref="L12" si="23">"("&amp;ROUND(E11,4)&amp;")"</f>
        <v>(0.0026)</v>
      </c>
      <c r="M12" t="str">
        <f t="shared" ref="M12" si="24">"("&amp;ROUND(F11,4)&amp;")"</f>
        <v>(0.0032)</v>
      </c>
      <c r="N12" t="str">
        <f t="shared" ref="N12" si="25">"("&amp;ROUND(G11,4)&amp;")"</f>
        <v>(0.0022)</v>
      </c>
      <c r="O12" t="str">
        <f t="shared" ref="O12" si="26">"("&amp;ROUND(H11,4)&amp;")"</f>
        <v>(0.0057)</v>
      </c>
      <c r="Q12" t="str">
        <f t="shared" si="2"/>
        <v xml:space="preserve"> &amp; (0.0021) &amp; (0.0026) &amp; (0.0032) &amp; (0.0022) &amp; (0.0057) \\</v>
      </c>
    </row>
    <row r="13" spans="1:17" x14ac:dyDescent="0.25">
      <c r="A13" s="2" t="s">
        <v>51</v>
      </c>
      <c r="B13" s="2">
        <v>1</v>
      </c>
      <c r="C13" s="2">
        <v>1</v>
      </c>
      <c r="D13" s="2">
        <v>1.807E-3</v>
      </c>
      <c r="E13" s="2">
        <v>2.0560000000000001E-3</v>
      </c>
      <c r="F13" s="2">
        <v>2.2671000000000002E-3</v>
      </c>
      <c r="G13" s="2">
        <v>1.9062E-3</v>
      </c>
      <c r="H13" s="2">
        <v>3.6353000000000002E-3</v>
      </c>
      <c r="J13" t="s">
        <v>71</v>
      </c>
      <c r="Q13" t="str">
        <f>J13</f>
        <v>\multicolumn{6}{l}{Log household income:} \\</v>
      </c>
    </row>
    <row r="14" spans="1:17" x14ac:dyDescent="0.25">
      <c r="A14" s="2" t="s">
        <v>51</v>
      </c>
      <c r="B14" s="2">
        <v>2</v>
      </c>
      <c r="C14" s="2">
        <v>0</v>
      </c>
      <c r="D14" s="2">
        <v>-9.5522000000000003E-3</v>
      </c>
      <c r="E14" s="2">
        <v>-8.1807000000000008E-3</v>
      </c>
      <c r="F14" s="2">
        <v>-1.03099E-2</v>
      </c>
      <c r="G14" s="2">
        <v>-9.6582000000000005E-3</v>
      </c>
      <c r="H14" s="2">
        <v>-1.5166199999999999E-2</v>
      </c>
      <c r="J14" t="s">
        <v>59</v>
      </c>
      <c r="K14" s="3">
        <f>ROUND(D12,4)</f>
        <v>-1.7899999999999999E-2</v>
      </c>
      <c r="L14" s="3">
        <f t="shared" ref="L14:O14" si="27">ROUND(E12,4)</f>
        <v>-2.0899999999999998E-2</v>
      </c>
      <c r="M14" s="3">
        <f t="shared" si="27"/>
        <v>-1.4800000000000001E-2</v>
      </c>
      <c r="N14" s="3">
        <f t="shared" si="27"/>
        <v>-1.77E-2</v>
      </c>
      <c r="O14" s="3">
        <f t="shared" si="27"/>
        <v>-1.6E-2</v>
      </c>
      <c r="Q14" t="str">
        <f t="shared" si="2"/>
        <v>1$-$3 &amp; -0.0179 &amp; -0.0209 &amp; -0.0148 &amp; -0.0177 &amp; -0.016 \\</v>
      </c>
    </row>
    <row r="15" spans="1:17" x14ac:dyDescent="0.25">
      <c r="A15" s="2" t="s">
        <v>51</v>
      </c>
      <c r="B15" s="2">
        <v>2</v>
      </c>
      <c r="C15" s="2">
        <v>1</v>
      </c>
      <c r="D15" s="2">
        <v>1.7476E-3</v>
      </c>
      <c r="E15" s="2">
        <v>2.2266999999999999E-3</v>
      </c>
      <c r="F15" s="2">
        <v>2.2880999999999999E-3</v>
      </c>
      <c r="G15" s="2">
        <v>1.8549E-3</v>
      </c>
      <c r="H15" s="2">
        <v>4.3467000000000002E-3</v>
      </c>
      <c r="K15" t="str">
        <f>"("&amp;ROUND(D13,4)&amp;")"</f>
        <v>(0.0018)</v>
      </c>
      <c r="L15" t="str">
        <f t="shared" ref="L15:O15" si="28">"("&amp;ROUND(E13,4)&amp;")"</f>
        <v>(0.0021)</v>
      </c>
      <c r="M15" t="str">
        <f t="shared" si="28"/>
        <v>(0.0023)</v>
      </c>
      <c r="N15" t="str">
        <f t="shared" si="28"/>
        <v>(0.0019)</v>
      </c>
      <c r="O15" t="str">
        <f t="shared" si="28"/>
        <v>(0.0036)</v>
      </c>
      <c r="Q15" t="str">
        <f t="shared" si="2"/>
        <v xml:space="preserve"> &amp; (0.0018) &amp; (0.0021) &amp; (0.0023) &amp; (0.0019) &amp; (0.0036) \\</v>
      </c>
    </row>
    <row r="16" spans="1:17" x14ac:dyDescent="0.25">
      <c r="A16" s="2" t="s">
        <v>51</v>
      </c>
      <c r="B16" s="2">
        <v>3</v>
      </c>
      <c r="C16" s="2">
        <v>0</v>
      </c>
      <c r="D16" s="2">
        <v>-7.4263000000000003E-3</v>
      </c>
      <c r="E16" s="2">
        <v>-7.1850999999999998E-3</v>
      </c>
      <c r="F16" s="2">
        <v>-7.1129000000000001E-3</v>
      </c>
      <c r="G16" s="2">
        <v>-7.6940000000000003E-3</v>
      </c>
      <c r="H16" s="2">
        <v>-1.1111599999999999E-2</v>
      </c>
      <c r="J16" t="s">
        <v>60</v>
      </c>
      <c r="K16" s="3">
        <f>ROUND(D14,4)</f>
        <v>-9.5999999999999992E-3</v>
      </c>
      <c r="L16" s="3">
        <f t="shared" ref="L16" si="29">ROUND(E14,4)</f>
        <v>-8.2000000000000007E-3</v>
      </c>
      <c r="M16" s="3">
        <f t="shared" ref="M16" si="30">ROUND(F14,4)</f>
        <v>-1.03E-2</v>
      </c>
      <c r="N16" s="3">
        <f t="shared" ref="N16" si="31">ROUND(G14,4)</f>
        <v>-9.7000000000000003E-3</v>
      </c>
      <c r="O16" s="3">
        <f t="shared" ref="O16" si="32">ROUND(H14,4)</f>
        <v>-1.52E-2</v>
      </c>
      <c r="Q16" t="str">
        <f t="shared" si="2"/>
        <v>4$-$5 &amp; -0.0096 &amp; -0.0082 &amp; -0.0103 &amp; -0.0097 &amp; -0.0152 \\</v>
      </c>
    </row>
    <row r="17" spans="1:17" x14ac:dyDescent="0.25">
      <c r="A17" s="2" t="s">
        <v>51</v>
      </c>
      <c r="B17" s="2">
        <v>3</v>
      </c>
      <c r="C17" s="2">
        <v>1</v>
      </c>
      <c r="D17" s="2">
        <v>1.7833E-3</v>
      </c>
      <c r="E17" s="2">
        <v>2.2688000000000001E-3</v>
      </c>
      <c r="F17" s="2">
        <v>2.2575E-3</v>
      </c>
      <c r="G17" s="2">
        <v>1.8071000000000001E-3</v>
      </c>
      <c r="H17" s="2">
        <v>4.7388999999999999E-3</v>
      </c>
      <c r="K17" t="str">
        <f>"("&amp;ROUND(D15,4)&amp;")"</f>
        <v>(0.0017)</v>
      </c>
      <c r="L17" t="str">
        <f t="shared" ref="L17" si="33">"("&amp;ROUND(E15,4)&amp;")"</f>
        <v>(0.0022)</v>
      </c>
      <c r="M17" t="str">
        <f t="shared" ref="M17" si="34">"("&amp;ROUND(F15,4)&amp;")"</f>
        <v>(0.0023)</v>
      </c>
      <c r="N17" t="str">
        <f t="shared" ref="N17" si="35">"("&amp;ROUND(G15,4)&amp;")"</f>
        <v>(0.0019)</v>
      </c>
      <c r="O17" t="str">
        <f t="shared" ref="O17" si="36">"("&amp;ROUND(H15,4)&amp;")"</f>
        <v>(0.0043)</v>
      </c>
      <c r="Q17" t="str">
        <f t="shared" si="2"/>
        <v xml:space="preserve"> &amp; (0.0017) &amp; (0.0022) &amp; (0.0023) &amp; (0.0019) &amp; (0.0043) \\</v>
      </c>
    </row>
    <row r="18" spans="1:17" x14ac:dyDescent="0.25">
      <c r="A18" s="2" t="s">
        <v>51</v>
      </c>
      <c r="B18" s="2">
        <v>4</v>
      </c>
      <c r="C18" s="2">
        <v>0</v>
      </c>
      <c r="D18" s="2">
        <v>-4.9214000000000003E-3</v>
      </c>
      <c r="E18" s="2">
        <v>-3.8868000000000002E-3</v>
      </c>
      <c r="F18" s="2">
        <v>-5.3477999999999998E-3</v>
      </c>
      <c r="G18" s="2">
        <v>-5.3677000000000004E-3</v>
      </c>
      <c r="H18" s="2">
        <v>-1.0019500000000001E-2</v>
      </c>
      <c r="J18" t="s">
        <v>61</v>
      </c>
      <c r="K18" s="3">
        <f>ROUND(D16,4)</f>
        <v>-7.4000000000000003E-3</v>
      </c>
      <c r="L18" s="3">
        <f t="shared" ref="L18" si="37">ROUND(E16,4)</f>
        <v>-7.1999999999999998E-3</v>
      </c>
      <c r="M18" s="3">
        <f t="shared" ref="M18" si="38">ROUND(F16,4)</f>
        <v>-7.1000000000000004E-3</v>
      </c>
      <c r="N18" s="3">
        <f t="shared" ref="N18" si="39">ROUND(G16,4)</f>
        <v>-7.7000000000000002E-3</v>
      </c>
      <c r="O18" s="3">
        <f t="shared" ref="O18" si="40">ROUND(H16,4)</f>
        <v>-1.11E-2</v>
      </c>
      <c r="Q18" t="str">
        <f t="shared" si="2"/>
        <v>6$-$7 &amp; -0.0074 &amp; -0.0072 &amp; -0.0071 &amp; -0.0077 &amp; -0.0111 \\</v>
      </c>
    </row>
    <row r="19" spans="1:17" x14ac:dyDescent="0.25">
      <c r="A19" s="2" t="s">
        <v>51</v>
      </c>
      <c r="B19" s="2">
        <v>4</v>
      </c>
      <c r="C19" s="2">
        <v>1</v>
      </c>
      <c r="D19" s="2">
        <v>1.6641E-3</v>
      </c>
      <c r="E19" s="2">
        <v>1.9507000000000001E-3</v>
      </c>
      <c r="F19" s="2">
        <v>2.2612000000000001E-3</v>
      </c>
      <c r="G19" s="2">
        <v>1.6247E-3</v>
      </c>
      <c r="H19" s="2">
        <v>4.2605000000000004E-3</v>
      </c>
      <c r="K19" t="str">
        <f>"("&amp;ROUND(D17,4)&amp;")"</f>
        <v>(0.0018)</v>
      </c>
      <c r="L19" t="str">
        <f t="shared" ref="L19" si="41">"("&amp;ROUND(E17,4)&amp;")"</f>
        <v>(0.0023)</v>
      </c>
      <c r="M19" t="str">
        <f t="shared" ref="M19" si="42">"("&amp;ROUND(F17,4)&amp;")"</f>
        <v>(0.0023)</v>
      </c>
      <c r="N19" t="str">
        <f t="shared" ref="N19" si="43">"("&amp;ROUND(G17,4)&amp;")"</f>
        <v>(0.0018)</v>
      </c>
      <c r="O19" t="str">
        <f t="shared" ref="O19" si="44">"("&amp;ROUND(H17,4)&amp;")"</f>
        <v>(0.0047)</v>
      </c>
      <c r="Q19" t="str">
        <f t="shared" si="2"/>
        <v xml:space="preserve"> &amp; (0.0018) &amp; (0.0023) &amp; (0.0023) &amp; (0.0018) &amp; (0.0047) \\</v>
      </c>
    </row>
    <row r="20" spans="1:17" x14ac:dyDescent="0.25">
      <c r="A20" t="s">
        <v>52</v>
      </c>
      <c r="B20">
        <v>1</v>
      </c>
      <c r="C20">
        <v>0</v>
      </c>
      <c r="D20">
        <v>-1.47923E-2</v>
      </c>
      <c r="E20">
        <v>-1.7448399999999999E-2</v>
      </c>
      <c r="F20">
        <v>-1.1689099999999999E-2</v>
      </c>
      <c r="G20">
        <v>-1.5544000000000001E-2</v>
      </c>
      <c r="H20">
        <v>-1.4961500000000001E-2</v>
      </c>
      <c r="J20" t="s">
        <v>62</v>
      </c>
      <c r="K20" s="3">
        <f>ROUND(D18,4)</f>
        <v>-4.8999999999999998E-3</v>
      </c>
      <c r="L20" s="3">
        <f t="shared" ref="L20" si="45">ROUND(E18,4)</f>
        <v>-3.8999999999999998E-3</v>
      </c>
      <c r="M20" s="3">
        <f t="shared" ref="M20" si="46">ROUND(F18,4)</f>
        <v>-5.3E-3</v>
      </c>
      <c r="N20" s="3">
        <f t="shared" ref="N20" si="47">ROUND(G18,4)</f>
        <v>-5.4000000000000003E-3</v>
      </c>
      <c r="O20" s="3">
        <f t="shared" ref="O20" si="48">ROUND(H18,4)</f>
        <v>-0.01</v>
      </c>
      <c r="Q20" t="str">
        <f t="shared" si="2"/>
        <v>8$-$10 &amp; -0.0049 &amp; -0.0039 &amp; -0.0053 &amp; -0.0054 &amp; -0.01 \\</v>
      </c>
    </row>
    <row r="21" spans="1:17" x14ac:dyDescent="0.25">
      <c r="A21" t="s">
        <v>52</v>
      </c>
      <c r="B21">
        <v>1</v>
      </c>
      <c r="C21">
        <v>1</v>
      </c>
      <c r="D21">
        <v>1.4124999999999999E-3</v>
      </c>
      <c r="E21">
        <v>1.9177E-3</v>
      </c>
      <c r="F21">
        <v>1.7071E-3</v>
      </c>
      <c r="G21">
        <v>1.4023E-3</v>
      </c>
      <c r="H21">
        <v>3.6576999999999998E-3</v>
      </c>
      <c r="K21" t="str">
        <f>"("&amp;ROUND(D19,4)&amp;")"</f>
        <v>(0.0017)</v>
      </c>
      <c r="L21" t="str">
        <f t="shared" ref="L21" si="49">"("&amp;ROUND(E19,4)&amp;")"</f>
        <v>(0.002)</v>
      </c>
      <c r="M21" t="str">
        <f t="shared" ref="M21" si="50">"("&amp;ROUND(F19,4)&amp;")"</f>
        <v>(0.0023)</v>
      </c>
      <c r="N21" t="str">
        <f t="shared" ref="N21" si="51">"("&amp;ROUND(G19,4)&amp;")"</f>
        <v>(0.0016)</v>
      </c>
      <c r="O21" t="str">
        <f t="shared" ref="O21" si="52">"("&amp;ROUND(H19,4)&amp;")"</f>
        <v>(0.0043)</v>
      </c>
      <c r="Q21" t="str">
        <f t="shared" si="2"/>
        <v xml:space="preserve"> &amp; (0.0017) &amp; (0.002) &amp; (0.0023) &amp; (0.0016) &amp; (0.0043) \\</v>
      </c>
    </row>
    <row r="22" spans="1:17" x14ac:dyDescent="0.25">
      <c r="A22" t="s">
        <v>52</v>
      </c>
      <c r="B22">
        <v>2</v>
      </c>
      <c r="C22">
        <v>0</v>
      </c>
      <c r="D22">
        <v>-1.02179E-2</v>
      </c>
      <c r="E22">
        <v>-1.0381899999999999E-2</v>
      </c>
      <c r="F22">
        <v>-8.9245000000000001E-3</v>
      </c>
      <c r="G22">
        <v>-9.6185999999999997E-3</v>
      </c>
      <c r="H22">
        <v>-1.93037E-2</v>
      </c>
      <c r="J22" t="s">
        <v>72</v>
      </c>
      <c r="Q22" t="str">
        <f>J22</f>
        <v>\multicolumn{6}{l}{Log hourly wages:} \\</v>
      </c>
    </row>
    <row r="23" spans="1:17" x14ac:dyDescent="0.25">
      <c r="A23" t="s">
        <v>52</v>
      </c>
      <c r="B23">
        <v>2</v>
      </c>
      <c r="C23">
        <v>1</v>
      </c>
      <c r="D23">
        <v>1.4871999999999999E-3</v>
      </c>
      <c r="E23">
        <v>1.8711000000000001E-3</v>
      </c>
      <c r="F23">
        <v>1.9472999999999999E-3</v>
      </c>
      <c r="G23">
        <v>1.516E-3</v>
      </c>
      <c r="H23">
        <v>4.3258000000000003E-3</v>
      </c>
      <c r="J23" t="s">
        <v>59</v>
      </c>
      <c r="K23" s="3">
        <f>ROUND(D20,4)</f>
        <v>-1.4800000000000001E-2</v>
      </c>
      <c r="L23" s="3">
        <f t="shared" ref="L23:O23" si="53">ROUND(E20,4)</f>
        <v>-1.7399999999999999E-2</v>
      </c>
      <c r="M23" s="3">
        <f t="shared" si="53"/>
        <v>-1.17E-2</v>
      </c>
      <c r="N23" s="3">
        <f t="shared" si="53"/>
        <v>-1.55E-2</v>
      </c>
      <c r="O23" s="3">
        <f t="shared" si="53"/>
        <v>-1.4999999999999999E-2</v>
      </c>
      <c r="Q23" t="str">
        <f t="shared" si="2"/>
        <v>1$-$3 &amp; -0.0148 &amp; -0.0174 &amp; -0.0117 &amp; -0.0155 &amp; -0.015 \\</v>
      </c>
    </row>
    <row r="24" spans="1:17" x14ac:dyDescent="0.25">
      <c r="A24" t="s">
        <v>52</v>
      </c>
      <c r="B24">
        <v>3</v>
      </c>
      <c r="C24">
        <v>0</v>
      </c>
      <c r="D24">
        <v>-6.6606E-3</v>
      </c>
      <c r="E24">
        <v>-5.4015000000000001E-3</v>
      </c>
      <c r="F24">
        <v>-7.7166999999999999E-3</v>
      </c>
      <c r="G24">
        <v>-7.2424999999999998E-3</v>
      </c>
      <c r="H24">
        <v>-7.2595000000000003E-3</v>
      </c>
      <c r="K24" t="str">
        <f>"("&amp;ROUND(D21,4)&amp;")"</f>
        <v>(0.0014)</v>
      </c>
      <c r="L24" t="str">
        <f t="shared" ref="L24:O24" si="54">"("&amp;ROUND(E21,4)&amp;")"</f>
        <v>(0.0019)</v>
      </c>
      <c r="M24" t="str">
        <f t="shared" si="54"/>
        <v>(0.0017)</v>
      </c>
      <c r="N24" t="str">
        <f t="shared" si="54"/>
        <v>(0.0014)</v>
      </c>
      <c r="O24" t="str">
        <f t="shared" si="54"/>
        <v>(0.0037)</v>
      </c>
      <c r="Q24" t="str">
        <f t="shared" si="2"/>
        <v xml:space="preserve"> &amp; (0.0014) &amp; (0.0019) &amp; (0.0017) &amp; (0.0014) &amp; (0.0037) \\</v>
      </c>
    </row>
    <row r="25" spans="1:17" x14ac:dyDescent="0.25">
      <c r="A25" t="s">
        <v>52</v>
      </c>
      <c r="B25">
        <v>3</v>
      </c>
      <c r="C25">
        <v>1</v>
      </c>
      <c r="D25">
        <v>1.4448E-3</v>
      </c>
      <c r="E25">
        <v>1.928E-3</v>
      </c>
      <c r="F25">
        <v>1.8044999999999999E-3</v>
      </c>
      <c r="G25">
        <v>1.5922E-3</v>
      </c>
      <c r="H25">
        <v>3.8229000000000002E-3</v>
      </c>
      <c r="J25" t="s">
        <v>60</v>
      </c>
      <c r="K25" s="3">
        <f>ROUND(D22,4)</f>
        <v>-1.0200000000000001E-2</v>
      </c>
      <c r="L25" s="3">
        <f t="shared" ref="L25" si="55">ROUND(E22,4)</f>
        <v>-1.04E-2</v>
      </c>
      <c r="M25" s="3">
        <f t="shared" ref="M25" si="56">ROUND(F22,4)</f>
        <v>-8.8999999999999999E-3</v>
      </c>
      <c r="N25" s="3">
        <f t="shared" ref="N25" si="57">ROUND(G22,4)</f>
        <v>-9.5999999999999992E-3</v>
      </c>
      <c r="O25" s="3">
        <f t="shared" ref="O25" si="58">ROUND(H22,4)</f>
        <v>-1.9300000000000001E-2</v>
      </c>
      <c r="Q25" t="str">
        <f t="shared" si="2"/>
        <v>4$-$5 &amp; -0.0102 &amp; -0.0104 &amp; -0.0089 &amp; -0.0096 &amp; -0.0193 \\</v>
      </c>
    </row>
    <row r="26" spans="1:17" x14ac:dyDescent="0.25">
      <c r="A26" t="s">
        <v>52</v>
      </c>
      <c r="B26">
        <v>4</v>
      </c>
      <c r="C26">
        <v>0</v>
      </c>
      <c r="D26">
        <v>-7.0860000000000003E-3</v>
      </c>
      <c r="E26">
        <v>-7.0438000000000002E-3</v>
      </c>
      <c r="F26">
        <v>-7.6791999999999997E-3</v>
      </c>
      <c r="G26">
        <v>-8.0304E-3</v>
      </c>
      <c r="H26">
        <v>-6.4564000000000002E-3</v>
      </c>
      <c r="K26" t="str">
        <f>"("&amp;ROUND(D23,4)&amp;")"</f>
        <v>(0.0015)</v>
      </c>
      <c r="L26" t="str">
        <f t="shared" ref="L26" si="59">"("&amp;ROUND(E23,4)&amp;")"</f>
        <v>(0.0019)</v>
      </c>
      <c r="M26" t="str">
        <f t="shared" ref="M26" si="60">"("&amp;ROUND(F23,4)&amp;")"</f>
        <v>(0.0019)</v>
      </c>
      <c r="N26" t="str">
        <f t="shared" ref="N26" si="61">"("&amp;ROUND(G23,4)&amp;")"</f>
        <v>(0.0015)</v>
      </c>
      <c r="O26" t="str">
        <f t="shared" ref="O26" si="62">"("&amp;ROUND(H23,4)&amp;")"</f>
        <v>(0.0043)</v>
      </c>
      <c r="Q26" t="str">
        <f t="shared" si="2"/>
        <v xml:space="preserve"> &amp; (0.0015) &amp; (0.0019) &amp; (0.0019) &amp; (0.0015) &amp; (0.0043) \\</v>
      </c>
    </row>
    <row r="27" spans="1:17" x14ac:dyDescent="0.25">
      <c r="A27" t="s">
        <v>52</v>
      </c>
      <c r="B27">
        <v>4</v>
      </c>
      <c r="C27">
        <v>1</v>
      </c>
      <c r="D27">
        <v>1.2971E-3</v>
      </c>
      <c r="E27">
        <v>1.6867E-3</v>
      </c>
      <c r="F27">
        <v>1.7654000000000001E-3</v>
      </c>
      <c r="G27">
        <v>1.3833000000000001E-3</v>
      </c>
      <c r="H27">
        <v>3.5485E-3</v>
      </c>
      <c r="J27" t="s">
        <v>61</v>
      </c>
      <c r="K27" s="3">
        <f>ROUND(D24,4)</f>
        <v>-6.7000000000000002E-3</v>
      </c>
      <c r="L27" s="3">
        <f t="shared" ref="L27" si="63">ROUND(E24,4)</f>
        <v>-5.4000000000000003E-3</v>
      </c>
      <c r="M27" s="3">
        <f t="shared" ref="M27" si="64">ROUND(F24,4)</f>
        <v>-7.7000000000000002E-3</v>
      </c>
      <c r="N27" s="3">
        <f t="shared" ref="N27" si="65">ROUND(G24,4)</f>
        <v>-7.1999999999999998E-3</v>
      </c>
      <c r="O27" s="3">
        <f t="shared" ref="O27" si="66">ROUND(H24,4)</f>
        <v>-7.3000000000000001E-3</v>
      </c>
      <c r="Q27" t="str">
        <f t="shared" si="2"/>
        <v>6$-$7 &amp; -0.0067 &amp; -0.0054 &amp; -0.0077 &amp; -0.0072 &amp; -0.0073 \\</v>
      </c>
    </row>
    <row r="28" spans="1:17" x14ac:dyDescent="0.25">
      <c r="A28" s="2" t="s">
        <v>53</v>
      </c>
      <c r="B28" s="2">
        <v>1</v>
      </c>
      <c r="C28" s="2">
        <v>0</v>
      </c>
      <c r="D28" s="2">
        <v>-1.6268500000000002E-2</v>
      </c>
      <c r="E28" s="2">
        <v>-1.7873699999999999E-2</v>
      </c>
      <c r="F28" s="2">
        <v>-1.3089E-2</v>
      </c>
      <c r="G28" s="2">
        <v>-1.34599E-2</v>
      </c>
      <c r="H28" s="2">
        <v>-2.9217300000000002E-2</v>
      </c>
      <c r="K28" t="str">
        <f>"("&amp;ROUND(D25,4)&amp;")"</f>
        <v>(0.0014)</v>
      </c>
      <c r="L28" t="str">
        <f t="shared" ref="L28" si="67">"("&amp;ROUND(E25,4)&amp;")"</f>
        <v>(0.0019)</v>
      </c>
      <c r="M28" t="str">
        <f t="shared" ref="M28" si="68">"("&amp;ROUND(F25,4)&amp;")"</f>
        <v>(0.0018)</v>
      </c>
      <c r="N28" t="str">
        <f t="shared" ref="N28" si="69">"("&amp;ROUND(G25,4)&amp;")"</f>
        <v>(0.0016)</v>
      </c>
      <c r="O28" t="str">
        <f t="shared" ref="O28" si="70">"("&amp;ROUND(H25,4)&amp;")"</f>
        <v>(0.0038)</v>
      </c>
      <c r="Q28" t="str">
        <f t="shared" si="2"/>
        <v xml:space="preserve"> &amp; (0.0014) &amp; (0.0019) &amp; (0.0018) &amp; (0.0016) &amp; (0.0038) \\</v>
      </c>
    </row>
    <row r="29" spans="1:17" x14ac:dyDescent="0.25">
      <c r="A29" s="2" t="s">
        <v>53</v>
      </c>
      <c r="B29" s="2">
        <v>1</v>
      </c>
      <c r="C29" s="2">
        <v>1</v>
      </c>
      <c r="D29" s="2">
        <v>1.5575000000000001E-3</v>
      </c>
      <c r="E29" s="2">
        <v>1.9187E-3</v>
      </c>
      <c r="F29" s="2">
        <v>2.0734E-3</v>
      </c>
      <c r="G29" s="2">
        <v>1.5007E-3</v>
      </c>
      <c r="H29" s="2">
        <v>4.4669999999999996E-3</v>
      </c>
      <c r="J29" t="s">
        <v>62</v>
      </c>
      <c r="K29" s="3">
        <f>ROUND(D26,4)</f>
        <v>-7.1000000000000004E-3</v>
      </c>
      <c r="L29" s="3">
        <f t="shared" ref="L29" si="71">ROUND(E26,4)</f>
        <v>-7.0000000000000001E-3</v>
      </c>
      <c r="M29" s="3">
        <f t="shared" ref="M29" si="72">ROUND(F26,4)</f>
        <v>-7.7000000000000002E-3</v>
      </c>
      <c r="N29" s="3">
        <f t="shared" ref="N29" si="73">ROUND(G26,4)</f>
        <v>-8.0000000000000002E-3</v>
      </c>
      <c r="O29" s="3">
        <f t="shared" ref="O29" si="74">ROUND(H26,4)</f>
        <v>-6.4999999999999997E-3</v>
      </c>
      <c r="Q29" t="str">
        <f t="shared" si="2"/>
        <v>8$-$10 &amp; -0.0071 &amp; -0.007 &amp; -0.0077 &amp; -0.008 &amp; -0.0065 \\</v>
      </c>
    </row>
    <row r="30" spans="1:17" x14ac:dyDescent="0.25">
      <c r="A30" s="2" t="s">
        <v>53</v>
      </c>
      <c r="B30" s="2">
        <v>2</v>
      </c>
      <c r="C30" s="2">
        <v>0</v>
      </c>
      <c r="D30" s="2">
        <v>-4.9020000000000001E-3</v>
      </c>
      <c r="E30" s="2">
        <v>-4.4849E-3</v>
      </c>
      <c r="F30" s="2">
        <v>-4.8885999999999999E-3</v>
      </c>
      <c r="G30" s="2">
        <v>-3.3248000000000002E-3</v>
      </c>
      <c r="H30" s="2">
        <v>-1.39002E-2</v>
      </c>
      <c r="K30" t="str">
        <f>"("&amp;ROUND(D27,4)&amp;")"</f>
        <v>(0.0013)</v>
      </c>
      <c r="L30" t="str">
        <f t="shared" ref="L30" si="75">"("&amp;ROUND(E27,4)&amp;")"</f>
        <v>(0.0017)</v>
      </c>
      <c r="M30" t="str">
        <f t="shared" ref="M30" si="76">"("&amp;ROUND(F27,4)&amp;")"</f>
        <v>(0.0018)</v>
      </c>
      <c r="N30" t="str">
        <f t="shared" ref="N30" si="77">"("&amp;ROUND(G27,4)&amp;")"</f>
        <v>(0.0014)</v>
      </c>
      <c r="O30" t="str">
        <f t="shared" ref="O30" si="78">"("&amp;ROUND(H27,4)&amp;")"</f>
        <v>(0.0035)</v>
      </c>
      <c r="Q30" t="str">
        <f t="shared" si="2"/>
        <v xml:space="preserve"> &amp; (0.0013) &amp; (0.0017) &amp; (0.0018) &amp; (0.0014) &amp; (0.0035) \\</v>
      </c>
    </row>
    <row r="31" spans="1:17" x14ac:dyDescent="0.25">
      <c r="A31" s="2" t="s">
        <v>53</v>
      </c>
      <c r="B31" s="2">
        <v>2</v>
      </c>
      <c r="C31" s="2">
        <v>1</v>
      </c>
      <c r="D31" s="2">
        <v>1.4104E-3</v>
      </c>
      <c r="E31" s="2">
        <v>1.6819999999999999E-3</v>
      </c>
      <c r="F31" s="2">
        <v>2.1873999999999999E-3</v>
      </c>
      <c r="G31" s="2">
        <v>1.4205999999999999E-3</v>
      </c>
      <c r="H31" s="2">
        <v>4.1875999999999997E-3</v>
      </c>
      <c r="J31" t="s">
        <v>73</v>
      </c>
      <c r="Q31" t="str">
        <f>J31</f>
        <v>\multicolumn{6}{l}{Log weeks worked:} \\</v>
      </c>
    </row>
    <row r="32" spans="1:17" x14ac:dyDescent="0.25">
      <c r="A32" s="2" t="s">
        <v>53</v>
      </c>
      <c r="B32" s="2">
        <v>3</v>
      </c>
      <c r="C32" s="2">
        <v>0</v>
      </c>
      <c r="D32" s="2">
        <v>-6.0300000000000002E-5</v>
      </c>
      <c r="E32" s="2">
        <v>-5.6030000000000001E-4</v>
      </c>
      <c r="F32" s="2">
        <v>1.2202000000000001E-3</v>
      </c>
      <c r="G32" s="2">
        <v>3.948E-4</v>
      </c>
      <c r="H32" s="2">
        <v>-1.2558000000000001E-3</v>
      </c>
      <c r="J32" t="s">
        <v>59</v>
      </c>
      <c r="K32" s="3">
        <f>ROUND(D28,4)</f>
        <v>-1.6299999999999999E-2</v>
      </c>
      <c r="L32" s="3">
        <f t="shared" ref="L32:O32" si="79">ROUND(E28,4)</f>
        <v>-1.7899999999999999E-2</v>
      </c>
      <c r="M32" s="3">
        <f t="shared" si="79"/>
        <v>-1.3100000000000001E-2</v>
      </c>
      <c r="N32" s="3">
        <f t="shared" si="79"/>
        <v>-1.35E-2</v>
      </c>
      <c r="O32" s="3">
        <f t="shared" si="79"/>
        <v>-2.92E-2</v>
      </c>
      <c r="Q32" t="str">
        <f t="shared" si="2"/>
        <v>1$-$3 &amp; -0.0163 &amp; -0.0179 &amp; -0.0131 &amp; -0.0135 &amp; -0.0292 \\</v>
      </c>
    </row>
    <row r="33" spans="1:17" x14ac:dyDescent="0.25">
      <c r="A33" s="2" t="s">
        <v>53</v>
      </c>
      <c r="B33" s="2">
        <v>3</v>
      </c>
      <c r="C33" s="2">
        <v>1</v>
      </c>
      <c r="D33" s="2">
        <v>1.3063E-3</v>
      </c>
      <c r="E33" s="2">
        <v>1.6368000000000001E-3</v>
      </c>
      <c r="F33" s="2">
        <v>2.0923000000000001E-3</v>
      </c>
      <c r="G33" s="2">
        <v>1.4224999999999999E-3</v>
      </c>
      <c r="H33" s="2">
        <v>3.6115000000000001E-3</v>
      </c>
      <c r="K33" t="str">
        <f>"("&amp;ROUND(D29,4)&amp;")"</f>
        <v>(0.0016)</v>
      </c>
      <c r="L33" t="str">
        <f t="shared" ref="L33:O33" si="80">"("&amp;ROUND(E29,4)&amp;")"</f>
        <v>(0.0019)</v>
      </c>
      <c r="M33" t="str">
        <f t="shared" si="80"/>
        <v>(0.0021)</v>
      </c>
      <c r="N33" t="str">
        <f t="shared" si="80"/>
        <v>(0.0015)</v>
      </c>
      <c r="O33" t="str">
        <f t="shared" si="80"/>
        <v>(0.0045)</v>
      </c>
      <c r="Q33" t="str">
        <f t="shared" si="2"/>
        <v xml:space="preserve"> &amp; (0.0016) &amp; (0.0019) &amp; (0.0021) &amp; (0.0015) &amp; (0.0045) \\</v>
      </c>
    </row>
    <row r="34" spans="1:17" x14ac:dyDescent="0.25">
      <c r="A34" s="2" t="s">
        <v>53</v>
      </c>
      <c r="B34" s="2">
        <v>4</v>
      </c>
      <c r="C34" s="2">
        <v>0</v>
      </c>
      <c r="D34" s="2">
        <v>-7.3530000000000004E-4</v>
      </c>
      <c r="E34" s="2">
        <v>-6.0610000000000004E-4</v>
      </c>
      <c r="F34" s="2">
        <v>-1.5190000000000001E-4</v>
      </c>
      <c r="G34" s="2">
        <v>-2.6489999999999999E-4</v>
      </c>
      <c r="H34" s="2">
        <v>-5.0845999999999999E-3</v>
      </c>
      <c r="J34" t="s">
        <v>60</v>
      </c>
      <c r="K34" s="3">
        <f>ROUND(D30,4)</f>
        <v>-4.8999999999999998E-3</v>
      </c>
      <c r="L34" s="3">
        <f t="shared" ref="L34" si="81">ROUND(E30,4)</f>
        <v>-4.4999999999999997E-3</v>
      </c>
      <c r="M34" s="3">
        <f t="shared" ref="M34" si="82">ROUND(F30,4)</f>
        <v>-4.8999999999999998E-3</v>
      </c>
      <c r="N34" s="3">
        <f t="shared" ref="N34" si="83">ROUND(G30,4)</f>
        <v>-3.3E-3</v>
      </c>
      <c r="O34" s="3">
        <f t="shared" ref="O34" si="84">ROUND(H30,4)</f>
        <v>-1.3899999999999999E-2</v>
      </c>
      <c r="Q34" t="str">
        <f t="shared" si="2"/>
        <v>4$-$5 &amp; -0.0049 &amp; -0.0045 &amp; -0.0049 &amp; -0.0033 &amp; -0.0139 \\</v>
      </c>
    </row>
    <row r="35" spans="1:17" x14ac:dyDescent="0.25">
      <c r="A35" s="2" t="s">
        <v>53</v>
      </c>
      <c r="B35" s="2">
        <v>4</v>
      </c>
      <c r="C35" s="2">
        <v>1</v>
      </c>
      <c r="D35" s="2">
        <v>1.1911999999999999E-3</v>
      </c>
      <c r="E35" s="2">
        <v>1.3728E-3</v>
      </c>
      <c r="F35" s="2">
        <v>1.8603000000000001E-3</v>
      </c>
      <c r="G35" s="2">
        <v>1.2761999999999999E-3</v>
      </c>
      <c r="H35" s="2">
        <v>3.1346E-3</v>
      </c>
      <c r="K35" t="str">
        <f>"("&amp;ROUND(D31,4)&amp;")"</f>
        <v>(0.0014)</v>
      </c>
      <c r="L35" t="str">
        <f t="shared" ref="L35" si="85">"("&amp;ROUND(E31,4)&amp;")"</f>
        <v>(0.0017)</v>
      </c>
      <c r="M35" t="str">
        <f t="shared" ref="M35" si="86">"("&amp;ROUND(F31,4)&amp;")"</f>
        <v>(0.0022)</v>
      </c>
      <c r="N35" t="str">
        <f t="shared" ref="N35" si="87">"("&amp;ROUND(G31,4)&amp;")"</f>
        <v>(0.0014)</v>
      </c>
      <c r="O35" t="str">
        <f t="shared" ref="O35" si="88">"("&amp;ROUND(H31,4)&amp;")"</f>
        <v>(0.0042)</v>
      </c>
      <c r="Q35" t="str">
        <f t="shared" si="2"/>
        <v xml:space="preserve"> &amp; (0.0014) &amp; (0.0017) &amp; (0.0022) &amp; (0.0014) &amp; (0.0042) \\</v>
      </c>
    </row>
    <row r="36" spans="1:17" x14ac:dyDescent="0.25">
      <c r="J36" t="s">
        <v>61</v>
      </c>
      <c r="K36" s="3">
        <f>ROUND(D32,4)</f>
        <v>-1E-4</v>
      </c>
      <c r="L36" s="3">
        <f t="shared" ref="L36" si="89">ROUND(E32,4)</f>
        <v>-5.9999999999999995E-4</v>
      </c>
      <c r="M36" s="3">
        <f t="shared" ref="M36" si="90">ROUND(F32,4)</f>
        <v>1.1999999999999999E-3</v>
      </c>
      <c r="N36" s="3">
        <f t="shared" ref="N36" si="91">ROUND(G32,4)</f>
        <v>4.0000000000000002E-4</v>
      </c>
      <c r="O36" s="3">
        <f t="shared" ref="O36" si="92">ROUND(H32,4)</f>
        <v>-1.2999999999999999E-3</v>
      </c>
      <c r="Q36" t="str">
        <f t="shared" si="2"/>
        <v>6$-$7 &amp; -0.0001 &amp; -0.0006 &amp; 0.0012 &amp; 0.0004 &amp; -0.0013 \\</v>
      </c>
    </row>
    <row r="37" spans="1:17" x14ac:dyDescent="0.25">
      <c r="K37" t="str">
        <f>"("&amp;ROUND(D33,4)&amp;")"</f>
        <v>(0.0013)</v>
      </c>
      <c r="L37" t="str">
        <f t="shared" ref="L37" si="93">"("&amp;ROUND(E33,4)&amp;")"</f>
        <v>(0.0016)</v>
      </c>
      <c r="M37" t="str">
        <f t="shared" ref="M37" si="94">"("&amp;ROUND(F33,4)&amp;")"</f>
        <v>(0.0021)</v>
      </c>
      <c r="N37" t="str">
        <f t="shared" ref="N37" si="95">"("&amp;ROUND(G33,4)&amp;")"</f>
        <v>(0.0014)</v>
      </c>
      <c r="O37" t="str">
        <f t="shared" ref="O37" si="96">"("&amp;ROUND(H33,4)&amp;")"</f>
        <v>(0.0036)</v>
      </c>
      <c r="Q37" t="str">
        <f t="shared" si="2"/>
        <v xml:space="preserve"> &amp; (0.0013) &amp; (0.0016) &amp; (0.0021) &amp; (0.0014) &amp; (0.0036) \\</v>
      </c>
    </row>
    <row r="38" spans="1:17" x14ac:dyDescent="0.25">
      <c r="J38" t="s">
        <v>62</v>
      </c>
      <c r="K38" s="3">
        <f>ROUND(D34,4)</f>
        <v>-6.9999999999999999E-4</v>
      </c>
      <c r="L38" s="3">
        <f t="shared" ref="L38" si="97">ROUND(E34,4)</f>
        <v>-5.9999999999999995E-4</v>
      </c>
      <c r="M38" s="3">
        <f t="shared" ref="M38" si="98">ROUND(F34,4)</f>
        <v>-2.0000000000000001E-4</v>
      </c>
      <c r="N38" s="3">
        <f t="shared" ref="N38" si="99">ROUND(G34,4)</f>
        <v>-2.9999999999999997E-4</v>
      </c>
      <c r="O38" s="3">
        <f t="shared" ref="O38" si="100">ROUND(H34,4)</f>
        <v>-5.1000000000000004E-3</v>
      </c>
      <c r="Q38" t="str">
        <f t="shared" si="2"/>
        <v>8$-$10 &amp; -0.0007 &amp; -0.0006 &amp; -0.0002 &amp; -0.0003 &amp; -0.0051 \\</v>
      </c>
    </row>
    <row r="39" spans="1:17" x14ac:dyDescent="0.25">
      <c r="K39" t="str">
        <f>"("&amp;ROUND(D35,4)&amp;")"</f>
        <v>(0.0012)</v>
      </c>
      <c r="L39" t="str">
        <f t="shared" ref="L39" si="101">"("&amp;ROUND(E35,4)&amp;")"</f>
        <v>(0.0014)</v>
      </c>
      <c r="M39" t="str">
        <f t="shared" ref="M39" si="102">"("&amp;ROUND(F35,4)&amp;")"</f>
        <v>(0.0019)</v>
      </c>
      <c r="N39" t="str">
        <f t="shared" ref="N39" si="103">"("&amp;ROUND(G35,4)&amp;")"</f>
        <v>(0.0013)</v>
      </c>
      <c r="O39" t="str">
        <f t="shared" ref="O39" si="104">"("&amp;ROUND(H35,4)&amp;")"</f>
        <v>(0.0031)</v>
      </c>
      <c r="Q39" t="str">
        <f t="shared" si="2"/>
        <v xml:space="preserve"> &amp; (0.0012) &amp; (0.0014) &amp; (0.0019) &amp; (0.0013) &amp; (0.0031) \\</v>
      </c>
    </row>
    <row r="40" spans="1:17" x14ac:dyDescent="0.25">
      <c r="Q40" t="s">
        <v>40</v>
      </c>
    </row>
    <row r="41" spans="1:17" x14ac:dyDescent="0.25">
      <c r="Q41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A812-E754-4679-BFA0-10A89B0BA49B}">
  <dimension ref="A1:Q41"/>
  <sheetViews>
    <sheetView workbookViewId="0"/>
  </sheetViews>
  <sheetFormatPr defaultRowHeight="15" x14ac:dyDescent="0.25"/>
  <sheetData>
    <row r="1" spans="1:17" x14ac:dyDescent="0.25">
      <c r="A1" t="s">
        <v>55</v>
      </c>
      <c r="Q1" t="s">
        <v>65</v>
      </c>
    </row>
    <row r="2" spans="1:17" x14ac:dyDescent="0.25">
      <c r="Q2" t="s">
        <v>40</v>
      </c>
    </row>
    <row r="3" spans="1:17" x14ac:dyDescent="0.25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J3" t="s">
        <v>58</v>
      </c>
      <c r="K3" t="s">
        <v>32</v>
      </c>
      <c r="L3" t="s">
        <v>33</v>
      </c>
      <c r="M3" t="s">
        <v>34</v>
      </c>
      <c r="N3" t="s">
        <v>4</v>
      </c>
      <c r="O3" t="s">
        <v>35</v>
      </c>
      <c r="Q3" t="str">
        <f>J3&amp;" &amp; "&amp;K3&amp;" &amp; "&amp;L3&amp;" &amp; "&amp;M3&amp;" &amp; "&amp;N3&amp;" &amp; "&amp;O3&amp;" \\ \hline"</f>
        <v>Variable, Experience Group &amp; Full Sample &amp; Men &amp; Women &amp; White &amp; Nonwhite \\ \hline</v>
      </c>
    </row>
    <row r="4" spans="1:17" x14ac:dyDescent="0.25">
      <c r="A4" t="s">
        <v>66</v>
      </c>
      <c r="B4">
        <v>1</v>
      </c>
      <c r="C4">
        <v>0</v>
      </c>
      <c r="D4">
        <v>3.5006999999999998E-3</v>
      </c>
      <c r="E4">
        <v>3.3739999999999998E-3</v>
      </c>
      <c r="F4">
        <v>3.6690999999999998E-3</v>
      </c>
      <c r="G4">
        <v>2.9169E-3</v>
      </c>
      <c r="H4">
        <v>5.3717000000000001E-3</v>
      </c>
      <c r="J4" t="s">
        <v>74</v>
      </c>
      <c r="Q4" t="str">
        <f>J4</f>
        <v>\multicolumn{6}{l}{Incidence of receipt of SNAP benefits (food stamps):} \\</v>
      </c>
    </row>
    <row r="5" spans="1:17" x14ac:dyDescent="0.25">
      <c r="A5" t="s">
        <v>66</v>
      </c>
      <c r="B5">
        <v>1</v>
      </c>
      <c r="C5">
        <v>1</v>
      </c>
      <c r="D5">
        <v>5.7839999999999996E-4</v>
      </c>
      <c r="E5">
        <v>6.4809999999999998E-4</v>
      </c>
      <c r="F5">
        <v>7.3499999999999998E-4</v>
      </c>
      <c r="G5">
        <v>5.8759999999999997E-4</v>
      </c>
      <c r="H5">
        <v>1.5861E-3</v>
      </c>
      <c r="J5" t="s">
        <v>59</v>
      </c>
      <c r="K5" s="3">
        <f>ROUND(D4,4)</f>
        <v>3.5000000000000001E-3</v>
      </c>
      <c r="L5" s="3">
        <f t="shared" ref="L5:O5" si="0">ROUND(E4,4)</f>
        <v>3.3999999999999998E-3</v>
      </c>
      <c r="M5" s="3">
        <f t="shared" si="0"/>
        <v>3.7000000000000002E-3</v>
      </c>
      <c r="N5" s="3">
        <f t="shared" si="0"/>
        <v>2.8999999999999998E-3</v>
      </c>
      <c r="O5" s="3">
        <f t="shared" si="0"/>
        <v>5.4000000000000003E-3</v>
      </c>
      <c r="Q5" t="str">
        <f>J5&amp;" &amp; "&amp;K5&amp;" &amp; "&amp;L5&amp;" &amp; "&amp;M5&amp;" &amp; "&amp;N5&amp;" &amp; "&amp;O5&amp;" \\"</f>
        <v>1$-$3 &amp; 0.0035 &amp; 0.0034 &amp; 0.0037 &amp; 0.0029 &amp; 0.0054 \\</v>
      </c>
    </row>
    <row r="6" spans="1:17" x14ac:dyDescent="0.25">
      <c r="A6" t="s">
        <v>66</v>
      </c>
      <c r="B6">
        <v>2</v>
      </c>
      <c r="C6">
        <v>0</v>
      </c>
      <c r="D6">
        <v>2.4214000000000002E-3</v>
      </c>
      <c r="E6">
        <v>2.2547999999999999E-3</v>
      </c>
      <c r="F6">
        <v>2.3230999999999998E-3</v>
      </c>
      <c r="G6">
        <v>1.8542000000000001E-3</v>
      </c>
      <c r="H6">
        <v>6.5985000000000002E-3</v>
      </c>
      <c r="K6" t="str">
        <f>"("&amp;ROUND(D5,4)&amp;")"</f>
        <v>(0.0006)</v>
      </c>
      <c r="L6" t="str">
        <f t="shared" ref="L6:O6" si="1">"("&amp;ROUND(E5,4)&amp;")"</f>
        <v>(0.0006)</v>
      </c>
      <c r="M6" t="str">
        <f t="shared" si="1"/>
        <v>(0.0007)</v>
      </c>
      <c r="N6" t="str">
        <f t="shared" si="1"/>
        <v>(0.0006)</v>
      </c>
      <c r="O6" t="str">
        <f t="shared" si="1"/>
        <v>(0.0016)</v>
      </c>
      <c r="Q6" t="str">
        <f t="shared" ref="Q6:Q39" si="2">J6&amp;" &amp; "&amp;K6&amp;" &amp; "&amp;L6&amp;" &amp; "&amp;M6&amp;" &amp; "&amp;N6&amp;" &amp; "&amp;O6&amp;" \\"</f>
        <v xml:space="preserve"> &amp; (0.0006) &amp; (0.0006) &amp; (0.0007) &amp; (0.0006) &amp; (0.0016) \\</v>
      </c>
    </row>
    <row r="7" spans="1:17" x14ac:dyDescent="0.25">
      <c r="A7" t="s">
        <v>66</v>
      </c>
      <c r="B7">
        <v>2</v>
      </c>
      <c r="C7">
        <v>1</v>
      </c>
      <c r="D7">
        <v>6.177E-4</v>
      </c>
      <c r="E7">
        <v>6.4880000000000005E-4</v>
      </c>
      <c r="F7">
        <v>8.8239999999999998E-4</v>
      </c>
      <c r="G7">
        <v>6.1059999999999999E-4</v>
      </c>
      <c r="H7">
        <v>1.8272E-3</v>
      </c>
      <c r="J7" t="s">
        <v>60</v>
      </c>
      <c r="K7" s="3">
        <f>ROUND(D6,4)</f>
        <v>2.3999999999999998E-3</v>
      </c>
      <c r="L7" s="3">
        <f t="shared" ref="L7:O7" si="3">ROUND(E6,4)</f>
        <v>2.3E-3</v>
      </c>
      <c r="M7" s="3">
        <f t="shared" si="3"/>
        <v>2.3E-3</v>
      </c>
      <c r="N7" s="3">
        <f t="shared" si="3"/>
        <v>1.9E-3</v>
      </c>
      <c r="O7" s="3">
        <f t="shared" si="3"/>
        <v>6.6E-3</v>
      </c>
      <c r="Q7" t="str">
        <f t="shared" si="2"/>
        <v>4$-$5 &amp; 0.0024 &amp; 0.0023 &amp; 0.0023 &amp; 0.0019 &amp; 0.0066 \\</v>
      </c>
    </row>
    <row r="8" spans="1:17" x14ac:dyDescent="0.25">
      <c r="A8" t="s">
        <v>66</v>
      </c>
      <c r="B8">
        <v>3</v>
      </c>
      <c r="C8">
        <v>0</v>
      </c>
      <c r="D8">
        <v>1.6638E-3</v>
      </c>
      <c r="E8">
        <v>8.9340000000000003E-4</v>
      </c>
      <c r="F8">
        <v>2.0013000000000001E-3</v>
      </c>
      <c r="G8">
        <v>1.4595000000000001E-3</v>
      </c>
      <c r="H8">
        <v>4.2328000000000001E-3</v>
      </c>
      <c r="K8" t="str">
        <f>"("&amp;ROUND(D7,4)&amp;")"</f>
        <v>(0.0006)</v>
      </c>
      <c r="L8" t="str">
        <f t="shared" ref="L8:O8" si="4">"("&amp;ROUND(E7,4)&amp;")"</f>
        <v>(0.0006)</v>
      </c>
      <c r="M8" t="str">
        <f t="shared" si="4"/>
        <v>(0.0009)</v>
      </c>
      <c r="N8" t="str">
        <f t="shared" si="4"/>
        <v>(0.0006)</v>
      </c>
      <c r="O8" t="str">
        <f t="shared" si="4"/>
        <v>(0.0018)</v>
      </c>
      <c r="Q8" t="str">
        <f t="shared" si="2"/>
        <v xml:space="preserve"> &amp; (0.0006) &amp; (0.0006) &amp; (0.0009) &amp; (0.0006) &amp; (0.0018) \\</v>
      </c>
    </row>
    <row r="9" spans="1:17" x14ac:dyDescent="0.25">
      <c r="A9" t="s">
        <v>66</v>
      </c>
      <c r="B9">
        <v>3</v>
      </c>
      <c r="C9">
        <v>1</v>
      </c>
      <c r="D9">
        <v>6.1950000000000004E-4</v>
      </c>
      <c r="E9">
        <v>6.3920000000000003E-4</v>
      </c>
      <c r="F9">
        <v>8.9590000000000004E-4</v>
      </c>
      <c r="G9">
        <v>6.1810000000000001E-4</v>
      </c>
      <c r="H9">
        <v>1.6436000000000001E-3</v>
      </c>
      <c r="J9" t="s">
        <v>61</v>
      </c>
      <c r="K9" s="3">
        <f>ROUND(D8,4)</f>
        <v>1.6999999999999999E-3</v>
      </c>
      <c r="L9" s="3">
        <f t="shared" ref="L9:O9" si="5">ROUND(E8,4)</f>
        <v>8.9999999999999998E-4</v>
      </c>
      <c r="M9" s="3">
        <f t="shared" si="5"/>
        <v>2E-3</v>
      </c>
      <c r="N9" s="3">
        <f t="shared" si="5"/>
        <v>1.5E-3</v>
      </c>
      <c r="O9" s="3">
        <f t="shared" si="5"/>
        <v>4.1999999999999997E-3</v>
      </c>
      <c r="Q9" t="str">
        <f t="shared" si="2"/>
        <v>6$-$7 &amp; 0.0017 &amp; 0.0009 &amp; 0.002 &amp; 0.0015 &amp; 0.0042 \\</v>
      </c>
    </row>
    <row r="10" spans="1:17" x14ac:dyDescent="0.25">
      <c r="A10" t="s">
        <v>66</v>
      </c>
      <c r="B10">
        <v>4</v>
      </c>
      <c r="C10">
        <v>0</v>
      </c>
      <c r="D10">
        <v>1.4158E-3</v>
      </c>
      <c r="E10">
        <v>2.4020000000000001E-4</v>
      </c>
      <c r="F10">
        <v>2.2223999999999998E-3</v>
      </c>
      <c r="G10">
        <v>1.2224E-3</v>
      </c>
      <c r="H10">
        <v>4.8805999999999997E-3</v>
      </c>
      <c r="K10" t="str">
        <f>"("&amp;ROUND(D9,4)&amp;")"</f>
        <v>(0.0006)</v>
      </c>
      <c r="L10" t="str">
        <f t="shared" ref="L10:O10" si="6">"("&amp;ROUND(E9,4)&amp;")"</f>
        <v>(0.0006)</v>
      </c>
      <c r="M10" t="str">
        <f t="shared" si="6"/>
        <v>(0.0009)</v>
      </c>
      <c r="N10" t="str">
        <f t="shared" si="6"/>
        <v>(0.0006)</v>
      </c>
      <c r="O10" t="str">
        <f t="shared" si="6"/>
        <v>(0.0016)</v>
      </c>
      <c r="Q10" t="str">
        <f t="shared" si="2"/>
        <v xml:space="preserve"> &amp; (0.0006) &amp; (0.0006) &amp; (0.0009) &amp; (0.0006) &amp; (0.0016) \\</v>
      </c>
    </row>
    <row r="11" spans="1:17" x14ac:dyDescent="0.25">
      <c r="A11" t="s">
        <v>66</v>
      </c>
      <c r="B11">
        <v>4</v>
      </c>
      <c r="C11">
        <v>1</v>
      </c>
      <c r="D11">
        <v>5.8830000000000004E-4</v>
      </c>
      <c r="E11">
        <v>5.9420000000000002E-4</v>
      </c>
      <c r="F11">
        <v>9.0079999999999999E-4</v>
      </c>
      <c r="G11">
        <v>5.4040000000000002E-4</v>
      </c>
      <c r="H11">
        <v>1.7625E-3</v>
      </c>
      <c r="J11" t="s">
        <v>62</v>
      </c>
      <c r="K11" s="3">
        <f>ROUND(D10,4)</f>
        <v>1.4E-3</v>
      </c>
      <c r="L11" s="3">
        <f t="shared" ref="L11:O11" si="7">ROUND(E10,4)</f>
        <v>2.0000000000000001E-4</v>
      </c>
      <c r="M11" s="3">
        <f t="shared" si="7"/>
        <v>2.2000000000000001E-3</v>
      </c>
      <c r="N11" s="3">
        <f t="shared" si="7"/>
        <v>1.1999999999999999E-3</v>
      </c>
      <c r="O11" s="3">
        <f t="shared" si="7"/>
        <v>4.8999999999999998E-3</v>
      </c>
      <c r="Q11" t="str">
        <f t="shared" si="2"/>
        <v>8$-$10 &amp; 0.0014 &amp; 0.0002 &amp; 0.0022 &amp; 0.0012 &amp; 0.0049 \\</v>
      </c>
    </row>
    <row r="12" spans="1:17" x14ac:dyDescent="0.25">
      <c r="A12" s="2" t="s">
        <v>67</v>
      </c>
      <c r="B12" s="2">
        <v>1</v>
      </c>
      <c r="C12" s="2">
        <v>0</v>
      </c>
      <c r="D12" s="2">
        <v>-9.2149999999999992E-3</v>
      </c>
      <c r="E12" s="2">
        <v>-9.5151999999999997E-3</v>
      </c>
      <c r="F12" s="2">
        <v>-8.9636000000000004E-3</v>
      </c>
      <c r="G12" s="2">
        <v>-8.4975999999999993E-3</v>
      </c>
      <c r="H12" s="2">
        <v>-1.0018300000000001E-2</v>
      </c>
      <c r="K12" t="str">
        <f>"("&amp;ROUND(D11,4)&amp;")"</f>
        <v>(0.0006)</v>
      </c>
      <c r="L12" t="str">
        <f t="shared" ref="L12:O12" si="8">"("&amp;ROUND(E11,4)&amp;")"</f>
        <v>(0.0006)</v>
      </c>
      <c r="M12" t="str">
        <f t="shared" si="8"/>
        <v>(0.0009)</v>
      </c>
      <c r="N12" t="str">
        <f t="shared" si="8"/>
        <v>(0.0005)</v>
      </c>
      <c r="O12" t="str">
        <f t="shared" si="8"/>
        <v>(0.0018)</v>
      </c>
      <c r="Q12" t="str">
        <f t="shared" si="2"/>
        <v xml:space="preserve"> &amp; (0.0006) &amp; (0.0006) &amp; (0.0009) &amp; (0.0005) &amp; (0.0018) \\</v>
      </c>
    </row>
    <row r="13" spans="1:17" x14ac:dyDescent="0.25">
      <c r="A13" s="2" t="s">
        <v>67</v>
      </c>
      <c r="B13" s="2">
        <v>1</v>
      </c>
      <c r="C13" s="2">
        <v>1</v>
      </c>
      <c r="D13" s="2">
        <v>1.0992E-3</v>
      </c>
      <c r="E13" s="2">
        <v>1.3309000000000001E-3</v>
      </c>
      <c r="F13" s="2">
        <v>1.3799999999999999E-3</v>
      </c>
      <c r="G13" s="2">
        <v>1.2086E-3</v>
      </c>
      <c r="H13" s="2">
        <v>2.2997999999999998E-3</v>
      </c>
      <c r="J13" t="s">
        <v>75</v>
      </c>
      <c r="Q13" t="str">
        <f>J13</f>
        <v>\multicolumn{6}{l}{Incidence of poverty:} \\</v>
      </c>
    </row>
    <row r="14" spans="1:17" x14ac:dyDescent="0.25">
      <c r="A14" s="2" t="s">
        <v>67</v>
      </c>
      <c r="B14" s="2">
        <v>2</v>
      </c>
      <c r="C14" s="2">
        <v>0</v>
      </c>
      <c r="D14" s="2">
        <v>-3.2959999999999999E-3</v>
      </c>
      <c r="E14" s="2">
        <v>-3.6827000000000001E-3</v>
      </c>
      <c r="F14" s="2">
        <v>-2.9150999999999999E-3</v>
      </c>
      <c r="G14" s="2">
        <v>-3.0330999999999999E-3</v>
      </c>
      <c r="H14" s="2">
        <v>-7.5667E-3</v>
      </c>
      <c r="J14" t="s">
        <v>59</v>
      </c>
      <c r="K14" s="3">
        <f>ROUND(D12,4)</f>
        <v>-9.1999999999999998E-3</v>
      </c>
      <c r="L14" s="3">
        <f t="shared" ref="L14:O14" si="9">ROUND(E12,4)</f>
        <v>-9.4999999999999998E-3</v>
      </c>
      <c r="M14" s="3">
        <f t="shared" si="9"/>
        <v>-8.9999999999999993E-3</v>
      </c>
      <c r="N14" s="3">
        <f t="shared" si="9"/>
        <v>-8.5000000000000006E-3</v>
      </c>
      <c r="O14" s="3">
        <f t="shared" si="9"/>
        <v>-0.01</v>
      </c>
      <c r="Q14" t="str">
        <f t="shared" si="2"/>
        <v>1$-$3 &amp; -0.0092 &amp; -0.0095 &amp; -0.009 &amp; -0.0085 &amp; -0.01 \\</v>
      </c>
    </row>
    <row r="15" spans="1:17" x14ac:dyDescent="0.25">
      <c r="A15" s="2" t="s">
        <v>67</v>
      </c>
      <c r="B15" s="2">
        <v>2</v>
      </c>
      <c r="C15" s="2">
        <v>1</v>
      </c>
      <c r="D15" s="2">
        <v>1.243E-3</v>
      </c>
      <c r="E15" s="2">
        <v>1.8235E-3</v>
      </c>
      <c r="F15" s="2">
        <v>1.4400999999999999E-3</v>
      </c>
      <c r="G15" s="2">
        <v>1.3232000000000001E-3</v>
      </c>
      <c r="H15" s="2">
        <v>2.5996000000000001E-3</v>
      </c>
      <c r="K15" t="str">
        <f>"("&amp;ROUND(D13,4)&amp;")"</f>
        <v>(0.0011)</v>
      </c>
      <c r="L15" t="str">
        <f t="shared" ref="L15:O15" si="10">"("&amp;ROUND(E13,4)&amp;")"</f>
        <v>(0.0013)</v>
      </c>
      <c r="M15" t="str">
        <f t="shared" si="10"/>
        <v>(0.0014)</v>
      </c>
      <c r="N15" t="str">
        <f t="shared" si="10"/>
        <v>(0.0012)</v>
      </c>
      <c r="O15" t="str">
        <f t="shared" si="10"/>
        <v>(0.0023)</v>
      </c>
      <c r="Q15" t="str">
        <f t="shared" si="2"/>
        <v xml:space="preserve"> &amp; (0.0011) &amp; (0.0013) &amp; (0.0014) &amp; (0.0012) &amp; (0.0023) \\</v>
      </c>
    </row>
    <row r="16" spans="1:17" x14ac:dyDescent="0.25">
      <c r="A16" s="2" t="s">
        <v>67</v>
      </c>
      <c r="B16" s="2">
        <v>3</v>
      </c>
      <c r="C16" s="2">
        <v>0</v>
      </c>
      <c r="D16" s="2">
        <v>6.556E-4</v>
      </c>
      <c r="E16" s="2">
        <v>4.7110000000000001E-4</v>
      </c>
      <c r="F16" s="2">
        <v>9.0289999999999999E-4</v>
      </c>
      <c r="G16" s="2">
        <v>7.3100000000000001E-5</v>
      </c>
      <c r="H16" s="2">
        <v>7.9160000000000005E-4</v>
      </c>
      <c r="J16" t="s">
        <v>60</v>
      </c>
      <c r="K16" s="3">
        <f>ROUND(D14,4)</f>
        <v>-3.3E-3</v>
      </c>
      <c r="L16" s="3">
        <f t="shared" ref="L16:O16" si="11">ROUND(E14,4)</f>
        <v>-3.7000000000000002E-3</v>
      </c>
      <c r="M16" s="3">
        <f t="shared" si="11"/>
        <v>-2.8999999999999998E-3</v>
      </c>
      <c r="N16" s="3">
        <f t="shared" si="11"/>
        <v>-3.0000000000000001E-3</v>
      </c>
      <c r="O16" s="3">
        <f t="shared" si="11"/>
        <v>-7.6E-3</v>
      </c>
      <c r="Q16" t="str">
        <f t="shared" si="2"/>
        <v>4$-$5 &amp; -0.0033 &amp; -0.0037 &amp; -0.0029 &amp; -0.003 &amp; -0.0076 \\</v>
      </c>
    </row>
    <row r="17" spans="1:17" x14ac:dyDescent="0.25">
      <c r="A17" s="2" t="s">
        <v>67</v>
      </c>
      <c r="B17" s="2">
        <v>3</v>
      </c>
      <c r="C17" s="2">
        <v>1</v>
      </c>
      <c r="D17" s="2">
        <v>1.0643E-3</v>
      </c>
      <c r="E17" s="2">
        <v>1.439E-3</v>
      </c>
      <c r="F17" s="2">
        <v>1.3151E-3</v>
      </c>
      <c r="G17" s="2">
        <v>1.1345999999999999E-3</v>
      </c>
      <c r="H17" s="2">
        <v>2.1900999999999999E-3</v>
      </c>
      <c r="K17" t="str">
        <f>"("&amp;ROUND(D15,4)&amp;")"</f>
        <v>(0.0012)</v>
      </c>
      <c r="L17" t="str">
        <f t="shared" ref="L17:O17" si="12">"("&amp;ROUND(E15,4)&amp;")"</f>
        <v>(0.0018)</v>
      </c>
      <c r="M17" t="str">
        <f t="shared" si="12"/>
        <v>(0.0014)</v>
      </c>
      <c r="N17" t="str">
        <f t="shared" si="12"/>
        <v>(0.0013)</v>
      </c>
      <c r="O17" t="str">
        <f t="shared" si="12"/>
        <v>(0.0026)</v>
      </c>
      <c r="Q17" t="str">
        <f t="shared" si="2"/>
        <v xml:space="preserve"> &amp; (0.0012) &amp; (0.0018) &amp; (0.0014) &amp; (0.0013) &amp; (0.0026) \\</v>
      </c>
    </row>
    <row r="18" spans="1:17" x14ac:dyDescent="0.25">
      <c r="A18" s="2" t="s">
        <v>67</v>
      </c>
      <c r="B18" s="2">
        <v>4</v>
      </c>
      <c r="C18" s="2">
        <v>0</v>
      </c>
      <c r="D18" s="2">
        <v>1.816E-4</v>
      </c>
      <c r="E18" s="2">
        <v>1.5559999999999999E-4</v>
      </c>
      <c r="F18" s="2">
        <v>2.3839999999999999E-4</v>
      </c>
      <c r="G18" s="2">
        <v>-3.924E-4</v>
      </c>
      <c r="H18" s="2">
        <v>-1.0131999999999999E-3</v>
      </c>
      <c r="J18" t="s">
        <v>61</v>
      </c>
      <c r="K18" s="3">
        <f>ROUND(D16,4)</f>
        <v>6.9999999999999999E-4</v>
      </c>
      <c r="L18" s="3">
        <f t="shared" ref="L18:O18" si="13">ROUND(E16,4)</f>
        <v>5.0000000000000001E-4</v>
      </c>
      <c r="M18" s="3">
        <f t="shared" si="13"/>
        <v>8.9999999999999998E-4</v>
      </c>
      <c r="N18" s="3">
        <f t="shared" si="13"/>
        <v>1E-4</v>
      </c>
      <c r="O18" s="3">
        <f t="shared" si="13"/>
        <v>8.0000000000000004E-4</v>
      </c>
      <c r="Q18" t="str">
        <f t="shared" si="2"/>
        <v>6$-$7 &amp; 0.0007 &amp; 0.0005 &amp; 0.0009 &amp; 0.0001 &amp; 0.0008 \\</v>
      </c>
    </row>
    <row r="19" spans="1:17" x14ac:dyDescent="0.25">
      <c r="A19" s="2" t="s">
        <v>67</v>
      </c>
      <c r="B19" s="2">
        <v>4</v>
      </c>
      <c r="C19" s="2">
        <v>1</v>
      </c>
      <c r="D19" s="2">
        <v>9.3950000000000001E-4</v>
      </c>
      <c r="E19" s="2">
        <v>1.2672E-3</v>
      </c>
      <c r="F19" s="2">
        <v>1.2792999999999999E-3</v>
      </c>
      <c r="G19" s="2">
        <v>9.7190000000000004E-4</v>
      </c>
      <c r="H19" s="2">
        <v>2.0395000000000001E-3</v>
      </c>
      <c r="K19" t="str">
        <f>"("&amp;ROUND(D17,4)&amp;")"</f>
        <v>(0.0011)</v>
      </c>
      <c r="L19" t="str">
        <f t="shared" ref="L19:O19" si="14">"("&amp;ROUND(E17,4)&amp;")"</f>
        <v>(0.0014)</v>
      </c>
      <c r="M19" t="str">
        <f t="shared" si="14"/>
        <v>(0.0013)</v>
      </c>
      <c r="N19" t="str">
        <f t="shared" si="14"/>
        <v>(0.0011)</v>
      </c>
      <c r="O19" t="str">
        <f t="shared" si="14"/>
        <v>(0.0022)</v>
      </c>
      <c r="Q19" t="str">
        <f t="shared" si="2"/>
        <v xml:space="preserve"> &amp; (0.0011) &amp; (0.0014) &amp; (0.0013) &amp; (0.0011) &amp; (0.0022) \\</v>
      </c>
    </row>
    <row r="20" spans="1:17" x14ac:dyDescent="0.25">
      <c r="A20" t="s">
        <v>68</v>
      </c>
      <c r="B20">
        <v>1</v>
      </c>
      <c r="C20">
        <v>0</v>
      </c>
      <c r="D20">
        <v>5.3625000000000001E-3</v>
      </c>
      <c r="E20">
        <v>5.2066999999999999E-3</v>
      </c>
      <c r="F20">
        <v>5.5662000000000003E-3</v>
      </c>
      <c r="G20">
        <v>3.8990000000000001E-3</v>
      </c>
      <c r="H20">
        <v>1.1158700000000001E-2</v>
      </c>
      <c r="J20" t="s">
        <v>62</v>
      </c>
      <c r="K20" s="3">
        <f>ROUND(D18,4)</f>
        <v>2.0000000000000001E-4</v>
      </c>
      <c r="L20" s="3">
        <f t="shared" ref="L20:O20" si="15">ROUND(E18,4)</f>
        <v>2.0000000000000001E-4</v>
      </c>
      <c r="M20" s="3">
        <f t="shared" si="15"/>
        <v>2.0000000000000001E-4</v>
      </c>
      <c r="N20" s="3">
        <f t="shared" si="15"/>
        <v>-4.0000000000000002E-4</v>
      </c>
      <c r="O20" s="3">
        <f t="shared" si="15"/>
        <v>-1E-3</v>
      </c>
      <c r="Q20" t="str">
        <f t="shared" si="2"/>
        <v>8$-$10 &amp; 0.0002 &amp; 0.0002 &amp; 0.0002 &amp; -0.0004 &amp; -0.001 \\</v>
      </c>
    </row>
    <row r="21" spans="1:17" x14ac:dyDescent="0.25">
      <c r="A21" t="s">
        <v>68</v>
      </c>
      <c r="B21">
        <v>1</v>
      </c>
      <c r="C21">
        <v>1</v>
      </c>
      <c r="D21">
        <v>5.8040000000000001E-4</v>
      </c>
      <c r="E21">
        <v>6.0860000000000005E-4</v>
      </c>
      <c r="F21">
        <v>7.7249999999999997E-4</v>
      </c>
      <c r="G21">
        <v>5.1110000000000001E-4</v>
      </c>
      <c r="H21">
        <v>1.7622E-3</v>
      </c>
      <c r="K21" t="str">
        <f>"("&amp;ROUND(D19,4)&amp;")"</f>
        <v>(0.0009)</v>
      </c>
      <c r="L21" t="str">
        <f t="shared" ref="L21:O21" si="16">"("&amp;ROUND(E19,4)&amp;")"</f>
        <v>(0.0013)</v>
      </c>
      <c r="M21" t="str">
        <f t="shared" si="16"/>
        <v>(0.0013)</v>
      </c>
      <c r="N21" t="str">
        <f t="shared" si="16"/>
        <v>(0.001)</v>
      </c>
      <c r="O21" t="str">
        <f t="shared" si="16"/>
        <v>(0.002)</v>
      </c>
      <c r="Q21" t="str">
        <f t="shared" si="2"/>
        <v xml:space="preserve"> &amp; (0.0009) &amp; (0.0013) &amp; (0.0013) &amp; (0.001) &amp; (0.002) \\</v>
      </c>
    </row>
    <row r="22" spans="1:17" x14ac:dyDescent="0.25">
      <c r="A22" t="s">
        <v>68</v>
      </c>
      <c r="B22">
        <v>2</v>
      </c>
      <c r="C22">
        <v>0</v>
      </c>
      <c r="D22">
        <v>3.0994999999999998E-3</v>
      </c>
      <c r="E22">
        <v>1.9486E-3</v>
      </c>
      <c r="F22">
        <v>4.0394999999999997E-3</v>
      </c>
      <c r="G22">
        <v>2.1532999999999999E-3</v>
      </c>
      <c r="H22">
        <v>9.5496000000000001E-3</v>
      </c>
      <c r="J22" t="s">
        <v>76</v>
      </c>
      <c r="Q22" t="str">
        <f>J22</f>
        <v>\multicolumn{6}{l}{Incidence of Medicaid receipt:} \\</v>
      </c>
    </row>
    <row r="23" spans="1:17" x14ac:dyDescent="0.25">
      <c r="A23" t="s">
        <v>68</v>
      </c>
      <c r="B23">
        <v>2</v>
      </c>
      <c r="C23">
        <v>1</v>
      </c>
      <c r="D23">
        <v>5.8399999999999999E-4</v>
      </c>
      <c r="E23">
        <v>6.893E-4</v>
      </c>
      <c r="F23">
        <v>8.2370000000000002E-4</v>
      </c>
      <c r="G23">
        <v>5.8E-4</v>
      </c>
      <c r="H23">
        <v>1.9269999999999999E-3</v>
      </c>
      <c r="J23" t="s">
        <v>59</v>
      </c>
      <c r="K23" s="3">
        <f>ROUND(D20,4)</f>
        <v>5.4000000000000003E-3</v>
      </c>
      <c r="L23" s="3">
        <f t="shared" ref="L23:O23" si="17">ROUND(E20,4)</f>
        <v>5.1999999999999998E-3</v>
      </c>
      <c r="M23" s="3">
        <f t="shared" si="17"/>
        <v>5.5999999999999999E-3</v>
      </c>
      <c r="N23" s="3">
        <f t="shared" si="17"/>
        <v>3.8999999999999998E-3</v>
      </c>
      <c r="O23" s="3">
        <f t="shared" si="17"/>
        <v>1.12E-2</v>
      </c>
      <c r="Q23" t="str">
        <f t="shared" si="2"/>
        <v>1$-$3 &amp; 0.0054 &amp; 0.0052 &amp; 0.0056 &amp; 0.0039 &amp; 0.0112 \\</v>
      </c>
    </row>
    <row r="24" spans="1:17" x14ac:dyDescent="0.25">
      <c r="A24" t="s">
        <v>68</v>
      </c>
      <c r="B24">
        <v>3</v>
      </c>
      <c r="C24">
        <v>0</v>
      </c>
      <c r="D24">
        <v>1.8039E-3</v>
      </c>
      <c r="E24">
        <v>1.6826E-3</v>
      </c>
      <c r="F24">
        <v>1.6345999999999999E-3</v>
      </c>
      <c r="G24">
        <v>1.4821000000000001E-3</v>
      </c>
      <c r="H24">
        <v>5.1097E-3</v>
      </c>
      <c r="K24" t="str">
        <f>"("&amp;ROUND(D21,4)&amp;")"</f>
        <v>(0.0006)</v>
      </c>
      <c r="L24" t="str">
        <f t="shared" ref="L24:O24" si="18">"("&amp;ROUND(E21,4)&amp;")"</f>
        <v>(0.0006)</v>
      </c>
      <c r="M24" t="str">
        <f t="shared" si="18"/>
        <v>(0.0008)</v>
      </c>
      <c r="N24" t="str">
        <f t="shared" si="18"/>
        <v>(0.0005)</v>
      </c>
      <c r="O24" t="str">
        <f t="shared" si="18"/>
        <v>(0.0018)</v>
      </c>
      <c r="Q24" t="str">
        <f t="shared" si="2"/>
        <v xml:space="preserve"> &amp; (0.0006) &amp; (0.0006) &amp; (0.0008) &amp; (0.0005) &amp; (0.0018) \\</v>
      </c>
    </row>
    <row r="25" spans="1:17" x14ac:dyDescent="0.25">
      <c r="A25" t="s">
        <v>68</v>
      </c>
      <c r="B25">
        <v>3</v>
      </c>
      <c r="C25">
        <v>1</v>
      </c>
      <c r="D25">
        <v>6.4499999999999996E-4</v>
      </c>
      <c r="E25">
        <v>7.3410000000000001E-4</v>
      </c>
      <c r="F25">
        <v>8.3330000000000003E-4</v>
      </c>
      <c r="G25">
        <v>6.1689999999999998E-4</v>
      </c>
      <c r="H25">
        <v>1.7960999999999999E-3</v>
      </c>
      <c r="J25" t="s">
        <v>60</v>
      </c>
      <c r="K25" s="3">
        <f>ROUND(D22,4)</f>
        <v>3.0999999999999999E-3</v>
      </c>
      <c r="L25" s="3">
        <f t="shared" ref="L25:O25" si="19">ROUND(E22,4)</f>
        <v>1.9E-3</v>
      </c>
      <c r="M25" s="3">
        <f t="shared" si="19"/>
        <v>4.0000000000000001E-3</v>
      </c>
      <c r="N25" s="3">
        <f t="shared" si="19"/>
        <v>2.2000000000000001E-3</v>
      </c>
      <c r="O25" s="3">
        <f t="shared" si="19"/>
        <v>9.4999999999999998E-3</v>
      </c>
      <c r="Q25" t="str">
        <f t="shared" si="2"/>
        <v>4$-$5 &amp; 0.0031 &amp; 0.0019 &amp; 0.004 &amp; 0.0022 &amp; 0.0095 \\</v>
      </c>
    </row>
    <row r="26" spans="1:17" x14ac:dyDescent="0.25">
      <c r="A26" t="s">
        <v>68</v>
      </c>
      <c r="B26">
        <v>4</v>
      </c>
      <c r="C26">
        <v>0</v>
      </c>
      <c r="D26">
        <v>8.8489999999999999E-4</v>
      </c>
      <c r="E26">
        <v>-8.6299999999999997E-5</v>
      </c>
      <c r="F26">
        <v>1.5441999999999999E-3</v>
      </c>
      <c r="G26">
        <v>6.3920000000000003E-4</v>
      </c>
      <c r="H26">
        <v>4.8951999999999997E-3</v>
      </c>
      <c r="K26" t="str">
        <f>"("&amp;ROUND(D23,4)&amp;")"</f>
        <v>(0.0006)</v>
      </c>
      <c r="L26" t="str">
        <f t="shared" ref="L26:O26" si="20">"("&amp;ROUND(E23,4)&amp;")"</f>
        <v>(0.0007)</v>
      </c>
      <c r="M26" t="str">
        <f t="shared" si="20"/>
        <v>(0.0008)</v>
      </c>
      <c r="N26" t="str">
        <f t="shared" si="20"/>
        <v>(0.0006)</v>
      </c>
      <c r="O26" t="str">
        <f t="shared" si="20"/>
        <v>(0.0019)</v>
      </c>
      <c r="Q26" t="str">
        <f t="shared" si="2"/>
        <v xml:space="preserve"> &amp; (0.0006) &amp; (0.0007) &amp; (0.0008) &amp; (0.0006) &amp; (0.0019) \\</v>
      </c>
    </row>
    <row r="27" spans="1:17" x14ac:dyDescent="0.25">
      <c r="A27" t="s">
        <v>68</v>
      </c>
      <c r="B27">
        <v>4</v>
      </c>
      <c r="C27">
        <v>1</v>
      </c>
      <c r="D27">
        <v>5.7410000000000002E-4</v>
      </c>
      <c r="E27">
        <v>6.2299999999999996E-4</v>
      </c>
      <c r="F27">
        <v>8.5240000000000001E-4</v>
      </c>
      <c r="G27">
        <v>5.3529999999999995E-4</v>
      </c>
      <c r="H27">
        <v>1.774E-3</v>
      </c>
      <c r="J27" t="s">
        <v>61</v>
      </c>
      <c r="K27" s="3">
        <f>ROUND(D24,4)</f>
        <v>1.8E-3</v>
      </c>
      <c r="L27" s="3">
        <f t="shared" ref="L27:O27" si="21">ROUND(E24,4)</f>
        <v>1.6999999999999999E-3</v>
      </c>
      <c r="M27" s="3">
        <f t="shared" si="21"/>
        <v>1.6000000000000001E-3</v>
      </c>
      <c r="N27" s="3">
        <f t="shared" si="21"/>
        <v>1.5E-3</v>
      </c>
      <c r="O27" s="3">
        <f t="shared" si="21"/>
        <v>5.1000000000000004E-3</v>
      </c>
      <c r="Q27" t="str">
        <f t="shared" si="2"/>
        <v>6$-$7 &amp; 0.0018 &amp; 0.0017 &amp; 0.0016 &amp; 0.0015 &amp; 0.0051 \\</v>
      </c>
    </row>
    <row r="28" spans="1:17" x14ac:dyDescent="0.25">
      <c r="A28" s="2" t="s">
        <v>69</v>
      </c>
      <c r="B28" s="2">
        <v>1</v>
      </c>
      <c r="C28" s="2">
        <v>0</v>
      </c>
      <c r="D28" s="2">
        <v>6.4628000000000003E-3</v>
      </c>
      <c r="E28" s="2">
        <v>6.9083E-3</v>
      </c>
      <c r="F28" s="2">
        <v>6.0908999999999998E-3</v>
      </c>
      <c r="G28" s="2">
        <v>5.3271999999999998E-3</v>
      </c>
      <c r="H28" s="2">
        <v>1.0682199999999999E-2</v>
      </c>
      <c r="K28" t="str">
        <f>"("&amp;ROUND(D25,4)&amp;")"</f>
        <v>(0.0006)</v>
      </c>
      <c r="L28" t="str">
        <f t="shared" ref="L28:O28" si="22">"("&amp;ROUND(E25,4)&amp;")"</f>
        <v>(0.0007)</v>
      </c>
      <c r="M28" t="str">
        <f t="shared" si="22"/>
        <v>(0.0008)</v>
      </c>
      <c r="N28" t="str">
        <f t="shared" si="22"/>
        <v>(0.0006)</v>
      </c>
      <c r="O28" t="str">
        <f t="shared" si="22"/>
        <v>(0.0018)</v>
      </c>
      <c r="Q28" t="str">
        <f t="shared" si="2"/>
        <v xml:space="preserve"> &amp; (0.0006) &amp; (0.0007) &amp; (0.0008) &amp; (0.0006) &amp; (0.0018) \\</v>
      </c>
    </row>
    <row r="29" spans="1:17" x14ac:dyDescent="0.25">
      <c r="A29" s="2" t="s">
        <v>69</v>
      </c>
      <c r="B29" s="2">
        <v>1</v>
      </c>
      <c r="C29" s="2">
        <v>1</v>
      </c>
      <c r="D29" s="2">
        <v>6.6080000000000002E-4</v>
      </c>
      <c r="E29" s="2">
        <v>7.9540000000000003E-4</v>
      </c>
      <c r="F29" s="2">
        <v>8.4099999999999995E-4</v>
      </c>
      <c r="G29" s="2">
        <v>6.6209999999999999E-4</v>
      </c>
      <c r="H29" s="2">
        <v>1.5636999999999999E-3</v>
      </c>
      <c r="J29" t="s">
        <v>62</v>
      </c>
      <c r="K29" s="3">
        <f>ROUND(D26,4)</f>
        <v>8.9999999999999998E-4</v>
      </c>
      <c r="L29" s="3">
        <f t="shared" ref="L29:O29" si="23">ROUND(E26,4)</f>
        <v>-1E-4</v>
      </c>
      <c r="M29" s="3">
        <f t="shared" si="23"/>
        <v>1.5E-3</v>
      </c>
      <c r="N29" s="3">
        <f t="shared" si="23"/>
        <v>5.9999999999999995E-4</v>
      </c>
      <c r="O29" s="3">
        <f t="shared" si="23"/>
        <v>4.8999999999999998E-3</v>
      </c>
      <c r="Q29" t="str">
        <f t="shared" si="2"/>
        <v>8$-$10 &amp; 0.0009 &amp; -0.0001 &amp; 0.0015 &amp; 0.0006 &amp; 0.0049 \\</v>
      </c>
    </row>
    <row r="30" spans="1:17" x14ac:dyDescent="0.25">
      <c r="A30" s="2" t="s">
        <v>69</v>
      </c>
      <c r="B30" s="2">
        <v>2</v>
      </c>
      <c r="C30" s="2">
        <v>0</v>
      </c>
      <c r="D30" s="2">
        <v>3.1792999999999999E-3</v>
      </c>
      <c r="E30" s="2">
        <v>2.7285E-3</v>
      </c>
      <c r="F30" s="2">
        <v>3.3600000000000001E-3</v>
      </c>
      <c r="G30" s="2">
        <v>2.4732000000000001E-3</v>
      </c>
      <c r="H30" s="2">
        <v>8.7635999999999999E-3</v>
      </c>
      <c r="K30" t="str">
        <f>"("&amp;ROUND(D27,4)&amp;")"</f>
        <v>(0.0006)</v>
      </c>
      <c r="L30" t="str">
        <f t="shared" ref="L30:O30" si="24">"("&amp;ROUND(E27,4)&amp;")"</f>
        <v>(0.0006)</v>
      </c>
      <c r="M30" t="str">
        <f t="shared" si="24"/>
        <v>(0.0009)</v>
      </c>
      <c r="N30" t="str">
        <f t="shared" si="24"/>
        <v>(0.0005)</v>
      </c>
      <c r="O30" t="str">
        <f t="shared" si="24"/>
        <v>(0.0018)</v>
      </c>
      <c r="Q30" t="str">
        <f t="shared" si="2"/>
        <v xml:space="preserve"> &amp; (0.0006) &amp; (0.0006) &amp; (0.0009) &amp; (0.0005) &amp; (0.0018) \\</v>
      </c>
    </row>
    <row r="31" spans="1:17" x14ac:dyDescent="0.25">
      <c r="A31" s="2" t="s">
        <v>69</v>
      </c>
      <c r="B31" s="2">
        <v>2</v>
      </c>
      <c r="C31" s="2">
        <v>1</v>
      </c>
      <c r="D31" s="2">
        <v>6.5200000000000002E-4</v>
      </c>
      <c r="E31" s="2">
        <v>8.4150000000000002E-4</v>
      </c>
      <c r="F31" s="2">
        <v>9.4010000000000003E-4</v>
      </c>
      <c r="G31" s="2">
        <v>6.4610000000000004E-4</v>
      </c>
      <c r="H31" s="2">
        <v>1.9139999999999999E-3</v>
      </c>
      <c r="J31" t="s">
        <v>77</v>
      </c>
      <c r="Q31" t="str">
        <f>J31</f>
        <v>\multicolumn{6}{l}{Incidence of receipt of private health insurance:} \\</v>
      </c>
    </row>
    <row r="32" spans="1:17" x14ac:dyDescent="0.25">
      <c r="A32" s="2" t="s">
        <v>69</v>
      </c>
      <c r="B32" s="2">
        <v>3</v>
      </c>
      <c r="C32" s="2">
        <v>0</v>
      </c>
      <c r="D32" s="2">
        <v>1.8039E-3</v>
      </c>
      <c r="E32" s="2">
        <v>1.3119E-3</v>
      </c>
      <c r="F32" s="2">
        <v>1.9204999999999999E-3</v>
      </c>
      <c r="G32" s="2">
        <v>1.7914000000000001E-3</v>
      </c>
      <c r="H32" s="2">
        <v>3.8506999999999999E-3</v>
      </c>
      <c r="J32" t="s">
        <v>59</v>
      </c>
      <c r="K32" s="3">
        <f>ROUND(D28,4)</f>
        <v>6.4999999999999997E-3</v>
      </c>
      <c r="L32" s="3">
        <f t="shared" ref="L32:O32" si="25">ROUND(E28,4)</f>
        <v>6.8999999999999999E-3</v>
      </c>
      <c r="M32" s="3">
        <f t="shared" si="25"/>
        <v>6.1000000000000004E-3</v>
      </c>
      <c r="N32" s="3">
        <f t="shared" si="25"/>
        <v>5.3E-3</v>
      </c>
      <c r="O32" s="3">
        <f t="shared" si="25"/>
        <v>1.0699999999999999E-2</v>
      </c>
      <c r="Q32" t="str">
        <f t="shared" si="2"/>
        <v>1$-$3 &amp; 0.0065 &amp; 0.0069 &amp; 0.0061 &amp; 0.0053 &amp; 0.0107 \\</v>
      </c>
    </row>
    <row r="33" spans="1:17" x14ac:dyDescent="0.25">
      <c r="A33" s="2" t="s">
        <v>69</v>
      </c>
      <c r="B33" s="2">
        <v>3</v>
      </c>
      <c r="C33" s="2">
        <v>1</v>
      </c>
      <c r="D33" s="2">
        <v>6.5340000000000005E-4</v>
      </c>
      <c r="E33" s="2">
        <v>8.5499999999999997E-4</v>
      </c>
      <c r="F33" s="2">
        <v>8.6499999999999999E-4</v>
      </c>
      <c r="G33" s="2">
        <v>6.0860000000000005E-4</v>
      </c>
      <c r="H33" s="2">
        <v>2.0902999999999998E-3</v>
      </c>
      <c r="K33" t="str">
        <f>"("&amp;ROUND(D29,4)&amp;")"</f>
        <v>(0.0007)</v>
      </c>
      <c r="L33" t="str">
        <f t="shared" ref="L33:O33" si="26">"("&amp;ROUND(E29,4)&amp;")"</f>
        <v>(0.0008)</v>
      </c>
      <c r="M33" t="str">
        <f t="shared" si="26"/>
        <v>(0.0008)</v>
      </c>
      <c r="N33" t="str">
        <f t="shared" si="26"/>
        <v>(0.0007)</v>
      </c>
      <c r="O33" t="str">
        <f t="shared" si="26"/>
        <v>(0.0016)</v>
      </c>
      <c r="Q33" t="str">
        <f t="shared" si="2"/>
        <v xml:space="preserve"> &amp; (0.0007) &amp; (0.0008) &amp; (0.0008) &amp; (0.0007) &amp; (0.0016) \\</v>
      </c>
    </row>
    <row r="34" spans="1:17" x14ac:dyDescent="0.25">
      <c r="A34" s="2" t="s">
        <v>69</v>
      </c>
      <c r="B34" s="2">
        <v>4</v>
      </c>
      <c r="C34" s="2">
        <v>0</v>
      </c>
      <c r="D34" s="2">
        <v>1.7492E-3</v>
      </c>
      <c r="E34" s="2">
        <v>1.4963000000000001E-3</v>
      </c>
      <c r="F34" s="2">
        <v>1.6336E-3</v>
      </c>
      <c r="G34" s="2">
        <v>1.5513E-3</v>
      </c>
      <c r="H34" s="2">
        <v>5.7321000000000004E-3</v>
      </c>
      <c r="J34" t="s">
        <v>60</v>
      </c>
      <c r="K34" s="3">
        <f>ROUND(D30,4)</f>
        <v>3.2000000000000002E-3</v>
      </c>
      <c r="L34" s="3">
        <f t="shared" ref="L34:O34" si="27">ROUND(E30,4)</f>
        <v>2.7000000000000001E-3</v>
      </c>
      <c r="M34" s="3">
        <f t="shared" si="27"/>
        <v>3.3999999999999998E-3</v>
      </c>
      <c r="N34" s="3">
        <f t="shared" si="27"/>
        <v>2.5000000000000001E-3</v>
      </c>
      <c r="O34" s="3">
        <f t="shared" si="27"/>
        <v>8.8000000000000005E-3</v>
      </c>
      <c r="Q34" t="str">
        <f t="shared" si="2"/>
        <v>4$-$5 &amp; 0.0032 &amp; 0.0027 &amp; 0.0034 &amp; 0.0025 &amp; 0.0088 \\</v>
      </c>
    </row>
    <row r="35" spans="1:17" x14ac:dyDescent="0.25">
      <c r="A35" s="2" t="s">
        <v>69</v>
      </c>
      <c r="B35" s="2">
        <v>4</v>
      </c>
      <c r="C35" s="2">
        <v>1</v>
      </c>
      <c r="D35" s="2">
        <v>5.9000000000000003E-4</v>
      </c>
      <c r="E35" s="2">
        <v>7.3530000000000004E-4</v>
      </c>
      <c r="F35" s="2">
        <v>8.3020000000000001E-4</v>
      </c>
      <c r="G35" s="2">
        <v>5.7229999999999998E-4</v>
      </c>
      <c r="H35" s="2">
        <v>1.7105E-3</v>
      </c>
      <c r="K35" t="str">
        <f>"("&amp;ROUND(D31,4)&amp;")"</f>
        <v>(0.0007)</v>
      </c>
      <c r="L35" t="str">
        <f t="shared" ref="L35:O35" si="28">"("&amp;ROUND(E31,4)&amp;")"</f>
        <v>(0.0008)</v>
      </c>
      <c r="M35" t="str">
        <f t="shared" si="28"/>
        <v>(0.0009)</v>
      </c>
      <c r="N35" t="str">
        <f t="shared" si="28"/>
        <v>(0.0006)</v>
      </c>
      <c r="O35" t="str">
        <f t="shared" si="28"/>
        <v>(0.0019)</v>
      </c>
      <c r="Q35" t="str">
        <f t="shared" si="2"/>
        <v xml:space="preserve"> &amp; (0.0007) &amp; (0.0008) &amp; (0.0009) &amp; (0.0006) &amp; (0.0019) \\</v>
      </c>
    </row>
    <row r="36" spans="1:17" x14ac:dyDescent="0.25">
      <c r="J36" t="s">
        <v>61</v>
      </c>
      <c r="K36" s="3">
        <f>ROUND(D32,4)</f>
        <v>1.8E-3</v>
      </c>
      <c r="L36" s="3">
        <f t="shared" ref="L36:O36" si="29">ROUND(E32,4)</f>
        <v>1.2999999999999999E-3</v>
      </c>
      <c r="M36" s="3">
        <f t="shared" si="29"/>
        <v>1.9E-3</v>
      </c>
      <c r="N36" s="3">
        <f t="shared" si="29"/>
        <v>1.8E-3</v>
      </c>
      <c r="O36" s="3">
        <f t="shared" si="29"/>
        <v>3.8999999999999998E-3</v>
      </c>
      <c r="Q36" t="str">
        <f t="shared" si="2"/>
        <v>6$-$7 &amp; 0.0018 &amp; 0.0013 &amp; 0.0019 &amp; 0.0018 &amp; 0.0039 \\</v>
      </c>
    </row>
    <row r="37" spans="1:17" x14ac:dyDescent="0.25">
      <c r="K37" t="str">
        <f>"("&amp;ROUND(D33,4)&amp;")"</f>
        <v>(0.0007)</v>
      </c>
      <c r="L37" t="str">
        <f t="shared" ref="L37:O37" si="30">"("&amp;ROUND(E33,4)&amp;")"</f>
        <v>(0.0009)</v>
      </c>
      <c r="M37" t="str">
        <f t="shared" si="30"/>
        <v>(0.0009)</v>
      </c>
      <c r="N37" t="str">
        <f t="shared" si="30"/>
        <v>(0.0006)</v>
      </c>
      <c r="O37" t="str">
        <f t="shared" si="30"/>
        <v>(0.0021)</v>
      </c>
      <c r="Q37" t="str">
        <f t="shared" si="2"/>
        <v xml:space="preserve"> &amp; (0.0007) &amp; (0.0009) &amp; (0.0009) &amp; (0.0006) &amp; (0.0021) \\</v>
      </c>
    </row>
    <row r="38" spans="1:17" x14ac:dyDescent="0.25">
      <c r="J38" t="s">
        <v>62</v>
      </c>
      <c r="K38" s="3">
        <f>ROUND(D34,4)</f>
        <v>1.6999999999999999E-3</v>
      </c>
      <c r="L38" s="3">
        <f t="shared" ref="L38:O38" si="31">ROUND(E34,4)</f>
        <v>1.5E-3</v>
      </c>
      <c r="M38" s="3">
        <f t="shared" si="31"/>
        <v>1.6000000000000001E-3</v>
      </c>
      <c r="N38" s="3">
        <f t="shared" si="31"/>
        <v>1.6000000000000001E-3</v>
      </c>
      <c r="O38" s="3">
        <f t="shared" si="31"/>
        <v>5.7000000000000002E-3</v>
      </c>
      <c r="Q38" t="str">
        <f t="shared" si="2"/>
        <v>8$-$10 &amp; 0.0017 &amp; 0.0015 &amp; 0.0016 &amp; 0.0016 &amp; 0.0057 \\</v>
      </c>
    </row>
    <row r="39" spans="1:17" x14ac:dyDescent="0.25">
      <c r="K39" t="str">
        <f>"("&amp;ROUND(D35,4)&amp;")"</f>
        <v>(0.0006)</v>
      </c>
      <c r="L39" t="str">
        <f t="shared" ref="L39:O39" si="32">"("&amp;ROUND(E35,4)&amp;")"</f>
        <v>(0.0007)</v>
      </c>
      <c r="M39" t="str">
        <f t="shared" si="32"/>
        <v>(0.0008)</v>
      </c>
      <c r="N39" t="str">
        <f t="shared" si="32"/>
        <v>(0.0006)</v>
      </c>
      <c r="O39" t="str">
        <f t="shared" si="32"/>
        <v>(0.0017)</v>
      </c>
      <c r="Q39" t="str">
        <f t="shared" si="2"/>
        <v xml:space="preserve"> &amp; (0.0006) &amp; (0.0007) &amp; (0.0008) &amp; (0.0006) &amp; (0.0017) \\</v>
      </c>
    </row>
    <row r="40" spans="1:17" x14ac:dyDescent="0.25">
      <c r="Q40" t="s">
        <v>40</v>
      </c>
    </row>
    <row r="41" spans="1:17" x14ac:dyDescent="0.25">
      <c r="Q41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7746-0395-47C0-B155-37B6EEEB3D1F}">
  <dimension ref="A1:Q41"/>
  <sheetViews>
    <sheetView workbookViewId="0"/>
  </sheetViews>
  <sheetFormatPr defaultRowHeight="15" x14ac:dyDescent="0.25"/>
  <sheetData>
    <row r="1" spans="1:17" x14ac:dyDescent="0.25">
      <c r="A1" t="s">
        <v>56</v>
      </c>
      <c r="Q1" t="s">
        <v>85</v>
      </c>
    </row>
    <row r="2" spans="1:17" x14ac:dyDescent="0.25">
      <c r="Q2" t="s">
        <v>84</v>
      </c>
    </row>
    <row r="3" spans="1:17" x14ac:dyDescent="0.25">
      <c r="A3" t="s">
        <v>42</v>
      </c>
      <c r="B3" t="s">
        <v>43</v>
      </c>
      <c r="C3" t="s">
        <v>44</v>
      </c>
      <c r="D3" t="s">
        <v>78</v>
      </c>
      <c r="E3" t="s">
        <v>79</v>
      </c>
      <c r="F3" t="s">
        <v>80</v>
      </c>
      <c r="G3" t="s">
        <v>81</v>
      </c>
      <c r="H3" s="4" t="str">
        <f>'Table 2'!D3</f>
        <v>coef_all</v>
      </c>
      <c r="J3" t="s">
        <v>58</v>
      </c>
      <c r="K3" t="s">
        <v>32</v>
      </c>
      <c r="L3" t="s">
        <v>36</v>
      </c>
      <c r="M3">
        <v>12</v>
      </c>
      <c r="N3" t="s">
        <v>83</v>
      </c>
      <c r="O3" t="s">
        <v>37</v>
      </c>
      <c r="Q3" t="str">
        <f>J3&amp;" &amp; "&amp;K3&amp;" &amp; "&amp;L3&amp;" &amp; "&amp;M3&amp;" &amp; "&amp;N3&amp;" &amp; "&amp;O3&amp;" \\ \hline"</f>
        <v>Variable, Experience Group &amp; Full Sample &amp; $&lt;12$ &amp; 12 &amp; 13$-$15 &amp; $\geq16$ \\ \hline</v>
      </c>
    </row>
    <row r="4" spans="1:17" x14ac:dyDescent="0.25">
      <c r="A4" t="s">
        <v>50</v>
      </c>
      <c r="B4">
        <v>1</v>
      </c>
      <c r="C4">
        <v>0</v>
      </c>
      <c r="D4">
        <v>-5.1121E-2</v>
      </c>
      <c r="E4">
        <v>-3.7111999999999999E-2</v>
      </c>
      <c r="F4">
        <v>-3.0343599999999998E-2</v>
      </c>
      <c r="G4">
        <v>-1.52642E-2</v>
      </c>
      <c r="H4" s="4">
        <f>'Table 2'!D4</f>
        <v>-3.9569199999999999E-2</v>
      </c>
      <c r="J4" t="s">
        <v>70</v>
      </c>
      <c r="Q4" t="str">
        <f>J4</f>
        <v>\multicolumn{6}{l}{Log annual earnings:} \\</v>
      </c>
    </row>
    <row r="5" spans="1:17" x14ac:dyDescent="0.25">
      <c r="A5" t="s">
        <v>50</v>
      </c>
      <c r="B5">
        <v>1</v>
      </c>
      <c r="C5">
        <v>1</v>
      </c>
      <c r="D5">
        <v>5.5553E-3</v>
      </c>
      <c r="E5">
        <v>3.6955999999999998E-3</v>
      </c>
      <c r="F5">
        <v>3.8283000000000002E-3</v>
      </c>
      <c r="G5">
        <v>3.9313000000000004E-3</v>
      </c>
      <c r="H5" s="4">
        <f>'Table 2'!D5</f>
        <v>2.4851000000000001E-3</v>
      </c>
      <c r="J5" t="s">
        <v>59</v>
      </c>
      <c r="K5" s="3">
        <f>ROUND(H4,4)</f>
        <v>-3.9600000000000003E-2</v>
      </c>
      <c r="L5" s="3">
        <f>ROUND(D4,4)</f>
        <v>-5.11E-2</v>
      </c>
      <c r="M5" s="3">
        <f t="shared" ref="M5:O5" si="0">ROUND(E4,4)</f>
        <v>-3.7100000000000001E-2</v>
      </c>
      <c r="N5" s="3">
        <f t="shared" si="0"/>
        <v>-3.0300000000000001E-2</v>
      </c>
      <c r="O5" s="3">
        <f t="shared" si="0"/>
        <v>-1.5299999999999999E-2</v>
      </c>
      <c r="Q5" t="str">
        <f>J5&amp;" &amp; "&amp;K5&amp;" &amp; "&amp;L5&amp;" &amp; "&amp;M5&amp;" &amp; "&amp;N5&amp;" &amp; "&amp;O5&amp;" \\"</f>
        <v>1$-$3 &amp; -0.0396 &amp; -0.0511 &amp; -0.0371 &amp; -0.0303 &amp; -0.0153 \\</v>
      </c>
    </row>
    <row r="6" spans="1:17" x14ac:dyDescent="0.25">
      <c r="A6" t="s">
        <v>50</v>
      </c>
      <c r="B6">
        <v>2</v>
      </c>
      <c r="C6">
        <v>0</v>
      </c>
      <c r="D6">
        <v>-2.55289E-2</v>
      </c>
      <c r="E6">
        <v>-2.44593E-2</v>
      </c>
      <c r="F6">
        <v>-1.7891600000000001E-2</v>
      </c>
      <c r="G6">
        <v>-1.15666E-2</v>
      </c>
      <c r="H6" s="4">
        <f>'Table 2'!D6</f>
        <v>-1.99621E-2</v>
      </c>
      <c r="K6" t="str">
        <f>"("&amp;ROUND(H5,4)&amp;")"</f>
        <v>(0.0025)</v>
      </c>
      <c r="L6" t="str">
        <f>"("&amp;ROUND(D5,4)&amp;")"</f>
        <v>(0.0056)</v>
      </c>
      <c r="M6" t="str">
        <f t="shared" ref="M6:O6" si="1">"("&amp;ROUND(E5,4)&amp;")"</f>
        <v>(0.0037)</v>
      </c>
      <c r="N6" t="str">
        <f t="shared" si="1"/>
        <v>(0.0038)</v>
      </c>
      <c r="O6" t="str">
        <f t="shared" si="1"/>
        <v>(0.0039)</v>
      </c>
      <c r="Q6" t="str">
        <f t="shared" ref="Q6:Q39" si="2">J6&amp;" &amp; "&amp;K6&amp;" &amp; "&amp;L6&amp;" &amp; "&amp;M6&amp;" &amp; "&amp;N6&amp;" &amp; "&amp;O6&amp;" \\"</f>
        <v xml:space="preserve"> &amp; (0.0025) &amp; (0.0056) &amp; (0.0037) &amp; (0.0038) &amp; (0.0039) \\</v>
      </c>
    </row>
    <row r="7" spans="1:17" x14ac:dyDescent="0.25">
      <c r="A7" t="s">
        <v>50</v>
      </c>
      <c r="B7">
        <v>2</v>
      </c>
      <c r="C7">
        <v>1</v>
      </c>
      <c r="D7">
        <v>8.8214000000000001E-3</v>
      </c>
      <c r="E7">
        <v>4.0074000000000004E-3</v>
      </c>
      <c r="F7">
        <v>4.7239999999999999E-3</v>
      </c>
      <c r="G7">
        <v>3.8855999999999999E-3</v>
      </c>
      <c r="H7" s="4">
        <f>'Table 2'!D7</f>
        <v>2.4983000000000002E-3</v>
      </c>
      <c r="J7" t="s">
        <v>60</v>
      </c>
      <c r="K7" s="3">
        <f>ROUND(H6,4)</f>
        <v>-0.02</v>
      </c>
      <c r="L7" s="3">
        <f>ROUND(D6,4)</f>
        <v>-2.5499999999999998E-2</v>
      </c>
      <c r="M7" s="3">
        <f t="shared" ref="M7" si="3">ROUND(E6,4)</f>
        <v>-2.4500000000000001E-2</v>
      </c>
      <c r="N7" s="3">
        <f t="shared" ref="N7" si="4">ROUND(F6,4)</f>
        <v>-1.7899999999999999E-2</v>
      </c>
      <c r="O7" s="3">
        <f t="shared" ref="O7" si="5">ROUND(G6,4)</f>
        <v>-1.1599999999999999E-2</v>
      </c>
      <c r="Q7" t="str">
        <f t="shared" si="2"/>
        <v>4$-$5 &amp; -0.02 &amp; -0.0255 &amp; -0.0245 &amp; -0.0179 &amp; -0.0116 \\</v>
      </c>
    </row>
    <row r="8" spans="1:17" x14ac:dyDescent="0.25">
      <c r="A8" t="s">
        <v>50</v>
      </c>
      <c r="B8">
        <v>3</v>
      </c>
      <c r="C8">
        <v>0</v>
      </c>
      <c r="D8">
        <v>-1.5262899999999999E-2</v>
      </c>
      <c r="E8">
        <v>-1.1577199999999999E-2</v>
      </c>
      <c r="F8">
        <v>-9.2723000000000007E-3</v>
      </c>
      <c r="G8">
        <v>-1.6623E-3</v>
      </c>
      <c r="H8" s="4">
        <f>'Table 2'!D8</f>
        <v>-8.7493999999999992E-3</v>
      </c>
      <c r="K8" t="str">
        <f>"("&amp;ROUND(H7,4)&amp;")"</f>
        <v>(0.0025)</v>
      </c>
      <c r="L8" t="str">
        <f>"("&amp;ROUND(D7,4)&amp;")"</f>
        <v>(0.0088)</v>
      </c>
      <c r="M8" t="str">
        <f t="shared" ref="M8" si="6">"("&amp;ROUND(E7,4)&amp;")"</f>
        <v>(0.004)</v>
      </c>
      <c r="N8" t="str">
        <f t="shared" ref="N8" si="7">"("&amp;ROUND(F7,4)&amp;")"</f>
        <v>(0.0047)</v>
      </c>
      <c r="O8" t="str">
        <f t="shared" ref="O8" si="8">"("&amp;ROUND(G7,4)&amp;")"</f>
        <v>(0.0039)</v>
      </c>
      <c r="Q8" t="str">
        <f t="shared" si="2"/>
        <v xml:space="preserve"> &amp; (0.0025) &amp; (0.0088) &amp; (0.004) &amp; (0.0047) &amp; (0.0039) \\</v>
      </c>
    </row>
    <row r="9" spans="1:17" x14ac:dyDescent="0.25">
      <c r="A9" t="s">
        <v>50</v>
      </c>
      <c r="B9">
        <v>3</v>
      </c>
      <c r="C9">
        <v>1</v>
      </c>
      <c r="D9">
        <v>9.0910000000000001E-3</v>
      </c>
      <c r="E9">
        <v>3.6751000000000002E-3</v>
      </c>
      <c r="F9">
        <v>4.0714000000000002E-3</v>
      </c>
      <c r="G9">
        <v>3.5739000000000001E-3</v>
      </c>
      <c r="H9" s="4">
        <f>'Table 2'!D9</f>
        <v>2.2843999999999998E-3</v>
      </c>
      <c r="J9" t="s">
        <v>61</v>
      </c>
      <c r="K9" s="3">
        <f>ROUND(H8,4)</f>
        <v>-8.6999999999999994E-3</v>
      </c>
      <c r="L9" s="3">
        <f>ROUND(D8,4)</f>
        <v>-1.5299999999999999E-2</v>
      </c>
      <c r="M9" s="3">
        <f t="shared" ref="M9" si="9">ROUND(E8,4)</f>
        <v>-1.1599999999999999E-2</v>
      </c>
      <c r="N9" s="3">
        <f t="shared" ref="N9" si="10">ROUND(F8,4)</f>
        <v>-9.2999999999999992E-3</v>
      </c>
      <c r="O9" s="3">
        <f t="shared" ref="O9" si="11">ROUND(G8,4)</f>
        <v>-1.6999999999999999E-3</v>
      </c>
      <c r="Q9" t="str">
        <f t="shared" si="2"/>
        <v>6$-$7 &amp; -0.0087 &amp; -0.0153 &amp; -0.0116 &amp; -0.0093 &amp; -0.0017 \\</v>
      </c>
    </row>
    <row r="10" spans="1:17" x14ac:dyDescent="0.25">
      <c r="A10" t="s">
        <v>50</v>
      </c>
      <c r="B10">
        <v>4</v>
      </c>
      <c r="C10">
        <v>0</v>
      </c>
      <c r="D10">
        <v>-1.2849899999999999E-2</v>
      </c>
      <c r="E10">
        <v>-1.0345500000000001E-2</v>
      </c>
      <c r="F10">
        <v>-1.1799799999999999E-2</v>
      </c>
      <c r="G10">
        <v>-6.0435999999999997E-3</v>
      </c>
      <c r="H10" s="4">
        <f>'Table 2'!D10</f>
        <v>-9.2122999999999997E-3</v>
      </c>
      <c r="K10" t="str">
        <f>"("&amp;ROUND(H9,4)&amp;")"</f>
        <v>(0.0023)</v>
      </c>
      <c r="L10" t="str">
        <f>"("&amp;ROUND(D9,4)&amp;")"</f>
        <v>(0.0091)</v>
      </c>
      <c r="M10" t="str">
        <f t="shared" ref="M10" si="12">"("&amp;ROUND(E9,4)&amp;")"</f>
        <v>(0.0037)</v>
      </c>
      <c r="N10" t="str">
        <f t="shared" ref="N10" si="13">"("&amp;ROUND(F9,4)&amp;")"</f>
        <v>(0.0041)</v>
      </c>
      <c r="O10" t="str">
        <f t="shared" ref="O10" si="14">"("&amp;ROUND(G9,4)&amp;")"</f>
        <v>(0.0036)</v>
      </c>
      <c r="Q10" t="str">
        <f t="shared" si="2"/>
        <v xml:space="preserve"> &amp; (0.0023) &amp; (0.0091) &amp; (0.0037) &amp; (0.0041) &amp; (0.0036) \\</v>
      </c>
    </row>
    <row r="11" spans="1:17" x14ac:dyDescent="0.25">
      <c r="A11" t="s">
        <v>50</v>
      </c>
      <c r="B11">
        <v>4</v>
      </c>
      <c r="C11">
        <v>1</v>
      </c>
      <c r="D11">
        <v>7.4498999999999998E-3</v>
      </c>
      <c r="E11">
        <v>3.5200000000000001E-3</v>
      </c>
      <c r="F11">
        <v>3.4344000000000002E-3</v>
      </c>
      <c r="G11">
        <v>3.2398000000000001E-3</v>
      </c>
      <c r="H11" s="4">
        <f>'Table 2'!D11</f>
        <v>2.1031000000000001E-3</v>
      </c>
      <c r="J11" t="s">
        <v>62</v>
      </c>
      <c r="K11" s="3">
        <f>ROUND(H10,4)</f>
        <v>-9.1999999999999998E-3</v>
      </c>
      <c r="L11" s="3">
        <f>ROUND(D10,4)</f>
        <v>-1.2800000000000001E-2</v>
      </c>
      <c r="M11" s="3">
        <f t="shared" ref="M11" si="15">ROUND(E10,4)</f>
        <v>-1.03E-2</v>
      </c>
      <c r="N11" s="3">
        <f t="shared" ref="N11" si="16">ROUND(F10,4)</f>
        <v>-1.18E-2</v>
      </c>
      <c r="O11" s="3">
        <f t="shared" ref="O11" si="17">ROUND(G10,4)</f>
        <v>-6.0000000000000001E-3</v>
      </c>
      <c r="Q11" t="str">
        <f t="shared" si="2"/>
        <v>8$-$10 &amp; -0.0092 &amp; -0.0128 &amp; -0.0103 &amp; -0.0118 &amp; -0.006 \\</v>
      </c>
    </row>
    <row r="12" spans="1:17" x14ac:dyDescent="0.25">
      <c r="A12" s="2" t="s">
        <v>51</v>
      </c>
      <c r="B12" s="2">
        <v>1</v>
      </c>
      <c r="C12" s="2">
        <v>0</v>
      </c>
      <c r="D12" s="2">
        <v>-2.5582500000000001E-2</v>
      </c>
      <c r="E12" s="2">
        <v>-1.92563E-2</v>
      </c>
      <c r="F12" s="2">
        <v>-1.19709E-2</v>
      </c>
      <c r="G12" s="2">
        <v>-2.3701999999999998E-3</v>
      </c>
      <c r="H12" s="4">
        <f>'Table 2'!D12</f>
        <v>-1.78624E-2</v>
      </c>
      <c r="K12" t="str">
        <f>"("&amp;ROUND(H11,4)&amp;")"</f>
        <v>(0.0021)</v>
      </c>
      <c r="L12" t="str">
        <f>"("&amp;ROUND(D11,4)&amp;")"</f>
        <v>(0.0074)</v>
      </c>
      <c r="M12" t="str">
        <f t="shared" ref="M12" si="18">"("&amp;ROUND(E11,4)&amp;")"</f>
        <v>(0.0035)</v>
      </c>
      <c r="N12" t="str">
        <f t="shared" ref="N12" si="19">"("&amp;ROUND(F11,4)&amp;")"</f>
        <v>(0.0034)</v>
      </c>
      <c r="O12" t="str">
        <f t="shared" ref="O12" si="20">"("&amp;ROUND(G11,4)&amp;")"</f>
        <v>(0.0032)</v>
      </c>
      <c r="Q12" t="str">
        <f t="shared" si="2"/>
        <v xml:space="preserve"> &amp; (0.0021) &amp; (0.0074) &amp; (0.0035) &amp; (0.0034) &amp; (0.0032) \\</v>
      </c>
    </row>
    <row r="13" spans="1:17" x14ac:dyDescent="0.25">
      <c r="A13" s="2" t="s">
        <v>51</v>
      </c>
      <c r="B13" s="2">
        <v>1</v>
      </c>
      <c r="C13" s="2">
        <v>1</v>
      </c>
      <c r="D13" s="2">
        <v>3.0303999999999999E-3</v>
      </c>
      <c r="E13" s="2">
        <v>2.9694000000000001E-3</v>
      </c>
      <c r="F13" s="2">
        <v>3.0649000000000002E-3</v>
      </c>
      <c r="G13" s="2">
        <v>3.2496999999999999E-3</v>
      </c>
      <c r="H13" s="4">
        <f>'Table 2'!D13</f>
        <v>1.807E-3</v>
      </c>
      <c r="J13" t="s">
        <v>71</v>
      </c>
      <c r="Q13" t="str">
        <f>J13</f>
        <v>\multicolumn{6}{l}{Log household income:} \\</v>
      </c>
    </row>
    <row r="14" spans="1:17" x14ac:dyDescent="0.25">
      <c r="A14" s="2" t="s">
        <v>51</v>
      </c>
      <c r="B14" s="2">
        <v>2</v>
      </c>
      <c r="C14" s="2">
        <v>0</v>
      </c>
      <c r="D14" s="2">
        <v>-1.37997E-2</v>
      </c>
      <c r="E14" s="2">
        <v>-1.37076E-2</v>
      </c>
      <c r="F14" s="2">
        <v>-1.1454199999999999E-2</v>
      </c>
      <c r="G14" s="2">
        <v>-1.06534E-2</v>
      </c>
      <c r="H14" s="4">
        <f>'Table 2'!D14</f>
        <v>-9.5522000000000003E-3</v>
      </c>
      <c r="J14" t="s">
        <v>59</v>
      </c>
      <c r="K14" s="3">
        <f>ROUND(H12,4)</f>
        <v>-1.7899999999999999E-2</v>
      </c>
      <c r="L14" s="3">
        <f>ROUND(D12,4)</f>
        <v>-2.5600000000000001E-2</v>
      </c>
      <c r="M14" s="3">
        <f t="shared" ref="M14:O14" si="21">ROUND(E12,4)</f>
        <v>-1.9300000000000001E-2</v>
      </c>
      <c r="N14" s="3">
        <f t="shared" si="21"/>
        <v>-1.2E-2</v>
      </c>
      <c r="O14" s="3">
        <f t="shared" si="21"/>
        <v>-2.3999999999999998E-3</v>
      </c>
      <c r="Q14" t="str">
        <f t="shared" si="2"/>
        <v>1$-$3 &amp; -0.0179 &amp; -0.0256 &amp; -0.0193 &amp; -0.012 &amp; -0.0024 \\</v>
      </c>
    </row>
    <row r="15" spans="1:17" x14ac:dyDescent="0.25">
      <c r="A15" s="2" t="s">
        <v>51</v>
      </c>
      <c r="B15" s="2">
        <v>2</v>
      </c>
      <c r="C15" s="2">
        <v>1</v>
      </c>
      <c r="D15" s="2">
        <v>5.5643000000000003E-3</v>
      </c>
      <c r="E15" s="2">
        <v>2.9044000000000001E-3</v>
      </c>
      <c r="F15" s="2">
        <v>3.1993E-3</v>
      </c>
      <c r="G15" s="2">
        <v>2.8021000000000001E-3</v>
      </c>
      <c r="H15" s="4">
        <f>'Table 2'!D15</f>
        <v>1.7476E-3</v>
      </c>
      <c r="K15" t="str">
        <f>"("&amp;ROUND(H13,4)&amp;")"</f>
        <v>(0.0018)</v>
      </c>
      <c r="L15" t="str">
        <f>"("&amp;ROUND(D13,4)&amp;")"</f>
        <v>(0.003)</v>
      </c>
      <c r="M15" t="str">
        <f t="shared" ref="M15:O15" si="22">"("&amp;ROUND(E13,4)&amp;")"</f>
        <v>(0.003)</v>
      </c>
      <c r="N15" t="str">
        <f t="shared" si="22"/>
        <v>(0.0031)</v>
      </c>
      <c r="O15" t="str">
        <f t="shared" si="22"/>
        <v>(0.0032)</v>
      </c>
      <c r="Q15" t="str">
        <f t="shared" si="2"/>
        <v xml:space="preserve"> &amp; (0.0018) &amp; (0.003) &amp; (0.003) &amp; (0.0031) &amp; (0.0032) \\</v>
      </c>
    </row>
    <row r="16" spans="1:17" x14ac:dyDescent="0.25">
      <c r="A16" s="2" t="s">
        <v>51</v>
      </c>
      <c r="B16" s="2">
        <v>3</v>
      </c>
      <c r="C16" s="2">
        <v>0</v>
      </c>
      <c r="D16" s="2">
        <v>-9.1567000000000003E-3</v>
      </c>
      <c r="E16" s="2">
        <v>-1.13776E-2</v>
      </c>
      <c r="F16" s="2">
        <v>-8.1217000000000008E-3</v>
      </c>
      <c r="G16" s="2">
        <v>-9.8797999999999993E-3</v>
      </c>
      <c r="H16" s="4">
        <f>'Table 2'!D16</f>
        <v>-7.4263000000000003E-3</v>
      </c>
      <c r="J16" t="s">
        <v>60</v>
      </c>
      <c r="K16" s="3">
        <f>ROUND(H14,4)</f>
        <v>-9.5999999999999992E-3</v>
      </c>
      <c r="L16" s="3">
        <f>ROUND(D14,4)</f>
        <v>-1.38E-2</v>
      </c>
      <c r="M16" s="3">
        <f t="shared" ref="M16" si="23">ROUND(E14,4)</f>
        <v>-1.37E-2</v>
      </c>
      <c r="N16" s="3">
        <f t="shared" ref="N16" si="24">ROUND(F14,4)</f>
        <v>-1.15E-2</v>
      </c>
      <c r="O16" s="3">
        <f t="shared" ref="O16" si="25">ROUND(G14,4)</f>
        <v>-1.0699999999999999E-2</v>
      </c>
      <c r="Q16" t="str">
        <f t="shared" si="2"/>
        <v>4$-$5 &amp; -0.0096 &amp; -0.0138 &amp; -0.0137 &amp; -0.0115 &amp; -0.0107 \\</v>
      </c>
    </row>
    <row r="17" spans="1:17" x14ac:dyDescent="0.25">
      <c r="A17" s="2" t="s">
        <v>51</v>
      </c>
      <c r="B17" s="2">
        <v>3</v>
      </c>
      <c r="C17" s="2">
        <v>1</v>
      </c>
      <c r="D17" s="2">
        <v>6.2804999999999996E-3</v>
      </c>
      <c r="E17" s="2">
        <v>2.8622999999999999E-3</v>
      </c>
      <c r="F17" s="2">
        <v>3.1045000000000001E-3</v>
      </c>
      <c r="G17" s="2">
        <v>2.8546000000000001E-3</v>
      </c>
      <c r="H17" s="4">
        <f>'Table 2'!D17</f>
        <v>1.7833E-3</v>
      </c>
      <c r="K17" t="str">
        <f>"("&amp;ROUND(H15,4)&amp;")"</f>
        <v>(0.0017)</v>
      </c>
      <c r="L17" t="str">
        <f>"("&amp;ROUND(D15,4)&amp;")"</f>
        <v>(0.0056)</v>
      </c>
      <c r="M17" t="str">
        <f t="shared" ref="M17" si="26">"("&amp;ROUND(E15,4)&amp;")"</f>
        <v>(0.0029)</v>
      </c>
      <c r="N17" t="str">
        <f t="shared" ref="N17" si="27">"("&amp;ROUND(F15,4)&amp;")"</f>
        <v>(0.0032)</v>
      </c>
      <c r="O17" t="str">
        <f t="shared" ref="O17" si="28">"("&amp;ROUND(G15,4)&amp;")"</f>
        <v>(0.0028)</v>
      </c>
      <c r="Q17" t="str">
        <f t="shared" si="2"/>
        <v xml:space="preserve"> &amp; (0.0017) &amp; (0.0056) &amp; (0.0029) &amp; (0.0032) &amp; (0.0028) \\</v>
      </c>
    </row>
    <row r="18" spans="1:17" x14ac:dyDescent="0.25">
      <c r="A18" s="2" t="s">
        <v>51</v>
      </c>
      <c r="B18" s="2">
        <v>4</v>
      </c>
      <c r="C18" s="2">
        <v>0</v>
      </c>
      <c r="D18" s="2">
        <v>-6.1039999999999998E-4</v>
      </c>
      <c r="E18" s="2">
        <v>-6.7003000000000002E-3</v>
      </c>
      <c r="F18" s="2">
        <v>-2.5230999999999999E-3</v>
      </c>
      <c r="G18" s="2">
        <v>-1.23429E-2</v>
      </c>
      <c r="H18" s="4">
        <f>'Table 2'!D18</f>
        <v>-4.9214000000000003E-3</v>
      </c>
      <c r="J18" t="s">
        <v>61</v>
      </c>
      <c r="K18" s="3">
        <f>ROUND(H16,4)</f>
        <v>-7.4000000000000003E-3</v>
      </c>
      <c r="L18" s="3">
        <f>ROUND(D16,4)</f>
        <v>-9.1999999999999998E-3</v>
      </c>
      <c r="M18" s="3">
        <f t="shared" ref="M18" si="29">ROUND(E16,4)</f>
        <v>-1.14E-2</v>
      </c>
      <c r="N18" s="3">
        <f t="shared" ref="N18" si="30">ROUND(F16,4)</f>
        <v>-8.0999999999999996E-3</v>
      </c>
      <c r="O18" s="3">
        <f t="shared" ref="O18" si="31">ROUND(G16,4)</f>
        <v>-9.9000000000000008E-3</v>
      </c>
      <c r="Q18" t="str">
        <f t="shared" si="2"/>
        <v>6$-$7 &amp; -0.0074 &amp; -0.0092 &amp; -0.0114 &amp; -0.0081 &amp; -0.0099 \\</v>
      </c>
    </row>
    <row r="19" spans="1:17" x14ac:dyDescent="0.25">
      <c r="A19" s="2" t="s">
        <v>51</v>
      </c>
      <c r="B19" s="2">
        <v>4</v>
      </c>
      <c r="C19" s="2">
        <v>1</v>
      </c>
      <c r="D19" s="2">
        <v>5.1558000000000003E-3</v>
      </c>
      <c r="E19" s="2">
        <v>2.6075999999999998E-3</v>
      </c>
      <c r="F19" s="2">
        <v>2.8268E-3</v>
      </c>
      <c r="G19" s="2">
        <v>2.8357E-3</v>
      </c>
      <c r="H19" s="4">
        <f>'Table 2'!D19</f>
        <v>1.6641E-3</v>
      </c>
      <c r="K19" t="str">
        <f>"("&amp;ROUND(H17,4)&amp;")"</f>
        <v>(0.0018)</v>
      </c>
      <c r="L19" t="str">
        <f>"("&amp;ROUND(D17,4)&amp;")"</f>
        <v>(0.0063)</v>
      </c>
      <c r="M19" t="str">
        <f t="shared" ref="M19" si="32">"("&amp;ROUND(E17,4)&amp;")"</f>
        <v>(0.0029)</v>
      </c>
      <c r="N19" t="str">
        <f t="shared" ref="N19" si="33">"("&amp;ROUND(F17,4)&amp;")"</f>
        <v>(0.0031)</v>
      </c>
      <c r="O19" t="str">
        <f t="shared" ref="O19" si="34">"("&amp;ROUND(G17,4)&amp;")"</f>
        <v>(0.0029)</v>
      </c>
      <c r="Q19" t="str">
        <f t="shared" si="2"/>
        <v xml:space="preserve"> &amp; (0.0018) &amp; (0.0063) &amp; (0.0029) &amp; (0.0031) &amp; (0.0029) \\</v>
      </c>
    </row>
    <row r="20" spans="1:17" x14ac:dyDescent="0.25">
      <c r="A20" t="s">
        <v>53</v>
      </c>
      <c r="B20">
        <v>1</v>
      </c>
      <c r="C20">
        <v>0</v>
      </c>
      <c r="D20">
        <v>-2.7658700000000001E-2</v>
      </c>
      <c r="E20">
        <v>-1.12897E-2</v>
      </c>
      <c r="F20">
        <v>-8.3119999999999999E-3</v>
      </c>
      <c r="G20">
        <v>-2.0566999999999998E-3</v>
      </c>
      <c r="H20" s="4">
        <f>'Table 2'!D20</f>
        <v>-1.47923E-2</v>
      </c>
      <c r="J20" t="s">
        <v>62</v>
      </c>
      <c r="K20" s="3">
        <f>ROUND(H18,4)</f>
        <v>-4.8999999999999998E-3</v>
      </c>
      <c r="L20" s="3">
        <f>ROUND(D18,4)</f>
        <v>-5.9999999999999995E-4</v>
      </c>
      <c r="M20" s="3">
        <f t="shared" ref="M20" si="35">ROUND(E18,4)</f>
        <v>-6.7000000000000002E-3</v>
      </c>
      <c r="N20" s="3">
        <f t="shared" ref="N20" si="36">ROUND(F18,4)</f>
        <v>-2.5000000000000001E-3</v>
      </c>
      <c r="O20" s="3">
        <f t="shared" ref="O20" si="37">ROUND(G18,4)</f>
        <v>-1.23E-2</v>
      </c>
      <c r="Q20" t="str">
        <f t="shared" si="2"/>
        <v>8$-$10 &amp; -0.0049 &amp; -0.0006 &amp; -0.0067 &amp; -0.0025 &amp; -0.0123 \\</v>
      </c>
    </row>
    <row r="21" spans="1:17" x14ac:dyDescent="0.25">
      <c r="A21" t="s">
        <v>53</v>
      </c>
      <c r="B21">
        <v>1</v>
      </c>
      <c r="C21">
        <v>1</v>
      </c>
      <c r="D21">
        <v>3.8443000000000001E-3</v>
      </c>
      <c r="E21">
        <v>2.1307000000000001E-3</v>
      </c>
      <c r="F21">
        <v>2.2309000000000001E-3</v>
      </c>
      <c r="G21">
        <v>1.9419000000000001E-3</v>
      </c>
      <c r="H21" s="4">
        <f>'Table 2'!D21</f>
        <v>1.4124999999999999E-3</v>
      </c>
      <c r="K21" t="str">
        <f>"("&amp;ROUND(H19,4)&amp;")"</f>
        <v>(0.0017)</v>
      </c>
      <c r="L21" t="str">
        <f>"("&amp;ROUND(D19,4)&amp;")"</f>
        <v>(0.0052)</v>
      </c>
      <c r="M21" t="str">
        <f t="shared" ref="M21" si="38">"("&amp;ROUND(E19,4)&amp;")"</f>
        <v>(0.0026)</v>
      </c>
      <c r="N21" t="str">
        <f t="shared" ref="N21" si="39">"("&amp;ROUND(F19,4)&amp;")"</f>
        <v>(0.0028)</v>
      </c>
      <c r="O21" t="str">
        <f t="shared" ref="O21" si="40">"("&amp;ROUND(G19,4)&amp;")"</f>
        <v>(0.0028)</v>
      </c>
      <c r="Q21" t="str">
        <f t="shared" si="2"/>
        <v xml:space="preserve"> &amp; (0.0017) &amp; (0.0052) &amp; (0.0026) &amp; (0.0028) &amp; (0.0028) \\</v>
      </c>
    </row>
    <row r="22" spans="1:17" x14ac:dyDescent="0.25">
      <c r="A22" t="s">
        <v>53</v>
      </c>
      <c r="B22">
        <v>2</v>
      </c>
      <c r="C22">
        <v>0</v>
      </c>
      <c r="D22">
        <v>-1.9549500000000001E-2</v>
      </c>
      <c r="E22">
        <v>-6.1238999999999998E-3</v>
      </c>
      <c r="F22">
        <v>5.0800000000000002E-5</v>
      </c>
      <c r="G22">
        <v>-3.4739999999999999E-4</v>
      </c>
      <c r="H22" s="4">
        <f>'Table 2'!D22</f>
        <v>-1.02179E-2</v>
      </c>
      <c r="J22" t="s">
        <v>72</v>
      </c>
      <c r="Q22" t="str">
        <f>J22</f>
        <v>\multicolumn{6}{l}{Log hourly wages:} \\</v>
      </c>
    </row>
    <row r="23" spans="1:17" x14ac:dyDescent="0.25">
      <c r="A23" t="s">
        <v>53</v>
      </c>
      <c r="B23">
        <v>2</v>
      </c>
      <c r="C23">
        <v>1</v>
      </c>
      <c r="D23">
        <v>6.1324999999999999E-3</v>
      </c>
      <c r="E23">
        <v>2.1034000000000001E-3</v>
      </c>
      <c r="F23">
        <v>2.6085000000000001E-3</v>
      </c>
      <c r="G23">
        <v>1.5551E-3</v>
      </c>
      <c r="H23" s="4">
        <f>'Table 2'!D23</f>
        <v>1.4871999999999999E-3</v>
      </c>
      <c r="J23" t="s">
        <v>59</v>
      </c>
      <c r="K23" s="3">
        <f>ROUND(H20,4)</f>
        <v>-1.4800000000000001E-2</v>
      </c>
      <c r="L23" s="3">
        <f>ROUND(D20,4)</f>
        <v>-2.7699999999999999E-2</v>
      </c>
      <c r="M23" s="3">
        <f t="shared" ref="M23:O23" si="41">ROUND(E20,4)</f>
        <v>-1.1299999999999999E-2</v>
      </c>
      <c r="N23" s="3">
        <f t="shared" si="41"/>
        <v>-8.3000000000000001E-3</v>
      </c>
      <c r="O23" s="3">
        <f t="shared" si="41"/>
        <v>-2.0999999999999999E-3</v>
      </c>
      <c r="Q23" t="str">
        <f t="shared" si="2"/>
        <v>1$-$3 &amp; -0.0148 &amp; -0.0277 &amp; -0.0113 &amp; -0.0083 &amp; -0.0021 \\</v>
      </c>
    </row>
    <row r="24" spans="1:17" x14ac:dyDescent="0.25">
      <c r="A24" t="s">
        <v>53</v>
      </c>
      <c r="B24">
        <v>3</v>
      </c>
      <c r="C24">
        <v>0</v>
      </c>
      <c r="D24">
        <v>-8.8269999999999998E-3</v>
      </c>
      <c r="E24">
        <v>-1.5456000000000001E-3</v>
      </c>
      <c r="F24">
        <v>2.3202000000000001E-3</v>
      </c>
      <c r="G24">
        <v>2.0451000000000002E-3</v>
      </c>
      <c r="H24" s="4">
        <f>'Table 2'!D24</f>
        <v>-6.6606E-3</v>
      </c>
      <c r="K24" t="str">
        <f>"("&amp;ROUND(H21,4)&amp;")"</f>
        <v>(0.0014)</v>
      </c>
      <c r="L24" t="str">
        <f>"("&amp;ROUND(D21,4)&amp;")"</f>
        <v>(0.0038)</v>
      </c>
      <c r="M24" t="str">
        <f t="shared" ref="M24:O24" si="42">"("&amp;ROUND(E21,4)&amp;")"</f>
        <v>(0.0021)</v>
      </c>
      <c r="N24" t="str">
        <f t="shared" si="42"/>
        <v>(0.0022)</v>
      </c>
      <c r="O24" t="str">
        <f t="shared" si="42"/>
        <v>(0.0019)</v>
      </c>
      <c r="Q24" t="str">
        <f t="shared" si="2"/>
        <v xml:space="preserve"> &amp; (0.0014) &amp; (0.0038) &amp; (0.0021) &amp; (0.0022) &amp; (0.0019) \\</v>
      </c>
    </row>
    <row r="25" spans="1:17" x14ac:dyDescent="0.25">
      <c r="A25" t="s">
        <v>53</v>
      </c>
      <c r="B25">
        <v>3</v>
      </c>
      <c r="C25">
        <v>1</v>
      </c>
      <c r="D25">
        <v>6.0739000000000001E-3</v>
      </c>
      <c r="E25">
        <v>1.9162000000000001E-3</v>
      </c>
      <c r="F25">
        <v>2.1153999999999999E-3</v>
      </c>
      <c r="G25">
        <v>1.4679000000000001E-3</v>
      </c>
      <c r="H25" s="4">
        <f>'Table 2'!D25</f>
        <v>1.4448E-3</v>
      </c>
      <c r="J25" t="s">
        <v>60</v>
      </c>
      <c r="K25" s="3">
        <f>ROUND(H22,4)</f>
        <v>-1.0200000000000001E-2</v>
      </c>
      <c r="L25" s="3">
        <f>ROUND(D22,4)</f>
        <v>-1.95E-2</v>
      </c>
      <c r="M25" s="3">
        <f t="shared" ref="M25" si="43">ROUND(E22,4)</f>
        <v>-6.1000000000000004E-3</v>
      </c>
      <c r="N25" s="3">
        <f t="shared" ref="N25" si="44">ROUND(F22,4)</f>
        <v>1E-4</v>
      </c>
      <c r="O25" s="3">
        <f t="shared" ref="O25" si="45">ROUND(G22,4)</f>
        <v>-2.9999999999999997E-4</v>
      </c>
      <c r="Q25" t="str">
        <f t="shared" si="2"/>
        <v>4$-$5 &amp; -0.0102 &amp; -0.0195 &amp; -0.0061 &amp; 0.0001 &amp; -0.0003 \\</v>
      </c>
    </row>
    <row r="26" spans="1:17" x14ac:dyDescent="0.25">
      <c r="A26" t="s">
        <v>53</v>
      </c>
      <c r="B26">
        <v>4</v>
      </c>
      <c r="C26">
        <v>0</v>
      </c>
      <c r="D26">
        <v>-7.6796E-3</v>
      </c>
      <c r="E26">
        <v>5.4500000000000003E-5</v>
      </c>
      <c r="F26">
        <v>-2.0744000000000001E-3</v>
      </c>
      <c r="G26">
        <v>1.5139999999999999E-4</v>
      </c>
      <c r="H26" s="4">
        <f>'Table 2'!D26</f>
        <v>-7.0860000000000003E-3</v>
      </c>
      <c r="K26" t="str">
        <f>"("&amp;ROUND(H23,4)&amp;")"</f>
        <v>(0.0015)</v>
      </c>
      <c r="L26" t="str">
        <f>"("&amp;ROUND(D23,4)&amp;")"</f>
        <v>(0.0061)</v>
      </c>
      <c r="M26" t="str">
        <f t="shared" ref="M26" si="46">"("&amp;ROUND(E23,4)&amp;")"</f>
        <v>(0.0021)</v>
      </c>
      <c r="N26" t="str">
        <f t="shared" ref="N26" si="47">"("&amp;ROUND(F23,4)&amp;")"</f>
        <v>(0.0026)</v>
      </c>
      <c r="O26" t="str">
        <f t="shared" ref="O26" si="48">"("&amp;ROUND(G23,4)&amp;")"</f>
        <v>(0.0016)</v>
      </c>
      <c r="Q26" t="str">
        <f t="shared" si="2"/>
        <v xml:space="preserve"> &amp; (0.0015) &amp; (0.0061) &amp; (0.0021) &amp; (0.0026) &amp; (0.0016) \\</v>
      </c>
    </row>
    <row r="27" spans="1:17" x14ac:dyDescent="0.25">
      <c r="A27" t="s">
        <v>53</v>
      </c>
      <c r="B27">
        <v>4</v>
      </c>
      <c r="C27">
        <v>1</v>
      </c>
      <c r="D27">
        <v>4.8706000000000001E-3</v>
      </c>
      <c r="E27">
        <v>1.8089E-3</v>
      </c>
      <c r="F27">
        <v>1.8129000000000001E-3</v>
      </c>
      <c r="G27">
        <v>1.3465E-3</v>
      </c>
      <c r="H27" s="4">
        <f>'Table 2'!D27</f>
        <v>1.2971E-3</v>
      </c>
      <c r="J27" t="s">
        <v>61</v>
      </c>
      <c r="K27" s="3">
        <f>ROUND(H24,4)</f>
        <v>-6.7000000000000002E-3</v>
      </c>
      <c r="L27" s="3">
        <f>ROUND(D24,4)</f>
        <v>-8.8000000000000005E-3</v>
      </c>
      <c r="M27" s="3">
        <f t="shared" ref="M27" si="49">ROUND(E24,4)</f>
        <v>-1.5E-3</v>
      </c>
      <c r="N27" s="3">
        <f t="shared" ref="N27" si="50">ROUND(F24,4)</f>
        <v>2.3E-3</v>
      </c>
      <c r="O27" s="3">
        <f t="shared" ref="O27" si="51">ROUND(G24,4)</f>
        <v>2E-3</v>
      </c>
      <c r="Q27" t="str">
        <f t="shared" si="2"/>
        <v>6$-$7 &amp; -0.0067 &amp; -0.0088 &amp; -0.0015 &amp; 0.0023 &amp; 0.002 \\</v>
      </c>
    </row>
    <row r="28" spans="1:17" x14ac:dyDescent="0.25">
      <c r="A28" s="2" t="s">
        <v>82</v>
      </c>
      <c r="B28" s="2">
        <v>1</v>
      </c>
      <c r="C28" s="2">
        <v>0</v>
      </c>
      <c r="D28" s="2">
        <v>-5.8370000000000004E-4</v>
      </c>
      <c r="E28" s="2">
        <v>1.10562E-2</v>
      </c>
      <c r="F28" s="2">
        <v>1.0281800000000001E-2</v>
      </c>
      <c r="G28" s="2">
        <v>6.5298999999999999E-3</v>
      </c>
      <c r="H28" s="4">
        <f>'Table 2'!D28</f>
        <v>-1.6268500000000002E-2</v>
      </c>
      <c r="K28" t="str">
        <f>"("&amp;ROUND(H25,4)&amp;")"</f>
        <v>(0.0014)</v>
      </c>
      <c r="L28" t="str">
        <f>"("&amp;ROUND(D25,4)&amp;")"</f>
        <v>(0.0061)</v>
      </c>
      <c r="M28" t="str">
        <f t="shared" ref="M28" si="52">"("&amp;ROUND(E25,4)&amp;")"</f>
        <v>(0.0019)</v>
      </c>
      <c r="N28" t="str">
        <f t="shared" ref="N28" si="53">"("&amp;ROUND(F25,4)&amp;")"</f>
        <v>(0.0021)</v>
      </c>
      <c r="O28" t="str">
        <f t="shared" ref="O28" si="54">"("&amp;ROUND(G25,4)&amp;")"</f>
        <v>(0.0015)</v>
      </c>
      <c r="Q28" t="str">
        <f t="shared" si="2"/>
        <v xml:space="preserve"> &amp; (0.0014) &amp; (0.0061) &amp; (0.0019) &amp; (0.0021) &amp; (0.0015) \\</v>
      </c>
    </row>
    <row r="29" spans="1:17" x14ac:dyDescent="0.25">
      <c r="A29" s="2" t="s">
        <v>82</v>
      </c>
      <c r="B29" s="2">
        <v>1</v>
      </c>
      <c r="C29" s="2">
        <v>1</v>
      </c>
      <c r="D29" s="2">
        <v>1.6795E-3</v>
      </c>
      <c r="E29" s="2">
        <v>1.4266000000000001E-3</v>
      </c>
      <c r="F29" s="2">
        <v>1.6557E-3</v>
      </c>
      <c r="G29" s="2">
        <v>1.4270000000000001E-3</v>
      </c>
      <c r="H29" s="4">
        <f>'Table 2'!D29</f>
        <v>1.5575000000000001E-3</v>
      </c>
      <c r="J29" t="s">
        <v>62</v>
      </c>
      <c r="K29" s="3">
        <f>ROUND(H26,4)</f>
        <v>-7.1000000000000004E-3</v>
      </c>
      <c r="L29" s="3">
        <f>ROUND(D26,4)</f>
        <v>-7.7000000000000002E-3</v>
      </c>
      <c r="M29" s="3">
        <f t="shared" ref="M29" si="55">ROUND(E26,4)</f>
        <v>1E-4</v>
      </c>
      <c r="N29" s="3">
        <f t="shared" ref="N29" si="56">ROUND(F26,4)</f>
        <v>-2.0999999999999999E-3</v>
      </c>
      <c r="O29" s="3">
        <f t="shared" ref="O29" si="57">ROUND(G26,4)</f>
        <v>2.0000000000000001E-4</v>
      </c>
      <c r="Q29" t="str">
        <f t="shared" si="2"/>
        <v>8$-$10 &amp; -0.0071 &amp; -0.0077 &amp; 0.0001 &amp; -0.0021 &amp; 0.0002 \\</v>
      </c>
    </row>
    <row r="30" spans="1:17" x14ac:dyDescent="0.25">
      <c r="A30" s="2" t="s">
        <v>82</v>
      </c>
      <c r="B30" s="2">
        <v>2</v>
      </c>
      <c r="C30" s="2">
        <v>0</v>
      </c>
      <c r="D30" s="2">
        <v>5.0764E-3</v>
      </c>
      <c r="E30" s="2">
        <v>5.5281999999999996E-3</v>
      </c>
      <c r="F30" s="2">
        <v>7.6896999999999998E-3</v>
      </c>
      <c r="G30" s="2">
        <v>3.6002999999999999E-3</v>
      </c>
      <c r="H30" s="4">
        <f>'Table 2'!D30</f>
        <v>-4.9020000000000001E-3</v>
      </c>
      <c r="K30" t="str">
        <f>"("&amp;ROUND(H27,4)&amp;")"</f>
        <v>(0.0013)</v>
      </c>
      <c r="L30" t="str">
        <f>"("&amp;ROUND(D27,4)&amp;")"</f>
        <v>(0.0049)</v>
      </c>
      <c r="M30" t="str">
        <f t="shared" ref="M30" si="58">"("&amp;ROUND(E27,4)&amp;")"</f>
        <v>(0.0018)</v>
      </c>
      <c r="N30" t="str">
        <f t="shared" ref="N30" si="59">"("&amp;ROUND(F27,4)&amp;")"</f>
        <v>(0.0018)</v>
      </c>
      <c r="O30" t="str">
        <f t="shared" ref="O30" si="60">"("&amp;ROUND(G27,4)&amp;")"</f>
        <v>(0.0013)</v>
      </c>
      <c r="Q30" t="str">
        <f t="shared" si="2"/>
        <v xml:space="preserve"> &amp; (0.0013) &amp; (0.0049) &amp; (0.0018) &amp; (0.0018) &amp; (0.0013) \\</v>
      </c>
    </row>
    <row r="31" spans="1:17" x14ac:dyDescent="0.25">
      <c r="A31" s="2" t="s">
        <v>82</v>
      </c>
      <c r="B31" s="2">
        <v>2</v>
      </c>
      <c r="C31" s="2">
        <v>1</v>
      </c>
      <c r="D31" s="2">
        <v>2.7905999999999999E-3</v>
      </c>
      <c r="E31" s="2">
        <v>1.2473E-3</v>
      </c>
      <c r="F31" s="2">
        <v>1.7583E-3</v>
      </c>
      <c r="G31" s="2">
        <v>1.2627000000000001E-3</v>
      </c>
      <c r="H31" s="4">
        <f>'Table 2'!D31</f>
        <v>1.4104E-3</v>
      </c>
      <c r="J31" t="s">
        <v>73</v>
      </c>
      <c r="Q31" t="str">
        <f>J31</f>
        <v>\multicolumn{6}{l}{Log weeks worked:} \\</v>
      </c>
    </row>
    <row r="32" spans="1:17" x14ac:dyDescent="0.25">
      <c r="A32" s="2" t="s">
        <v>82</v>
      </c>
      <c r="B32" s="2">
        <v>3</v>
      </c>
      <c r="C32" s="2">
        <v>0</v>
      </c>
      <c r="D32" s="2">
        <v>1.4594E-3</v>
      </c>
      <c r="E32" s="2">
        <v>2.1968999999999999E-3</v>
      </c>
      <c r="F32" s="2">
        <v>2.2894999999999999E-3</v>
      </c>
      <c r="G32" s="2">
        <v>2.2969000000000002E-3</v>
      </c>
      <c r="H32" s="4">
        <f>'Table 2'!D32</f>
        <v>-6.0300000000000002E-5</v>
      </c>
      <c r="J32" t="s">
        <v>59</v>
      </c>
      <c r="K32" s="3">
        <f>ROUND(H28,4)</f>
        <v>-1.6299999999999999E-2</v>
      </c>
      <c r="L32" s="3">
        <f>ROUND(D28,4)</f>
        <v>-5.9999999999999995E-4</v>
      </c>
      <c r="M32" s="3">
        <f t="shared" ref="M32:O32" si="61">ROUND(E28,4)</f>
        <v>1.11E-2</v>
      </c>
      <c r="N32" s="3">
        <f t="shared" si="61"/>
        <v>1.03E-2</v>
      </c>
      <c r="O32" s="3">
        <f t="shared" si="61"/>
        <v>6.4999999999999997E-3</v>
      </c>
      <c r="Q32" t="str">
        <f t="shared" si="2"/>
        <v>1$-$3 &amp; -0.0163 &amp; -0.0006 &amp; 0.0111 &amp; 0.0103 &amp; 0.0065 \\</v>
      </c>
    </row>
    <row r="33" spans="1:17" x14ac:dyDescent="0.25">
      <c r="A33" s="2" t="s">
        <v>82</v>
      </c>
      <c r="B33" s="2">
        <v>3</v>
      </c>
      <c r="C33" s="2">
        <v>1</v>
      </c>
      <c r="D33" s="2">
        <v>3.0222000000000001E-3</v>
      </c>
      <c r="E33" s="2">
        <v>1.403E-3</v>
      </c>
      <c r="F33" s="2">
        <v>1.4982000000000001E-3</v>
      </c>
      <c r="G33" s="2">
        <v>1.263E-3</v>
      </c>
      <c r="H33" s="4">
        <f>'Table 2'!D33</f>
        <v>1.3063E-3</v>
      </c>
      <c r="K33" t="str">
        <f>"("&amp;ROUND(H29,4)&amp;")"</f>
        <v>(0.0016)</v>
      </c>
      <c r="L33" t="str">
        <f>"("&amp;ROUND(D29,4)&amp;")"</f>
        <v>(0.0017)</v>
      </c>
      <c r="M33" t="str">
        <f t="shared" ref="M33:O33" si="62">"("&amp;ROUND(E29,4)&amp;")"</f>
        <v>(0.0014)</v>
      </c>
      <c r="N33" t="str">
        <f t="shared" si="62"/>
        <v>(0.0017)</v>
      </c>
      <c r="O33" t="str">
        <f t="shared" si="62"/>
        <v>(0.0014)</v>
      </c>
      <c r="Q33" t="str">
        <f t="shared" si="2"/>
        <v xml:space="preserve"> &amp; (0.0016) &amp; (0.0017) &amp; (0.0014) &amp; (0.0017) &amp; (0.0014) \\</v>
      </c>
    </row>
    <row r="34" spans="1:17" x14ac:dyDescent="0.25">
      <c r="A34" s="2" t="s">
        <v>82</v>
      </c>
      <c r="B34" s="2">
        <v>4</v>
      </c>
      <c r="C34" s="2">
        <v>0</v>
      </c>
      <c r="D34" s="2">
        <v>-2.0723999999999998E-3</v>
      </c>
      <c r="E34" s="2">
        <v>1.6712999999999999E-3</v>
      </c>
      <c r="F34" s="2">
        <v>4.4372999999999999E-3</v>
      </c>
      <c r="G34" s="2">
        <v>7.2889999999999999E-4</v>
      </c>
      <c r="H34" s="4">
        <f>'Table 2'!D34</f>
        <v>-7.3530000000000004E-4</v>
      </c>
      <c r="J34" t="s">
        <v>60</v>
      </c>
      <c r="K34" s="3">
        <f>ROUND(H30,4)</f>
        <v>-4.8999999999999998E-3</v>
      </c>
      <c r="L34" s="3">
        <f>ROUND(D30,4)</f>
        <v>5.1000000000000004E-3</v>
      </c>
      <c r="M34" s="3">
        <f t="shared" ref="M34" si="63">ROUND(E30,4)</f>
        <v>5.4999999999999997E-3</v>
      </c>
      <c r="N34" s="3">
        <f t="shared" ref="N34" si="64">ROUND(F30,4)</f>
        <v>7.7000000000000002E-3</v>
      </c>
      <c r="O34" s="3">
        <f t="shared" ref="O34" si="65">ROUND(G30,4)</f>
        <v>3.5999999999999999E-3</v>
      </c>
      <c r="Q34" t="str">
        <f t="shared" si="2"/>
        <v>4$-$5 &amp; -0.0049 &amp; 0.0051 &amp; 0.0055 &amp; 0.0077 &amp; 0.0036 \\</v>
      </c>
    </row>
    <row r="35" spans="1:17" x14ac:dyDescent="0.25">
      <c r="A35" s="2" t="s">
        <v>82</v>
      </c>
      <c r="B35" s="2">
        <v>4</v>
      </c>
      <c r="C35" s="2">
        <v>1</v>
      </c>
      <c r="D35" s="2">
        <v>2.4288999999999999E-3</v>
      </c>
      <c r="E35" s="2">
        <v>1.1724000000000001E-3</v>
      </c>
      <c r="F35" s="2">
        <v>1.3163000000000001E-3</v>
      </c>
      <c r="G35" s="2">
        <v>1.0808E-3</v>
      </c>
      <c r="H35" s="4">
        <f>'Table 2'!D35</f>
        <v>1.1911999999999999E-3</v>
      </c>
      <c r="K35" t="str">
        <f>"("&amp;ROUND(H31,4)&amp;")"</f>
        <v>(0.0014)</v>
      </c>
      <c r="L35" t="str">
        <f>"("&amp;ROUND(D31,4)&amp;")"</f>
        <v>(0.0028)</v>
      </c>
      <c r="M35" t="str">
        <f t="shared" ref="M35" si="66">"("&amp;ROUND(E31,4)&amp;")"</f>
        <v>(0.0012)</v>
      </c>
      <c r="N35" t="str">
        <f t="shared" ref="N35" si="67">"("&amp;ROUND(F31,4)&amp;")"</f>
        <v>(0.0018)</v>
      </c>
      <c r="O35" t="str">
        <f t="shared" ref="O35" si="68">"("&amp;ROUND(G31,4)&amp;")"</f>
        <v>(0.0013)</v>
      </c>
      <c r="Q35" t="str">
        <f t="shared" si="2"/>
        <v xml:space="preserve"> &amp; (0.0014) &amp; (0.0028) &amp; (0.0012) &amp; (0.0018) &amp; (0.0013) \\</v>
      </c>
    </row>
    <row r="36" spans="1:17" x14ac:dyDescent="0.25">
      <c r="J36" t="s">
        <v>61</v>
      </c>
      <c r="K36" s="3">
        <f>ROUND(H32,4)</f>
        <v>-1E-4</v>
      </c>
      <c r="L36" s="3">
        <f>ROUND(D32,4)</f>
        <v>1.5E-3</v>
      </c>
      <c r="M36" s="3">
        <f t="shared" ref="M36" si="69">ROUND(E32,4)</f>
        <v>2.2000000000000001E-3</v>
      </c>
      <c r="N36" s="3">
        <f t="shared" ref="N36" si="70">ROUND(F32,4)</f>
        <v>2.3E-3</v>
      </c>
      <c r="O36" s="3">
        <f t="shared" ref="O36" si="71">ROUND(G32,4)</f>
        <v>2.3E-3</v>
      </c>
      <c r="Q36" t="str">
        <f t="shared" si="2"/>
        <v>6$-$7 &amp; -0.0001 &amp; 0.0015 &amp; 0.0022 &amp; 0.0023 &amp; 0.0023 \\</v>
      </c>
    </row>
    <row r="37" spans="1:17" x14ac:dyDescent="0.25">
      <c r="K37" t="str">
        <f>"("&amp;ROUND(H33,4)&amp;")"</f>
        <v>(0.0013)</v>
      </c>
      <c r="L37" t="str">
        <f>"("&amp;ROUND(D33,4)&amp;")"</f>
        <v>(0.003)</v>
      </c>
      <c r="M37" t="str">
        <f t="shared" ref="M37" si="72">"("&amp;ROUND(E33,4)&amp;")"</f>
        <v>(0.0014)</v>
      </c>
      <c r="N37" t="str">
        <f t="shared" ref="N37" si="73">"("&amp;ROUND(F33,4)&amp;")"</f>
        <v>(0.0015)</v>
      </c>
      <c r="O37" t="str">
        <f t="shared" ref="O37" si="74">"("&amp;ROUND(G33,4)&amp;")"</f>
        <v>(0.0013)</v>
      </c>
      <c r="Q37" t="str">
        <f t="shared" si="2"/>
        <v xml:space="preserve"> &amp; (0.0013) &amp; (0.003) &amp; (0.0014) &amp; (0.0015) &amp; (0.0013) \\</v>
      </c>
    </row>
    <row r="38" spans="1:17" x14ac:dyDescent="0.25">
      <c r="J38" t="s">
        <v>62</v>
      </c>
      <c r="K38" s="3">
        <f>ROUND(H34,4)</f>
        <v>-6.9999999999999999E-4</v>
      </c>
      <c r="L38" s="3">
        <f>ROUND(D34,4)</f>
        <v>-2.0999999999999999E-3</v>
      </c>
      <c r="M38" s="3">
        <f t="shared" ref="M38" si="75">ROUND(E34,4)</f>
        <v>1.6999999999999999E-3</v>
      </c>
      <c r="N38" s="3">
        <f t="shared" ref="N38" si="76">ROUND(F34,4)</f>
        <v>4.4000000000000003E-3</v>
      </c>
      <c r="O38" s="3">
        <f t="shared" ref="O38" si="77">ROUND(G34,4)</f>
        <v>6.9999999999999999E-4</v>
      </c>
      <c r="Q38" t="str">
        <f t="shared" si="2"/>
        <v>8$-$10 &amp; -0.0007 &amp; -0.0021 &amp; 0.0017 &amp; 0.0044 &amp; 0.0007 \\</v>
      </c>
    </row>
    <row r="39" spans="1:17" x14ac:dyDescent="0.25">
      <c r="K39" t="str">
        <f>"("&amp;ROUND(H35,4)&amp;")"</f>
        <v>(0.0012)</v>
      </c>
      <c r="L39" t="str">
        <f>"("&amp;ROUND(D35,4)&amp;")"</f>
        <v>(0.0024)</v>
      </c>
      <c r="M39" t="str">
        <f t="shared" ref="M39" si="78">"("&amp;ROUND(E35,4)&amp;")"</f>
        <v>(0.0012)</v>
      </c>
      <c r="N39" t="str">
        <f t="shared" ref="N39" si="79">"("&amp;ROUND(F35,4)&amp;")"</f>
        <v>(0.0013)</v>
      </c>
      <c r="O39" t="str">
        <f t="shared" ref="O39" si="80">"("&amp;ROUND(G35,4)&amp;")"</f>
        <v>(0.0011)</v>
      </c>
      <c r="Q39" t="str">
        <f t="shared" si="2"/>
        <v xml:space="preserve"> &amp; (0.0012) &amp; (0.0024) &amp; (0.0012) &amp; (0.0013) &amp; (0.0011) \\</v>
      </c>
    </row>
    <row r="40" spans="1:17" x14ac:dyDescent="0.25">
      <c r="Q40" t="s">
        <v>40</v>
      </c>
    </row>
    <row r="41" spans="1:17" x14ac:dyDescent="0.25">
      <c r="Q41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685D8-6F54-42EF-A328-E70E888FFEA1}">
  <dimension ref="A1:Q41"/>
  <sheetViews>
    <sheetView workbookViewId="0"/>
  </sheetViews>
  <sheetFormatPr defaultRowHeight="15" x14ac:dyDescent="0.25"/>
  <sheetData>
    <row r="1" spans="1:17" x14ac:dyDescent="0.25">
      <c r="A1" t="s">
        <v>57</v>
      </c>
      <c r="Q1" t="s">
        <v>85</v>
      </c>
    </row>
    <row r="2" spans="1:17" x14ac:dyDescent="0.25">
      <c r="Q2" t="s">
        <v>84</v>
      </c>
    </row>
    <row r="3" spans="1:17" x14ac:dyDescent="0.25">
      <c r="A3" t="s">
        <v>42</v>
      </c>
      <c r="B3" t="s">
        <v>43</v>
      </c>
      <c r="C3" t="s">
        <v>44</v>
      </c>
      <c r="D3" t="s">
        <v>78</v>
      </c>
      <c r="E3" t="s">
        <v>79</v>
      </c>
      <c r="F3" t="s">
        <v>80</v>
      </c>
      <c r="G3" t="s">
        <v>81</v>
      </c>
      <c r="H3" s="4" t="str">
        <f>'Table 2'!D3</f>
        <v>coef_all</v>
      </c>
      <c r="J3" t="s">
        <v>58</v>
      </c>
      <c r="K3" t="s">
        <v>32</v>
      </c>
      <c r="L3" t="s">
        <v>36</v>
      </c>
      <c r="M3">
        <v>12</v>
      </c>
      <c r="N3" t="s">
        <v>83</v>
      </c>
      <c r="O3" t="s">
        <v>37</v>
      </c>
      <c r="Q3" t="str">
        <f>J3&amp;" &amp; "&amp;K3&amp;" &amp; "&amp;L3&amp;" &amp; "&amp;M3&amp;" &amp; "&amp;N3&amp;" &amp; "&amp;O3&amp;" \\ \hline"</f>
        <v>Variable, Experience Group &amp; Full Sample &amp; $&lt;12$ &amp; 12 &amp; 13$-$15 &amp; $\geq16$ \\ \hline</v>
      </c>
    </row>
    <row r="4" spans="1:17" x14ac:dyDescent="0.25">
      <c r="A4" t="s">
        <v>66</v>
      </c>
      <c r="B4">
        <v>1</v>
      </c>
      <c r="C4">
        <v>0</v>
      </c>
      <c r="D4">
        <v>6.4092000000000003E-3</v>
      </c>
      <c r="E4">
        <v>3.9356E-3</v>
      </c>
      <c r="F4">
        <v>-7.7999999999999999E-5</v>
      </c>
      <c r="G4" s="5">
        <v>4.9999999999999998E-7</v>
      </c>
      <c r="H4" s="4">
        <f>'Table 3'!H4</f>
        <v>5.3717000000000001E-3</v>
      </c>
      <c r="J4" t="s">
        <v>74</v>
      </c>
      <c r="Q4" t="str">
        <f>J4</f>
        <v>\multicolumn{6}{l}{Incidence of receipt of SNAP benefits (food stamps):} \\</v>
      </c>
    </row>
    <row r="5" spans="1:17" x14ac:dyDescent="0.25">
      <c r="A5" t="s">
        <v>66</v>
      </c>
      <c r="B5">
        <v>1</v>
      </c>
      <c r="C5">
        <v>1</v>
      </c>
      <c r="D5">
        <v>1.322E-3</v>
      </c>
      <c r="E5">
        <v>9.5859999999999999E-4</v>
      </c>
      <c r="F5">
        <v>7.8980000000000001E-4</v>
      </c>
      <c r="G5">
        <v>4.7530000000000001E-4</v>
      </c>
      <c r="H5" s="4">
        <f>'Table 3'!H5</f>
        <v>1.5861E-3</v>
      </c>
      <c r="J5" t="s">
        <v>59</v>
      </c>
      <c r="K5" s="3">
        <f>ROUND(H4,4)</f>
        <v>5.4000000000000003E-3</v>
      </c>
      <c r="L5" s="3">
        <f>ROUND(D4,4)</f>
        <v>6.4000000000000003E-3</v>
      </c>
      <c r="M5" s="3">
        <f t="shared" ref="M5:O5" si="0">ROUND(E4,4)</f>
        <v>3.8999999999999998E-3</v>
      </c>
      <c r="N5" s="3">
        <f t="shared" si="0"/>
        <v>-1E-4</v>
      </c>
      <c r="O5" s="3">
        <f t="shared" si="0"/>
        <v>0</v>
      </c>
      <c r="Q5" t="str">
        <f>J5&amp;" &amp; "&amp;K5&amp;" &amp; "&amp;L5&amp;" &amp; "&amp;M5&amp;" &amp; "&amp;N5&amp;" &amp; "&amp;O5&amp;" \\"</f>
        <v>1$-$3 &amp; 0.0054 &amp; 0.0064 &amp; 0.0039 &amp; -0.0001 &amp; 0 \\</v>
      </c>
    </row>
    <row r="6" spans="1:17" x14ac:dyDescent="0.25">
      <c r="A6" t="s">
        <v>66</v>
      </c>
      <c r="B6">
        <v>2</v>
      </c>
      <c r="C6">
        <v>0</v>
      </c>
      <c r="D6">
        <v>8.1518000000000007E-3</v>
      </c>
      <c r="E6">
        <v>3.2867999999999999E-3</v>
      </c>
      <c r="F6">
        <v>-2.7520000000000002E-4</v>
      </c>
      <c r="G6">
        <v>-3.3429999999999999E-4</v>
      </c>
      <c r="H6" s="4">
        <f>'Table 3'!H6</f>
        <v>6.5985000000000002E-3</v>
      </c>
      <c r="K6" t="str">
        <f>"("&amp;ROUND(H5,4)&amp;")"</f>
        <v>(0.0016)</v>
      </c>
      <c r="L6" t="str">
        <f>"("&amp;ROUND(D5,4)&amp;")"</f>
        <v>(0.0013)</v>
      </c>
      <c r="M6" t="str">
        <f t="shared" ref="M6:O6" si="1">"("&amp;ROUND(E5,4)&amp;")"</f>
        <v>(0.001)</v>
      </c>
      <c r="N6" t="str">
        <f t="shared" si="1"/>
        <v>(0.0008)</v>
      </c>
      <c r="O6" t="str">
        <f t="shared" si="1"/>
        <v>(0.0005)</v>
      </c>
      <c r="Q6" t="str">
        <f t="shared" ref="Q6:Q39" si="2">J6&amp;" &amp; "&amp;K6&amp;" &amp; "&amp;L6&amp;" &amp; "&amp;M6&amp;" &amp; "&amp;N6&amp;" &amp; "&amp;O6&amp;" \\"</f>
        <v xml:space="preserve"> &amp; (0.0016) &amp; (0.0013) &amp; (0.001) &amp; (0.0008) &amp; (0.0005) \\</v>
      </c>
    </row>
    <row r="7" spans="1:17" x14ac:dyDescent="0.25">
      <c r="A7" t="s">
        <v>66</v>
      </c>
      <c r="B7">
        <v>2</v>
      </c>
      <c r="C7">
        <v>1</v>
      </c>
      <c r="D7">
        <v>2.1764000000000002E-3</v>
      </c>
      <c r="E7">
        <v>1.057E-3</v>
      </c>
      <c r="F7">
        <v>8.9170000000000004E-4</v>
      </c>
      <c r="G7">
        <v>4.9280000000000005E-4</v>
      </c>
      <c r="H7" s="4">
        <f>'Table 3'!H7</f>
        <v>1.8272E-3</v>
      </c>
      <c r="J7" t="s">
        <v>60</v>
      </c>
      <c r="K7" s="3">
        <f>ROUND(H6,4)</f>
        <v>6.6E-3</v>
      </c>
      <c r="L7" s="3">
        <f>ROUND(D6,4)</f>
        <v>8.2000000000000007E-3</v>
      </c>
      <c r="M7" s="3">
        <f t="shared" ref="M7:O7" si="3">ROUND(E6,4)</f>
        <v>3.3E-3</v>
      </c>
      <c r="N7" s="3">
        <f t="shared" si="3"/>
        <v>-2.9999999999999997E-4</v>
      </c>
      <c r="O7" s="3">
        <f t="shared" si="3"/>
        <v>-2.9999999999999997E-4</v>
      </c>
      <c r="Q7" t="str">
        <f t="shared" si="2"/>
        <v>4$-$5 &amp; 0.0066 &amp; 0.0082 &amp; 0.0033 &amp; -0.0003 &amp; -0.0003 \\</v>
      </c>
    </row>
    <row r="8" spans="1:17" x14ac:dyDescent="0.25">
      <c r="A8" t="s">
        <v>66</v>
      </c>
      <c r="B8">
        <v>3</v>
      </c>
      <c r="C8">
        <v>0</v>
      </c>
      <c r="D8">
        <v>1.0693599999999999E-2</v>
      </c>
      <c r="E8">
        <v>2.0371E-3</v>
      </c>
      <c r="F8">
        <v>-8.2919999999999999E-4</v>
      </c>
      <c r="G8">
        <v>2.7040000000000001E-4</v>
      </c>
      <c r="H8" s="4">
        <f>'Table 3'!H8</f>
        <v>4.2328000000000001E-3</v>
      </c>
      <c r="K8" t="str">
        <f>"("&amp;ROUND(H7,4)&amp;")"</f>
        <v>(0.0018)</v>
      </c>
      <c r="L8" t="str">
        <f>"("&amp;ROUND(D7,4)&amp;")"</f>
        <v>(0.0022)</v>
      </c>
      <c r="M8" t="str">
        <f t="shared" ref="M8:O8" si="4">"("&amp;ROUND(E7,4)&amp;")"</f>
        <v>(0.0011)</v>
      </c>
      <c r="N8" t="str">
        <f t="shared" si="4"/>
        <v>(0.0009)</v>
      </c>
      <c r="O8" t="str">
        <f t="shared" si="4"/>
        <v>(0.0005)</v>
      </c>
      <c r="Q8" t="str">
        <f t="shared" si="2"/>
        <v xml:space="preserve"> &amp; (0.0018) &amp; (0.0022) &amp; (0.0011) &amp; (0.0009) &amp; (0.0005) \\</v>
      </c>
    </row>
    <row r="9" spans="1:17" x14ac:dyDescent="0.25">
      <c r="A9" t="s">
        <v>66</v>
      </c>
      <c r="B9">
        <v>3</v>
      </c>
      <c r="C9">
        <v>1</v>
      </c>
      <c r="D9">
        <v>2.5571999999999999E-3</v>
      </c>
      <c r="E9">
        <v>1.0970000000000001E-3</v>
      </c>
      <c r="F9">
        <v>8.9439999999999995E-4</v>
      </c>
      <c r="G9">
        <v>4.459E-4</v>
      </c>
      <c r="H9" s="4">
        <f>'Table 3'!H9</f>
        <v>1.6436000000000001E-3</v>
      </c>
      <c r="J9" t="s">
        <v>61</v>
      </c>
      <c r="K9" s="3">
        <f>ROUND(H8,4)</f>
        <v>4.1999999999999997E-3</v>
      </c>
      <c r="L9" s="3">
        <f>ROUND(D8,4)</f>
        <v>1.0699999999999999E-2</v>
      </c>
      <c r="M9" s="3">
        <f t="shared" ref="M9:O9" si="5">ROUND(E8,4)</f>
        <v>2E-3</v>
      </c>
      <c r="N9" s="3">
        <f t="shared" si="5"/>
        <v>-8.0000000000000004E-4</v>
      </c>
      <c r="O9" s="3">
        <f t="shared" si="5"/>
        <v>2.9999999999999997E-4</v>
      </c>
      <c r="Q9" t="str">
        <f t="shared" si="2"/>
        <v>6$-$7 &amp; 0.0042 &amp; 0.0107 &amp; 0.002 &amp; -0.0008 &amp; 0.0003 \\</v>
      </c>
    </row>
    <row r="10" spans="1:17" x14ac:dyDescent="0.25">
      <c r="A10" t="s">
        <v>66</v>
      </c>
      <c r="B10">
        <v>4</v>
      </c>
      <c r="C10">
        <v>0</v>
      </c>
      <c r="D10">
        <v>7.3322999999999999E-3</v>
      </c>
      <c r="E10">
        <v>2.3403999999999999E-3</v>
      </c>
      <c r="F10">
        <v>2.1159999999999999E-4</v>
      </c>
      <c r="G10">
        <v>4.661E-4</v>
      </c>
      <c r="H10" s="4">
        <f>'Table 3'!H10</f>
        <v>4.8805999999999997E-3</v>
      </c>
      <c r="K10" t="str">
        <f>"("&amp;ROUND(H9,4)&amp;")"</f>
        <v>(0.0016)</v>
      </c>
      <c r="L10" t="str">
        <f>"("&amp;ROUND(D9,4)&amp;")"</f>
        <v>(0.0026)</v>
      </c>
      <c r="M10" t="str">
        <f t="shared" ref="M10:O10" si="6">"("&amp;ROUND(E9,4)&amp;")"</f>
        <v>(0.0011)</v>
      </c>
      <c r="N10" t="str">
        <f t="shared" si="6"/>
        <v>(0.0009)</v>
      </c>
      <c r="O10" t="str">
        <f t="shared" si="6"/>
        <v>(0.0004)</v>
      </c>
      <c r="Q10" t="str">
        <f t="shared" si="2"/>
        <v xml:space="preserve"> &amp; (0.0016) &amp; (0.0026) &amp; (0.0011) &amp; (0.0009) &amp; (0.0004) \\</v>
      </c>
    </row>
    <row r="11" spans="1:17" x14ac:dyDescent="0.25">
      <c r="A11" t="s">
        <v>66</v>
      </c>
      <c r="B11">
        <v>4</v>
      </c>
      <c r="C11">
        <v>1</v>
      </c>
      <c r="D11">
        <v>2.1865999999999999E-3</v>
      </c>
      <c r="E11">
        <v>1.0604E-3</v>
      </c>
      <c r="F11">
        <v>8.1740000000000003E-4</v>
      </c>
      <c r="G11">
        <v>4.0000000000000002E-4</v>
      </c>
      <c r="H11" s="4">
        <f>'Table 3'!H11</f>
        <v>1.7625E-3</v>
      </c>
      <c r="J11" t="s">
        <v>62</v>
      </c>
      <c r="K11" s="3">
        <f>ROUND(H10,4)</f>
        <v>4.8999999999999998E-3</v>
      </c>
      <c r="L11" s="3">
        <f>ROUND(D10,4)</f>
        <v>7.3000000000000001E-3</v>
      </c>
      <c r="M11" s="3">
        <f t="shared" ref="M11:O11" si="7">ROUND(E10,4)</f>
        <v>2.3E-3</v>
      </c>
      <c r="N11" s="3">
        <f t="shared" si="7"/>
        <v>2.0000000000000001E-4</v>
      </c>
      <c r="O11" s="3">
        <f t="shared" si="7"/>
        <v>5.0000000000000001E-4</v>
      </c>
      <c r="Q11" t="str">
        <f t="shared" si="2"/>
        <v>8$-$10 &amp; 0.0049 &amp; 0.0073 &amp; 0.0023 &amp; 0.0002 &amp; 0.0005 \\</v>
      </c>
    </row>
    <row r="12" spans="1:17" x14ac:dyDescent="0.25">
      <c r="A12" s="2" t="s">
        <v>67</v>
      </c>
      <c r="B12" s="2">
        <v>1</v>
      </c>
      <c r="C12" s="2">
        <v>0</v>
      </c>
      <c r="D12" s="2">
        <v>-1.0631399999999999E-2</v>
      </c>
      <c r="E12" s="2">
        <v>-1.3392299999999999E-2</v>
      </c>
      <c r="F12" s="2">
        <v>-7.6982999999999999E-3</v>
      </c>
      <c r="G12" s="2">
        <v>-2.2653999999999999E-3</v>
      </c>
      <c r="H12" s="4">
        <f>'Table 3'!H12</f>
        <v>-1.0018300000000001E-2</v>
      </c>
      <c r="K12" t="str">
        <f>"("&amp;ROUND(H11,4)&amp;")"</f>
        <v>(0.0018)</v>
      </c>
      <c r="L12" t="str">
        <f>"("&amp;ROUND(D11,4)&amp;")"</f>
        <v>(0.0022)</v>
      </c>
      <c r="M12" t="str">
        <f t="shared" ref="M12:O12" si="8">"("&amp;ROUND(E11,4)&amp;")"</f>
        <v>(0.0011)</v>
      </c>
      <c r="N12" t="str">
        <f t="shared" si="8"/>
        <v>(0.0008)</v>
      </c>
      <c r="O12" t="str">
        <f t="shared" si="8"/>
        <v>(0.0004)</v>
      </c>
      <c r="Q12" t="str">
        <f t="shared" si="2"/>
        <v xml:space="preserve"> &amp; (0.0018) &amp; (0.0022) &amp; (0.0011) &amp; (0.0008) &amp; (0.0004) \\</v>
      </c>
    </row>
    <row r="13" spans="1:17" x14ac:dyDescent="0.25">
      <c r="A13" s="2" t="s">
        <v>67</v>
      </c>
      <c r="B13" s="2">
        <v>1</v>
      </c>
      <c r="C13" s="2">
        <v>1</v>
      </c>
      <c r="D13" s="2">
        <v>1.8789E-3</v>
      </c>
      <c r="E13" s="2">
        <v>2.1361000000000002E-3</v>
      </c>
      <c r="F13" s="2">
        <v>1.872E-3</v>
      </c>
      <c r="G13" s="2">
        <v>2.0685E-3</v>
      </c>
      <c r="H13" s="4">
        <f>'Table 3'!H13</f>
        <v>2.2997999999999998E-3</v>
      </c>
      <c r="J13" t="s">
        <v>75</v>
      </c>
      <c r="Q13" t="str">
        <f>J13</f>
        <v>\multicolumn{6}{l}{Incidence of poverty:} \\</v>
      </c>
    </row>
    <row r="14" spans="1:17" x14ac:dyDescent="0.25">
      <c r="A14" s="2" t="s">
        <v>67</v>
      </c>
      <c r="B14" s="2">
        <v>2</v>
      </c>
      <c r="C14" s="2">
        <v>0</v>
      </c>
      <c r="D14" s="2">
        <v>-4.37E-4</v>
      </c>
      <c r="E14" s="2">
        <v>-8.2073000000000007E-3</v>
      </c>
      <c r="F14" s="2">
        <v>-4.7156999999999998E-3</v>
      </c>
      <c r="G14" s="2">
        <v>-9.3999999999999997E-4</v>
      </c>
      <c r="H14" s="4">
        <f>'Table 3'!H14</f>
        <v>-7.5667E-3</v>
      </c>
      <c r="J14" t="s">
        <v>59</v>
      </c>
      <c r="K14" s="3">
        <f>ROUND(H12,4)</f>
        <v>-0.01</v>
      </c>
      <c r="L14" s="3">
        <f>ROUND(D12,4)</f>
        <v>-1.06E-2</v>
      </c>
      <c r="M14" s="3">
        <f t="shared" ref="M14:O14" si="9">ROUND(E12,4)</f>
        <v>-1.34E-2</v>
      </c>
      <c r="N14" s="3">
        <f t="shared" si="9"/>
        <v>-7.7000000000000002E-3</v>
      </c>
      <c r="O14" s="3">
        <f t="shared" si="9"/>
        <v>-2.3E-3</v>
      </c>
      <c r="Q14" t="str">
        <f t="shared" si="2"/>
        <v>1$-$3 &amp; -0.01 &amp; -0.0106 &amp; -0.0134 &amp; -0.0077 &amp; -0.0023 \\</v>
      </c>
    </row>
    <row r="15" spans="1:17" x14ac:dyDescent="0.25">
      <c r="A15" s="2" t="s">
        <v>67</v>
      </c>
      <c r="B15" s="2">
        <v>2</v>
      </c>
      <c r="C15" s="2">
        <v>1</v>
      </c>
      <c r="D15" s="2">
        <v>3.1118999999999999E-3</v>
      </c>
      <c r="E15" s="2">
        <v>2.1551999999999999E-3</v>
      </c>
      <c r="F15" s="2">
        <v>2.5847000000000001E-3</v>
      </c>
      <c r="G15" s="2">
        <v>1.7457E-3</v>
      </c>
      <c r="H15" s="4">
        <f>'Table 3'!H15</f>
        <v>2.5996000000000001E-3</v>
      </c>
      <c r="K15" t="str">
        <f>"("&amp;ROUND(H13,4)&amp;")"</f>
        <v>(0.0023)</v>
      </c>
      <c r="L15" t="str">
        <f>"("&amp;ROUND(D13,4)&amp;")"</f>
        <v>(0.0019)</v>
      </c>
      <c r="M15" t="str">
        <f t="shared" ref="M15:O15" si="10">"("&amp;ROUND(E13,4)&amp;")"</f>
        <v>(0.0021)</v>
      </c>
      <c r="N15" t="str">
        <f t="shared" si="10"/>
        <v>(0.0019)</v>
      </c>
      <c r="O15" t="str">
        <f t="shared" si="10"/>
        <v>(0.0021)</v>
      </c>
      <c r="Q15" t="str">
        <f t="shared" si="2"/>
        <v xml:space="preserve"> &amp; (0.0023) &amp; (0.0019) &amp; (0.0021) &amp; (0.0019) &amp; (0.0021) \\</v>
      </c>
    </row>
    <row r="16" spans="1:17" x14ac:dyDescent="0.25">
      <c r="A16" s="2" t="s">
        <v>67</v>
      </c>
      <c r="B16" s="2">
        <v>3</v>
      </c>
      <c r="C16" s="2">
        <v>0</v>
      </c>
      <c r="D16" s="2">
        <v>-4.6858999999999998E-3</v>
      </c>
      <c r="E16" s="2">
        <v>-2.3974999999999999E-3</v>
      </c>
      <c r="F16" s="2">
        <v>3.9056E-3</v>
      </c>
      <c r="G16" s="2">
        <v>1.952E-4</v>
      </c>
      <c r="H16" s="4">
        <f>'Table 3'!H16</f>
        <v>7.9160000000000005E-4</v>
      </c>
      <c r="J16" t="s">
        <v>60</v>
      </c>
      <c r="K16" s="3">
        <f>ROUND(H14,4)</f>
        <v>-7.6E-3</v>
      </c>
      <c r="L16" s="3">
        <f>ROUND(D14,4)</f>
        <v>-4.0000000000000002E-4</v>
      </c>
      <c r="M16" s="3">
        <f t="shared" ref="M16:O16" si="11">ROUND(E14,4)</f>
        <v>-8.2000000000000007E-3</v>
      </c>
      <c r="N16" s="3">
        <f t="shared" si="11"/>
        <v>-4.7000000000000002E-3</v>
      </c>
      <c r="O16" s="3">
        <f t="shared" si="11"/>
        <v>-8.9999999999999998E-4</v>
      </c>
      <c r="Q16" t="str">
        <f t="shared" si="2"/>
        <v>4$-$5 &amp; -0.0076 &amp; -0.0004 &amp; -0.0082 &amp; -0.0047 &amp; -0.0009 \\</v>
      </c>
    </row>
    <row r="17" spans="1:17" x14ac:dyDescent="0.25">
      <c r="A17" s="2" t="s">
        <v>67</v>
      </c>
      <c r="B17" s="2">
        <v>3</v>
      </c>
      <c r="C17" s="2">
        <v>1</v>
      </c>
      <c r="D17" s="2">
        <v>3.1676E-3</v>
      </c>
      <c r="E17" s="2">
        <v>1.9164E-3</v>
      </c>
      <c r="F17" s="2">
        <v>1.9312000000000001E-3</v>
      </c>
      <c r="G17" s="2">
        <v>1.4142E-3</v>
      </c>
      <c r="H17" s="4">
        <f>'Table 3'!H17</f>
        <v>2.1900999999999999E-3</v>
      </c>
      <c r="K17" t="str">
        <f>"("&amp;ROUND(H15,4)&amp;")"</f>
        <v>(0.0026)</v>
      </c>
      <c r="L17" t="str">
        <f>"("&amp;ROUND(D15,4)&amp;")"</f>
        <v>(0.0031)</v>
      </c>
      <c r="M17" t="str">
        <f t="shared" ref="M17:O17" si="12">"("&amp;ROUND(E15,4)&amp;")"</f>
        <v>(0.0022)</v>
      </c>
      <c r="N17" t="str">
        <f t="shared" si="12"/>
        <v>(0.0026)</v>
      </c>
      <c r="O17" t="str">
        <f t="shared" si="12"/>
        <v>(0.0017)</v>
      </c>
      <c r="Q17" t="str">
        <f t="shared" si="2"/>
        <v xml:space="preserve"> &amp; (0.0026) &amp; (0.0031) &amp; (0.0022) &amp; (0.0026) &amp; (0.0017) \\</v>
      </c>
    </row>
    <row r="18" spans="1:17" x14ac:dyDescent="0.25">
      <c r="A18" s="2" t="s">
        <v>67</v>
      </c>
      <c r="B18" s="2">
        <v>4</v>
      </c>
      <c r="C18" s="2">
        <v>0</v>
      </c>
      <c r="D18" s="2">
        <v>1.3389999999999999E-3</v>
      </c>
      <c r="E18" s="2">
        <v>-2.1968999999999999E-3</v>
      </c>
      <c r="F18" s="2">
        <v>7.7629999999999995E-4</v>
      </c>
      <c r="G18" s="2">
        <v>-1.1075E-3</v>
      </c>
      <c r="H18" s="4">
        <f>'Table 3'!H18</f>
        <v>-1.0131999999999999E-3</v>
      </c>
      <c r="J18" t="s">
        <v>61</v>
      </c>
      <c r="K18" s="3">
        <f>ROUND(H16,4)</f>
        <v>8.0000000000000004E-4</v>
      </c>
      <c r="L18" s="3">
        <f>ROUND(D16,4)</f>
        <v>-4.7000000000000002E-3</v>
      </c>
      <c r="M18" s="3">
        <f t="shared" ref="M18:O18" si="13">ROUND(E16,4)</f>
        <v>-2.3999999999999998E-3</v>
      </c>
      <c r="N18" s="3">
        <f t="shared" si="13"/>
        <v>3.8999999999999998E-3</v>
      </c>
      <c r="O18" s="3">
        <f t="shared" si="13"/>
        <v>2.0000000000000001E-4</v>
      </c>
      <c r="Q18" t="str">
        <f t="shared" si="2"/>
        <v>6$-$7 &amp; 0.0008 &amp; -0.0047 &amp; -0.0024 &amp; 0.0039 &amp; 0.0002 \\</v>
      </c>
    </row>
    <row r="19" spans="1:17" x14ac:dyDescent="0.25">
      <c r="A19" s="2" t="s">
        <v>67</v>
      </c>
      <c r="B19" s="2">
        <v>4</v>
      </c>
      <c r="C19" s="2">
        <v>1</v>
      </c>
      <c r="D19" s="2">
        <v>2.4214000000000002E-3</v>
      </c>
      <c r="E19" s="2">
        <v>1.5964E-3</v>
      </c>
      <c r="F19" s="2">
        <v>1.6444999999999999E-3</v>
      </c>
      <c r="G19" s="2">
        <v>1.3377E-3</v>
      </c>
      <c r="H19" s="4">
        <f>'Table 3'!H19</f>
        <v>2.0395000000000001E-3</v>
      </c>
      <c r="K19" t="str">
        <f>"("&amp;ROUND(H17,4)&amp;")"</f>
        <v>(0.0022)</v>
      </c>
      <c r="L19" t="str">
        <f>"("&amp;ROUND(D17,4)&amp;")"</f>
        <v>(0.0032)</v>
      </c>
      <c r="M19" t="str">
        <f t="shared" ref="M19:O19" si="14">"("&amp;ROUND(E17,4)&amp;")"</f>
        <v>(0.0019)</v>
      </c>
      <c r="N19" t="str">
        <f t="shared" si="14"/>
        <v>(0.0019)</v>
      </c>
      <c r="O19" t="str">
        <f t="shared" si="14"/>
        <v>(0.0014)</v>
      </c>
      <c r="Q19" t="str">
        <f t="shared" si="2"/>
        <v xml:space="preserve"> &amp; (0.0022) &amp; (0.0032) &amp; (0.0019) &amp; (0.0019) &amp; (0.0014) \\</v>
      </c>
    </row>
    <row r="20" spans="1:17" x14ac:dyDescent="0.25">
      <c r="A20" t="s">
        <v>68</v>
      </c>
      <c r="B20">
        <v>1</v>
      </c>
      <c r="C20">
        <v>0</v>
      </c>
      <c r="D20">
        <v>1.06239E-2</v>
      </c>
      <c r="E20">
        <v>4.6588000000000003E-3</v>
      </c>
      <c r="F20">
        <v>1.3351999999999999E-3</v>
      </c>
      <c r="G20">
        <v>3.5530000000000002E-4</v>
      </c>
      <c r="H20" s="4">
        <f>'Table 3'!H20</f>
        <v>1.1158700000000001E-2</v>
      </c>
      <c r="J20" t="s">
        <v>62</v>
      </c>
      <c r="K20" s="3">
        <f>ROUND(H18,4)</f>
        <v>-1E-3</v>
      </c>
      <c r="L20" s="3">
        <f>ROUND(D18,4)</f>
        <v>1.2999999999999999E-3</v>
      </c>
      <c r="M20" s="3">
        <f t="shared" ref="M20:O20" si="15">ROUND(E18,4)</f>
        <v>-2.2000000000000001E-3</v>
      </c>
      <c r="N20" s="3">
        <f t="shared" si="15"/>
        <v>8.0000000000000004E-4</v>
      </c>
      <c r="O20" s="3">
        <f t="shared" si="15"/>
        <v>-1.1000000000000001E-3</v>
      </c>
      <c r="Q20" t="str">
        <f t="shared" si="2"/>
        <v>8$-$10 &amp; -0.001 &amp; 0.0013 &amp; -0.0022 &amp; 0.0008 &amp; -0.0011 \\</v>
      </c>
    </row>
    <row r="21" spans="1:17" x14ac:dyDescent="0.25">
      <c r="A21" t="s">
        <v>68</v>
      </c>
      <c r="B21">
        <v>1</v>
      </c>
      <c r="C21">
        <v>1</v>
      </c>
      <c r="D21">
        <v>1.3114999999999999E-3</v>
      </c>
      <c r="E21">
        <v>9.054E-4</v>
      </c>
      <c r="F21">
        <v>7.5279999999999998E-4</v>
      </c>
      <c r="G21">
        <v>4.3189999999999998E-4</v>
      </c>
      <c r="H21" s="4">
        <f>'Table 3'!H21</f>
        <v>1.7622E-3</v>
      </c>
      <c r="K21" t="str">
        <f>"("&amp;ROUND(H19,4)&amp;")"</f>
        <v>(0.002)</v>
      </c>
      <c r="L21" t="str">
        <f>"("&amp;ROUND(D19,4)&amp;")"</f>
        <v>(0.0024)</v>
      </c>
      <c r="M21" t="str">
        <f t="shared" ref="M21:O21" si="16">"("&amp;ROUND(E19,4)&amp;")"</f>
        <v>(0.0016)</v>
      </c>
      <c r="N21" t="str">
        <f t="shared" si="16"/>
        <v>(0.0016)</v>
      </c>
      <c r="O21" t="str">
        <f t="shared" si="16"/>
        <v>(0.0013)</v>
      </c>
      <c r="Q21" t="str">
        <f t="shared" si="2"/>
        <v xml:space="preserve"> &amp; (0.002) &amp; (0.0024) &amp; (0.0016) &amp; (0.0016) &amp; (0.0013) \\</v>
      </c>
    </row>
    <row r="22" spans="1:17" x14ac:dyDescent="0.25">
      <c r="A22" t="s">
        <v>68</v>
      </c>
      <c r="B22">
        <v>2</v>
      </c>
      <c r="C22">
        <v>0</v>
      </c>
      <c r="D22">
        <v>1.0552300000000001E-2</v>
      </c>
      <c r="E22">
        <v>4.1980999999999997E-3</v>
      </c>
      <c r="F22">
        <v>1.8664E-3</v>
      </c>
      <c r="G22">
        <v>3.6650000000000002E-4</v>
      </c>
      <c r="H22" s="4">
        <f>'Table 3'!H22</f>
        <v>9.5496000000000001E-3</v>
      </c>
      <c r="J22" t="s">
        <v>76</v>
      </c>
      <c r="Q22" t="str">
        <f>J22</f>
        <v>\multicolumn{6}{l}{Incidence of Medicaid receipt:} \\</v>
      </c>
    </row>
    <row r="23" spans="1:17" x14ac:dyDescent="0.25">
      <c r="A23" t="s">
        <v>68</v>
      </c>
      <c r="B23">
        <v>2</v>
      </c>
      <c r="C23">
        <v>1</v>
      </c>
      <c r="D23">
        <v>2.2821999999999999E-3</v>
      </c>
      <c r="E23">
        <v>1.0958000000000001E-3</v>
      </c>
      <c r="F23">
        <v>9.3959999999999996E-4</v>
      </c>
      <c r="G23">
        <v>3.8519999999999998E-4</v>
      </c>
      <c r="H23" s="4">
        <f>'Table 3'!H23</f>
        <v>1.9269999999999999E-3</v>
      </c>
      <c r="J23" t="s">
        <v>59</v>
      </c>
      <c r="K23" s="3">
        <f>ROUND(H20,4)</f>
        <v>1.12E-2</v>
      </c>
      <c r="L23" s="3">
        <f>ROUND(D20,4)</f>
        <v>1.06E-2</v>
      </c>
      <c r="M23" s="3">
        <f t="shared" ref="M23:O23" si="17">ROUND(E20,4)</f>
        <v>4.7000000000000002E-3</v>
      </c>
      <c r="N23" s="3">
        <f t="shared" si="17"/>
        <v>1.2999999999999999E-3</v>
      </c>
      <c r="O23" s="3">
        <f t="shared" si="17"/>
        <v>4.0000000000000002E-4</v>
      </c>
      <c r="Q23" t="str">
        <f t="shared" si="2"/>
        <v>1$-$3 &amp; 0.0112 &amp; 0.0106 &amp; 0.0047 &amp; 0.0013 &amp; 0.0004 \\</v>
      </c>
    </row>
    <row r="24" spans="1:17" x14ac:dyDescent="0.25">
      <c r="A24" t="s">
        <v>68</v>
      </c>
      <c r="B24">
        <v>3</v>
      </c>
      <c r="C24">
        <v>0</v>
      </c>
      <c r="D24">
        <v>1.27095E-2</v>
      </c>
      <c r="E24">
        <v>2.1335999999999998E-3</v>
      </c>
      <c r="F24" s="5">
        <v>-7.6799999999999993E-6</v>
      </c>
      <c r="G24">
        <v>-3.8390000000000001E-4</v>
      </c>
      <c r="H24" s="4">
        <f>'Table 3'!H24</f>
        <v>5.1097E-3</v>
      </c>
      <c r="K24" t="str">
        <f>"("&amp;ROUND(H21,4)&amp;")"</f>
        <v>(0.0018)</v>
      </c>
      <c r="L24" t="str">
        <f>"("&amp;ROUND(D21,4)&amp;")"</f>
        <v>(0.0013)</v>
      </c>
      <c r="M24" t="str">
        <f t="shared" ref="M24:O24" si="18">"("&amp;ROUND(E21,4)&amp;")"</f>
        <v>(0.0009)</v>
      </c>
      <c r="N24" t="str">
        <f t="shared" si="18"/>
        <v>(0.0008)</v>
      </c>
      <c r="O24" t="str">
        <f t="shared" si="18"/>
        <v>(0.0004)</v>
      </c>
      <c r="Q24" t="str">
        <f t="shared" si="2"/>
        <v xml:space="preserve"> &amp; (0.0018) &amp; (0.0013) &amp; (0.0009) &amp; (0.0008) &amp; (0.0004) \\</v>
      </c>
    </row>
    <row r="25" spans="1:17" x14ac:dyDescent="0.25">
      <c r="A25" t="s">
        <v>68</v>
      </c>
      <c r="B25">
        <v>3</v>
      </c>
      <c r="C25">
        <v>1</v>
      </c>
      <c r="D25">
        <v>2.7498000000000002E-3</v>
      </c>
      <c r="E25">
        <v>1.0858E-3</v>
      </c>
      <c r="F25">
        <v>8.9769999999999997E-4</v>
      </c>
      <c r="G25">
        <v>3.9990000000000002E-4</v>
      </c>
      <c r="H25" s="4">
        <f>'Table 3'!H25</f>
        <v>1.7960999999999999E-3</v>
      </c>
      <c r="J25" t="s">
        <v>60</v>
      </c>
      <c r="K25" s="3">
        <f>ROUND(H22,4)</f>
        <v>9.4999999999999998E-3</v>
      </c>
      <c r="L25" s="3">
        <f>ROUND(D22,4)</f>
        <v>1.06E-2</v>
      </c>
      <c r="M25" s="3">
        <f t="shared" ref="M25:O25" si="19">ROUND(E22,4)</f>
        <v>4.1999999999999997E-3</v>
      </c>
      <c r="N25" s="3">
        <f t="shared" si="19"/>
        <v>1.9E-3</v>
      </c>
      <c r="O25" s="3">
        <f t="shared" si="19"/>
        <v>4.0000000000000002E-4</v>
      </c>
      <c r="Q25" t="str">
        <f t="shared" si="2"/>
        <v>4$-$5 &amp; 0.0095 &amp; 0.0106 &amp; 0.0042 &amp; 0.0019 &amp; 0.0004 \\</v>
      </c>
    </row>
    <row r="26" spans="1:17" x14ac:dyDescent="0.25">
      <c r="A26" t="s">
        <v>68</v>
      </c>
      <c r="B26">
        <v>4</v>
      </c>
      <c r="C26">
        <v>0</v>
      </c>
      <c r="D26">
        <v>6.0216000000000002E-3</v>
      </c>
      <c r="E26">
        <v>1.0386E-3</v>
      </c>
      <c r="F26">
        <v>8.4400000000000005E-5</v>
      </c>
      <c r="G26">
        <v>-1.9890000000000001E-4</v>
      </c>
      <c r="H26" s="4">
        <f>'Table 3'!H26</f>
        <v>4.8951999999999997E-3</v>
      </c>
      <c r="K26" t="str">
        <f>"("&amp;ROUND(H23,4)&amp;")"</f>
        <v>(0.0019)</v>
      </c>
      <c r="L26" t="str">
        <f>"("&amp;ROUND(D23,4)&amp;")"</f>
        <v>(0.0023)</v>
      </c>
      <c r="M26" t="str">
        <f t="shared" ref="M26:O26" si="20">"("&amp;ROUND(E23,4)&amp;")"</f>
        <v>(0.0011)</v>
      </c>
      <c r="N26" t="str">
        <f t="shared" si="20"/>
        <v>(0.0009)</v>
      </c>
      <c r="O26" t="str">
        <f t="shared" si="20"/>
        <v>(0.0004)</v>
      </c>
      <c r="Q26" t="str">
        <f t="shared" si="2"/>
        <v xml:space="preserve"> &amp; (0.0019) &amp; (0.0023) &amp; (0.0011) &amp; (0.0009) &amp; (0.0004) \\</v>
      </c>
    </row>
    <row r="27" spans="1:17" x14ac:dyDescent="0.25">
      <c r="A27" t="s">
        <v>68</v>
      </c>
      <c r="B27">
        <v>4</v>
      </c>
      <c r="C27">
        <v>1</v>
      </c>
      <c r="D27">
        <v>2.3911000000000002E-3</v>
      </c>
      <c r="E27">
        <v>1.044E-3</v>
      </c>
      <c r="F27">
        <v>8.7529999999999997E-4</v>
      </c>
      <c r="G27">
        <v>3.8440000000000002E-4</v>
      </c>
      <c r="H27" s="4">
        <f>'Table 3'!H27</f>
        <v>1.774E-3</v>
      </c>
      <c r="J27" t="s">
        <v>61</v>
      </c>
      <c r="K27" s="3">
        <f>ROUND(H24,4)</f>
        <v>5.1000000000000004E-3</v>
      </c>
      <c r="L27" s="3">
        <f>ROUND(D24,4)</f>
        <v>1.2699999999999999E-2</v>
      </c>
      <c r="M27" s="3">
        <f t="shared" ref="M27:O27" si="21">ROUND(E24,4)</f>
        <v>2.0999999999999999E-3</v>
      </c>
      <c r="N27" s="3">
        <f t="shared" si="21"/>
        <v>0</v>
      </c>
      <c r="O27" s="3">
        <f t="shared" si="21"/>
        <v>-4.0000000000000002E-4</v>
      </c>
      <c r="Q27" t="str">
        <f t="shared" si="2"/>
        <v>6$-$7 &amp; 0.0051 &amp; 0.0127 &amp; 0.0021 &amp; 0 &amp; -0.0004 \\</v>
      </c>
    </row>
    <row r="28" spans="1:17" x14ac:dyDescent="0.25">
      <c r="A28" s="2" t="s">
        <v>69</v>
      </c>
      <c r="B28" s="2">
        <v>1</v>
      </c>
      <c r="C28" s="2">
        <v>0</v>
      </c>
      <c r="D28" s="2">
        <v>9.1599000000000003E-3</v>
      </c>
      <c r="E28" s="2">
        <v>8.2263000000000006E-3</v>
      </c>
      <c r="F28" s="2">
        <v>2.3410000000000002E-3</v>
      </c>
      <c r="G28" s="2">
        <v>-4.1800000000000002E-4</v>
      </c>
      <c r="H28" s="4">
        <f>'Table 3'!H28</f>
        <v>1.0682199999999999E-2</v>
      </c>
      <c r="K28" t="str">
        <f>"("&amp;ROUND(H25,4)&amp;")"</f>
        <v>(0.0018)</v>
      </c>
      <c r="L28" t="str">
        <f>"("&amp;ROUND(D25,4)&amp;")"</f>
        <v>(0.0027)</v>
      </c>
      <c r="M28" t="str">
        <f t="shared" ref="M28:O28" si="22">"("&amp;ROUND(E25,4)&amp;")"</f>
        <v>(0.0011)</v>
      </c>
      <c r="N28" t="str">
        <f t="shared" si="22"/>
        <v>(0.0009)</v>
      </c>
      <c r="O28" t="str">
        <f t="shared" si="22"/>
        <v>(0.0004)</v>
      </c>
      <c r="Q28" t="str">
        <f t="shared" si="2"/>
        <v xml:space="preserve"> &amp; (0.0018) &amp; (0.0027) &amp; (0.0011) &amp; (0.0009) &amp; (0.0004) \\</v>
      </c>
    </row>
    <row r="29" spans="1:17" x14ac:dyDescent="0.25">
      <c r="A29" s="2" t="s">
        <v>69</v>
      </c>
      <c r="B29" s="2">
        <v>1</v>
      </c>
      <c r="C29" s="2">
        <v>1</v>
      </c>
      <c r="D29" s="2">
        <v>1.2742999999999999E-3</v>
      </c>
      <c r="E29" s="2">
        <v>1.1615E-3</v>
      </c>
      <c r="F29" s="2">
        <v>1.1027999999999999E-3</v>
      </c>
      <c r="G29" s="2">
        <v>8.6209999999999998E-4</v>
      </c>
      <c r="H29" s="4">
        <f>'Table 3'!H29</f>
        <v>1.5636999999999999E-3</v>
      </c>
      <c r="J29" t="s">
        <v>62</v>
      </c>
      <c r="K29" s="3">
        <f>ROUND(H26,4)</f>
        <v>4.8999999999999998E-3</v>
      </c>
      <c r="L29" s="3">
        <f>ROUND(D26,4)</f>
        <v>6.0000000000000001E-3</v>
      </c>
      <c r="M29" s="3">
        <f t="shared" ref="M29:O29" si="23">ROUND(E26,4)</f>
        <v>1E-3</v>
      </c>
      <c r="N29" s="3">
        <f t="shared" si="23"/>
        <v>1E-4</v>
      </c>
      <c r="O29" s="3">
        <f t="shared" si="23"/>
        <v>-2.0000000000000001E-4</v>
      </c>
      <c r="Q29" t="str">
        <f t="shared" si="2"/>
        <v>8$-$10 &amp; 0.0049 &amp; 0.006 &amp; 0.001 &amp; 0.0001 &amp; -0.0002 \\</v>
      </c>
    </row>
    <row r="30" spans="1:17" x14ac:dyDescent="0.25">
      <c r="A30" s="2" t="s">
        <v>69</v>
      </c>
      <c r="B30" s="2">
        <v>2</v>
      </c>
      <c r="C30" s="2">
        <v>0</v>
      </c>
      <c r="D30" s="2">
        <v>9.3007000000000003E-3</v>
      </c>
      <c r="E30" s="2">
        <v>5.1564000000000002E-3</v>
      </c>
      <c r="F30" s="2">
        <v>2.9848000000000001E-3</v>
      </c>
      <c r="G30" s="2">
        <v>1.4139000000000001E-3</v>
      </c>
      <c r="H30" s="4">
        <f>'Table 3'!H30</f>
        <v>8.7635999999999999E-3</v>
      </c>
      <c r="K30" t="str">
        <f>"("&amp;ROUND(H27,4)&amp;")"</f>
        <v>(0.0018)</v>
      </c>
      <c r="L30" t="str">
        <f>"("&amp;ROUND(D27,4)&amp;")"</f>
        <v>(0.0024)</v>
      </c>
      <c r="M30" t="str">
        <f t="shared" ref="M30:O30" si="24">"("&amp;ROUND(E27,4)&amp;")"</f>
        <v>(0.001)</v>
      </c>
      <c r="N30" t="str">
        <f t="shared" si="24"/>
        <v>(0.0009)</v>
      </c>
      <c r="O30" t="str">
        <f t="shared" si="24"/>
        <v>(0.0004)</v>
      </c>
      <c r="Q30" t="str">
        <f t="shared" si="2"/>
        <v xml:space="preserve"> &amp; (0.0018) &amp; (0.0024) &amp; (0.001) &amp; (0.0009) &amp; (0.0004) \\</v>
      </c>
    </row>
    <row r="31" spans="1:17" x14ac:dyDescent="0.25">
      <c r="A31" s="2" t="s">
        <v>69</v>
      </c>
      <c r="B31" s="2">
        <v>2</v>
      </c>
      <c r="C31" s="2">
        <v>1</v>
      </c>
      <c r="D31" s="2">
        <v>2.4478E-3</v>
      </c>
      <c r="E31" s="2">
        <v>1.1823999999999999E-3</v>
      </c>
      <c r="F31" s="2">
        <v>1.0735E-3</v>
      </c>
      <c r="G31" s="2">
        <v>7.6009999999999999E-4</v>
      </c>
      <c r="H31" s="4">
        <f>'Table 3'!H31</f>
        <v>1.9139999999999999E-3</v>
      </c>
      <c r="J31" t="s">
        <v>77</v>
      </c>
      <c r="Q31" t="str">
        <f>J31</f>
        <v>\multicolumn{6}{l}{Incidence of receipt of private health insurance:} \\</v>
      </c>
    </row>
    <row r="32" spans="1:17" x14ac:dyDescent="0.25">
      <c r="A32" s="2" t="s">
        <v>69</v>
      </c>
      <c r="B32" s="2">
        <v>3</v>
      </c>
      <c r="C32" s="2">
        <v>0</v>
      </c>
      <c r="D32" s="2">
        <v>5.3562999999999996E-3</v>
      </c>
      <c r="E32" s="2">
        <v>3.3544E-3</v>
      </c>
      <c r="F32" s="2">
        <v>1.8799999999999999E-3</v>
      </c>
      <c r="G32" s="2">
        <v>1.3852000000000001E-3</v>
      </c>
      <c r="H32" s="4">
        <f>'Table 3'!H32</f>
        <v>3.8506999999999999E-3</v>
      </c>
      <c r="J32" t="s">
        <v>59</v>
      </c>
      <c r="K32" s="3">
        <f>ROUND(H28,4)</f>
        <v>1.0699999999999999E-2</v>
      </c>
      <c r="L32" s="3">
        <f>ROUND(D28,4)</f>
        <v>9.1999999999999998E-3</v>
      </c>
      <c r="M32" s="3">
        <f t="shared" ref="M32:O32" si="25">ROUND(E28,4)</f>
        <v>8.2000000000000007E-3</v>
      </c>
      <c r="N32" s="3">
        <f t="shared" si="25"/>
        <v>2.3E-3</v>
      </c>
      <c r="O32" s="3">
        <f t="shared" si="25"/>
        <v>-4.0000000000000002E-4</v>
      </c>
      <c r="Q32" t="str">
        <f t="shared" si="2"/>
        <v>1$-$3 &amp; 0.0107 &amp; 0.0092 &amp; 0.0082 &amp; 0.0023 &amp; -0.0004 \\</v>
      </c>
    </row>
    <row r="33" spans="1:17" x14ac:dyDescent="0.25">
      <c r="A33" s="2" t="s">
        <v>69</v>
      </c>
      <c r="B33" s="2">
        <v>3</v>
      </c>
      <c r="C33" s="2">
        <v>1</v>
      </c>
      <c r="D33" s="2">
        <v>2.7992E-3</v>
      </c>
      <c r="E33" s="2">
        <v>1.1774999999999999E-3</v>
      </c>
      <c r="F33" s="2">
        <v>1.1360999999999999E-3</v>
      </c>
      <c r="G33" s="2">
        <v>7.1730000000000003E-4</v>
      </c>
      <c r="H33" s="4">
        <f>'Table 3'!H33</f>
        <v>2.0902999999999998E-3</v>
      </c>
      <c r="K33" t="str">
        <f>"("&amp;ROUND(H29,4)&amp;")"</f>
        <v>(0.0016)</v>
      </c>
      <c r="L33" t="str">
        <f>"("&amp;ROUND(D29,4)&amp;")"</f>
        <v>(0.0013)</v>
      </c>
      <c r="M33" t="str">
        <f t="shared" ref="M33:O33" si="26">"("&amp;ROUND(E29,4)&amp;")"</f>
        <v>(0.0012)</v>
      </c>
      <c r="N33" t="str">
        <f t="shared" si="26"/>
        <v>(0.0011)</v>
      </c>
      <c r="O33" t="str">
        <f t="shared" si="26"/>
        <v>(0.0009)</v>
      </c>
      <c r="Q33" t="str">
        <f t="shared" si="2"/>
        <v xml:space="preserve"> &amp; (0.0016) &amp; (0.0013) &amp; (0.0012) &amp; (0.0011) &amp; (0.0009) \\</v>
      </c>
    </row>
    <row r="34" spans="1:17" x14ac:dyDescent="0.25">
      <c r="A34" s="2" t="s">
        <v>69</v>
      </c>
      <c r="B34" s="2">
        <v>4</v>
      </c>
      <c r="C34" s="2">
        <v>0</v>
      </c>
      <c r="D34" s="2">
        <v>5.5195000000000001E-3</v>
      </c>
      <c r="E34" s="2">
        <v>2.6516999999999999E-3</v>
      </c>
      <c r="F34" s="2">
        <v>1.5628E-3</v>
      </c>
      <c r="G34" s="2">
        <v>1.3767E-3</v>
      </c>
      <c r="H34" s="4">
        <f>'Table 3'!H34</f>
        <v>5.7321000000000004E-3</v>
      </c>
      <c r="J34" t="s">
        <v>60</v>
      </c>
      <c r="K34" s="3">
        <f>ROUND(H30,4)</f>
        <v>8.8000000000000005E-3</v>
      </c>
      <c r="L34" s="3">
        <f>ROUND(D30,4)</f>
        <v>9.2999999999999992E-3</v>
      </c>
      <c r="M34" s="3">
        <f t="shared" ref="M34:O34" si="27">ROUND(E30,4)</f>
        <v>5.1999999999999998E-3</v>
      </c>
      <c r="N34" s="3">
        <f t="shared" si="27"/>
        <v>3.0000000000000001E-3</v>
      </c>
      <c r="O34" s="3">
        <f t="shared" si="27"/>
        <v>1.4E-3</v>
      </c>
      <c r="Q34" t="str">
        <f t="shared" si="2"/>
        <v>4$-$5 &amp; 0.0088 &amp; 0.0093 &amp; 0.0052 &amp; 0.003 &amp; 0.0014 \\</v>
      </c>
    </row>
    <row r="35" spans="1:17" x14ac:dyDescent="0.25">
      <c r="A35" s="2" t="s">
        <v>69</v>
      </c>
      <c r="B35" s="2">
        <v>4</v>
      </c>
      <c r="C35" s="2">
        <v>1</v>
      </c>
      <c r="D35" s="2">
        <v>2.3798000000000001E-3</v>
      </c>
      <c r="E35" s="2">
        <v>1.0318E-3</v>
      </c>
      <c r="F35" s="2">
        <v>9.9010000000000005E-4</v>
      </c>
      <c r="G35" s="2">
        <v>6.5609999999999996E-4</v>
      </c>
      <c r="H35" s="4">
        <f>'Table 3'!H35</f>
        <v>1.7105E-3</v>
      </c>
      <c r="K35" t="str">
        <f>"("&amp;ROUND(H31,4)&amp;")"</f>
        <v>(0.0019)</v>
      </c>
      <c r="L35" t="str">
        <f>"("&amp;ROUND(D31,4)&amp;")"</f>
        <v>(0.0024)</v>
      </c>
      <c r="M35" t="str">
        <f t="shared" ref="M35:O35" si="28">"("&amp;ROUND(E31,4)&amp;")"</f>
        <v>(0.0012)</v>
      </c>
      <c r="N35" t="str">
        <f t="shared" si="28"/>
        <v>(0.0011)</v>
      </c>
      <c r="O35" t="str">
        <f t="shared" si="28"/>
        <v>(0.0008)</v>
      </c>
      <c r="Q35" t="str">
        <f t="shared" si="2"/>
        <v xml:space="preserve"> &amp; (0.0019) &amp; (0.0024) &amp; (0.0012) &amp; (0.0011) &amp; (0.0008) \\</v>
      </c>
    </row>
    <row r="36" spans="1:17" x14ac:dyDescent="0.25">
      <c r="J36" t="s">
        <v>61</v>
      </c>
      <c r="K36" s="3">
        <f>ROUND(H32,4)</f>
        <v>3.8999999999999998E-3</v>
      </c>
      <c r="L36" s="3">
        <f>ROUND(D32,4)</f>
        <v>5.4000000000000003E-3</v>
      </c>
      <c r="M36" s="3">
        <f t="shared" ref="M36:O36" si="29">ROUND(E32,4)</f>
        <v>3.3999999999999998E-3</v>
      </c>
      <c r="N36" s="3">
        <f t="shared" si="29"/>
        <v>1.9E-3</v>
      </c>
      <c r="O36" s="3">
        <f t="shared" si="29"/>
        <v>1.4E-3</v>
      </c>
      <c r="Q36" t="str">
        <f t="shared" si="2"/>
        <v>6$-$7 &amp; 0.0039 &amp; 0.0054 &amp; 0.0034 &amp; 0.0019 &amp; 0.0014 \\</v>
      </c>
    </row>
    <row r="37" spans="1:17" x14ac:dyDescent="0.25">
      <c r="K37" t="str">
        <f>"("&amp;ROUND(H33,4)&amp;")"</f>
        <v>(0.0021)</v>
      </c>
      <c r="L37" t="str">
        <f>"("&amp;ROUND(D33,4)&amp;")"</f>
        <v>(0.0028)</v>
      </c>
      <c r="M37" t="str">
        <f t="shared" ref="M37:O37" si="30">"("&amp;ROUND(E33,4)&amp;")"</f>
        <v>(0.0012)</v>
      </c>
      <c r="N37" t="str">
        <f t="shared" si="30"/>
        <v>(0.0011)</v>
      </c>
      <c r="O37" t="str">
        <f t="shared" si="30"/>
        <v>(0.0007)</v>
      </c>
      <c r="Q37" t="str">
        <f t="shared" si="2"/>
        <v xml:space="preserve"> &amp; (0.0021) &amp; (0.0028) &amp; (0.0012) &amp; (0.0011) &amp; (0.0007) \\</v>
      </c>
    </row>
    <row r="38" spans="1:17" x14ac:dyDescent="0.25">
      <c r="J38" t="s">
        <v>62</v>
      </c>
      <c r="K38" s="3">
        <f>ROUND(H34,4)</f>
        <v>5.7000000000000002E-3</v>
      </c>
      <c r="L38" s="3">
        <f>ROUND(D34,4)</f>
        <v>5.4999999999999997E-3</v>
      </c>
      <c r="M38" s="3">
        <f t="shared" ref="M38:O38" si="31">ROUND(E34,4)</f>
        <v>2.7000000000000001E-3</v>
      </c>
      <c r="N38" s="3">
        <f t="shared" si="31"/>
        <v>1.6000000000000001E-3</v>
      </c>
      <c r="O38" s="3">
        <f t="shared" si="31"/>
        <v>1.4E-3</v>
      </c>
      <c r="Q38" t="str">
        <f t="shared" si="2"/>
        <v>8$-$10 &amp; 0.0057 &amp; 0.0055 &amp; 0.0027 &amp; 0.0016 &amp; 0.0014 \\</v>
      </c>
    </row>
    <row r="39" spans="1:17" x14ac:dyDescent="0.25">
      <c r="K39" t="str">
        <f>"("&amp;ROUND(H35,4)&amp;")"</f>
        <v>(0.0017)</v>
      </c>
      <c r="L39" t="str">
        <f>"("&amp;ROUND(D35,4)&amp;")"</f>
        <v>(0.0024)</v>
      </c>
      <c r="M39" t="str">
        <f t="shared" ref="M39:O39" si="32">"("&amp;ROUND(E35,4)&amp;")"</f>
        <v>(0.001)</v>
      </c>
      <c r="N39" t="str">
        <f t="shared" si="32"/>
        <v>(0.001)</v>
      </c>
      <c r="O39" t="str">
        <f t="shared" si="32"/>
        <v>(0.0007)</v>
      </c>
      <c r="Q39" t="str">
        <f t="shared" si="2"/>
        <v xml:space="preserve"> &amp; (0.0017) &amp; (0.0024) &amp; (0.001) &amp; (0.001) &amp; (0.0007) \\</v>
      </c>
    </row>
    <row r="40" spans="1:17" x14ac:dyDescent="0.25">
      <c r="Q40" t="s">
        <v>40</v>
      </c>
    </row>
    <row r="41" spans="1:17" x14ac:dyDescent="0.25">
      <c r="Q41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</dc:creator>
  <cp:lastModifiedBy>Débora</cp:lastModifiedBy>
  <dcterms:created xsi:type="dcterms:W3CDTF">2020-10-11T01:16:48Z</dcterms:created>
  <dcterms:modified xsi:type="dcterms:W3CDTF">2020-10-11T03:15:18Z</dcterms:modified>
</cp:coreProperties>
</file>