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ad\OneDrive\Documents\UTD ITM\MIS 6326\Project\Project 2\"/>
    </mc:Choice>
  </mc:AlternateContent>
  <bookViews>
    <workbookView xWindow="1176" yWindow="0" windowWidth="20496" windowHeight="7536" firstSheet="1" activeTab="2"/>
  </bookViews>
  <sheets>
    <sheet name="Goal_Log" sheetId="12" r:id="rId1"/>
    <sheet name="Food" sheetId="2" r:id="rId2"/>
    <sheet name="Food_Log" sheetId="3" r:id="rId3"/>
    <sheet name="Exercises" sheetId="4" r:id="rId4"/>
    <sheet name="User" sheetId="1" r:id="rId5"/>
    <sheet name="Exercise_Log" sheetId="6" r:id="rId6"/>
    <sheet name="Goals" sheetId="5" r:id="rId7"/>
    <sheet name="Water_Log" sheetId="7" r:id="rId8"/>
    <sheet name="Friendlist" sheetId="8" r:id="rId9"/>
    <sheet name="Weight_Log" sheetId="9" r:id="rId10"/>
    <sheet name="Trainer" sheetId="10" r:id="rId11"/>
    <sheet name="User_Trainer" sheetId="11" r:id="rId12"/>
    <sheet name="Challange" sheetId="13" r:id="rId13"/>
  </sheets>
  <calcPr calcId="171026" concurrentCalc="0"/>
</workbook>
</file>

<file path=xl/calcChain.xml><?xml version="1.0" encoding="utf-8"?>
<calcChain xmlns="http://schemas.openxmlformats.org/spreadsheetml/2006/main">
  <c r="E13" i="9" l="1"/>
  <c r="F9" i="7"/>
  <c r="F5" i="11"/>
  <c r="G1" i="10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" i="12"/>
  <c r="G1" i="6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G15" i="12"/>
  <c r="E2" i="12"/>
  <c r="F2" i="11"/>
  <c r="F3" i="11"/>
  <c r="F4" i="11"/>
  <c r="F1" i="11"/>
  <c r="F2" i="13"/>
  <c r="F3" i="13"/>
  <c r="F1" i="13"/>
  <c r="J10" i="1"/>
  <c r="G15" i="6"/>
  <c r="G16" i="6"/>
  <c r="G17" i="6"/>
  <c r="G18" i="6"/>
  <c r="G19" i="6"/>
  <c r="G20" i="6"/>
  <c r="F17" i="6"/>
  <c r="F16" i="6"/>
  <c r="F15" i="6"/>
  <c r="E1" i="9"/>
  <c r="E2" i="9"/>
  <c r="E3" i="9"/>
  <c r="E4" i="9"/>
  <c r="E5" i="9"/>
  <c r="E6" i="9"/>
  <c r="E7" i="9"/>
  <c r="E8" i="9"/>
  <c r="E9" i="9"/>
  <c r="E10" i="9"/>
  <c r="E11" i="9"/>
  <c r="E12" i="9"/>
  <c r="E1" i="8"/>
  <c r="E2" i="8"/>
  <c r="E3" i="8"/>
  <c r="F1" i="7"/>
  <c r="F2" i="7"/>
  <c r="F3" i="7"/>
  <c r="F4" i="7"/>
  <c r="F5" i="7"/>
  <c r="F6" i="7"/>
  <c r="F7" i="7"/>
  <c r="F8" i="7"/>
  <c r="D3" i="7"/>
  <c r="D4" i="7"/>
  <c r="D5" i="7"/>
  <c r="D6" i="7"/>
  <c r="D7" i="7"/>
  <c r="D8" i="7"/>
  <c r="D2" i="7"/>
  <c r="H1" i="3"/>
  <c r="F2" i="6"/>
  <c r="G2" i="6"/>
  <c r="G3" i="6"/>
  <c r="G4" i="6"/>
  <c r="G5" i="6"/>
  <c r="G6" i="6"/>
  <c r="G7" i="6"/>
  <c r="F8" i="6"/>
  <c r="G8" i="6"/>
  <c r="G9" i="6"/>
  <c r="G10" i="6"/>
  <c r="G11" i="6"/>
  <c r="G12" i="6"/>
  <c r="G13" i="6"/>
  <c r="G14" i="6"/>
  <c r="F3" i="6"/>
  <c r="F4" i="6"/>
  <c r="F5" i="6"/>
  <c r="F6" i="6"/>
  <c r="F7" i="6"/>
  <c r="F9" i="6"/>
  <c r="F10" i="6"/>
  <c r="F11" i="6"/>
  <c r="F12" i="6"/>
  <c r="F13" i="6"/>
  <c r="F14" i="6"/>
  <c r="H2" i="3"/>
  <c r="H3" i="3"/>
  <c r="H4" i="3"/>
  <c r="H5" i="3"/>
  <c r="H6" i="3"/>
  <c r="H7" i="3"/>
  <c r="H8" i="3"/>
  <c r="H9" i="3"/>
  <c r="H10" i="3"/>
  <c r="H11" i="3"/>
  <c r="H12" i="3"/>
  <c r="H13" i="3"/>
  <c r="H1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G2" i="10"/>
  <c r="G3" i="10"/>
  <c r="G4" i="10"/>
  <c r="G5" i="10"/>
  <c r="G6" i="10"/>
  <c r="H2" i="2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1" i="5"/>
  <c r="H1" i="2"/>
  <c r="E2" i="4"/>
  <c r="E3" i="4"/>
  <c r="E4" i="4"/>
  <c r="E5" i="4"/>
  <c r="E6" i="4"/>
  <c r="E7" i="4"/>
  <c r="E1" i="4"/>
  <c r="H3" i="2"/>
  <c r="H4" i="2"/>
  <c r="H5" i="2"/>
  <c r="H6" i="2"/>
  <c r="H7" i="2"/>
  <c r="H8" i="2"/>
  <c r="H9" i="2"/>
  <c r="H10" i="2"/>
  <c r="H11" i="2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K10" i="1"/>
  <c r="J11" i="1"/>
  <c r="K11" i="1"/>
  <c r="J12" i="1"/>
  <c r="K12" i="1"/>
  <c r="J13" i="1"/>
  <c r="K13" i="1"/>
  <c r="J14" i="1"/>
  <c r="K14" i="1"/>
  <c r="J15" i="1"/>
  <c r="K15" i="1"/>
  <c r="K1" i="1"/>
</calcChain>
</file>

<file path=xl/sharedStrings.xml><?xml version="1.0" encoding="utf-8"?>
<sst xmlns="http://schemas.openxmlformats.org/spreadsheetml/2006/main" count="294" uniqueCount="146">
  <si>
    <t>User_ID</t>
  </si>
  <si>
    <t>user_name</t>
  </si>
  <si>
    <t xml:space="preserve"> Date_of_Birth</t>
  </si>
  <si>
    <t xml:space="preserve">Starting_Weight </t>
  </si>
  <si>
    <t>Height</t>
  </si>
  <si>
    <t>Country</t>
  </si>
  <si>
    <t>Zip_Code</t>
  </si>
  <si>
    <t>Goal_Weight</t>
  </si>
  <si>
    <t>Join_Date</t>
  </si>
  <si>
    <t>marshallpeak</t>
  </si>
  <si>
    <t>US</t>
  </si>
  <si>
    <t>11-11-2016</t>
  </si>
  <si>
    <t>KianaGuzman</t>
  </si>
  <si>
    <t>9-20-2016</t>
  </si>
  <si>
    <t>CarlaTruong</t>
  </si>
  <si>
    <t>10-3-2016</t>
  </si>
  <si>
    <t>JillPotts</t>
  </si>
  <si>
    <t>1-24-2017</t>
  </si>
  <si>
    <t>AmandaSchmackers</t>
  </si>
  <si>
    <t>2-21-2017</t>
  </si>
  <si>
    <t>CiaraRobledo</t>
  </si>
  <si>
    <t>1-17-2017</t>
  </si>
  <si>
    <t>JessicaNash</t>
  </si>
  <si>
    <t>2-20-2017</t>
  </si>
  <si>
    <t>MaryErickson</t>
  </si>
  <si>
    <t>4-17-2017</t>
  </si>
  <si>
    <t>CaseyPaul</t>
  </si>
  <si>
    <t>4-20-2017</t>
  </si>
  <si>
    <t>katherinelott</t>
  </si>
  <si>
    <t>4-01-2017</t>
  </si>
  <si>
    <t>RandiDavis</t>
  </si>
  <si>
    <t>3-17-2017</t>
  </si>
  <si>
    <t>DeborahTerry</t>
  </si>
  <si>
    <t xml:space="preserve">AnnMarieFahringer </t>
  </si>
  <si>
    <t>3-18-2017</t>
  </si>
  <si>
    <t>CatherineDryden</t>
  </si>
  <si>
    <t>3-19-2017</t>
  </si>
  <si>
    <t>Goal_Log_ID</t>
  </si>
  <si>
    <t>Goal_ID</t>
  </si>
  <si>
    <t>Goal_Log_Date</t>
  </si>
  <si>
    <t>Food_ ID</t>
  </si>
  <si>
    <t>Food_Name</t>
  </si>
  <si>
    <t>Calorie_Content</t>
  </si>
  <si>
    <t xml:space="preserve">Protein </t>
  </si>
  <si>
    <t>Fat</t>
  </si>
  <si>
    <t>Carbs</t>
  </si>
  <si>
    <t>Serving_ Unit</t>
  </si>
  <si>
    <t>Apple Pie</t>
  </si>
  <si>
    <t>Slice</t>
  </si>
  <si>
    <t>Banana</t>
  </si>
  <si>
    <t>Ounces</t>
  </si>
  <si>
    <t>Brownie</t>
  </si>
  <si>
    <t>Cauliflower Cooked</t>
  </si>
  <si>
    <t>Cup</t>
  </si>
  <si>
    <t>Chicken and Noodles</t>
  </si>
  <si>
    <t>Roasted Chicken</t>
  </si>
  <si>
    <t>Brown Bread</t>
  </si>
  <si>
    <t>Slices</t>
  </si>
  <si>
    <t>Dates, Chopped</t>
  </si>
  <si>
    <t>Fish Sandwich</t>
  </si>
  <si>
    <t>Grapes</t>
  </si>
  <si>
    <t>Food_Log_ID</t>
  </si>
  <si>
    <t>Food_ID</t>
  </si>
  <si>
    <t>Date</t>
  </si>
  <si>
    <t>Meal_Type</t>
  </si>
  <si>
    <t>No_of_Servings</t>
  </si>
  <si>
    <t>Lunch</t>
  </si>
  <si>
    <t>Dinner</t>
  </si>
  <si>
    <t>Breakfast</t>
  </si>
  <si>
    <t>Snacks</t>
  </si>
  <si>
    <t>Exercise_ID</t>
  </si>
  <si>
    <t>Description</t>
  </si>
  <si>
    <t>Exercise_type</t>
  </si>
  <si>
    <t>Calorie_burnt_per_minute</t>
  </si>
  <si>
    <t>Step Ups</t>
  </si>
  <si>
    <t>Cardio</t>
  </si>
  <si>
    <t>Jump Rope</t>
  </si>
  <si>
    <t>Jumping Jacks</t>
  </si>
  <si>
    <t>Swimming</t>
  </si>
  <si>
    <t>Walking, 15 Mins per KM</t>
  </si>
  <si>
    <t>Walking 10 Mins per KM</t>
  </si>
  <si>
    <t>Exercise_log_ID</t>
  </si>
  <si>
    <t xml:space="preserve">Duration </t>
  </si>
  <si>
    <t>3-20-2017</t>
  </si>
  <si>
    <t>Goal_Type</t>
  </si>
  <si>
    <t>Goal_Level</t>
  </si>
  <si>
    <t>Start_Weight_Limit</t>
  </si>
  <si>
    <t>End_weight_limit</t>
  </si>
  <si>
    <t>Daily_Calorie_Limit</t>
  </si>
  <si>
    <t>Weekly_Weight_loss_or_gain</t>
  </si>
  <si>
    <t>Lose</t>
  </si>
  <si>
    <t>Easy</t>
  </si>
  <si>
    <t>Medium</t>
  </si>
  <si>
    <t>Hard</t>
  </si>
  <si>
    <t>Maintain</t>
  </si>
  <si>
    <t>Null</t>
  </si>
  <si>
    <t>Gain</t>
  </si>
  <si>
    <t>Water_log_ID</t>
  </si>
  <si>
    <t>No_of_Cups</t>
  </si>
  <si>
    <t>User_1</t>
  </si>
  <si>
    <t>User_2</t>
  </si>
  <si>
    <t>Chat_Box_Link</t>
  </si>
  <si>
    <t>http://MyfitneesPal.com/ChatBoxURL1</t>
  </si>
  <si>
    <t>http://MyfitneesPal.com/ChatBoxURL2</t>
  </si>
  <si>
    <t>Weight_Log_ID</t>
  </si>
  <si>
    <t>Weight</t>
  </si>
  <si>
    <t>1-20-2017</t>
  </si>
  <si>
    <t>4-04-2017</t>
  </si>
  <si>
    <t>3-27-2017</t>
  </si>
  <si>
    <t>1-27-2017</t>
  </si>
  <si>
    <t>2-04-2017</t>
  </si>
  <si>
    <t>Trainer_ID</t>
  </si>
  <si>
    <t>First_Name</t>
  </si>
  <si>
    <t>Last_Name</t>
  </si>
  <si>
    <t>Exp_Years</t>
  </si>
  <si>
    <t xml:space="preserve">Margaret </t>
  </si>
  <si>
    <t>Vario</t>
  </si>
  <si>
    <t xml:space="preserve">Cinnamon  </t>
  </si>
  <si>
    <t>Detring</t>
  </si>
  <si>
    <t xml:space="preserve">Amber </t>
  </si>
  <si>
    <t>Lizarraga</t>
  </si>
  <si>
    <t>Abbey</t>
  </si>
  <si>
    <t>Broadley</t>
  </si>
  <si>
    <t>Dorothy</t>
  </si>
  <si>
    <t>Anderson</t>
  </si>
  <si>
    <t>User_trainer_ID</t>
  </si>
  <si>
    <t>Start_Date</t>
  </si>
  <si>
    <t>End_Date</t>
  </si>
  <si>
    <t>2-20-2016</t>
  </si>
  <si>
    <t>01-01-9999</t>
  </si>
  <si>
    <t>Expertise</t>
  </si>
  <si>
    <t>Nutrition and Weight management</t>
  </si>
  <si>
    <t>Certified HIIT Trainer</t>
  </si>
  <si>
    <t>Yoga, Pilates</t>
  </si>
  <si>
    <t>Aerobics Trainer</t>
  </si>
  <si>
    <t>Fitness Equipment Expert</t>
  </si>
  <si>
    <t>Challenge_ID</t>
  </si>
  <si>
    <t>Challanger</t>
  </si>
  <si>
    <t>Opponent</t>
  </si>
  <si>
    <t>4-21-2017</t>
  </si>
  <si>
    <t>4-28-2017</t>
  </si>
  <si>
    <t>2017-01-24</t>
  </si>
  <si>
    <t>2017-04-17</t>
  </si>
  <si>
    <t>2017-04-20</t>
  </si>
  <si>
    <t>3-3-2017</t>
  </si>
  <si>
    <t>PricePerPerson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</si>
</sst>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4B494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 applyAlignment="1">
      <alignment wrapText="1"/>
    </xf>
    <xf numFmtId="49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 applyNumberFormat="1"/>
    <xf numFmtId="14" fontId="3" fillId="0" borderId="0" xfId="0" applyNumberFormat="1" applyFont="1"/>
    <xf numFmtId="0" fontId="0" fillId="3" borderId="0" xfId="0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2" sqref="G2:G14"/>
    </sheetView>
  </sheetViews>
  <sheetFormatPr defaultRowHeight="14.4" x14ac:dyDescent="0.3"/>
  <cols>
    <col min="1" max="1" width="12" bestFit="1" customWidth="1"/>
    <col min="4" max="4" width="14.44140625" hidden="1" customWidth="1"/>
    <col min="5" max="5" width="10.33203125" bestFit="1" customWidth="1"/>
    <col min="6" max="6" width="11.5546875" bestFit="1" customWidth="1"/>
  </cols>
  <sheetData>
    <row r="1" spans="1:12" x14ac:dyDescent="0.3">
      <c r="A1" t="s">
        <v>37</v>
      </c>
      <c r="B1" t="s">
        <v>0</v>
      </c>
      <c r="C1" t="s">
        <v>38</v>
      </c>
      <c r="D1" t="s">
        <v>39</v>
      </c>
      <c r="E1" s="11" t="s">
        <v>39</v>
      </c>
      <c r="F1" s="11" t="s">
        <v>7</v>
      </c>
      <c r="G1" t="str">
        <f>"INSERT INTO GoalLog VALUES('"&amp;A1&amp;"','"&amp;B1&amp;"','"&amp;C1&amp;"','"&amp;TEXT(E1,"YYYY-MM-DD")&amp;"','"&amp;F1&amp;"')"</f>
        <v>INSERT INTO GoalLog VALUES('Goal_Log_ID','User_ID','Goal_ID','Goal_Log_Date','Goal_Weight')</v>
      </c>
    </row>
    <row r="2" spans="1:12" x14ac:dyDescent="0.3">
      <c r="A2">
        <v>12001</v>
      </c>
      <c r="B2">
        <v>10001</v>
      </c>
      <c r="C2">
        <v>70006</v>
      </c>
      <c r="D2" s="12" t="s">
        <v>11</v>
      </c>
      <c r="E2" t="str">
        <f>TEXT(D2,"YYYY-MM-DD")</f>
        <v>2016-11-11</v>
      </c>
      <c r="F2" s="11">
        <v>120</v>
      </c>
      <c r="G2" s="11" t="str">
        <f t="shared" ref="G2:G14" si="0">"INSERT INTO GoalLog VALUES('"&amp;A2&amp;"','"&amp;B2&amp;"','"&amp;C2&amp;"','"&amp;TEXT(E2,"YYYY-MM-DD")&amp;"','"&amp;F2&amp;"')"</f>
        <v>INSERT INTO GoalLog VALUES('12001','10001','70006','2016-11-11','120')</v>
      </c>
    </row>
    <row r="3" spans="1:12" x14ac:dyDescent="0.3">
      <c r="A3" s="11">
        <v>12002</v>
      </c>
      <c r="B3">
        <v>10002</v>
      </c>
      <c r="C3">
        <v>70011</v>
      </c>
      <c r="D3" s="2" t="s">
        <v>13</v>
      </c>
      <c r="E3" s="11" t="str">
        <f t="shared" ref="E3:E15" si="1">TEXT(D3,"YYYY-MM-DD")</f>
        <v>2016-09-20</v>
      </c>
      <c r="F3" s="11">
        <v>130</v>
      </c>
      <c r="G3" s="11" t="str">
        <f t="shared" si="0"/>
        <v>INSERT INTO GoalLog VALUES('12002','10002','70011','2016-09-20','130')</v>
      </c>
    </row>
    <row r="4" spans="1:12" x14ac:dyDescent="0.3">
      <c r="A4" s="11">
        <v>12003</v>
      </c>
      <c r="B4">
        <v>10003</v>
      </c>
      <c r="C4">
        <v>70009</v>
      </c>
      <c r="D4" s="2" t="s">
        <v>15</v>
      </c>
      <c r="E4" s="11" t="str">
        <f t="shared" si="1"/>
        <v>2016-10-03</v>
      </c>
      <c r="F4" s="11">
        <v>140</v>
      </c>
      <c r="G4" s="11" t="str">
        <f t="shared" si="0"/>
        <v>INSERT INTO GoalLog VALUES('12003','10003','70009','2016-10-03','140')</v>
      </c>
    </row>
    <row r="5" spans="1:12" x14ac:dyDescent="0.3">
      <c r="A5" s="11">
        <v>12004</v>
      </c>
      <c r="B5">
        <v>10004</v>
      </c>
      <c r="C5">
        <v>70012</v>
      </c>
      <c r="D5" s="2" t="s">
        <v>17</v>
      </c>
      <c r="E5" s="11" t="str">
        <f t="shared" si="1"/>
        <v>2017-01-24</v>
      </c>
      <c r="F5" s="11">
        <v>128</v>
      </c>
      <c r="G5" s="11" t="str">
        <f t="shared" si="0"/>
        <v>INSERT INTO GoalLog VALUES('12004','10004','70012','2017-01-24','128')</v>
      </c>
    </row>
    <row r="6" spans="1:12" x14ac:dyDescent="0.3">
      <c r="A6" s="11">
        <v>12005</v>
      </c>
      <c r="B6">
        <v>10005</v>
      </c>
      <c r="C6">
        <v>70016</v>
      </c>
      <c r="D6" s="2" t="s">
        <v>19</v>
      </c>
      <c r="E6" s="11" t="str">
        <f t="shared" si="1"/>
        <v>2017-02-21</v>
      </c>
      <c r="F6" s="11">
        <v>150</v>
      </c>
      <c r="G6" s="11" t="str">
        <f t="shared" si="0"/>
        <v>INSERT INTO GoalLog VALUES('12005','10005','70016','2017-02-21','150')</v>
      </c>
    </row>
    <row r="7" spans="1:12" x14ac:dyDescent="0.3">
      <c r="A7" s="11">
        <v>12006</v>
      </c>
      <c r="B7">
        <v>10006</v>
      </c>
      <c r="C7">
        <v>70003</v>
      </c>
      <c r="D7" s="2" t="s">
        <v>21</v>
      </c>
      <c r="E7" s="11" t="str">
        <f t="shared" si="1"/>
        <v>2017-01-17</v>
      </c>
      <c r="F7" s="11">
        <v>140</v>
      </c>
      <c r="G7" s="11" t="str">
        <f t="shared" si="0"/>
        <v>INSERT INTO GoalLog VALUES('12006','10006','70003','2017-01-17','140')</v>
      </c>
    </row>
    <row r="8" spans="1:12" x14ac:dyDescent="0.3">
      <c r="A8" s="11">
        <v>12007</v>
      </c>
      <c r="B8">
        <v>10007</v>
      </c>
      <c r="C8">
        <v>70003</v>
      </c>
      <c r="D8" s="2" t="s">
        <v>23</v>
      </c>
      <c r="E8" s="11" t="str">
        <f t="shared" si="1"/>
        <v>2017-02-20</v>
      </c>
      <c r="F8" s="11">
        <v>120</v>
      </c>
      <c r="G8" s="11" t="str">
        <f t="shared" si="0"/>
        <v>INSERT INTO GoalLog VALUES('12007','10007','70003','2017-02-20','120')</v>
      </c>
    </row>
    <row r="9" spans="1:12" x14ac:dyDescent="0.3">
      <c r="A9" s="11">
        <v>12008</v>
      </c>
      <c r="B9">
        <v>10008</v>
      </c>
      <c r="C9">
        <v>70010</v>
      </c>
      <c r="D9" s="2" t="s">
        <v>25</v>
      </c>
      <c r="E9" s="11" t="str">
        <f t="shared" si="1"/>
        <v>2017-04-17</v>
      </c>
      <c r="F9" s="11">
        <v>140</v>
      </c>
      <c r="G9" s="11" t="str">
        <f t="shared" si="0"/>
        <v>INSERT INTO GoalLog VALUES('12008','10008','70010','2017-04-17','140')</v>
      </c>
    </row>
    <row r="10" spans="1:12" x14ac:dyDescent="0.3">
      <c r="A10" s="11">
        <v>12009</v>
      </c>
      <c r="B10">
        <v>10009</v>
      </c>
      <c r="C10">
        <v>70006</v>
      </c>
      <c r="D10" s="2" t="s">
        <v>27</v>
      </c>
      <c r="E10" s="11" t="str">
        <f t="shared" si="1"/>
        <v>2017-04-20</v>
      </c>
      <c r="F10" s="11">
        <v>120</v>
      </c>
      <c r="G10" s="11" t="str">
        <f t="shared" si="0"/>
        <v>INSERT INTO GoalLog VALUES('12009','10009','70006','2017-04-20','120')</v>
      </c>
    </row>
    <row r="11" spans="1:12" x14ac:dyDescent="0.3">
      <c r="A11" s="11">
        <v>12010</v>
      </c>
      <c r="B11">
        <v>10010</v>
      </c>
      <c r="C11">
        <v>70015</v>
      </c>
      <c r="D11" s="2" t="s">
        <v>29</v>
      </c>
      <c r="E11" s="11" t="str">
        <f t="shared" si="1"/>
        <v>2017-04-01</v>
      </c>
      <c r="F11" s="11">
        <v>110</v>
      </c>
      <c r="G11" s="11" t="str">
        <f t="shared" si="0"/>
        <v>INSERT INTO GoalLog VALUES('12010','10010','70015','2017-04-01','110')</v>
      </c>
    </row>
    <row r="12" spans="1:12" x14ac:dyDescent="0.3">
      <c r="A12" s="11">
        <v>12011</v>
      </c>
      <c r="B12">
        <v>10011</v>
      </c>
      <c r="C12">
        <v>70012</v>
      </c>
      <c r="D12" s="2" t="s">
        <v>31</v>
      </c>
      <c r="E12" s="11" t="str">
        <f t="shared" si="1"/>
        <v>2017-03-17</v>
      </c>
      <c r="F12" s="11">
        <v>120</v>
      </c>
      <c r="G12" s="11" t="str">
        <f t="shared" si="0"/>
        <v>INSERT INTO GoalLog VALUES('12011','10011','70012','2017-03-17','120')</v>
      </c>
    </row>
    <row r="13" spans="1:12" x14ac:dyDescent="0.3">
      <c r="A13" s="11">
        <v>12012</v>
      </c>
      <c r="B13">
        <v>10012</v>
      </c>
      <c r="C13">
        <v>70006</v>
      </c>
      <c r="D13" s="2" t="s">
        <v>31</v>
      </c>
      <c r="E13" s="11" t="str">
        <f t="shared" si="1"/>
        <v>2017-03-17</v>
      </c>
      <c r="F13" s="11">
        <v>120</v>
      </c>
      <c r="G13" s="11" t="str">
        <f t="shared" si="0"/>
        <v>INSERT INTO GoalLog VALUES('12012','10012','70006','2017-03-17','120')</v>
      </c>
    </row>
    <row r="14" spans="1:12" x14ac:dyDescent="0.3">
      <c r="A14" s="11">
        <v>12013</v>
      </c>
      <c r="B14">
        <v>10013</v>
      </c>
      <c r="C14">
        <v>70020</v>
      </c>
      <c r="D14" s="2" t="s">
        <v>34</v>
      </c>
      <c r="E14" s="11" t="str">
        <f t="shared" si="1"/>
        <v>2017-03-18</v>
      </c>
      <c r="F14" s="11">
        <v>140</v>
      </c>
      <c r="G14" s="11" t="str">
        <f t="shared" si="0"/>
        <v>INSERT INTO GoalLog VALUES('12013','10013','70020','2017-03-18','140')</v>
      </c>
    </row>
    <row r="15" spans="1:12" x14ac:dyDescent="0.3">
      <c r="A15" s="15">
        <v>12014</v>
      </c>
      <c r="B15" s="15">
        <v>10014</v>
      </c>
      <c r="C15" s="15">
        <v>70009</v>
      </c>
      <c r="D15" s="16" t="s">
        <v>36</v>
      </c>
      <c r="E15" s="15" t="str">
        <f t="shared" si="1"/>
        <v>2017-03-19</v>
      </c>
      <c r="F15" s="11">
        <v>120</v>
      </c>
      <c r="G15" s="11" t="str">
        <f t="shared" ref="G2:G15" si="2">"INSERT INTO GoalLog VALUES('"&amp;A15&amp;"','"&amp;B15&amp;"','"&amp;C15&amp;"','"&amp;TEXT(E16,"YYYY-MM-DD")&amp;"')"</f>
        <v>INSERT INTO GoalLog VALUES('12014','10014','70009','1900-01-00')</v>
      </c>
      <c r="H15" s="15"/>
      <c r="I15" s="15"/>
      <c r="J15" s="15"/>
      <c r="K15" s="15"/>
      <c r="L15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9" sqref="A9:XFD9"/>
    </sheetView>
  </sheetViews>
  <sheetFormatPr defaultRowHeight="14.4" x14ac:dyDescent="0.3"/>
  <cols>
    <col min="4" max="4" width="9.5546875" bestFit="1" customWidth="1"/>
  </cols>
  <sheetData>
    <row r="1" spans="1:5" x14ac:dyDescent="0.3">
      <c r="A1" t="s">
        <v>104</v>
      </c>
      <c r="B1" t="s">
        <v>0</v>
      </c>
      <c r="C1" t="s">
        <v>105</v>
      </c>
      <c r="D1" t="s">
        <v>63</v>
      </c>
      <c r="E1" t="str">
        <f>"INSERT INTO WeightLog VALUES('"&amp;A1&amp;"','"&amp;B1&amp;"','"&amp;C1&amp;"','"&amp;TEXT(D1,"YYYY-MM-DD")&amp;"')"</f>
        <v>INSERT INTO WeightLog VALUES('Weight_Log_ID','User_ID','Weight','Date')</v>
      </c>
    </row>
    <row r="2" spans="1:5" x14ac:dyDescent="0.3">
      <c r="A2">
        <v>80001</v>
      </c>
      <c r="B2">
        <v>10008</v>
      </c>
      <c r="C2">
        <v>200</v>
      </c>
      <c r="D2" s="2" t="s">
        <v>27</v>
      </c>
      <c r="E2" s="11" t="str">
        <f t="shared" ref="E2:E13" si="0">"INSERT INTO WeightLog VALUES('"&amp;A2&amp;"','"&amp;B2&amp;"','"&amp;C2&amp;"','"&amp;TEXT(D2,"YYYY-MM-DD")&amp;"')"</f>
        <v>INSERT INTO WeightLog VALUES('80001','10008','200','2017-04-20')</v>
      </c>
    </row>
    <row r="3" spans="1:5" x14ac:dyDescent="0.3">
      <c r="A3">
        <v>80002</v>
      </c>
      <c r="B3">
        <v>10009</v>
      </c>
      <c r="C3">
        <v>154</v>
      </c>
      <c r="D3" s="2" t="s">
        <v>23</v>
      </c>
      <c r="E3" s="11" t="str">
        <f t="shared" si="0"/>
        <v>INSERT INTO WeightLog VALUES('80002','10009','154','2017-02-20')</v>
      </c>
    </row>
    <row r="4" spans="1:5" x14ac:dyDescent="0.3">
      <c r="A4">
        <v>80003</v>
      </c>
      <c r="B4">
        <v>10001</v>
      </c>
      <c r="C4">
        <v>162</v>
      </c>
      <c r="D4" s="2" t="s">
        <v>106</v>
      </c>
      <c r="E4" s="11" t="str">
        <f t="shared" si="0"/>
        <v>INSERT INTO WeightLog VALUES('80003','10001','162','2017-01-20')</v>
      </c>
    </row>
    <row r="5" spans="1:5" x14ac:dyDescent="0.3">
      <c r="A5">
        <v>80004</v>
      </c>
      <c r="B5">
        <v>10003</v>
      </c>
      <c r="C5">
        <v>184</v>
      </c>
      <c r="D5" s="2" t="s">
        <v>107</v>
      </c>
      <c r="E5" s="11" t="str">
        <f t="shared" si="0"/>
        <v>INSERT INTO WeightLog VALUES('80004','10003','184','2017-04-04')</v>
      </c>
    </row>
    <row r="6" spans="1:5" x14ac:dyDescent="0.3">
      <c r="A6">
        <v>80005</v>
      </c>
      <c r="B6">
        <v>10008</v>
      </c>
      <c r="C6">
        <v>204</v>
      </c>
      <c r="D6" s="2" t="s">
        <v>83</v>
      </c>
      <c r="E6" s="11" t="str">
        <f t="shared" si="0"/>
        <v>INSERT INTO WeightLog VALUES('80005','10008','204','2017-03-20')</v>
      </c>
    </row>
    <row r="7" spans="1:5" x14ac:dyDescent="0.3">
      <c r="A7">
        <v>80006</v>
      </c>
      <c r="B7">
        <v>10009</v>
      </c>
      <c r="C7">
        <v>185</v>
      </c>
      <c r="D7" s="2" t="s">
        <v>108</v>
      </c>
      <c r="E7" s="11" t="str">
        <f t="shared" si="0"/>
        <v>INSERT INTO WeightLog VALUES('80006','10009','185','2017-03-27')</v>
      </c>
    </row>
    <row r="8" spans="1:5" x14ac:dyDescent="0.3">
      <c r="A8">
        <v>80007</v>
      </c>
      <c r="B8">
        <v>10001</v>
      </c>
      <c r="C8">
        <v>160</v>
      </c>
      <c r="D8" s="2" t="s">
        <v>109</v>
      </c>
      <c r="E8" s="11" t="str">
        <f t="shared" si="0"/>
        <v>INSERT INTO WeightLog VALUES('80007','10001','160','2017-01-27')</v>
      </c>
    </row>
    <row r="9" spans="1:5" x14ac:dyDescent="0.3">
      <c r="A9">
        <v>80009</v>
      </c>
      <c r="B9">
        <v>10008</v>
      </c>
      <c r="C9">
        <v>209</v>
      </c>
      <c r="D9" s="2" t="s">
        <v>23</v>
      </c>
      <c r="E9" s="11" t="str">
        <f t="shared" si="0"/>
        <v>INSERT INTO WeightLog VALUES('80009','10008','209','2017-02-20')</v>
      </c>
    </row>
    <row r="10" spans="1:5" x14ac:dyDescent="0.3">
      <c r="A10">
        <v>80010</v>
      </c>
      <c r="B10">
        <v>10009</v>
      </c>
      <c r="C10">
        <v>144</v>
      </c>
      <c r="D10" s="2" t="s">
        <v>27</v>
      </c>
      <c r="E10" s="11" t="str">
        <f t="shared" si="0"/>
        <v>INSERT INTO WeightLog VALUES('80010','10009','144','2017-04-20')</v>
      </c>
    </row>
    <row r="11" spans="1:5" x14ac:dyDescent="0.3">
      <c r="A11">
        <v>80011</v>
      </c>
      <c r="B11">
        <v>10001</v>
      </c>
      <c r="C11">
        <v>158</v>
      </c>
      <c r="D11" s="2" t="s">
        <v>110</v>
      </c>
      <c r="E11" s="11" t="str">
        <f t="shared" si="0"/>
        <v>INSERT INTO WeightLog VALUES('80011','10001','158','2017-02-04')</v>
      </c>
    </row>
    <row r="12" spans="1:5" x14ac:dyDescent="0.3">
      <c r="A12">
        <v>80012</v>
      </c>
      <c r="B12">
        <v>10003</v>
      </c>
      <c r="C12">
        <v>186</v>
      </c>
      <c r="D12" s="2" t="s">
        <v>83</v>
      </c>
      <c r="E12" s="11" t="str">
        <f t="shared" si="0"/>
        <v>INSERT INTO WeightLog VALUES('80012','10003','186','2017-03-20')</v>
      </c>
    </row>
    <row r="13" spans="1:5" x14ac:dyDescent="0.3">
      <c r="A13" s="11">
        <v>80013</v>
      </c>
      <c r="B13">
        <v>10001</v>
      </c>
      <c r="C13">
        <v>150</v>
      </c>
      <c r="D13" s="8">
        <v>42819</v>
      </c>
      <c r="E13" s="11" t="str">
        <f t="shared" si="0"/>
        <v>INSERT INTO WeightLog VALUES('80013','10001','150','2017-03-25')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9" sqref="G9"/>
    </sheetView>
  </sheetViews>
  <sheetFormatPr defaultRowHeight="14.4" x14ac:dyDescent="0.3"/>
  <cols>
    <col min="5" max="5" width="29.6640625" style="11" bestFit="1" customWidth="1"/>
    <col min="6" max="6" width="29.6640625" style="11" customWidth="1"/>
  </cols>
  <sheetData>
    <row r="1" spans="1:7" x14ac:dyDescent="0.3">
      <c r="A1" t="s">
        <v>111</v>
      </c>
      <c r="B1" t="s">
        <v>112</v>
      </c>
      <c r="C1" t="s">
        <v>113</v>
      </c>
      <c r="D1" t="s">
        <v>114</v>
      </c>
      <c r="E1" s="11" t="s">
        <v>130</v>
      </c>
      <c r="F1" s="11" t="s">
        <v>145</v>
      </c>
      <c r="G1" t="str">
        <f>"INSERT INTO Trainer VALUES('"&amp;A1&amp;"','"&amp;B1&amp;"','"&amp;C1&amp;"','"&amp;D1&amp;"','"&amp;E1&amp;"')"</f>
        <v>INSERT INTO Trainer VALUES('Trainer_ID','First_Name','Last_Name','Exp_Years','Expertise')</v>
      </c>
    </row>
    <row r="2" spans="1:7" x14ac:dyDescent="0.3">
      <c r="A2">
        <v>90001</v>
      </c>
      <c r="B2" t="s">
        <v>115</v>
      </c>
      <c r="C2" t="s">
        <v>116</v>
      </c>
      <c r="D2">
        <v>2</v>
      </c>
      <c r="E2" s="11" t="s">
        <v>132</v>
      </c>
      <c r="F2" s="11">
        <v>50</v>
      </c>
      <c r="G2" s="11" t="str">
        <f t="shared" ref="G2:G6" si="0">"INSERT INTO Trainer VALUES('"&amp;A2&amp;"','"&amp;B2&amp;"','"&amp;C2&amp;"','"&amp;D2&amp;"','"&amp;E2&amp;"')"</f>
        <v>INSERT INTO Trainer VALUES('90001','Margaret ','Vario','2','Certified HIIT Trainer')</v>
      </c>
    </row>
    <row r="3" spans="1:7" x14ac:dyDescent="0.3">
      <c r="A3">
        <v>90002</v>
      </c>
      <c r="B3" t="s">
        <v>117</v>
      </c>
      <c r="C3" t="s">
        <v>118</v>
      </c>
      <c r="D3">
        <v>1</v>
      </c>
      <c r="E3" s="11" t="s">
        <v>131</v>
      </c>
      <c r="F3" s="11">
        <v>30</v>
      </c>
      <c r="G3" s="11" t="str">
        <f t="shared" si="0"/>
        <v>INSERT INTO Trainer VALUES('90002','Cinnamon  ','Detring','1','Nutrition and Weight management')</v>
      </c>
    </row>
    <row r="4" spans="1:7" x14ac:dyDescent="0.3">
      <c r="A4">
        <v>90003</v>
      </c>
      <c r="B4" t="s">
        <v>119</v>
      </c>
      <c r="C4" t="s">
        <v>120</v>
      </c>
      <c r="D4">
        <v>3</v>
      </c>
      <c r="E4" s="11" t="s">
        <v>133</v>
      </c>
      <c r="F4" s="11">
        <v>40</v>
      </c>
      <c r="G4" s="11" t="str">
        <f t="shared" si="0"/>
        <v>INSERT INTO Trainer VALUES('90003','Amber ','Lizarraga','3','Yoga, Pilates')</v>
      </c>
    </row>
    <row r="5" spans="1:7" x14ac:dyDescent="0.3">
      <c r="A5">
        <v>90004</v>
      </c>
      <c r="B5" t="s">
        <v>121</v>
      </c>
      <c r="C5" t="s">
        <v>122</v>
      </c>
      <c r="D5">
        <v>4</v>
      </c>
      <c r="E5" s="11" t="s">
        <v>134</v>
      </c>
      <c r="F5" s="11">
        <v>50</v>
      </c>
      <c r="G5" s="11" t="str">
        <f t="shared" si="0"/>
        <v>INSERT INTO Trainer VALUES('90004','Abbey','Broadley','4','Aerobics Trainer')</v>
      </c>
    </row>
    <row r="6" spans="1:7" x14ac:dyDescent="0.3">
      <c r="A6">
        <v>90005</v>
      </c>
      <c r="B6" t="s">
        <v>123</v>
      </c>
      <c r="C6" t="s">
        <v>124</v>
      </c>
      <c r="D6">
        <v>1</v>
      </c>
      <c r="E6" s="11" t="s">
        <v>135</v>
      </c>
      <c r="F6" s="11">
        <v>40</v>
      </c>
      <c r="G6" s="11" t="str">
        <f t="shared" si="0"/>
        <v>INSERT INTO Trainer VALUES('90005','Dorothy','Anderson','1','Fitness Equipment Expert')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4.4" x14ac:dyDescent="0.3"/>
  <cols>
    <col min="4" max="4" width="9.5546875" bestFit="1" customWidth="1"/>
    <col min="5" max="5" width="9.6640625" bestFit="1" customWidth="1"/>
    <col min="6" max="6" width="14.109375" bestFit="1" customWidth="1"/>
  </cols>
  <sheetData>
    <row r="1" spans="1:6" x14ac:dyDescent="0.3">
      <c r="A1" t="s">
        <v>125</v>
      </c>
      <c r="B1" t="s">
        <v>0</v>
      </c>
      <c r="C1" t="s">
        <v>111</v>
      </c>
      <c r="D1" t="s">
        <v>126</v>
      </c>
      <c r="E1" t="s">
        <v>127</v>
      </c>
      <c r="F1" t="str">
        <f>"INSERT INTO User_Trainer VALUES('"&amp;A1&amp;"','"&amp;B1&amp;"','"&amp;C1&amp;"','"&amp;TEXT(D1,"YYYY-MM-DD")&amp;"','"&amp;TEXT(E1,"YYYY-MM-DD")&amp;"')"</f>
        <v>INSERT INTO User_Trainer VALUES('User_trainer_ID','User_ID','Trainer_ID','Start_Date','End_Date')</v>
      </c>
    </row>
    <row r="2" spans="1:6" x14ac:dyDescent="0.3">
      <c r="A2">
        <v>11001</v>
      </c>
      <c r="B2">
        <v>10001</v>
      </c>
      <c r="C2">
        <v>90001</v>
      </c>
      <c r="D2" s="2" t="s">
        <v>128</v>
      </c>
      <c r="E2" s="8">
        <v>42846</v>
      </c>
      <c r="F2" s="11" t="str">
        <f t="shared" ref="F2:F5" si="0">"INSERT INTO User_Trainer VALUES('"&amp;A2&amp;"','"&amp;B2&amp;"','"&amp;C2&amp;"','"&amp;TEXT(D2,"YYYY-MM-DD")&amp;"','"&amp;TEXT(E2,"YYYY-MM-DD")&amp;"')"</f>
        <v>INSERT INTO User_Trainer VALUES('11001','10001','90001','2016-02-20','2017-04-21')</v>
      </c>
    </row>
    <row r="3" spans="1:6" x14ac:dyDescent="0.3">
      <c r="A3">
        <v>11002</v>
      </c>
      <c r="B3">
        <v>10002</v>
      </c>
      <c r="C3">
        <v>90002</v>
      </c>
      <c r="D3" s="2" t="s">
        <v>27</v>
      </c>
      <c r="E3" s="8">
        <v>42846</v>
      </c>
      <c r="F3" s="11" t="str">
        <f t="shared" si="0"/>
        <v>INSERT INTO User_Trainer VALUES('11002','10002','90002','2017-04-20','2017-04-21')</v>
      </c>
    </row>
    <row r="4" spans="1:6" x14ac:dyDescent="0.3">
      <c r="A4">
        <v>11003</v>
      </c>
      <c r="B4">
        <v>10003</v>
      </c>
      <c r="C4">
        <v>90003</v>
      </c>
      <c r="D4" s="2" t="s">
        <v>83</v>
      </c>
      <c r="E4" s="2" t="s">
        <v>129</v>
      </c>
      <c r="F4" s="11" t="str">
        <f t="shared" si="0"/>
        <v>INSERT INTO User_Trainer VALUES('11003','10003','90003','2017-03-20','9999-01-01')</v>
      </c>
    </row>
    <row r="5" spans="1:6" x14ac:dyDescent="0.3">
      <c r="A5" s="11">
        <v>11004</v>
      </c>
      <c r="B5" s="11">
        <v>10001</v>
      </c>
      <c r="C5" s="11">
        <v>90002</v>
      </c>
      <c r="D5" s="8">
        <v>42847</v>
      </c>
      <c r="E5" s="2" t="s">
        <v>129</v>
      </c>
      <c r="F5" s="11" t="str">
        <f t="shared" si="0"/>
        <v>INSERT INTO User_Trainer VALUES('11004','10001','90002','2017-04-22','9999-01-01')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0" sqref="C20"/>
    </sheetView>
  </sheetViews>
  <sheetFormatPr defaultRowHeight="14.4" x14ac:dyDescent="0.3"/>
  <cols>
    <col min="4" max="4" width="12.44140625" customWidth="1"/>
  </cols>
  <sheetData>
    <row r="1" spans="1:6" x14ac:dyDescent="0.3">
      <c r="A1" t="s">
        <v>136</v>
      </c>
      <c r="B1" t="s">
        <v>137</v>
      </c>
      <c r="C1" t="s">
        <v>138</v>
      </c>
      <c r="D1" t="s">
        <v>126</v>
      </c>
      <c r="E1" t="s">
        <v>127</v>
      </c>
      <c r="F1" t="str">
        <f>"INSERT INTO Challange VALUES('"&amp;A1&amp;"','"&amp;B1&amp;"','"&amp;C1&amp;"','"&amp;TEXT(D1,"YYYY-MM-DD")&amp;"','"&amp;TEXT(E1,"YYYY-MM-DD")&amp;"')"</f>
        <v>INSERT INTO Challange VALUES('Challenge_ID','Challanger','Opponent','Start_Date','End_Date')</v>
      </c>
    </row>
    <row r="2" spans="1:6" x14ac:dyDescent="0.3">
      <c r="A2">
        <v>13001</v>
      </c>
      <c r="B2" s="11">
        <v>10008</v>
      </c>
      <c r="C2" s="11">
        <v>10009</v>
      </c>
      <c r="D2" s="2" t="s">
        <v>139</v>
      </c>
      <c r="E2" s="2" t="s">
        <v>140</v>
      </c>
      <c r="F2" s="11" t="str">
        <f t="shared" ref="F2:F3" si="0">"INSERT INTO Challange VALUES('"&amp;A2&amp;"','"&amp;B2&amp;"','"&amp;C2&amp;"','"&amp;TEXT(D2,"YYYY-MM-DD")&amp;"','"&amp;TEXT(E2,"YYYY-MM-DD")&amp;"')"</f>
        <v>INSERT INTO Challange VALUES('13001','10008','10009','2017-04-21','2017-04-28')</v>
      </c>
    </row>
    <row r="3" spans="1:6" x14ac:dyDescent="0.3">
      <c r="A3" s="11">
        <v>13002</v>
      </c>
      <c r="B3" s="11">
        <v>10001</v>
      </c>
      <c r="C3" s="11">
        <v>10003</v>
      </c>
      <c r="D3" s="14">
        <v>42810</v>
      </c>
      <c r="E3" s="2" t="s">
        <v>107</v>
      </c>
      <c r="F3" s="11" t="str">
        <f t="shared" si="0"/>
        <v>INSERT INTO Challange VALUES('13002','10001','10003','2017-03-16','2017-04-04')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" sqref="E1"/>
    </sheetView>
  </sheetViews>
  <sheetFormatPr defaultRowHeight="14.4" x14ac:dyDescent="0.3"/>
  <cols>
    <col min="1" max="1" width="8.88671875" bestFit="1" customWidth="1"/>
    <col min="2" max="2" width="21.109375" bestFit="1" customWidth="1"/>
    <col min="3" max="3" width="15.6640625" bestFit="1" customWidth="1"/>
    <col min="4" max="4" width="8.109375" bestFit="1" customWidth="1"/>
    <col min="5" max="5" width="3.88671875" bestFit="1" customWidth="1"/>
    <col min="6" max="6" width="6" bestFit="1" customWidth="1"/>
    <col min="7" max="7" width="12.88671875" bestFit="1" customWidth="1"/>
  </cols>
  <sheetData>
    <row r="1" spans="1:8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tr">
        <f>"INSERT INTO Food VALUES('"&amp;A1&amp;"','"&amp;B1&amp;"','"&amp;C1&amp;"','"&amp;D1&amp;"','"&amp;E1&amp;"','"&amp;F1&amp;"','"&amp;G1&amp;"')"</f>
        <v>INSERT INTO Food VALUES('Food_ ID','Food_Name','Calorie_Content','Protein ','Fat','Carbs','Serving_ Unit')</v>
      </c>
    </row>
    <row r="2" spans="1:8" x14ac:dyDescent="0.3">
      <c r="A2">
        <v>20001</v>
      </c>
      <c r="B2" t="s">
        <v>47</v>
      </c>
      <c r="C2">
        <v>405</v>
      </c>
      <c r="D2">
        <v>3</v>
      </c>
      <c r="E2">
        <v>18</v>
      </c>
      <c r="F2">
        <v>60</v>
      </c>
      <c r="G2" t="s">
        <v>48</v>
      </c>
      <c r="H2" s="11" t="str">
        <f>"INSERT INTO Food VALUES('"&amp;A2&amp;"','"&amp;B2&amp;"','"&amp;C2&amp;"','"&amp;D2&amp;"','"&amp;E2&amp;"','"&amp;F2&amp;"','"&amp;G2&amp;"')"</f>
        <v>INSERT INTO Food VALUES('20001','Apple Pie','405','3','18','60','Slice')</v>
      </c>
    </row>
    <row r="3" spans="1:8" x14ac:dyDescent="0.3">
      <c r="A3">
        <v>20002</v>
      </c>
      <c r="B3" t="s">
        <v>49</v>
      </c>
      <c r="C3">
        <v>105</v>
      </c>
      <c r="D3">
        <v>1</v>
      </c>
      <c r="E3">
        <v>1</v>
      </c>
      <c r="F3">
        <v>27</v>
      </c>
      <c r="G3" t="s">
        <v>50</v>
      </c>
      <c r="H3" s="11" t="str">
        <f t="shared" ref="H2:H11" si="0">"INSERT INTO Food VALUES('"&amp;A3&amp;"','"&amp;B3&amp;"','"&amp;C3&amp;"','"&amp;D3&amp;"','"&amp;E3&amp;"','"&amp;F3&amp;"','"&amp;G3&amp;"')"</f>
        <v>INSERT INTO Food VALUES('20002','Banana','105','1','1','27','Ounces')</v>
      </c>
    </row>
    <row r="4" spans="1:8" x14ac:dyDescent="0.3">
      <c r="A4">
        <v>20003</v>
      </c>
      <c r="B4" t="s">
        <v>51</v>
      </c>
      <c r="C4">
        <v>95</v>
      </c>
      <c r="D4">
        <v>1</v>
      </c>
      <c r="E4">
        <v>6</v>
      </c>
      <c r="F4">
        <v>11</v>
      </c>
      <c r="G4" t="s">
        <v>48</v>
      </c>
      <c r="H4" s="11" t="str">
        <f t="shared" si="0"/>
        <v>INSERT INTO Food VALUES('20003','Brownie','95','1','6','11','Slice')</v>
      </c>
    </row>
    <row r="5" spans="1:8" x14ac:dyDescent="0.3">
      <c r="A5">
        <v>20004</v>
      </c>
      <c r="B5" t="s">
        <v>52</v>
      </c>
      <c r="C5">
        <v>30</v>
      </c>
      <c r="D5">
        <v>2</v>
      </c>
      <c r="E5">
        <v>0</v>
      </c>
      <c r="F5">
        <v>6</v>
      </c>
      <c r="G5" t="s">
        <v>53</v>
      </c>
      <c r="H5" s="11" t="str">
        <f t="shared" si="0"/>
        <v>INSERT INTO Food VALUES('20004','Cauliflower Cooked','30','2','0','6','Cup')</v>
      </c>
    </row>
    <row r="6" spans="1:8" x14ac:dyDescent="0.3">
      <c r="A6">
        <v>20005</v>
      </c>
      <c r="B6" t="s">
        <v>54</v>
      </c>
      <c r="C6">
        <v>365</v>
      </c>
      <c r="D6">
        <v>22</v>
      </c>
      <c r="E6">
        <v>18</v>
      </c>
      <c r="F6">
        <v>26</v>
      </c>
      <c r="G6" t="s">
        <v>53</v>
      </c>
      <c r="H6" s="11" t="str">
        <f t="shared" si="0"/>
        <v>INSERT INTO Food VALUES('20005','Chicken and Noodles','365','22','18','26','Cup')</v>
      </c>
    </row>
    <row r="7" spans="1:8" x14ac:dyDescent="0.3">
      <c r="A7">
        <v>20006</v>
      </c>
      <c r="B7" t="s">
        <v>55</v>
      </c>
      <c r="C7">
        <v>140</v>
      </c>
      <c r="D7">
        <v>27</v>
      </c>
      <c r="E7">
        <v>3</v>
      </c>
      <c r="F7">
        <v>0</v>
      </c>
      <c r="G7" t="s">
        <v>53</v>
      </c>
      <c r="H7" s="11" t="str">
        <f t="shared" si="0"/>
        <v>INSERT INTO Food VALUES('20006','Roasted Chicken','140','27','3','0','Cup')</v>
      </c>
    </row>
    <row r="8" spans="1:8" x14ac:dyDescent="0.3">
      <c r="A8">
        <v>20007</v>
      </c>
      <c r="B8" t="s">
        <v>56</v>
      </c>
      <c r="C8">
        <v>95</v>
      </c>
      <c r="D8">
        <v>2</v>
      </c>
      <c r="E8">
        <v>1</v>
      </c>
      <c r="F8">
        <v>21</v>
      </c>
      <c r="G8" t="s">
        <v>57</v>
      </c>
      <c r="H8" s="11" t="str">
        <f t="shared" si="0"/>
        <v>INSERT INTO Food VALUES('20007','Brown Bread','95','2','1','21','Slices')</v>
      </c>
    </row>
    <row r="9" spans="1:8" x14ac:dyDescent="0.3">
      <c r="A9">
        <v>20008</v>
      </c>
      <c r="B9" t="s">
        <v>58</v>
      </c>
      <c r="C9">
        <v>490</v>
      </c>
      <c r="D9">
        <v>4</v>
      </c>
      <c r="E9">
        <v>1</v>
      </c>
      <c r="F9">
        <v>131</v>
      </c>
      <c r="G9" t="s">
        <v>53</v>
      </c>
      <c r="H9" s="11" t="str">
        <f t="shared" si="0"/>
        <v>INSERT INTO Food VALUES('20008','Dates, Chopped','490','4','1','131','Cup')</v>
      </c>
    </row>
    <row r="10" spans="1:8" x14ac:dyDescent="0.3">
      <c r="A10">
        <v>20009</v>
      </c>
      <c r="B10" t="s">
        <v>59</v>
      </c>
      <c r="C10">
        <v>470</v>
      </c>
      <c r="D10">
        <v>18</v>
      </c>
      <c r="E10">
        <v>27</v>
      </c>
      <c r="F10">
        <v>41</v>
      </c>
      <c r="G10" t="s">
        <v>50</v>
      </c>
      <c r="H10" s="11" t="str">
        <f t="shared" si="0"/>
        <v>INSERT INTO Food VALUES('20009','Fish Sandwich','470','18','27','41','Ounces')</v>
      </c>
    </row>
    <row r="11" spans="1:8" x14ac:dyDescent="0.3">
      <c r="A11">
        <v>20010</v>
      </c>
      <c r="B11" t="s">
        <v>60</v>
      </c>
      <c r="C11">
        <v>35</v>
      </c>
      <c r="D11">
        <v>0</v>
      </c>
      <c r="E11">
        <v>0</v>
      </c>
      <c r="F11">
        <v>9</v>
      </c>
      <c r="G11" t="s">
        <v>53</v>
      </c>
      <c r="H11" s="11" t="str">
        <f t="shared" si="0"/>
        <v>INSERT INTO Food VALUES('20010','Grapes','35','0','0','9','Cup')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2" sqref="H2"/>
    </sheetView>
  </sheetViews>
  <sheetFormatPr defaultRowHeight="14.4" x14ac:dyDescent="0.3"/>
  <cols>
    <col min="3" max="3" width="8.88671875" style="11"/>
    <col min="4" max="4" width="0" hidden="1" customWidth="1"/>
    <col min="5" max="5" width="8.88671875" style="11"/>
  </cols>
  <sheetData>
    <row r="1" spans="1:8" x14ac:dyDescent="0.3">
      <c r="A1" t="s">
        <v>61</v>
      </c>
      <c r="B1" t="s">
        <v>62</v>
      </c>
      <c r="C1" s="1" t="s">
        <v>0</v>
      </c>
      <c r="D1" t="s">
        <v>63</v>
      </c>
      <c r="E1" s="11" t="s">
        <v>63</v>
      </c>
      <c r="F1" t="s">
        <v>64</v>
      </c>
      <c r="G1" t="s">
        <v>65</v>
      </c>
      <c r="H1" t="str">
        <f>"INSERT INTO FoodLog VALUES('"&amp;A1&amp;"','"&amp;B1&amp;"','"&amp;C1&amp;"','"&amp;TEXT(E1,"YYYY-MM-DD")&amp;"','"&amp;F1&amp;"','"&amp;G1&amp;"')"</f>
        <v>INSERT INTO FoodLog VALUES('Food_Log_ID','Food_ID','User_ID','Date','Meal_Type','No_of_Servings')</v>
      </c>
    </row>
    <row r="2" spans="1:8" x14ac:dyDescent="0.3">
      <c r="A2">
        <v>30001</v>
      </c>
      <c r="B2">
        <v>20004</v>
      </c>
      <c r="C2">
        <v>10003</v>
      </c>
      <c r="D2" s="13" t="s">
        <v>27</v>
      </c>
      <c r="E2" t="str">
        <f>TEXT(D2,"YYYY-MM-DD")</f>
        <v>2017-04-20</v>
      </c>
      <c r="F2" t="s">
        <v>66</v>
      </c>
      <c r="G2">
        <v>0.5</v>
      </c>
      <c r="H2" s="11" t="str">
        <f>"INSERT INTO FoodLog VALUES('"&amp;A2&amp;"','"&amp;B2&amp;"','"&amp;C2&amp;"','"&amp;TEXT(E2,"YYYY-MM-DD")&amp;"','"&amp;F2&amp;"','"&amp;G2&amp;"')"</f>
        <v>INSERT INTO FoodLog VALUES('30001','20004','10003','2017-04-20','Lunch','0.5')</v>
      </c>
    </row>
    <row r="3" spans="1:8" x14ac:dyDescent="0.3">
      <c r="A3">
        <v>30002</v>
      </c>
      <c r="B3">
        <v>20005</v>
      </c>
      <c r="C3">
        <v>10004</v>
      </c>
      <c r="D3" s="13" t="s">
        <v>19</v>
      </c>
      <c r="E3" s="11" t="str">
        <f>TEXT(D3,"YYYY-MM-DD")</f>
        <v>2017-02-21</v>
      </c>
      <c r="F3" t="s">
        <v>67</v>
      </c>
      <c r="G3">
        <v>1</v>
      </c>
      <c r="H3" s="11" t="str">
        <f t="shared" ref="H2:H14" si="0">"INSERT INTO FoodLog VALUES('"&amp;A3&amp;"','"&amp;B3&amp;"','"&amp;C3&amp;"','"&amp;TEXT(E3,"YYYY-MM-DD")&amp;"','"&amp;F3&amp;"','"&amp;G3&amp;"')"</f>
        <v>INSERT INTO FoodLog VALUES('30002','20005','10004','2017-02-21','Dinner','1')</v>
      </c>
    </row>
    <row r="4" spans="1:8" x14ac:dyDescent="0.3">
      <c r="A4">
        <v>30003</v>
      </c>
      <c r="B4">
        <v>20010</v>
      </c>
      <c r="C4">
        <v>10005</v>
      </c>
      <c r="D4" s="13" t="s">
        <v>21</v>
      </c>
      <c r="E4" s="11" t="str">
        <f>TEXT(D4,"YYYY-MM-DD")</f>
        <v>2017-01-17</v>
      </c>
      <c r="F4" t="s">
        <v>68</v>
      </c>
      <c r="G4">
        <v>2</v>
      </c>
      <c r="H4" s="11" t="str">
        <f t="shared" si="0"/>
        <v>INSERT INTO FoodLog VALUES('30003','20010','10005','2017-01-17','Breakfast','2')</v>
      </c>
    </row>
    <row r="5" spans="1:8" x14ac:dyDescent="0.3">
      <c r="A5">
        <v>30004</v>
      </c>
      <c r="B5">
        <v>20009</v>
      </c>
      <c r="C5">
        <v>10003</v>
      </c>
      <c r="D5" s="13" t="s">
        <v>27</v>
      </c>
      <c r="E5" s="11" t="str">
        <f>TEXT(D5,"YYYY-MM-DD")</f>
        <v>2017-04-20</v>
      </c>
      <c r="F5" t="s">
        <v>69</v>
      </c>
      <c r="G5">
        <v>0.5</v>
      </c>
      <c r="H5" s="11" t="str">
        <f t="shared" si="0"/>
        <v>INSERT INTO FoodLog VALUES('30004','20009','10003','2017-04-20','Snacks','0.5')</v>
      </c>
    </row>
    <row r="6" spans="1:8" x14ac:dyDescent="0.3">
      <c r="A6">
        <v>30005</v>
      </c>
      <c r="B6">
        <v>20002</v>
      </c>
      <c r="C6">
        <v>10007</v>
      </c>
      <c r="D6" s="13" t="s">
        <v>23</v>
      </c>
      <c r="E6" s="11" t="str">
        <f>TEXT(D6,"YYYY-MM-DD")</f>
        <v>2017-02-20</v>
      </c>
      <c r="F6" t="s">
        <v>66</v>
      </c>
      <c r="G6">
        <v>1</v>
      </c>
      <c r="H6" s="11" t="str">
        <f t="shared" si="0"/>
        <v>INSERT INTO FoodLog VALUES('30005','20002','10007','2017-02-20','Lunch','1')</v>
      </c>
    </row>
    <row r="7" spans="1:8" x14ac:dyDescent="0.3">
      <c r="A7">
        <v>30006</v>
      </c>
      <c r="B7">
        <v>20009</v>
      </c>
      <c r="C7">
        <v>10008</v>
      </c>
      <c r="D7" s="13" t="s">
        <v>25</v>
      </c>
      <c r="E7" s="11" t="str">
        <f>TEXT(D7,"YYYY-MM-DD")</f>
        <v>2017-04-17</v>
      </c>
      <c r="F7" t="s">
        <v>67</v>
      </c>
      <c r="G7">
        <v>2</v>
      </c>
      <c r="H7" s="11" t="str">
        <f t="shared" si="0"/>
        <v>INSERT INTO FoodLog VALUES('30006','20009','10008','2017-04-17','Dinner','2')</v>
      </c>
    </row>
    <row r="8" spans="1:8" x14ac:dyDescent="0.3">
      <c r="A8">
        <v>30007</v>
      </c>
      <c r="B8">
        <v>20010</v>
      </c>
      <c r="C8">
        <v>10003</v>
      </c>
      <c r="D8" s="13" t="s">
        <v>27</v>
      </c>
      <c r="E8" s="11" t="str">
        <f>TEXT(D8,"YYYY-MM-DD")</f>
        <v>2017-04-20</v>
      </c>
      <c r="F8" t="s">
        <v>68</v>
      </c>
      <c r="G8">
        <v>1</v>
      </c>
      <c r="H8" s="11" t="str">
        <f t="shared" si="0"/>
        <v>INSERT INTO FoodLog VALUES('30007','20010','10003','2017-04-20','Breakfast','1')</v>
      </c>
    </row>
    <row r="9" spans="1:8" x14ac:dyDescent="0.3">
      <c r="A9">
        <v>30008</v>
      </c>
      <c r="B9">
        <v>20007</v>
      </c>
      <c r="C9">
        <v>10010</v>
      </c>
      <c r="D9" s="13" t="s">
        <v>29</v>
      </c>
      <c r="E9" s="11" t="str">
        <f>TEXT(D9,"YYYY-MM-DD")</f>
        <v>2017-04-01</v>
      </c>
      <c r="F9" t="s">
        <v>69</v>
      </c>
      <c r="G9">
        <v>2</v>
      </c>
      <c r="H9" s="11" t="str">
        <f t="shared" si="0"/>
        <v>INSERT INTO FoodLog VALUES('30008','20007','10010','2017-04-01','Snacks','2')</v>
      </c>
    </row>
    <row r="10" spans="1:8" x14ac:dyDescent="0.3">
      <c r="A10">
        <v>30009</v>
      </c>
      <c r="B10">
        <v>20004</v>
      </c>
      <c r="C10">
        <v>10011</v>
      </c>
      <c r="D10" s="13" t="s">
        <v>31</v>
      </c>
      <c r="E10" s="11" t="str">
        <f>TEXT(D10,"YYYY-MM-DD")</f>
        <v>2017-03-17</v>
      </c>
      <c r="F10" t="s">
        <v>66</v>
      </c>
      <c r="G10">
        <v>0.5</v>
      </c>
      <c r="H10" s="11" t="str">
        <f t="shared" si="0"/>
        <v>INSERT INTO FoodLog VALUES('30009','20004','10011','2017-03-17','Lunch','0.5')</v>
      </c>
    </row>
    <row r="11" spans="1:8" x14ac:dyDescent="0.3">
      <c r="A11">
        <v>30010</v>
      </c>
      <c r="B11">
        <v>20005</v>
      </c>
      <c r="C11">
        <v>10003</v>
      </c>
      <c r="D11" s="13" t="s">
        <v>27</v>
      </c>
      <c r="E11" s="11" t="str">
        <f>TEXT(D11,"YYYY-MM-DD")</f>
        <v>2017-04-20</v>
      </c>
      <c r="F11" t="s">
        <v>67</v>
      </c>
      <c r="G11">
        <v>1</v>
      </c>
      <c r="H11" s="11" t="str">
        <f t="shared" si="0"/>
        <v>INSERT INTO FoodLog VALUES('30010','20005','10003','2017-04-20','Dinner','1')</v>
      </c>
    </row>
    <row r="12" spans="1:8" x14ac:dyDescent="0.3">
      <c r="A12">
        <v>30011</v>
      </c>
      <c r="B12">
        <v>20006</v>
      </c>
      <c r="C12">
        <v>10003</v>
      </c>
      <c r="D12" s="13" t="s">
        <v>27</v>
      </c>
      <c r="E12" s="11" t="str">
        <f>TEXT(D12,"YYYY-MM-DD")</f>
        <v>2017-04-20</v>
      </c>
      <c r="F12" t="s">
        <v>66</v>
      </c>
      <c r="G12">
        <v>0.5</v>
      </c>
      <c r="H12" s="11" t="str">
        <f t="shared" si="0"/>
        <v>INSERT INTO FoodLog VALUES('30011','20006','10003','2017-04-20','Lunch','0.5')</v>
      </c>
    </row>
    <row r="13" spans="1:8" x14ac:dyDescent="0.3">
      <c r="A13">
        <v>30012</v>
      </c>
      <c r="B13">
        <v>20005</v>
      </c>
      <c r="C13">
        <v>10003</v>
      </c>
      <c r="D13" s="13" t="s">
        <v>27</v>
      </c>
      <c r="E13" s="11" t="str">
        <f>TEXT(D13,"YYYY-MM-DD")</f>
        <v>2017-04-20</v>
      </c>
      <c r="F13" t="s">
        <v>67</v>
      </c>
      <c r="G13">
        <v>1</v>
      </c>
      <c r="H13" s="11" t="str">
        <f t="shared" si="0"/>
        <v>INSERT INTO FoodLog VALUES('30012','20005','10003','2017-04-20','Dinner','1')</v>
      </c>
    </row>
    <row r="14" spans="1:8" x14ac:dyDescent="0.3">
      <c r="A14">
        <v>30013</v>
      </c>
      <c r="B14">
        <v>20002</v>
      </c>
      <c r="C14">
        <v>10003</v>
      </c>
      <c r="D14" s="13" t="s">
        <v>27</v>
      </c>
      <c r="E14" s="11" t="str">
        <f>TEXT(D14,"YYYY-MM-DD")</f>
        <v>2017-04-20</v>
      </c>
      <c r="F14" t="s">
        <v>68</v>
      </c>
      <c r="G14">
        <v>2</v>
      </c>
      <c r="H14" s="11" t="str">
        <f t="shared" si="0"/>
        <v>INSERT INTO FoodLog VALUES('30013','20002','10003','2017-04-20','Breakfast','2')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8" sqref="D28"/>
    </sheetView>
  </sheetViews>
  <sheetFormatPr defaultRowHeight="14.4" x14ac:dyDescent="0.3"/>
  <cols>
    <col min="2" max="2" width="23.109375" bestFit="1" customWidth="1"/>
    <col min="3" max="3" width="13.5546875" bestFit="1" customWidth="1"/>
    <col min="4" max="4" width="25.109375" bestFit="1" customWidth="1"/>
  </cols>
  <sheetData>
    <row r="1" spans="1:5" x14ac:dyDescent="0.3">
      <c r="A1" t="s">
        <v>70</v>
      </c>
      <c r="B1" t="s">
        <v>71</v>
      </c>
      <c r="C1" t="s">
        <v>72</v>
      </c>
      <c r="D1" t="s">
        <v>73</v>
      </c>
      <c r="E1" t="str">
        <f>"INSERT INTO Exercise VALUES('"&amp;A1&amp;"','"&amp;B1&amp;"','"&amp;C1&amp;"','"&amp;D1&amp;"')"</f>
        <v>INSERT INTO Exercise VALUES('Exercise_ID','Description','Exercise_type','Calorie_burnt_per_minute')</v>
      </c>
    </row>
    <row r="2" spans="1:5" x14ac:dyDescent="0.3">
      <c r="A2">
        <v>40001</v>
      </c>
      <c r="B2" t="s">
        <v>74</v>
      </c>
      <c r="C2" t="s">
        <v>75</v>
      </c>
      <c r="D2">
        <v>11.7</v>
      </c>
      <c r="E2" s="11" t="str">
        <f t="shared" ref="E2:E7" si="0">"INSERT INTO Exercise VALUES('"&amp;A2&amp;"','"&amp;B2&amp;"','"&amp;C2&amp;"','"&amp;D2&amp;"')"</f>
        <v>INSERT INTO Exercise VALUES('40001','Step Ups','Cardio','11.7')</v>
      </c>
    </row>
    <row r="3" spans="1:5" x14ac:dyDescent="0.3">
      <c r="A3">
        <v>40002</v>
      </c>
      <c r="B3" t="s">
        <v>76</v>
      </c>
      <c r="C3" t="s">
        <v>75</v>
      </c>
      <c r="D3">
        <v>10.4</v>
      </c>
      <c r="E3" s="11" t="str">
        <f t="shared" si="0"/>
        <v>INSERT INTO Exercise VALUES('40002','Jump Rope','Cardio','10.4')</v>
      </c>
    </row>
    <row r="4" spans="1:5" x14ac:dyDescent="0.3">
      <c r="A4">
        <v>40003</v>
      </c>
      <c r="B4" t="s">
        <v>77</v>
      </c>
      <c r="C4" t="s">
        <v>75</v>
      </c>
      <c r="D4">
        <v>9.75</v>
      </c>
      <c r="E4" s="11" t="str">
        <f t="shared" si="0"/>
        <v>INSERT INTO Exercise VALUES('40003','Jumping Jacks','Cardio','9.75')</v>
      </c>
    </row>
    <row r="5" spans="1:5" x14ac:dyDescent="0.3">
      <c r="A5">
        <v>40004</v>
      </c>
      <c r="B5" t="s">
        <v>78</v>
      </c>
      <c r="C5" t="s">
        <v>75</v>
      </c>
      <c r="D5">
        <v>9.75</v>
      </c>
      <c r="E5" s="11" t="str">
        <f t="shared" si="0"/>
        <v>INSERT INTO Exercise VALUES('40004','Swimming','Cardio','9.75')</v>
      </c>
    </row>
    <row r="6" spans="1:5" x14ac:dyDescent="0.3">
      <c r="A6">
        <v>40005</v>
      </c>
      <c r="B6" t="s">
        <v>79</v>
      </c>
      <c r="C6" t="s">
        <v>75</v>
      </c>
      <c r="D6">
        <v>2</v>
      </c>
      <c r="E6" s="11" t="str">
        <f t="shared" si="0"/>
        <v>INSERT INTO Exercise VALUES('40005','Walking, 15 Mins per KM','Cardio','2')</v>
      </c>
    </row>
    <row r="7" spans="1:5" x14ac:dyDescent="0.3">
      <c r="A7">
        <v>40006</v>
      </c>
      <c r="B7" t="s">
        <v>80</v>
      </c>
      <c r="C7" t="s">
        <v>75</v>
      </c>
      <c r="D7">
        <v>3</v>
      </c>
      <c r="E7" s="11" t="str">
        <f t="shared" si="0"/>
        <v>INSERT INTO Exercise VALUES('40006','Walking 10 Mins per KM','Cardio','3')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D4" sqref="D4"/>
    </sheetView>
  </sheetViews>
  <sheetFormatPr defaultRowHeight="14.4" x14ac:dyDescent="0.3"/>
  <cols>
    <col min="1" max="1" width="11.44140625" customWidth="1"/>
    <col min="2" max="2" width="23.5546875" customWidth="1"/>
    <col min="3" max="3" width="14.6640625" customWidth="1"/>
    <col min="4" max="4" width="12.6640625" customWidth="1"/>
    <col min="5" max="5" width="16.109375" customWidth="1"/>
    <col min="9" max="9" width="10.88671875" hidden="1" customWidth="1"/>
    <col min="10" max="10" width="10.5546875" bestFit="1" customWidth="1"/>
    <col min="13" max="13" width="10.6640625" customWidth="1"/>
    <col min="14" max="14" width="15.88671875" customWidth="1"/>
    <col min="15" max="15" width="19.109375" customWidth="1"/>
    <col min="16" max="16" width="19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tr">
        <f>"INSERT INTO user VALUES('"&amp;A1&amp;"','"&amp;B1&amp;"','"&amp;TEXT(C1,"YYYY-MM-DD")&amp;"','"&amp;D1&amp;"','"&amp;E1&amp;"','"&amp;F1&amp;"','"&amp;G1&amp;"','"&amp;H1&amp;"','"&amp;TEXT(J1,"YYYY-MM-DD")&amp;"')"</f>
        <v>INSERT INTO user VALUES('User_ID','user_name',' Date_of_Birth','Starting_Weight ','Height','Country','Zip_Code','Goal_Weight','Join_Date')</v>
      </c>
    </row>
    <row r="2" spans="1:11" x14ac:dyDescent="0.3">
      <c r="A2">
        <v>10001</v>
      </c>
      <c r="B2" t="s">
        <v>9</v>
      </c>
      <c r="C2" s="12">
        <v>33993</v>
      </c>
      <c r="D2">
        <v>164</v>
      </c>
      <c r="E2">
        <v>160</v>
      </c>
      <c r="F2" t="s">
        <v>10</v>
      </c>
      <c r="G2">
        <v>74857</v>
      </c>
      <c r="H2">
        <v>120</v>
      </c>
      <c r="I2" s="12" t="s">
        <v>11</v>
      </c>
      <c r="J2" t="str">
        <f>TEXT(I2,"YYYY-MM-DD")</f>
        <v>2016-11-11</v>
      </c>
      <c r="K2" s="11" t="str">
        <f>"INSERT INTO user VALUES('"&amp;A2&amp;"','"&amp;B2&amp;"','"&amp;TEXT(C2,"YYYY-MM-DD")&amp;"','"&amp;D2&amp;"','"&amp;E2&amp;"','"&amp;F2&amp;"','"&amp;G2&amp;"','"&amp;H2&amp;"','"&amp;TEXT(J2,"YYYY-MM-DD")&amp;"')"</f>
        <v>INSERT INTO user VALUES('10001','marshallpeak','1993-01-24','164','160','US','74857','120','2016-11-11')</v>
      </c>
    </row>
    <row r="3" spans="1:11" x14ac:dyDescent="0.3">
      <c r="A3">
        <v>10002</v>
      </c>
      <c r="B3" t="s">
        <v>12</v>
      </c>
      <c r="C3" s="12">
        <v>32556</v>
      </c>
      <c r="D3">
        <v>130</v>
      </c>
      <c r="E3">
        <v>135</v>
      </c>
      <c r="F3" t="s">
        <v>10</v>
      </c>
      <c r="G3">
        <v>10472</v>
      </c>
      <c r="H3">
        <v>130</v>
      </c>
      <c r="I3" s="10" t="s">
        <v>13</v>
      </c>
      <c r="J3" s="11" t="str">
        <f t="shared" ref="J3:J15" si="0">TEXT(I3,"YYYY-MM-DD")</f>
        <v>2016-09-20</v>
      </c>
      <c r="K3" s="11" t="str">
        <f>"INSERT INTO user VALUES('"&amp;A3&amp;"','"&amp;B3&amp;"','"&amp;TEXT(C3,"YYYY-MM-DD")&amp;"','"&amp;D3&amp;"','"&amp;E3&amp;"','"&amp;F3&amp;"','"&amp;G3&amp;"','"&amp;H3&amp;"','"&amp;TEXT(J3,"YYYY-MM-DD")&amp;"')"</f>
        <v>INSERT INTO user VALUES('10002','KianaGuzman','1989-02-17','130','135','US','10472','130','2016-09-20')</v>
      </c>
    </row>
    <row r="4" spans="1:11" x14ac:dyDescent="0.3">
      <c r="A4">
        <v>10003</v>
      </c>
      <c r="B4" t="s">
        <v>14</v>
      </c>
      <c r="C4" s="12">
        <v>34606</v>
      </c>
      <c r="D4">
        <v>187</v>
      </c>
      <c r="E4">
        <v>169</v>
      </c>
      <c r="F4" t="s">
        <v>10</v>
      </c>
      <c r="G4">
        <v>95132</v>
      </c>
      <c r="H4">
        <v>140</v>
      </c>
      <c r="I4" s="10" t="s">
        <v>15</v>
      </c>
      <c r="J4" s="11" t="str">
        <f t="shared" si="0"/>
        <v>2016-10-03</v>
      </c>
      <c r="K4" s="11" t="str">
        <f>"INSERT INTO user VALUES('"&amp;A4&amp;"','"&amp;B4&amp;"','"&amp;TEXT(C4,"YYYY-MM-DD")&amp;"','"&amp;D4&amp;"','"&amp;E4&amp;"','"&amp;F4&amp;"','"&amp;G4&amp;"','"&amp;H4&amp;"','"&amp;TEXT(J4,"YYYY-MM-DD")&amp;"')"</f>
        <v>INSERT INTO user VALUES('10003','CarlaTruong','1994-09-29','187','169','US','95132','140','2016-10-03')</v>
      </c>
    </row>
    <row r="5" spans="1:11" x14ac:dyDescent="0.3">
      <c r="A5">
        <v>10004</v>
      </c>
      <c r="B5" t="s">
        <v>16</v>
      </c>
      <c r="C5" s="12">
        <v>26769</v>
      </c>
      <c r="D5">
        <v>128</v>
      </c>
      <c r="E5">
        <v>135</v>
      </c>
      <c r="F5" t="s">
        <v>10</v>
      </c>
      <c r="G5">
        <v>63052</v>
      </c>
      <c r="H5">
        <v>128</v>
      </c>
      <c r="I5" s="10" t="s">
        <v>17</v>
      </c>
      <c r="J5" s="11" t="str">
        <f t="shared" si="0"/>
        <v>2017-01-24</v>
      </c>
      <c r="K5" s="11" t="str">
        <f>"INSERT INTO user VALUES('"&amp;A5&amp;"','"&amp;B5&amp;"','"&amp;TEXT(C5,"YYYY-MM-DD")&amp;"','"&amp;D5&amp;"','"&amp;E5&amp;"','"&amp;F5&amp;"','"&amp;G5&amp;"','"&amp;H5&amp;"','"&amp;TEXT(J5,"YYYY-MM-DD")&amp;"')"</f>
        <v>INSERT INTO user VALUES('10004','JillPotts','1973-04-15','128','135','US','63052','128','2017-01-24')</v>
      </c>
    </row>
    <row r="6" spans="1:11" x14ac:dyDescent="0.3">
      <c r="A6">
        <v>10005</v>
      </c>
      <c r="B6" t="s">
        <v>18</v>
      </c>
      <c r="C6" s="12">
        <v>33466</v>
      </c>
      <c r="D6">
        <v>110</v>
      </c>
      <c r="E6">
        <v>159</v>
      </c>
      <c r="F6" t="s">
        <v>10</v>
      </c>
      <c r="G6">
        <v>45424</v>
      </c>
      <c r="H6">
        <v>150</v>
      </c>
      <c r="I6" s="10" t="s">
        <v>19</v>
      </c>
      <c r="J6" s="11" t="str">
        <f t="shared" si="0"/>
        <v>2017-02-21</v>
      </c>
      <c r="K6" s="11" t="str">
        <f>"INSERT INTO user VALUES('"&amp;A6&amp;"','"&amp;B6&amp;"','"&amp;TEXT(C6,"YYYY-MM-DD")&amp;"','"&amp;D6&amp;"','"&amp;E6&amp;"','"&amp;F6&amp;"','"&amp;G6&amp;"','"&amp;H6&amp;"','"&amp;TEXT(J6,"YYYY-MM-DD")&amp;"')"</f>
        <v>INSERT INTO user VALUES('10005','AmandaSchmackers','1991-08-16','110','159','US','45424','150','2017-02-21')</v>
      </c>
    </row>
    <row r="7" spans="1:11" x14ac:dyDescent="0.3">
      <c r="A7">
        <v>10006</v>
      </c>
      <c r="B7" t="s">
        <v>20</v>
      </c>
      <c r="C7" s="12">
        <v>33591</v>
      </c>
      <c r="D7">
        <v>165</v>
      </c>
      <c r="E7">
        <v>164</v>
      </c>
      <c r="F7" t="s">
        <v>10</v>
      </c>
      <c r="G7">
        <v>87112</v>
      </c>
      <c r="H7">
        <v>140</v>
      </c>
      <c r="I7" s="10" t="s">
        <v>21</v>
      </c>
      <c r="J7" s="11" t="str">
        <f t="shared" si="0"/>
        <v>2017-01-17</v>
      </c>
      <c r="K7" s="11" t="str">
        <f>"INSERT INTO user VALUES('"&amp;A7&amp;"','"&amp;B7&amp;"','"&amp;TEXT(C7,"YYYY-MM-DD")&amp;"','"&amp;D7&amp;"','"&amp;E7&amp;"','"&amp;F7&amp;"','"&amp;G7&amp;"','"&amp;H7&amp;"','"&amp;TEXT(J7,"YYYY-MM-DD")&amp;"')"</f>
        <v>INSERT INTO user VALUES('10006','CiaraRobledo','1991-12-19','165','164','US','87112','140','2017-01-17')</v>
      </c>
    </row>
    <row r="8" spans="1:11" x14ac:dyDescent="0.3">
      <c r="A8">
        <v>10007</v>
      </c>
      <c r="B8" t="s">
        <v>22</v>
      </c>
      <c r="C8" s="12">
        <v>31184</v>
      </c>
      <c r="D8">
        <v>194</v>
      </c>
      <c r="E8">
        <v>165</v>
      </c>
      <c r="F8" t="s">
        <v>10</v>
      </c>
      <c r="G8">
        <v>98584</v>
      </c>
      <c r="H8">
        <v>120</v>
      </c>
      <c r="I8" s="10" t="s">
        <v>23</v>
      </c>
      <c r="J8" s="11" t="str">
        <f t="shared" si="0"/>
        <v>2017-02-20</v>
      </c>
      <c r="K8" s="11" t="str">
        <f>"INSERT INTO user VALUES('"&amp;A8&amp;"','"&amp;B8&amp;"','"&amp;TEXT(C8,"YYYY-MM-DD")&amp;"','"&amp;D8&amp;"','"&amp;E8&amp;"','"&amp;F8&amp;"','"&amp;G8&amp;"','"&amp;H8&amp;"','"&amp;TEXT(J8,"YYYY-MM-DD")&amp;"')"</f>
        <v>INSERT INTO user VALUES('10007','JessicaNash','1985-05-17','194','165','US','98584','120','2017-02-20')</v>
      </c>
    </row>
    <row r="9" spans="1:11" x14ac:dyDescent="0.3">
      <c r="A9">
        <v>10008</v>
      </c>
      <c r="B9" t="s">
        <v>24</v>
      </c>
      <c r="C9" s="12">
        <v>33784</v>
      </c>
      <c r="D9">
        <v>210</v>
      </c>
      <c r="E9">
        <v>190</v>
      </c>
      <c r="F9" t="s">
        <v>10</v>
      </c>
      <c r="G9">
        <v>39154</v>
      </c>
      <c r="H9">
        <v>140</v>
      </c>
      <c r="I9" s="10" t="s">
        <v>25</v>
      </c>
      <c r="J9" s="11" t="str">
        <f t="shared" si="0"/>
        <v>2017-04-17</v>
      </c>
      <c r="K9" s="11" t="str">
        <f>"INSERT INTO user VALUES('"&amp;A9&amp;"','"&amp;B9&amp;"','"&amp;TEXT(C9,"YYYY-MM-DD")&amp;"','"&amp;D9&amp;"','"&amp;E9&amp;"','"&amp;F9&amp;"','"&amp;G9&amp;"','"&amp;H9&amp;"','"&amp;TEXT(J9,"YYYY-MM-DD")&amp;"')"</f>
        <v>INSERT INTO user VALUES('10008','MaryErickson','1992-06-29','210','190','US','39154','140','2017-04-17')</v>
      </c>
    </row>
    <row r="10" spans="1:11" x14ac:dyDescent="0.3">
      <c r="A10">
        <v>10009</v>
      </c>
      <c r="B10" t="s">
        <v>26</v>
      </c>
      <c r="C10" s="12">
        <v>30402</v>
      </c>
      <c r="D10">
        <v>155</v>
      </c>
      <c r="E10">
        <v>147</v>
      </c>
      <c r="F10" t="s">
        <v>10</v>
      </c>
      <c r="G10">
        <v>75042</v>
      </c>
      <c r="H10">
        <v>120</v>
      </c>
      <c r="I10" s="8">
        <v>42786</v>
      </c>
      <c r="J10" s="11" t="str">
        <f>TEXT(I10,"YYYY-MM-DD")</f>
        <v>2017-02-20</v>
      </c>
      <c r="K10" s="11" t="str">
        <f>"INSERT INTO user VALUES('"&amp;A10&amp;"','"&amp;B10&amp;"','"&amp;TEXT(C10,"YYYY-MM-DD")&amp;"','"&amp;D10&amp;"','"&amp;E10&amp;"','"&amp;F10&amp;"','"&amp;G10&amp;"','"&amp;H10&amp;"','"&amp;TEXT(J10,"YYYY-MM-DD")&amp;"')"</f>
        <v>INSERT INTO user VALUES('10009','CaseyPaul','1983-03-27','155','147','US','75042','120','2017-02-20')</v>
      </c>
    </row>
    <row r="11" spans="1:11" x14ac:dyDescent="0.3">
      <c r="A11">
        <v>10010</v>
      </c>
      <c r="B11" t="s">
        <v>28</v>
      </c>
      <c r="C11" s="12">
        <v>30794</v>
      </c>
      <c r="D11">
        <v>90</v>
      </c>
      <c r="E11">
        <v>155</v>
      </c>
      <c r="F11" t="s">
        <v>10</v>
      </c>
      <c r="G11">
        <v>90603</v>
      </c>
      <c r="H11">
        <v>110</v>
      </c>
      <c r="I11" s="10" t="s">
        <v>29</v>
      </c>
      <c r="J11" s="11" t="str">
        <f t="shared" si="0"/>
        <v>2017-04-01</v>
      </c>
      <c r="K11" s="11" t="str">
        <f>"INSERT INTO user VALUES('"&amp;A11&amp;"','"&amp;B11&amp;"','"&amp;TEXT(C11,"YYYY-MM-DD")&amp;"','"&amp;D11&amp;"','"&amp;E11&amp;"','"&amp;F11&amp;"','"&amp;G11&amp;"','"&amp;H11&amp;"','"&amp;TEXT(J11,"YYYY-MM-DD")&amp;"')"</f>
        <v>INSERT INTO user VALUES('10010','katherinelott','1984-04-22','90','155','US','90603','110','2017-04-01')</v>
      </c>
    </row>
    <row r="12" spans="1:11" x14ac:dyDescent="0.3">
      <c r="A12">
        <v>10011</v>
      </c>
      <c r="B12" t="s">
        <v>30</v>
      </c>
      <c r="C12" s="12">
        <v>30283</v>
      </c>
      <c r="D12">
        <v>120</v>
      </c>
      <c r="E12">
        <v>128</v>
      </c>
      <c r="F12" t="s">
        <v>10</v>
      </c>
      <c r="G12">
        <v>73099</v>
      </c>
      <c r="H12">
        <v>120</v>
      </c>
      <c r="I12" s="10" t="s">
        <v>31</v>
      </c>
      <c r="J12" s="11" t="str">
        <f t="shared" si="0"/>
        <v>2017-03-17</v>
      </c>
      <c r="K12" s="11" t="str">
        <f>"INSERT INTO user VALUES('"&amp;A12&amp;"','"&amp;B12&amp;"','"&amp;TEXT(C12,"YYYY-MM-DD")&amp;"','"&amp;D12&amp;"','"&amp;E12&amp;"','"&amp;F12&amp;"','"&amp;G12&amp;"','"&amp;H12&amp;"','"&amp;TEXT(J12,"YYYY-MM-DD")&amp;"')"</f>
        <v>INSERT INTO user VALUES('10011','RandiDavis','1982-11-28','120','128','US','73099','120','2017-03-17')</v>
      </c>
    </row>
    <row r="13" spans="1:11" x14ac:dyDescent="0.3">
      <c r="A13">
        <v>10012</v>
      </c>
      <c r="B13" t="s">
        <v>32</v>
      </c>
      <c r="C13" s="12">
        <v>31676</v>
      </c>
      <c r="D13">
        <v>188</v>
      </c>
      <c r="E13">
        <v>186</v>
      </c>
      <c r="F13" t="s">
        <v>10</v>
      </c>
      <c r="G13">
        <v>60188</v>
      </c>
      <c r="H13">
        <v>120</v>
      </c>
      <c r="I13" s="10" t="s">
        <v>31</v>
      </c>
      <c r="J13" s="11" t="str">
        <f t="shared" si="0"/>
        <v>2017-03-17</v>
      </c>
      <c r="K13" s="11" t="str">
        <f>"INSERT INTO user VALUES('"&amp;A13&amp;"','"&amp;B13&amp;"','"&amp;TEXT(C13,"YYYY-MM-DD")&amp;"','"&amp;D13&amp;"','"&amp;E13&amp;"','"&amp;F13&amp;"','"&amp;G13&amp;"','"&amp;H13&amp;"','"&amp;TEXT(J13,"YYYY-MM-DD")&amp;"')"</f>
        <v>INSERT INTO user VALUES('10012','DeborahTerry','1986-09-21','188','186','US','60188','120','2017-03-17')</v>
      </c>
    </row>
    <row r="14" spans="1:11" x14ac:dyDescent="0.3">
      <c r="A14">
        <v>10013</v>
      </c>
      <c r="B14" t="s">
        <v>33</v>
      </c>
      <c r="C14" s="12">
        <v>29142</v>
      </c>
      <c r="D14">
        <v>100</v>
      </c>
      <c r="E14">
        <v>170</v>
      </c>
      <c r="F14" t="s">
        <v>10</v>
      </c>
      <c r="G14">
        <v>19002</v>
      </c>
      <c r="H14">
        <v>140</v>
      </c>
      <c r="I14" s="10" t="s">
        <v>34</v>
      </c>
      <c r="J14" s="11" t="str">
        <f t="shared" si="0"/>
        <v>2017-03-18</v>
      </c>
      <c r="K14" s="11" t="str">
        <f>"INSERT INTO user VALUES('"&amp;A14&amp;"','"&amp;B14&amp;"','"&amp;TEXT(C14,"YYYY-MM-DD")&amp;"','"&amp;D14&amp;"','"&amp;E14&amp;"','"&amp;F14&amp;"','"&amp;G14&amp;"','"&amp;H14&amp;"','"&amp;TEXT(J14,"YYYY-MM-DD")&amp;"')"</f>
        <v>INSERT INTO user VALUES('10013','AnnMarieFahringer ','1979-10-14','100','170','US','19002','140','2017-03-18')</v>
      </c>
    </row>
    <row r="15" spans="1:11" x14ac:dyDescent="0.3">
      <c r="A15">
        <v>10014</v>
      </c>
      <c r="B15" t="s">
        <v>35</v>
      </c>
      <c r="C15" s="12">
        <v>30849</v>
      </c>
      <c r="D15">
        <v>190</v>
      </c>
      <c r="E15">
        <v>180</v>
      </c>
      <c r="F15" t="s">
        <v>10</v>
      </c>
      <c r="G15">
        <v>64601</v>
      </c>
      <c r="H15">
        <v>120</v>
      </c>
      <c r="I15" s="10" t="s">
        <v>36</v>
      </c>
      <c r="J15" s="11" t="str">
        <f t="shared" si="0"/>
        <v>2017-03-19</v>
      </c>
      <c r="K15" s="11" t="str">
        <f>"INSERT INTO user VALUES('"&amp;A15&amp;"','"&amp;B15&amp;"','"&amp;TEXT(C15,"YYYY-MM-DD")&amp;"','"&amp;D15&amp;"','"&amp;E15&amp;"','"&amp;F15&amp;"','"&amp;G15&amp;"','"&amp;H15&amp;"','"&amp;TEXT(J15,"YYYY-MM-DD")&amp;"')"</f>
        <v>INSERT INTO user VALUES('10014','CatherineDryden','1984-06-16','190','180','US','64601','120','2017-03-19')</v>
      </c>
    </row>
    <row r="26" spans="4:5" x14ac:dyDescent="0.3">
      <c r="D26" s="2"/>
    </row>
    <row r="27" spans="4:5" x14ac:dyDescent="0.3">
      <c r="D27" s="2"/>
    </row>
    <row r="28" spans="4:5" x14ac:dyDescent="0.3">
      <c r="D28" s="2"/>
    </row>
    <row r="30" spans="4:5" x14ac:dyDescent="0.3">
      <c r="D30" s="2"/>
      <c r="E30" s="8"/>
    </row>
    <row r="31" spans="4:5" x14ac:dyDescent="0.3">
      <c r="D31" s="2"/>
      <c r="E31" s="8"/>
    </row>
    <row r="32" spans="4:5" x14ac:dyDescent="0.3">
      <c r="D32" s="2"/>
      <c r="E32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57" spans="8:11" ht="15" thickBot="1" x14ac:dyDescent="0.35">
      <c r="H57" s="3"/>
      <c r="J57" s="3"/>
      <c r="K57" s="4"/>
    </row>
    <row r="58" spans="8:11" ht="15" thickBot="1" x14ac:dyDescent="0.35">
      <c r="H58" s="5"/>
      <c r="J58" s="5"/>
      <c r="K58" s="6"/>
    </row>
    <row r="59" spans="8:11" ht="15" thickBot="1" x14ac:dyDescent="0.35">
      <c r="H59" s="3"/>
      <c r="J59" s="3"/>
      <c r="K59" s="4"/>
    </row>
    <row r="60" spans="8:11" ht="15" thickBot="1" x14ac:dyDescent="0.35">
      <c r="H60" s="5"/>
      <c r="J60" s="5"/>
      <c r="K60" s="6"/>
    </row>
    <row r="61" spans="8:11" ht="15" thickBot="1" x14ac:dyDescent="0.35">
      <c r="H61" s="3"/>
      <c r="J61" s="3"/>
      <c r="K61" s="4"/>
    </row>
    <row r="62" spans="8:11" ht="15" thickBot="1" x14ac:dyDescent="0.35">
      <c r="H62" s="5"/>
      <c r="J62" s="5"/>
      <c r="K62" s="6"/>
    </row>
    <row r="63" spans="8:11" ht="15" thickBot="1" x14ac:dyDescent="0.35">
      <c r="H63" s="3"/>
      <c r="J63" s="3"/>
      <c r="K63" s="4"/>
    </row>
    <row r="64" spans="8:11" ht="15" thickBot="1" x14ac:dyDescent="0.35">
      <c r="H64" s="5"/>
      <c r="J64" s="5"/>
      <c r="K64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" sqref="G2"/>
    </sheetView>
  </sheetViews>
  <sheetFormatPr defaultRowHeight="14.4" x14ac:dyDescent="0.3"/>
  <cols>
    <col min="2" max="2" width="19.44140625" customWidth="1"/>
    <col min="3" max="3" width="16.33203125" customWidth="1"/>
    <col min="5" max="5" width="9.77734375" bestFit="1" customWidth="1"/>
    <col min="6" max="6" width="10.33203125" style="11" bestFit="1" customWidth="1"/>
  </cols>
  <sheetData>
    <row r="1" spans="1:7" x14ac:dyDescent="0.3">
      <c r="A1" t="s">
        <v>81</v>
      </c>
      <c r="B1" t="s">
        <v>0</v>
      </c>
      <c r="C1" t="s">
        <v>70</v>
      </c>
      <c r="D1" t="s">
        <v>82</v>
      </c>
      <c r="E1" t="s">
        <v>63</v>
      </c>
      <c r="F1" s="11" t="s">
        <v>63</v>
      </c>
      <c r="G1" t="str">
        <f>"INSERT INTO ExerciseLog VALUES('"&amp;A1&amp;"','"&amp;B1&amp;"','"&amp;C1&amp;"','"&amp;D1&amp;"','"&amp;TEXT(F1,"YYYY-MM-DD")&amp;"')"</f>
        <v>INSERT INTO ExerciseLog VALUES('Exercise_log_ID','User_ID','Exercise_ID','Duration ','Date')</v>
      </c>
    </row>
    <row r="2" spans="1:7" x14ac:dyDescent="0.3">
      <c r="A2">
        <v>50001</v>
      </c>
      <c r="B2">
        <v>10003</v>
      </c>
      <c r="C2">
        <v>40001</v>
      </c>
      <c r="D2">
        <v>20</v>
      </c>
      <c r="E2" s="14" t="s">
        <v>17</v>
      </c>
      <c r="F2" t="str">
        <f>TEXT(E2,"YYYY-MM-DD")</f>
        <v>2017-01-24</v>
      </c>
      <c r="G2" s="11" t="str">
        <f t="shared" ref="G2:G20" si="0">"INSERT INTO ExerciseLog VALUES('"&amp;A2&amp;"','"&amp;B2&amp;"','"&amp;C2&amp;"','"&amp;D2&amp;"','"&amp;TEXT(F2,"YYYY-MM-DD")&amp;"')"</f>
        <v>INSERT INTO ExerciseLog VALUES('50001','10003','40001','20','2017-01-24')</v>
      </c>
    </row>
    <row r="3" spans="1:7" x14ac:dyDescent="0.3">
      <c r="A3">
        <v>50002</v>
      </c>
      <c r="B3">
        <v>10004</v>
      </c>
      <c r="C3">
        <v>40002</v>
      </c>
      <c r="D3">
        <v>25</v>
      </c>
      <c r="E3" s="8" t="s">
        <v>19</v>
      </c>
      <c r="F3" s="11" t="str">
        <f t="shared" ref="F3:F17" si="1">TEXT(E3,"YYYY-MM-DD")</f>
        <v>2017-02-21</v>
      </c>
      <c r="G3" s="11" t="str">
        <f t="shared" si="0"/>
        <v>INSERT INTO ExerciseLog VALUES('50002','10004','40002','25','2017-02-21')</v>
      </c>
    </row>
    <row r="4" spans="1:7" x14ac:dyDescent="0.3">
      <c r="A4">
        <v>50003</v>
      </c>
      <c r="B4">
        <v>10005</v>
      </c>
      <c r="C4">
        <v>40003</v>
      </c>
      <c r="D4">
        <v>30</v>
      </c>
      <c r="E4" s="8" t="s">
        <v>21</v>
      </c>
      <c r="F4" s="11" t="str">
        <f t="shared" si="1"/>
        <v>2017-01-17</v>
      </c>
      <c r="G4" s="11" t="str">
        <f t="shared" si="0"/>
        <v>INSERT INTO ExerciseLog VALUES('50003','10005','40003','30','2017-01-17')</v>
      </c>
    </row>
    <row r="5" spans="1:7" x14ac:dyDescent="0.3">
      <c r="A5">
        <v>50004</v>
      </c>
      <c r="B5">
        <v>10003</v>
      </c>
      <c r="C5">
        <v>40004</v>
      </c>
      <c r="D5">
        <v>20</v>
      </c>
      <c r="E5" s="14" t="s">
        <v>25</v>
      </c>
      <c r="F5" s="11" t="str">
        <f t="shared" si="1"/>
        <v>2017-04-17</v>
      </c>
      <c r="G5" s="11" t="str">
        <f t="shared" si="0"/>
        <v>INSERT INTO ExerciseLog VALUES('50004','10003','40004','20','2017-04-17')</v>
      </c>
    </row>
    <row r="6" spans="1:7" x14ac:dyDescent="0.3">
      <c r="A6">
        <v>50005</v>
      </c>
      <c r="B6">
        <v>10007</v>
      </c>
      <c r="C6">
        <v>40005</v>
      </c>
      <c r="D6">
        <v>27</v>
      </c>
      <c r="E6" s="8" t="s">
        <v>23</v>
      </c>
      <c r="F6" s="11" t="str">
        <f t="shared" si="1"/>
        <v>2017-02-20</v>
      </c>
      <c r="G6" s="11" t="str">
        <f t="shared" si="0"/>
        <v>INSERT INTO ExerciseLog VALUES('50005','10007','40005','27','2017-02-20')</v>
      </c>
    </row>
    <row r="7" spans="1:7" x14ac:dyDescent="0.3">
      <c r="A7">
        <v>50006</v>
      </c>
      <c r="B7">
        <v>10008</v>
      </c>
      <c r="C7">
        <v>40006</v>
      </c>
      <c r="D7">
        <v>28</v>
      </c>
      <c r="E7" s="8" t="s">
        <v>25</v>
      </c>
      <c r="F7" s="11" t="str">
        <f t="shared" si="1"/>
        <v>2017-04-17</v>
      </c>
      <c r="G7" s="11" t="str">
        <f t="shared" si="0"/>
        <v>INSERT INTO ExerciseLog VALUES('50006','10008','40006','28','2017-04-17')</v>
      </c>
    </row>
    <row r="8" spans="1:7" x14ac:dyDescent="0.3">
      <c r="A8">
        <v>50007</v>
      </c>
      <c r="B8">
        <v>10003</v>
      </c>
      <c r="C8">
        <v>40002</v>
      </c>
      <c r="D8">
        <v>30</v>
      </c>
      <c r="E8" s="14" t="s">
        <v>27</v>
      </c>
      <c r="F8" s="11" t="str">
        <f t="shared" si="1"/>
        <v>2017-04-20</v>
      </c>
      <c r="G8" s="11" t="str">
        <f t="shared" si="0"/>
        <v>INSERT INTO ExerciseLog VALUES('50007','10003','40002','30','2017-04-20')</v>
      </c>
    </row>
    <row r="9" spans="1:7" x14ac:dyDescent="0.3">
      <c r="A9">
        <v>50008</v>
      </c>
      <c r="B9">
        <v>10010</v>
      </c>
      <c r="C9">
        <v>40003</v>
      </c>
      <c r="D9">
        <v>35</v>
      </c>
      <c r="E9" s="8" t="s">
        <v>29</v>
      </c>
      <c r="F9" s="11" t="str">
        <f t="shared" si="1"/>
        <v>2017-04-01</v>
      </c>
      <c r="G9" s="11" t="str">
        <f t="shared" si="0"/>
        <v>INSERT INTO ExerciseLog VALUES('50008','10010','40003','35','2017-04-01')</v>
      </c>
    </row>
    <row r="10" spans="1:7" x14ac:dyDescent="0.3">
      <c r="A10">
        <v>50009</v>
      </c>
      <c r="B10">
        <v>10011</v>
      </c>
      <c r="C10">
        <v>40004</v>
      </c>
      <c r="D10">
        <v>50</v>
      </c>
      <c r="E10" s="8" t="s">
        <v>31</v>
      </c>
      <c r="F10" s="11" t="str">
        <f t="shared" si="1"/>
        <v>2017-03-17</v>
      </c>
      <c r="G10" s="11" t="str">
        <f t="shared" si="0"/>
        <v>INSERT INTO ExerciseLog VALUES('50009','10011','40004','50','2017-03-17')</v>
      </c>
    </row>
    <row r="11" spans="1:7" x14ac:dyDescent="0.3">
      <c r="A11">
        <v>50010</v>
      </c>
      <c r="B11">
        <v>10003</v>
      </c>
      <c r="C11">
        <v>40005</v>
      </c>
      <c r="D11">
        <v>40</v>
      </c>
      <c r="E11" s="8" t="s">
        <v>83</v>
      </c>
      <c r="F11" s="11" t="str">
        <f t="shared" si="1"/>
        <v>2017-03-20</v>
      </c>
      <c r="G11" s="11" t="str">
        <f t="shared" si="0"/>
        <v>INSERT INTO ExerciseLog VALUES('50010','10003','40005','40','2017-03-20')</v>
      </c>
    </row>
    <row r="12" spans="1:7" x14ac:dyDescent="0.3">
      <c r="A12">
        <v>50011</v>
      </c>
      <c r="B12">
        <v>10003</v>
      </c>
      <c r="C12">
        <v>40003</v>
      </c>
      <c r="D12">
        <v>25</v>
      </c>
      <c r="E12" s="8" t="s">
        <v>23</v>
      </c>
      <c r="F12" s="11" t="str">
        <f t="shared" si="1"/>
        <v>2017-02-20</v>
      </c>
      <c r="G12" s="11" t="str">
        <f t="shared" si="0"/>
        <v>INSERT INTO ExerciseLog VALUES('50011','10003','40003','25','2017-02-20')</v>
      </c>
    </row>
    <row r="13" spans="1:7" x14ac:dyDescent="0.3">
      <c r="A13">
        <v>50012</v>
      </c>
      <c r="B13">
        <v>10003</v>
      </c>
      <c r="C13">
        <v>40004</v>
      </c>
      <c r="D13">
        <v>30</v>
      </c>
      <c r="E13" s="8" t="s">
        <v>27</v>
      </c>
      <c r="F13" s="11" t="str">
        <f t="shared" si="1"/>
        <v>2017-04-20</v>
      </c>
      <c r="G13" s="11" t="str">
        <f t="shared" si="0"/>
        <v>INSERT INTO ExerciseLog VALUES('50012','10003','40004','30','2017-04-20')</v>
      </c>
    </row>
    <row r="14" spans="1:7" x14ac:dyDescent="0.3">
      <c r="A14">
        <v>50013</v>
      </c>
      <c r="B14">
        <v>10003</v>
      </c>
      <c r="C14">
        <v>40002</v>
      </c>
      <c r="D14">
        <v>25</v>
      </c>
      <c r="E14" s="8" t="s">
        <v>27</v>
      </c>
      <c r="F14" s="11" t="str">
        <f t="shared" si="1"/>
        <v>2017-04-20</v>
      </c>
      <c r="G14" s="11" t="str">
        <f t="shared" si="0"/>
        <v>INSERT INTO ExerciseLog VALUES('50013','10003','40002','25','2017-04-20')</v>
      </c>
    </row>
    <row r="15" spans="1:7" s="11" customFormat="1" x14ac:dyDescent="0.3">
      <c r="A15" s="11">
        <v>50014</v>
      </c>
      <c r="B15" s="11">
        <v>10001</v>
      </c>
      <c r="C15" s="11">
        <v>40002</v>
      </c>
      <c r="D15" s="11">
        <v>25</v>
      </c>
      <c r="E15" s="14">
        <v>42815</v>
      </c>
      <c r="F15" s="11" t="str">
        <f t="shared" si="1"/>
        <v>2017-03-21</v>
      </c>
      <c r="G15" s="11" t="str">
        <f t="shared" si="0"/>
        <v>INSERT INTO ExerciseLog VALUES('50014','10001','40002','25','2017-03-21')</v>
      </c>
    </row>
    <row r="16" spans="1:7" s="11" customFormat="1" x14ac:dyDescent="0.3">
      <c r="A16" s="11">
        <v>50015</v>
      </c>
      <c r="B16" s="11">
        <v>10001</v>
      </c>
      <c r="C16" s="11">
        <v>40003</v>
      </c>
      <c r="D16" s="11">
        <v>30</v>
      </c>
      <c r="E16" s="14">
        <v>42811</v>
      </c>
      <c r="F16" s="11" t="str">
        <f t="shared" si="1"/>
        <v>2017-03-17</v>
      </c>
      <c r="G16" s="11" t="str">
        <f t="shared" si="0"/>
        <v>INSERT INTO ExerciseLog VALUES('50015','10001','40003','30','2017-03-17')</v>
      </c>
    </row>
    <row r="17" spans="1:7" s="11" customFormat="1" x14ac:dyDescent="0.3">
      <c r="A17" s="11">
        <v>50016</v>
      </c>
      <c r="B17" s="11">
        <v>10001</v>
      </c>
      <c r="C17" s="11">
        <v>40004</v>
      </c>
      <c r="D17" s="11">
        <v>20</v>
      </c>
      <c r="E17" s="14">
        <v>42826</v>
      </c>
      <c r="F17" s="11" t="str">
        <f t="shared" si="1"/>
        <v>2017-04-01</v>
      </c>
      <c r="G17" s="11" t="str">
        <f t="shared" si="0"/>
        <v>INSERT INTO ExerciseLog VALUES('50016','10001','40004','20','2017-04-01')</v>
      </c>
    </row>
    <row r="18" spans="1:7" s="11" customFormat="1" x14ac:dyDescent="0.3">
      <c r="A18" s="11">
        <v>50017</v>
      </c>
      <c r="B18" s="11">
        <v>10003</v>
      </c>
      <c r="C18" s="11">
        <v>40002</v>
      </c>
      <c r="D18" s="11">
        <v>20</v>
      </c>
      <c r="E18" s="14">
        <v>42817</v>
      </c>
      <c r="F18" s="11" t="s">
        <v>141</v>
      </c>
      <c r="G18" s="11" t="str">
        <f t="shared" si="0"/>
        <v>INSERT INTO ExerciseLog VALUES('50017','10003','40002','20','2017-01-24')</v>
      </c>
    </row>
    <row r="19" spans="1:7" s="11" customFormat="1" x14ac:dyDescent="0.3">
      <c r="A19" s="11">
        <v>50018</v>
      </c>
      <c r="B19" s="11">
        <v>10003</v>
      </c>
      <c r="C19" s="11">
        <v>40003</v>
      </c>
      <c r="D19" s="11">
        <v>20</v>
      </c>
      <c r="E19" s="14">
        <v>42812</v>
      </c>
      <c r="F19" s="11" t="s">
        <v>142</v>
      </c>
      <c r="G19" s="11" t="str">
        <f t="shared" si="0"/>
        <v>INSERT INTO ExerciseLog VALUES('50018','10003','40003','20','2017-04-17')</v>
      </c>
    </row>
    <row r="20" spans="1:7" s="11" customFormat="1" x14ac:dyDescent="0.3">
      <c r="A20" s="11">
        <v>50019</v>
      </c>
      <c r="B20" s="11">
        <v>10003</v>
      </c>
      <c r="C20" s="11">
        <v>40004</v>
      </c>
      <c r="D20" s="11">
        <v>30</v>
      </c>
      <c r="E20" s="14">
        <v>42821</v>
      </c>
      <c r="F20" s="11" t="s">
        <v>143</v>
      </c>
      <c r="G20" s="11" t="str">
        <f t="shared" si="0"/>
        <v>INSERT INTO ExerciseLog VALUES('50019','10003','40004','30','2017-04-20')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8" sqref="H28"/>
    </sheetView>
  </sheetViews>
  <sheetFormatPr defaultRowHeight="14.4" x14ac:dyDescent="0.3"/>
  <cols>
    <col min="1" max="1" width="7.5546875" bestFit="1" customWidth="1"/>
    <col min="2" max="2" width="9.6640625" bestFit="1" customWidth="1"/>
    <col min="3" max="3" width="10" bestFit="1" customWidth="1"/>
    <col min="4" max="4" width="16.77734375" bestFit="1" customWidth="1"/>
    <col min="5" max="5" width="15.109375" bestFit="1" customWidth="1"/>
    <col min="6" max="6" width="16.88671875" bestFit="1" customWidth="1"/>
    <col min="7" max="7" width="25.44140625" bestFit="1" customWidth="1"/>
    <col min="8" max="8" width="129.44140625" bestFit="1" customWidth="1"/>
  </cols>
  <sheetData>
    <row r="1" spans="1:8" x14ac:dyDescent="0.3">
      <c r="A1" t="s">
        <v>38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tr">
        <f>"INSERT INTO Goal VALUES('"&amp;A1&amp;"','"&amp;B1&amp;"','"&amp;C1&amp;"','"&amp;D1&amp;"','"&amp;E1&amp;"','"&amp;F1&amp;"','"&amp;G1&amp;"')"</f>
        <v>INSERT INTO Goal VALUES('Goal_ID','Goal_Type','Goal_Level','Start_Weight_Limit','End_weight_limit','Daily_Calorie_Limit','Weekly_Weight_loss_or_gain')</v>
      </c>
    </row>
    <row r="2" spans="1:8" x14ac:dyDescent="0.3">
      <c r="A2">
        <v>70001</v>
      </c>
      <c r="B2" t="s">
        <v>90</v>
      </c>
      <c r="C2" t="s">
        <v>91</v>
      </c>
      <c r="D2">
        <v>0</v>
      </c>
      <c r="E2">
        <v>100</v>
      </c>
      <c r="F2">
        <v>1700</v>
      </c>
      <c r="G2">
        <v>0.5</v>
      </c>
      <c r="H2" s="11" t="str">
        <f>"INSERT INTO Goal VALUES('"&amp;A2&amp;"','"&amp;B2&amp;"','"&amp;C2&amp;"','"&amp;D2&amp;"','"&amp;E2&amp;"','"&amp;F2&amp;"','"&amp;G2&amp;"')"</f>
        <v>INSERT INTO Goal VALUES('70001','Lose','Easy','0','100','1700','0.5')</v>
      </c>
    </row>
    <row r="3" spans="1:8" x14ac:dyDescent="0.3">
      <c r="A3">
        <v>70002</v>
      </c>
      <c r="B3" t="s">
        <v>90</v>
      </c>
      <c r="C3" t="s">
        <v>91</v>
      </c>
      <c r="D3">
        <v>100</v>
      </c>
      <c r="E3">
        <v>150</v>
      </c>
      <c r="F3">
        <v>1600</v>
      </c>
      <c r="G3">
        <v>0.5</v>
      </c>
      <c r="H3" s="11" t="str">
        <f t="shared" ref="H2:H23" si="0">"INSERT INTO Goal VALUES('"&amp;A3&amp;"','"&amp;B3&amp;"','"&amp;C3&amp;"','"&amp;D3&amp;"','"&amp;E3&amp;"','"&amp;F3&amp;"','"&amp;G3&amp;"')"</f>
        <v>INSERT INTO Goal VALUES('70002','Lose','Easy','100','150','1600','0.5')</v>
      </c>
    </row>
    <row r="4" spans="1:8" x14ac:dyDescent="0.3">
      <c r="A4">
        <v>70003</v>
      </c>
      <c r="B4" t="s">
        <v>90</v>
      </c>
      <c r="C4" t="s">
        <v>91</v>
      </c>
      <c r="D4">
        <v>150</v>
      </c>
      <c r="E4">
        <v>200</v>
      </c>
      <c r="F4">
        <v>1400</v>
      </c>
      <c r="G4">
        <v>0.5</v>
      </c>
      <c r="H4" s="11" t="str">
        <f t="shared" si="0"/>
        <v>INSERT INTO Goal VALUES('70003','Lose','Easy','150','200','1400','0.5')</v>
      </c>
    </row>
    <row r="5" spans="1:8" x14ac:dyDescent="0.3">
      <c r="A5">
        <v>70004</v>
      </c>
      <c r="B5" t="s">
        <v>90</v>
      </c>
      <c r="C5" t="s">
        <v>91</v>
      </c>
      <c r="D5">
        <v>200</v>
      </c>
      <c r="E5">
        <v>999</v>
      </c>
      <c r="F5">
        <v>1300</v>
      </c>
      <c r="G5">
        <v>0.5</v>
      </c>
      <c r="H5" s="11" t="str">
        <f t="shared" si="0"/>
        <v>INSERT INTO Goal VALUES('70004','Lose','Easy','200','999','1300','0.5')</v>
      </c>
    </row>
    <row r="6" spans="1:8" x14ac:dyDescent="0.3">
      <c r="A6">
        <v>70005</v>
      </c>
      <c r="B6" t="s">
        <v>90</v>
      </c>
      <c r="C6" t="s">
        <v>92</v>
      </c>
      <c r="D6">
        <v>100</v>
      </c>
      <c r="E6">
        <v>150</v>
      </c>
      <c r="F6">
        <v>1400</v>
      </c>
      <c r="G6">
        <v>1</v>
      </c>
      <c r="H6" s="11" t="str">
        <f t="shared" si="0"/>
        <v>INSERT INTO Goal VALUES('70005','Lose','Medium','100','150','1400','1')</v>
      </c>
    </row>
    <row r="7" spans="1:8" x14ac:dyDescent="0.3">
      <c r="A7">
        <v>70006</v>
      </c>
      <c r="B7" t="s">
        <v>90</v>
      </c>
      <c r="C7" t="s">
        <v>92</v>
      </c>
      <c r="D7">
        <v>150</v>
      </c>
      <c r="E7">
        <v>200</v>
      </c>
      <c r="F7">
        <v>1250</v>
      </c>
      <c r="G7">
        <v>1</v>
      </c>
      <c r="H7" s="11" t="str">
        <f t="shared" si="0"/>
        <v>INSERT INTO Goal VALUES('70006','Lose','Medium','150','200','1250','1')</v>
      </c>
    </row>
    <row r="8" spans="1:8" x14ac:dyDescent="0.3">
      <c r="A8">
        <v>70007</v>
      </c>
      <c r="B8" t="s">
        <v>90</v>
      </c>
      <c r="C8" t="s">
        <v>92</v>
      </c>
      <c r="D8">
        <v>200</v>
      </c>
      <c r="E8">
        <v>999</v>
      </c>
      <c r="F8">
        <v>1200</v>
      </c>
      <c r="G8">
        <v>1</v>
      </c>
      <c r="H8" s="11" t="str">
        <f t="shared" si="0"/>
        <v>INSERT INTO Goal VALUES('70007','Lose','Medium','200','999','1200','1')</v>
      </c>
    </row>
    <row r="9" spans="1:8" x14ac:dyDescent="0.3">
      <c r="A9">
        <v>70008</v>
      </c>
      <c r="B9" t="s">
        <v>90</v>
      </c>
      <c r="C9" t="s">
        <v>93</v>
      </c>
      <c r="D9">
        <v>100</v>
      </c>
      <c r="E9">
        <v>150</v>
      </c>
      <c r="F9">
        <v>1300</v>
      </c>
      <c r="G9">
        <v>1.5</v>
      </c>
      <c r="H9" s="11" t="str">
        <f t="shared" si="0"/>
        <v>INSERT INTO Goal VALUES('70008','Lose','Hard','100','150','1300','1.5')</v>
      </c>
    </row>
    <row r="10" spans="1:8" x14ac:dyDescent="0.3">
      <c r="A10">
        <v>70009</v>
      </c>
      <c r="B10" t="s">
        <v>90</v>
      </c>
      <c r="C10" t="s">
        <v>93</v>
      </c>
      <c r="D10">
        <v>150</v>
      </c>
      <c r="E10">
        <v>200</v>
      </c>
      <c r="F10">
        <v>1200</v>
      </c>
      <c r="G10">
        <v>1.5</v>
      </c>
      <c r="H10" s="11" t="str">
        <f t="shared" si="0"/>
        <v>INSERT INTO Goal VALUES('70009','Lose','Hard','150','200','1200','1.5')</v>
      </c>
    </row>
    <row r="11" spans="1:8" x14ac:dyDescent="0.3">
      <c r="A11">
        <v>70010</v>
      </c>
      <c r="B11" t="s">
        <v>90</v>
      </c>
      <c r="C11" t="s">
        <v>93</v>
      </c>
      <c r="D11">
        <v>200</v>
      </c>
      <c r="E11">
        <v>999</v>
      </c>
      <c r="F11">
        <v>1100</v>
      </c>
      <c r="G11">
        <v>1.5</v>
      </c>
      <c r="H11" s="11" t="str">
        <f t="shared" si="0"/>
        <v>INSERT INTO Goal VALUES('70010','Lose','Hard','200','999','1100','1.5')</v>
      </c>
    </row>
    <row r="12" spans="1:8" x14ac:dyDescent="0.3">
      <c r="A12">
        <v>70011</v>
      </c>
      <c r="B12" t="s">
        <v>94</v>
      </c>
      <c r="C12" t="s">
        <v>95</v>
      </c>
      <c r="D12">
        <v>0</v>
      </c>
      <c r="E12">
        <v>100</v>
      </c>
      <c r="F12">
        <v>1200</v>
      </c>
      <c r="G12">
        <v>0</v>
      </c>
      <c r="H12" s="11" t="str">
        <f t="shared" si="0"/>
        <v>INSERT INTO Goal VALUES('70011','Maintain','Null','0','100','1200','0')</v>
      </c>
    </row>
    <row r="13" spans="1:8" x14ac:dyDescent="0.3">
      <c r="A13">
        <v>70012</v>
      </c>
      <c r="B13" t="s">
        <v>94</v>
      </c>
      <c r="C13" t="s">
        <v>95</v>
      </c>
      <c r="D13">
        <v>100</v>
      </c>
      <c r="E13">
        <v>150</v>
      </c>
      <c r="F13">
        <v>1300</v>
      </c>
      <c r="G13">
        <v>0</v>
      </c>
      <c r="H13" s="11" t="str">
        <f t="shared" si="0"/>
        <v>INSERT INTO Goal VALUES('70012','Maintain','Null','100','150','1300','0')</v>
      </c>
    </row>
    <row r="14" spans="1:8" x14ac:dyDescent="0.3">
      <c r="A14">
        <v>70013</v>
      </c>
      <c r="B14" t="s">
        <v>94</v>
      </c>
      <c r="C14" t="s">
        <v>95</v>
      </c>
      <c r="D14">
        <v>150</v>
      </c>
      <c r="E14">
        <v>200</v>
      </c>
      <c r="F14">
        <v>1500</v>
      </c>
      <c r="G14">
        <v>0</v>
      </c>
      <c r="H14" s="11" t="str">
        <f t="shared" si="0"/>
        <v>INSERT INTO Goal VALUES('70013','Maintain','Null','150','200','1500','0')</v>
      </c>
    </row>
    <row r="15" spans="1:8" x14ac:dyDescent="0.3">
      <c r="A15">
        <v>70015</v>
      </c>
      <c r="B15" t="s">
        <v>96</v>
      </c>
      <c r="C15" t="s">
        <v>91</v>
      </c>
      <c r="D15">
        <v>0</v>
      </c>
      <c r="E15">
        <v>100</v>
      </c>
      <c r="F15">
        <v>1700</v>
      </c>
      <c r="G15">
        <v>0.5</v>
      </c>
      <c r="H15" s="11" t="str">
        <f t="shared" si="0"/>
        <v>INSERT INTO Goal VALUES('70015','Gain','Easy','0','100','1700','0.5')</v>
      </c>
    </row>
    <row r="16" spans="1:8" x14ac:dyDescent="0.3">
      <c r="A16">
        <v>70016</v>
      </c>
      <c r="B16" t="s">
        <v>96</v>
      </c>
      <c r="C16" t="s">
        <v>91</v>
      </c>
      <c r="D16">
        <v>100</v>
      </c>
      <c r="E16">
        <v>150</v>
      </c>
      <c r="F16">
        <v>1800</v>
      </c>
      <c r="G16">
        <v>0.5</v>
      </c>
      <c r="H16" s="11" t="str">
        <f t="shared" si="0"/>
        <v>INSERT INTO Goal VALUES('70016','Gain','Easy','100','150','1800','0.5')</v>
      </c>
    </row>
    <row r="17" spans="1:8" x14ac:dyDescent="0.3">
      <c r="A17">
        <v>70017</v>
      </c>
      <c r="B17" t="s">
        <v>96</v>
      </c>
      <c r="C17" t="s">
        <v>91</v>
      </c>
      <c r="D17">
        <v>150</v>
      </c>
      <c r="E17">
        <v>200</v>
      </c>
      <c r="F17">
        <v>2000</v>
      </c>
      <c r="G17">
        <v>0.5</v>
      </c>
      <c r="H17" s="11" t="str">
        <f t="shared" si="0"/>
        <v>INSERT INTO Goal VALUES('70017','Gain','Easy','150','200','2000','0.5')</v>
      </c>
    </row>
    <row r="18" spans="1:8" x14ac:dyDescent="0.3">
      <c r="A18">
        <v>70019</v>
      </c>
      <c r="B18" t="s">
        <v>96</v>
      </c>
      <c r="C18" t="s">
        <v>92</v>
      </c>
      <c r="D18">
        <v>0</v>
      </c>
      <c r="E18">
        <v>100</v>
      </c>
      <c r="F18">
        <v>1800</v>
      </c>
      <c r="G18">
        <v>1</v>
      </c>
      <c r="H18" s="11" t="str">
        <f t="shared" si="0"/>
        <v>INSERT INTO Goal VALUES('70019','Gain','Medium','0','100','1800','1')</v>
      </c>
    </row>
    <row r="19" spans="1:8" x14ac:dyDescent="0.3">
      <c r="A19">
        <v>70020</v>
      </c>
      <c r="B19" t="s">
        <v>96</v>
      </c>
      <c r="C19" t="s">
        <v>92</v>
      </c>
      <c r="D19">
        <v>100</v>
      </c>
      <c r="E19">
        <v>150</v>
      </c>
      <c r="F19">
        <v>2000</v>
      </c>
      <c r="G19">
        <v>1</v>
      </c>
      <c r="H19" s="11" t="str">
        <f t="shared" si="0"/>
        <v>INSERT INTO Goal VALUES('70020','Gain','Medium','100','150','2000','1')</v>
      </c>
    </row>
    <row r="20" spans="1:8" x14ac:dyDescent="0.3">
      <c r="A20">
        <v>70021</v>
      </c>
      <c r="B20" t="s">
        <v>96</v>
      </c>
      <c r="C20" t="s">
        <v>92</v>
      </c>
      <c r="D20">
        <v>150</v>
      </c>
      <c r="E20">
        <v>200</v>
      </c>
      <c r="F20">
        <v>2200</v>
      </c>
      <c r="G20">
        <v>1</v>
      </c>
      <c r="H20" s="11" t="str">
        <f t="shared" si="0"/>
        <v>INSERT INTO Goal VALUES('70021','Gain','Medium','150','200','2200','1')</v>
      </c>
    </row>
    <row r="21" spans="1:8" x14ac:dyDescent="0.3">
      <c r="A21">
        <v>70023</v>
      </c>
      <c r="B21" t="s">
        <v>96</v>
      </c>
      <c r="C21" t="s">
        <v>93</v>
      </c>
      <c r="D21">
        <v>0</v>
      </c>
      <c r="E21">
        <v>100</v>
      </c>
      <c r="F21">
        <v>2500</v>
      </c>
      <c r="G21">
        <v>1.5</v>
      </c>
      <c r="H21" s="11" t="str">
        <f t="shared" si="0"/>
        <v>INSERT INTO Goal VALUES('70023','Gain','Hard','0','100','2500','1.5')</v>
      </c>
    </row>
    <row r="22" spans="1:8" x14ac:dyDescent="0.3">
      <c r="A22">
        <v>70024</v>
      </c>
      <c r="B22" t="s">
        <v>96</v>
      </c>
      <c r="C22" t="s">
        <v>93</v>
      </c>
      <c r="D22">
        <v>100</v>
      </c>
      <c r="E22">
        <v>150</v>
      </c>
      <c r="F22">
        <v>2300</v>
      </c>
      <c r="G22">
        <v>1.5</v>
      </c>
      <c r="H22" s="11" t="str">
        <f t="shared" si="0"/>
        <v>INSERT INTO Goal VALUES('70024','Gain','Hard','100','150','2300','1.5')</v>
      </c>
    </row>
    <row r="23" spans="1:8" x14ac:dyDescent="0.3">
      <c r="A23">
        <v>70025</v>
      </c>
      <c r="B23" t="s">
        <v>96</v>
      </c>
      <c r="C23" t="s">
        <v>93</v>
      </c>
      <c r="D23">
        <v>150</v>
      </c>
      <c r="E23">
        <v>200</v>
      </c>
      <c r="F23">
        <v>2400</v>
      </c>
      <c r="G23">
        <v>1.5</v>
      </c>
      <c r="H23" s="11" t="str">
        <f t="shared" si="0"/>
        <v>INSERT INTO Goal VALUES('70025','Gain','Hard','150','200','2400','1.5')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9" sqref="F9"/>
    </sheetView>
  </sheetViews>
  <sheetFormatPr defaultRowHeight="14.4" x14ac:dyDescent="0.3"/>
  <cols>
    <col min="3" max="3" width="0" hidden="1" customWidth="1"/>
    <col min="4" max="4" width="10.33203125" style="11" bestFit="1" customWidth="1"/>
  </cols>
  <sheetData>
    <row r="1" spans="1:6" x14ac:dyDescent="0.3">
      <c r="A1" t="s">
        <v>97</v>
      </c>
      <c r="B1" s="7" t="s">
        <v>0</v>
      </c>
      <c r="C1" t="s">
        <v>63</v>
      </c>
      <c r="D1" t="s">
        <v>63</v>
      </c>
      <c r="E1" t="s">
        <v>98</v>
      </c>
      <c r="F1" t="str">
        <f>"INSERT INTO WaterLog VALUES('"&amp;A1&amp;"','"&amp;B1&amp;"','"&amp;TEXT(D1,"YYYY-MM-DD")&amp;"','"&amp;E1&amp;"')"</f>
        <v>INSERT INTO WaterLog VALUES('Water_log_ID','User_ID','Date','No_of_Cups')</v>
      </c>
    </row>
    <row r="2" spans="1:6" x14ac:dyDescent="0.3">
      <c r="A2">
        <v>60001</v>
      </c>
      <c r="B2">
        <v>10003</v>
      </c>
      <c r="C2" s="8" t="s">
        <v>17</v>
      </c>
      <c r="D2" t="str">
        <f>TEXT(C2,"YYYY-MM-DD")</f>
        <v>2017-01-24</v>
      </c>
      <c r="E2">
        <v>16</v>
      </c>
      <c r="F2" s="11" t="str">
        <f t="shared" ref="F2:F9" si="0">"INSERT INTO WaterLog VALUES('"&amp;A2&amp;"','"&amp;B2&amp;"','"&amp;TEXT(D2,"YYYY-MM-DD")&amp;"','"&amp;E2&amp;"')"</f>
        <v>INSERT INTO WaterLog VALUES('60001','10003','2017-01-24','16')</v>
      </c>
    </row>
    <row r="3" spans="1:6" x14ac:dyDescent="0.3">
      <c r="A3">
        <v>60002</v>
      </c>
      <c r="B3">
        <v>10004</v>
      </c>
      <c r="C3" s="8" t="s">
        <v>19</v>
      </c>
      <c r="D3" s="11" t="str">
        <f>TEXT(C3,"YYYY-MM-DD")</f>
        <v>2017-02-21</v>
      </c>
      <c r="E3">
        <v>19</v>
      </c>
      <c r="F3" s="11" t="str">
        <f t="shared" si="0"/>
        <v>INSERT INTO WaterLog VALUES('60002','10004','2017-02-21','19')</v>
      </c>
    </row>
    <row r="4" spans="1:6" x14ac:dyDescent="0.3">
      <c r="A4">
        <v>60003</v>
      </c>
      <c r="B4">
        <v>10005</v>
      </c>
      <c r="C4" s="8" t="s">
        <v>21</v>
      </c>
      <c r="D4" s="11" t="str">
        <f>TEXT(C4,"YYYY-MM-DD")</f>
        <v>2017-01-17</v>
      </c>
      <c r="E4">
        <v>24</v>
      </c>
      <c r="F4" s="11" t="str">
        <f t="shared" si="0"/>
        <v>INSERT INTO WaterLog VALUES('60003','10005','2017-01-17','24')</v>
      </c>
    </row>
    <row r="5" spans="1:6" x14ac:dyDescent="0.3">
      <c r="A5">
        <v>60004</v>
      </c>
      <c r="B5">
        <v>10003</v>
      </c>
      <c r="C5" s="8" t="s">
        <v>25</v>
      </c>
      <c r="D5" s="11" t="str">
        <f>TEXT(C5,"YYYY-MM-DD")</f>
        <v>2017-04-17</v>
      </c>
      <c r="E5">
        <v>15</v>
      </c>
      <c r="F5" s="11" t="str">
        <f t="shared" si="0"/>
        <v>INSERT INTO WaterLog VALUES('60004','10003','2017-04-17','15')</v>
      </c>
    </row>
    <row r="6" spans="1:6" x14ac:dyDescent="0.3">
      <c r="A6">
        <v>60005</v>
      </c>
      <c r="B6">
        <v>10007</v>
      </c>
      <c r="C6" s="8" t="s">
        <v>23</v>
      </c>
      <c r="D6" s="11" t="str">
        <f>TEXT(C6,"YYYY-MM-DD")</f>
        <v>2017-02-20</v>
      </c>
      <c r="E6">
        <v>20</v>
      </c>
      <c r="F6" s="11" t="str">
        <f t="shared" si="0"/>
        <v>INSERT INTO WaterLog VALUES('60005','10007','2017-02-20','20')</v>
      </c>
    </row>
    <row r="7" spans="1:6" x14ac:dyDescent="0.3">
      <c r="A7">
        <v>60006</v>
      </c>
      <c r="B7">
        <v>10008</v>
      </c>
      <c r="C7" s="8" t="s">
        <v>25</v>
      </c>
      <c r="D7" s="11" t="str">
        <f>TEXT(C7,"YYYY-MM-DD")</f>
        <v>2017-04-17</v>
      </c>
      <c r="E7">
        <v>25</v>
      </c>
      <c r="F7" s="11" t="str">
        <f t="shared" si="0"/>
        <v>INSERT INTO WaterLog VALUES('60006','10008','2017-04-17','25')</v>
      </c>
    </row>
    <row r="8" spans="1:6" x14ac:dyDescent="0.3">
      <c r="A8">
        <v>60007</v>
      </c>
      <c r="B8">
        <v>10003</v>
      </c>
      <c r="C8" s="8" t="s">
        <v>27</v>
      </c>
      <c r="D8" s="11" t="str">
        <f>TEXT(C8,"YYYY-MM-DD")</f>
        <v>2017-04-20</v>
      </c>
      <c r="E8">
        <v>17</v>
      </c>
      <c r="F8" s="11" t="str">
        <f t="shared" si="0"/>
        <v>INSERT INTO WaterLog VALUES('60007','10003','2017-04-20','17')</v>
      </c>
    </row>
    <row r="9" spans="1:6" x14ac:dyDescent="0.3">
      <c r="A9" s="11">
        <v>60008</v>
      </c>
      <c r="B9" s="11">
        <v>10003</v>
      </c>
      <c r="D9" s="8">
        <v>42845</v>
      </c>
      <c r="E9">
        <v>5</v>
      </c>
      <c r="F9" s="11" t="str">
        <f t="shared" si="0"/>
        <v>INSERT INTO WaterLog VALUES('60008','10003','2017-04-20','5')</v>
      </c>
    </row>
    <row r="10" spans="1:6" x14ac:dyDescent="0.3">
      <c r="A10" s="11"/>
      <c r="B10" s="11"/>
      <c r="D1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0" sqref="D10"/>
    </sheetView>
  </sheetViews>
  <sheetFormatPr defaultRowHeight="14.4" x14ac:dyDescent="0.3"/>
  <cols>
    <col min="4" max="4" width="35.5546875" bestFit="1" customWidth="1"/>
  </cols>
  <sheetData>
    <row r="1" spans="1:5" x14ac:dyDescent="0.3">
      <c r="A1" t="s">
        <v>99</v>
      </c>
      <c r="B1" t="s">
        <v>100</v>
      </c>
      <c r="C1" t="s">
        <v>63</v>
      </c>
      <c r="D1" t="s">
        <v>101</v>
      </c>
      <c r="E1" t="str">
        <f>"INSERT INTO WaterLog VALUES('"&amp;A1&amp;"','"&amp;B1&amp;"','"&amp;TEXT(C1,"YYYY-MM-DD")&amp;"','"&amp;D1&amp;"')"</f>
        <v>INSERT INTO WaterLog VALUES('User_1','User_2','Date','Chat_Box_Link')</v>
      </c>
    </row>
    <row r="2" spans="1:5" x14ac:dyDescent="0.3">
      <c r="A2">
        <v>10008</v>
      </c>
      <c r="B2">
        <v>10009</v>
      </c>
      <c r="C2" s="2" t="s">
        <v>27</v>
      </c>
      <c r="D2" s="9" t="s">
        <v>102</v>
      </c>
      <c r="E2" s="11" t="str">
        <f t="shared" ref="E2:E3" si="0">"INSERT INTO WaterLog VALUES('"&amp;A2&amp;"','"&amp;B2&amp;"','"&amp;TEXT(C2,"YYYY-MM-DD")&amp;"','"&amp;D2&amp;"')"</f>
        <v>INSERT INTO WaterLog VALUES('10008','10009','2017-04-20','http://MyfitneesPal.com/ChatBoxURL1')</v>
      </c>
    </row>
    <row r="3" spans="1:5" x14ac:dyDescent="0.3">
      <c r="A3">
        <v>10001</v>
      </c>
      <c r="B3">
        <v>10003</v>
      </c>
      <c r="C3" s="2" t="s">
        <v>144</v>
      </c>
      <c r="D3" s="9" t="s">
        <v>103</v>
      </c>
      <c r="E3" s="11" t="str">
        <f t="shared" si="0"/>
        <v>INSERT INTO WaterLog VALUES('10001','10003','2017-03-03','http://MyfitneesPal.com/ChatBoxURL2')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Goal_Log</vt:lpstr>
      <vt:lpstr>Food</vt:lpstr>
      <vt:lpstr>Food_Log</vt:lpstr>
      <vt:lpstr>Exercises</vt:lpstr>
      <vt:lpstr>User</vt:lpstr>
      <vt:lpstr>Exercise_Log</vt:lpstr>
      <vt:lpstr>Goals</vt:lpstr>
      <vt:lpstr>Water_Log</vt:lpstr>
      <vt:lpstr>Friendlist</vt:lpstr>
      <vt:lpstr>Weight_Log</vt:lpstr>
      <vt:lpstr>Trainer</vt:lpstr>
      <vt:lpstr>User_Trainer</vt:lpstr>
      <vt:lpstr>Challange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Soumya Chava</dc:creator>
  <cp:keywords/>
  <dc:description/>
  <cp:lastModifiedBy>Debarati Saha</cp:lastModifiedBy>
  <cp:revision/>
  <dcterms:created xsi:type="dcterms:W3CDTF">2017-04-20T22:46:55Z</dcterms:created>
  <dcterms:modified xsi:type="dcterms:W3CDTF">2017-04-27T22:12:58Z</dcterms:modified>
  <cp:category/>
  <cp:contentStatus/>
</cp:coreProperties>
</file>