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Deborshi\Documents\GitHub\production_recipe_management_tool\production_recipe_management_tool_v1.1\data\Recipes\"/>
    </mc:Choice>
  </mc:AlternateContent>
  <xr:revisionPtr revIDLastSave="0" documentId="13_ncr:1_{A211357E-9568-45A4-BDD0-E792F653BB31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D3" i="1"/>
  <c r="E19" i="1"/>
  <c r="D19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0" i="1"/>
  <c r="E2" i="1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39" i="2"/>
  <c r="B38" i="2"/>
  <c r="B37" i="2"/>
  <c r="B35" i="2"/>
  <c r="B34" i="2"/>
  <c r="B33" i="2"/>
  <c r="B32" i="2"/>
  <c r="B31" i="2"/>
  <c r="B29" i="2"/>
  <c r="B27" i="2"/>
  <c r="B26" i="2"/>
  <c r="B25" i="2"/>
  <c r="B24" i="2"/>
  <c r="B22" i="2"/>
  <c r="B21" i="2"/>
  <c r="B20" i="2"/>
  <c r="B19" i="2"/>
  <c r="B18" i="2"/>
  <c r="B17" i="2"/>
  <c r="B13" i="2"/>
  <c r="B12" i="2"/>
  <c r="B11" i="2"/>
  <c r="B10" i="2"/>
  <c r="B9" i="2"/>
  <c r="B8" i="2"/>
  <c r="B7" i="2"/>
  <c r="B6" i="2"/>
  <c r="B5" i="2"/>
  <c r="B2" i="2"/>
</calcChain>
</file>

<file path=xl/sharedStrings.xml><?xml version="1.0" encoding="utf-8"?>
<sst xmlns="http://schemas.openxmlformats.org/spreadsheetml/2006/main" count="98" uniqueCount="78">
  <si>
    <t>Ingredients</t>
  </si>
  <si>
    <t>Quantity (Gm)</t>
  </si>
  <si>
    <t>Quantity (Pieces)</t>
  </si>
  <si>
    <t>Unit Cost</t>
  </si>
  <si>
    <t>Price</t>
  </si>
  <si>
    <t>Comment</t>
  </si>
  <si>
    <t>Onion</t>
  </si>
  <si>
    <t>Ginger</t>
  </si>
  <si>
    <t>Garlic</t>
  </si>
  <si>
    <t>Spring Onion</t>
  </si>
  <si>
    <t>Coriander Leaf</t>
  </si>
  <si>
    <t>MSG</t>
  </si>
  <si>
    <t>Black Pepper</t>
  </si>
  <si>
    <t>Sugar</t>
  </si>
  <si>
    <t>Salt</t>
  </si>
  <si>
    <t>Dry Soy Chunk</t>
  </si>
  <si>
    <t>Chicken Skin</t>
  </si>
  <si>
    <t>Green Chilli</t>
  </si>
  <si>
    <t>Chicken Breast Keema</t>
  </si>
  <si>
    <t xml:space="preserve">Refined Oil </t>
  </si>
  <si>
    <t xml:space="preserve">Soy Sauce </t>
  </si>
  <si>
    <t>Maida</t>
  </si>
  <si>
    <t>Butter</t>
  </si>
  <si>
    <t>Mayonnaise</t>
  </si>
  <si>
    <t>Amchoor Powder</t>
  </si>
  <si>
    <t>Bay Leaf</t>
  </si>
  <si>
    <t>Black Cardamom</t>
  </si>
  <si>
    <t>Black Pepper Whole</t>
  </si>
  <si>
    <t>Cashew</t>
  </si>
  <si>
    <t>Carrot</t>
  </si>
  <si>
    <t>Chicken Breast BL</t>
  </si>
  <si>
    <t>Chicken Thigh BL</t>
  </si>
  <si>
    <t>Chilli Paste</t>
  </si>
  <si>
    <t>Cinnamon Stick</t>
  </si>
  <si>
    <t>Clove</t>
  </si>
  <si>
    <t>Coriander Powder</t>
  </si>
  <si>
    <t>Coriander Whole</t>
  </si>
  <si>
    <t>Corn Flour</t>
  </si>
  <si>
    <t>Doi</t>
  </si>
  <si>
    <t>Egg</t>
  </si>
  <si>
    <t>Fenugreek Seeds</t>
  </si>
  <si>
    <t>Fresh Bread Crumbs</t>
  </si>
  <si>
    <t>Gondhoraj</t>
  </si>
  <si>
    <t>Gorom Moshla Powder</t>
  </si>
  <si>
    <t>Green Cardamom</t>
  </si>
  <si>
    <t xml:space="preserve">Gur </t>
  </si>
  <si>
    <t>Ghee</t>
  </si>
  <si>
    <t xml:space="preserve">Jeera Powder </t>
  </si>
  <si>
    <t xml:space="preserve">Jeera Whole </t>
  </si>
  <si>
    <t>Kashmiri Chilli Whole</t>
  </si>
  <si>
    <t>Kashmiri Red Chilli Powder</t>
  </si>
  <si>
    <t>Kashundi</t>
  </si>
  <si>
    <t>Kasuri Methi</t>
  </si>
  <si>
    <t>Lemon</t>
  </si>
  <si>
    <t>Liquid Cheese</t>
  </si>
  <si>
    <t>Mace</t>
  </si>
  <si>
    <t>Malai Kebab Masala</t>
  </si>
  <si>
    <t>Mint Leaf</t>
  </si>
  <si>
    <t xml:space="preserve">Mustard Powder </t>
  </si>
  <si>
    <t>Mustard Oil</t>
  </si>
  <si>
    <t>Nutmeg</t>
  </si>
  <si>
    <t>Peanuts</t>
  </si>
  <si>
    <t>Panko</t>
  </si>
  <si>
    <t>Potato</t>
  </si>
  <si>
    <t>Red Chilli Powder</t>
  </si>
  <si>
    <t>Red Chilli Whole</t>
  </si>
  <si>
    <t>Sattu</t>
  </si>
  <si>
    <t>Smoked Butter Oil (600 Butter + 100 Oil)</t>
  </si>
  <si>
    <t>Smoked Paprika</t>
  </si>
  <si>
    <t>Shahjeera</t>
  </si>
  <si>
    <t>Stone Flower</t>
  </si>
  <si>
    <t>Tomato</t>
  </si>
  <si>
    <t>Tomato Ketchup (Kisan)</t>
  </si>
  <si>
    <t>Tomato Ketchup (Pou Chong)</t>
  </si>
  <si>
    <t>Turmeric Powder</t>
  </si>
  <si>
    <t>Tandoori Masala</t>
  </si>
  <si>
    <t>Vinegar</t>
  </si>
  <si>
    <t>Wet Soy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</si>
</sst>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workbookViewId="0">
      <selection activeCell="G12" sqref="G12"/>
    </sheetView>
  </sheetViews>
  <sheetFormatPr defaultColWidth="19.453125" defaultRowHeight="14.5" x14ac:dyDescent="0.35"/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 t="s">
        <v>19</v>
      </c>
      <c r="B2" s="2">
        <v>3500</v>
      </c>
      <c r="C2" s="2"/>
      <c r="D2" s="2">
        <v>0.14117647058823529</v>
      </c>
      <c r="E2" s="2">
        <f>B2*D2</f>
        <v>494.11764705882354</v>
      </c>
      <c r="F2" s="2"/>
    </row>
    <row r="3" spans="1:6" x14ac:dyDescent="0.35">
      <c r="A3" s="2" t="s">
        <v>77</v>
      </c>
      <c r="B3" s="2">
        <v>6000</v>
      </c>
      <c r="C3" s="2"/>
      <c r="D3" s="2">
        <f>(150/1000)/3</f>
        <v>4.9999999999999996E-2</v>
      </c>
      <c r="E3" s="2">
        <f>B3*D3</f>
        <v>300</v>
      </c>
      <c r="F3" s="2"/>
    </row>
    <row r="4" spans="1:6" x14ac:dyDescent="0.35">
      <c r="A4" s="2" t="s">
        <v>6</v>
      </c>
      <c r="B4" s="2">
        <v>10000</v>
      </c>
      <c r="C4" s="2"/>
      <c r="D4" s="2">
        <v>0.05</v>
      </c>
      <c r="E4" s="2">
        <f t="shared" ref="E4:E20" si="0">B4*D4</f>
        <v>500</v>
      </c>
      <c r="F4" s="2"/>
    </row>
    <row r="5" spans="1:6" x14ac:dyDescent="0.35">
      <c r="A5" s="2" t="s">
        <v>7</v>
      </c>
      <c r="B5" s="2">
        <v>1200</v>
      </c>
      <c r="C5" s="2"/>
      <c r="D5" s="2">
        <v>0.28000000000000003</v>
      </c>
      <c r="E5" s="2">
        <f t="shared" si="0"/>
        <v>336.00000000000006</v>
      </c>
      <c r="F5" s="2"/>
    </row>
    <row r="6" spans="1:6" x14ac:dyDescent="0.35">
      <c r="A6" s="2" t="s">
        <v>8</v>
      </c>
      <c r="B6" s="2">
        <v>600</v>
      </c>
      <c r="C6" s="2"/>
      <c r="D6" s="2">
        <v>0.28000000000000003</v>
      </c>
      <c r="E6" s="2">
        <f t="shared" si="0"/>
        <v>168.00000000000003</v>
      </c>
      <c r="F6" s="2"/>
    </row>
    <row r="7" spans="1:6" x14ac:dyDescent="0.35">
      <c r="A7" s="2" t="s">
        <v>17</v>
      </c>
      <c r="B7" s="2">
        <v>1000</v>
      </c>
      <c r="C7" s="2"/>
      <c r="D7" s="2">
        <v>0.12</v>
      </c>
      <c r="E7" s="2">
        <f t="shared" si="0"/>
        <v>120</v>
      </c>
      <c r="F7" s="2"/>
    </row>
    <row r="8" spans="1:6" x14ac:dyDescent="0.35">
      <c r="A8" s="2" t="s">
        <v>9</v>
      </c>
      <c r="B8" s="2">
        <v>1000</v>
      </c>
      <c r="C8" s="2"/>
      <c r="D8" s="2">
        <v>0.12</v>
      </c>
      <c r="E8" s="2">
        <f t="shared" si="0"/>
        <v>120</v>
      </c>
      <c r="F8" s="2"/>
    </row>
    <row r="9" spans="1:6" x14ac:dyDescent="0.35">
      <c r="A9" s="2" t="s">
        <v>10</v>
      </c>
      <c r="B9" s="2">
        <v>550</v>
      </c>
      <c r="C9" s="2"/>
      <c r="D9" s="2">
        <v>0.15</v>
      </c>
      <c r="E9" s="2">
        <f t="shared" si="0"/>
        <v>82.5</v>
      </c>
      <c r="F9" s="2"/>
    </row>
    <row r="10" spans="1:6" x14ac:dyDescent="0.35">
      <c r="A10" s="2" t="s">
        <v>20</v>
      </c>
      <c r="B10" s="2">
        <v>250</v>
      </c>
      <c r="C10" s="2"/>
      <c r="D10" s="2">
        <v>0.14941176470588236</v>
      </c>
      <c r="E10" s="2">
        <f t="shared" si="0"/>
        <v>37.352941176470587</v>
      </c>
      <c r="F10" s="2"/>
    </row>
    <row r="11" spans="1:6" x14ac:dyDescent="0.35">
      <c r="A11" s="2" t="s">
        <v>13</v>
      </c>
      <c r="B11" s="2">
        <v>150</v>
      </c>
      <c r="C11" s="2"/>
      <c r="D11" s="2">
        <v>4.4999999999999998E-2</v>
      </c>
      <c r="E11" s="2">
        <f t="shared" si="0"/>
        <v>6.75</v>
      </c>
      <c r="F11" s="2"/>
    </row>
    <row r="12" spans="1:6" x14ac:dyDescent="0.35">
      <c r="A12" s="2" t="s">
        <v>14</v>
      </c>
      <c r="B12" s="2">
        <v>350</v>
      </c>
      <c r="C12" s="2"/>
      <c r="D12" s="2">
        <v>2.7E-2</v>
      </c>
      <c r="E12" s="2">
        <f t="shared" si="0"/>
        <v>9.4499999999999993</v>
      </c>
      <c r="F12" s="2"/>
    </row>
    <row r="13" spans="1:6" x14ac:dyDescent="0.35">
      <c r="A13" s="2" t="s">
        <v>12</v>
      </c>
      <c r="B13" s="2">
        <v>200</v>
      </c>
      <c r="C13" s="2"/>
      <c r="D13" s="2">
        <v>0.75</v>
      </c>
      <c r="E13" s="2">
        <f t="shared" si="0"/>
        <v>150</v>
      </c>
      <c r="F13" s="2"/>
    </row>
    <row r="14" spans="1:6" x14ac:dyDescent="0.35">
      <c r="A14" s="2" t="s">
        <v>11</v>
      </c>
      <c r="B14" s="2">
        <v>1000</v>
      </c>
      <c r="C14" s="2"/>
      <c r="D14" s="2">
        <v>0.21</v>
      </c>
      <c r="E14" s="2">
        <f t="shared" si="0"/>
        <v>210</v>
      </c>
      <c r="F14" s="2"/>
    </row>
    <row r="15" spans="1:6" x14ac:dyDescent="0.35">
      <c r="A15" s="2" t="s">
        <v>22</v>
      </c>
      <c r="B15" s="2">
        <v>1000</v>
      </c>
      <c r="C15" s="2"/>
      <c r="D15" s="2">
        <v>0.57999999999999996</v>
      </c>
      <c r="E15" s="2">
        <f t="shared" si="0"/>
        <v>580</v>
      </c>
      <c r="F15" s="2"/>
    </row>
    <row r="16" spans="1:6" x14ac:dyDescent="0.35">
      <c r="A16" s="2" t="s">
        <v>23</v>
      </c>
      <c r="B16" s="2">
        <v>500</v>
      </c>
      <c r="C16" s="2"/>
      <c r="D16" s="2">
        <v>0.12</v>
      </c>
      <c r="E16" s="2">
        <f t="shared" si="0"/>
        <v>60</v>
      </c>
      <c r="F16" s="2"/>
    </row>
    <row r="17" spans="1:6" x14ac:dyDescent="0.35">
      <c r="A17" s="2" t="s">
        <v>18</v>
      </c>
      <c r="B17" s="2">
        <v>8000</v>
      </c>
      <c r="C17" s="2"/>
      <c r="D17" s="2">
        <v>0.2</v>
      </c>
      <c r="E17" s="2">
        <f t="shared" si="0"/>
        <v>1600</v>
      </c>
      <c r="F17" s="2"/>
    </row>
    <row r="18" spans="1:6" x14ac:dyDescent="0.35">
      <c r="A18" s="2" t="s">
        <v>16</v>
      </c>
      <c r="B18" s="2">
        <v>10000</v>
      </c>
      <c r="C18" s="2"/>
      <c r="D18" s="2">
        <v>0.1</v>
      </c>
      <c r="E18" s="2">
        <f t="shared" si="0"/>
        <v>1000</v>
      </c>
      <c r="F18" s="2"/>
    </row>
    <row r="19" spans="1:6" x14ac:dyDescent="0.35">
      <c r="A19" s="5" t="s">
        <v>76</v>
      </c>
      <c r="B19" s="2">
        <v>100</v>
      </c>
      <c r="C19" s="2"/>
      <c r="D19" s="4">
        <f>46.1538461538462/1000</f>
        <v>4.6153846153846205E-2</v>
      </c>
      <c r="E19" s="2">
        <f t="shared" si="0"/>
        <v>4.6153846153846203</v>
      </c>
      <c r="F19" s="2"/>
    </row>
    <row r="20" spans="1:6" x14ac:dyDescent="0.35">
      <c r="A20" s="2" t="s">
        <v>21</v>
      </c>
      <c r="B20" s="2">
        <v>22000</v>
      </c>
      <c r="C20" s="2"/>
      <c r="D20" s="2">
        <v>4.1000000000000002E-2</v>
      </c>
      <c r="E20" s="2">
        <f t="shared" si="0"/>
        <v>902</v>
      </c>
      <c r="F20" s="2"/>
    </row>
    <row r="21" spans="1:6" x14ac:dyDescent="0.35">
      <c r="E21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3E17D-C4A4-40FD-A7DA-951996198627}">
  <dimension ref="A1:B72"/>
  <sheetViews>
    <sheetView workbookViewId="0">
      <selection activeCell="G5" sqref="G5"/>
    </sheetView>
  </sheetViews>
  <sheetFormatPr defaultRowHeight="14.5" x14ac:dyDescent="0.35"/>
  <cols>
    <col min="1" max="1" width="34.36328125" bestFit="1" customWidth="1"/>
    <col min="2" max="2" width="11.81640625" bestFit="1" customWidth="1"/>
  </cols>
  <sheetData>
    <row r="1" spans="1:2" x14ac:dyDescent="0.35">
      <c r="A1" s="1" t="s">
        <v>0</v>
      </c>
      <c r="B1" s="1" t="s">
        <v>3</v>
      </c>
    </row>
    <row r="2" spans="1:2" x14ac:dyDescent="0.35">
      <c r="A2" s="2" t="s">
        <v>24</v>
      </c>
      <c r="B2" s="2">
        <f>80/100</f>
        <v>0.8</v>
      </c>
    </row>
    <row r="3" spans="1:2" x14ac:dyDescent="0.35">
      <c r="A3" s="3" t="s">
        <v>25</v>
      </c>
      <c r="B3" s="2">
        <v>0.25</v>
      </c>
    </row>
    <row r="4" spans="1:2" ht="43.5" x14ac:dyDescent="0.35">
      <c r="A4" s="3" t="s">
        <v>26</v>
      </c>
      <c r="B4" s="2">
        <v>0.8</v>
      </c>
    </row>
    <row r="5" spans="1:2" x14ac:dyDescent="0.35">
      <c r="A5" s="2" t="s">
        <v>12</v>
      </c>
      <c r="B5" s="2">
        <f>750/1000</f>
        <v>0.75</v>
      </c>
    </row>
    <row r="6" spans="1:2" ht="43.5" x14ac:dyDescent="0.35">
      <c r="A6" s="3" t="s">
        <v>27</v>
      </c>
      <c r="B6" s="2">
        <f>750/1000</f>
        <v>0.75</v>
      </c>
    </row>
    <row r="7" spans="1:2" x14ac:dyDescent="0.35">
      <c r="A7" s="2" t="s">
        <v>22</v>
      </c>
      <c r="B7" s="2">
        <f>58/100</f>
        <v>0.57999999999999996</v>
      </c>
    </row>
    <row r="8" spans="1:2" x14ac:dyDescent="0.35">
      <c r="A8" s="2" t="s">
        <v>28</v>
      </c>
      <c r="B8" s="2">
        <f>750/1000</f>
        <v>0.75</v>
      </c>
    </row>
    <row r="9" spans="1:2" x14ac:dyDescent="0.35">
      <c r="A9" s="2" t="s">
        <v>29</v>
      </c>
      <c r="B9" s="2">
        <f>80/1000</f>
        <v>0.08</v>
      </c>
    </row>
    <row r="10" spans="1:2" x14ac:dyDescent="0.35">
      <c r="A10" s="4" t="s">
        <v>30</v>
      </c>
      <c r="B10" s="4">
        <f>280/1000</f>
        <v>0.28000000000000003</v>
      </c>
    </row>
    <row r="11" spans="1:2" x14ac:dyDescent="0.35">
      <c r="A11" s="4" t="s">
        <v>18</v>
      </c>
      <c r="B11" s="4">
        <f>250/1000</f>
        <v>0.25</v>
      </c>
    </row>
    <row r="12" spans="1:2" x14ac:dyDescent="0.35">
      <c r="A12" s="4" t="s">
        <v>16</v>
      </c>
      <c r="B12" s="4">
        <f>120/1000</f>
        <v>0.12</v>
      </c>
    </row>
    <row r="13" spans="1:2" x14ac:dyDescent="0.35">
      <c r="A13" s="4" t="s">
        <v>31</v>
      </c>
      <c r="B13" s="2">
        <f>300/1000</f>
        <v>0.3</v>
      </c>
    </row>
    <row r="14" spans="1:2" x14ac:dyDescent="0.35">
      <c r="A14" s="2" t="s">
        <v>32</v>
      </c>
      <c r="B14" s="2">
        <v>0.75</v>
      </c>
    </row>
    <row r="15" spans="1:2" x14ac:dyDescent="0.35">
      <c r="A15" s="3" t="s">
        <v>33</v>
      </c>
      <c r="B15" s="2">
        <v>0.8</v>
      </c>
    </row>
    <row r="16" spans="1:2" x14ac:dyDescent="0.35">
      <c r="A16" s="3" t="s">
        <v>34</v>
      </c>
      <c r="B16" s="2">
        <v>0.25</v>
      </c>
    </row>
    <row r="17" spans="1:2" x14ac:dyDescent="0.35">
      <c r="A17" s="4" t="s">
        <v>10</v>
      </c>
      <c r="B17" s="4">
        <f>150/1000</f>
        <v>0.15</v>
      </c>
    </row>
    <row r="18" spans="1:2" x14ac:dyDescent="0.35">
      <c r="A18" s="2" t="s">
        <v>35</v>
      </c>
      <c r="B18" s="2">
        <f>50/100</f>
        <v>0.5</v>
      </c>
    </row>
    <row r="19" spans="1:2" x14ac:dyDescent="0.35">
      <c r="A19" s="2" t="s">
        <v>36</v>
      </c>
      <c r="B19" s="2">
        <f>200/1000</f>
        <v>0.2</v>
      </c>
    </row>
    <row r="20" spans="1:2" x14ac:dyDescent="0.35">
      <c r="A20" s="2" t="s">
        <v>37</v>
      </c>
      <c r="B20" s="2">
        <f>70/1000</f>
        <v>7.0000000000000007E-2</v>
      </c>
    </row>
    <row r="21" spans="1:2" x14ac:dyDescent="0.35">
      <c r="A21" s="2" t="s">
        <v>38</v>
      </c>
      <c r="B21" s="2">
        <f>75/1000</f>
        <v>7.4999999999999997E-2</v>
      </c>
    </row>
    <row r="22" spans="1:2" x14ac:dyDescent="0.35">
      <c r="A22" s="2" t="s">
        <v>15</v>
      </c>
      <c r="B22" s="2">
        <f>150/1000</f>
        <v>0.15</v>
      </c>
    </row>
    <row r="23" spans="1:2" x14ac:dyDescent="0.35">
      <c r="A23" s="2" t="s">
        <v>39</v>
      </c>
      <c r="B23" s="2">
        <v>7</v>
      </c>
    </row>
    <row r="24" spans="1:2" x14ac:dyDescent="0.35">
      <c r="A24" s="2" t="s">
        <v>40</v>
      </c>
      <c r="B24" s="2">
        <f>150/1000</f>
        <v>0.15</v>
      </c>
    </row>
    <row r="25" spans="1:2" x14ac:dyDescent="0.35">
      <c r="A25" s="2" t="s">
        <v>41</v>
      </c>
      <c r="B25" s="2">
        <f>50/1000</f>
        <v>0.05</v>
      </c>
    </row>
    <row r="26" spans="1:2" x14ac:dyDescent="0.35">
      <c r="A26" s="2" t="s">
        <v>8</v>
      </c>
      <c r="B26" s="2">
        <f>280/1000</f>
        <v>0.28000000000000003</v>
      </c>
    </row>
    <row r="27" spans="1:2" x14ac:dyDescent="0.35">
      <c r="A27" s="2" t="s">
        <v>7</v>
      </c>
      <c r="B27" s="2">
        <f>280/1000</f>
        <v>0.28000000000000003</v>
      </c>
    </row>
    <row r="28" spans="1:2" x14ac:dyDescent="0.35">
      <c r="A28" s="2" t="s">
        <v>42</v>
      </c>
      <c r="B28" s="4">
        <v>10</v>
      </c>
    </row>
    <row r="29" spans="1:2" x14ac:dyDescent="0.35">
      <c r="A29" s="2" t="s">
        <v>43</v>
      </c>
      <c r="B29" s="2">
        <f>130/50</f>
        <v>2.6</v>
      </c>
    </row>
    <row r="30" spans="1:2" x14ac:dyDescent="0.35">
      <c r="A30" s="3" t="s">
        <v>44</v>
      </c>
      <c r="B30" s="2">
        <v>1.2</v>
      </c>
    </row>
    <row r="31" spans="1:2" x14ac:dyDescent="0.35">
      <c r="A31" s="2" t="s">
        <v>17</v>
      </c>
      <c r="B31" s="2">
        <f>120/1000</f>
        <v>0.12</v>
      </c>
    </row>
    <row r="32" spans="1:2" x14ac:dyDescent="0.35">
      <c r="A32" s="2" t="s">
        <v>45</v>
      </c>
      <c r="B32" s="2">
        <f>150/1000</f>
        <v>0.15</v>
      </c>
    </row>
    <row r="33" spans="1:2" x14ac:dyDescent="0.35">
      <c r="A33" s="2" t="s">
        <v>46</v>
      </c>
      <c r="B33" s="2">
        <f>600/1000</f>
        <v>0.6</v>
      </c>
    </row>
    <row r="34" spans="1:2" x14ac:dyDescent="0.35">
      <c r="A34" s="2" t="s">
        <v>47</v>
      </c>
      <c r="B34" s="2">
        <f>60/50</f>
        <v>1.2</v>
      </c>
    </row>
    <row r="35" spans="1:2" x14ac:dyDescent="0.35">
      <c r="A35" s="2" t="s">
        <v>48</v>
      </c>
      <c r="B35" s="2">
        <f>400/1000</f>
        <v>0.4</v>
      </c>
    </row>
    <row r="36" spans="1:2" x14ac:dyDescent="0.35">
      <c r="A36" s="3" t="s">
        <v>49</v>
      </c>
      <c r="B36" s="2">
        <v>0.3</v>
      </c>
    </row>
    <row r="37" spans="1:2" x14ac:dyDescent="0.35">
      <c r="A37" s="2" t="s">
        <v>50</v>
      </c>
      <c r="B37" s="2">
        <f>122/100</f>
        <v>1.22</v>
      </c>
    </row>
    <row r="38" spans="1:2" x14ac:dyDescent="0.35">
      <c r="A38" s="4" t="s">
        <v>51</v>
      </c>
      <c r="B38" s="2">
        <f>100/850</f>
        <v>0.11764705882352941</v>
      </c>
    </row>
    <row r="39" spans="1:2" x14ac:dyDescent="0.35">
      <c r="A39" s="2" t="s">
        <v>52</v>
      </c>
      <c r="B39" s="2">
        <f>48/50</f>
        <v>0.96</v>
      </c>
    </row>
    <row r="40" spans="1:2" x14ac:dyDescent="0.35">
      <c r="A40" s="4" t="s">
        <v>53</v>
      </c>
      <c r="B40" s="4">
        <v>5</v>
      </c>
    </row>
    <row r="41" spans="1:2" x14ac:dyDescent="0.35">
      <c r="A41" s="4" t="s">
        <v>54</v>
      </c>
      <c r="B41" s="4">
        <f>200/1000</f>
        <v>0.2</v>
      </c>
    </row>
    <row r="42" spans="1:2" x14ac:dyDescent="0.35">
      <c r="A42" s="4" t="s">
        <v>21</v>
      </c>
      <c r="B42" s="4">
        <f>41/1000</f>
        <v>4.1000000000000002E-2</v>
      </c>
    </row>
    <row r="43" spans="1:2" x14ac:dyDescent="0.35">
      <c r="A43" s="4" t="s">
        <v>55</v>
      </c>
      <c r="B43" s="4">
        <f>2000/1000</f>
        <v>2</v>
      </c>
    </row>
    <row r="44" spans="1:2" x14ac:dyDescent="0.35">
      <c r="A44" s="4" t="s">
        <v>56</v>
      </c>
      <c r="B44" s="4">
        <f>165/150</f>
        <v>1.1000000000000001</v>
      </c>
    </row>
    <row r="45" spans="1:2" x14ac:dyDescent="0.35">
      <c r="A45" s="2" t="s">
        <v>57</v>
      </c>
      <c r="B45" s="4">
        <f>150/1000</f>
        <v>0.15</v>
      </c>
    </row>
    <row r="46" spans="1:2" x14ac:dyDescent="0.35">
      <c r="A46" s="2" t="s">
        <v>11</v>
      </c>
      <c r="B46" s="2">
        <f>210/1000</f>
        <v>0.21</v>
      </c>
    </row>
    <row r="47" spans="1:2" x14ac:dyDescent="0.35">
      <c r="A47" s="2" t="s">
        <v>58</v>
      </c>
      <c r="B47" s="2">
        <f>30/100</f>
        <v>0.3</v>
      </c>
    </row>
    <row r="48" spans="1:2" x14ac:dyDescent="0.35">
      <c r="A48" s="2" t="s">
        <v>23</v>
      </c>
      <c r="B48" s="2">
        <f>120/1000</f>
        <v>0.12</v>
      </c>
    </row>
    <row r="49" spans="1:2" x14ac:dyDescent="0.35">
      <c r="A49" s="2" t="s">
        <v>59</v>
      </c>
      <c r="B49" s="2">
        <f>140/850</f>
        <v>0.16470588235294117</v>
      </c>
    </row>
    <row r="50" spans="1:2" x14ac:dyDescent="0.35">
      <c r="A50" s="2" t="s">
        <v>60</v>
      </c>
      <c r="B50" s="2">
        <f>700/1000</f>
        <v>0.7</v>
      </c>
    </row>
    <row r="51" spans="1:2" x14ac:dyDescent="0.35">
      <c r="A51" s="2" t="s">
        <v>6</v>
      </c>
      <c r="B51" s="2">
        <f>50/1000</f>
        <v>0.05</v>
      </c>
    </row>
    <row r="52" spans="1:2" x14ac:dyDescent="0.35">
      <c r="A52" s="2" t="s">
        <v>61</v>
      </c>
      <c r="B52" s="2">
        <f>60/200</f>
        <v>0.3</v>
      </c>
    </row>
    <row r="53" spans="1:2" x14ac:dyDescent="0.35">
      <c r="A53" s="2" t="s">
        <v>62</v>
      </c>
      <c r="B53" s="2">
        <f>120/1000</f>
        <v>0.12</v>
      </c>
    </row>
    <row r="54" spans="1:2" x14ac:dyDescent="0.35">
      <c r="A54" s="2" t="s">
        <v>63</v>
      </c>
      <c r="B54" s="2">
        <f>50/1000</f>
        <v>0.05</v>
      </c>
    </row>
    <row r="55" spans="1:2" x14ac:dyDescent="0.35">
      <c r="A55" s="2" t="s">
        <v>64</v>
      </c>
      <c r="B55" s="2">
        <f>70/100</f>
        <v>0.7</v>
      </c>
    </row>
    <row r="56" spans="1:2" x14ac:dyDescent="0.35">
      <c r="A56" s="3" t="s">
        <v>65</v>
      </c>
      <c r="B56" s="2">
        <f>300/1000</f>
        <v>0.3</v>
      </c>
    </row>
    <row r="57" spans="1:2" x14ac:dyDescent="0.35">
      <c r="A57" s="2" t="s">
        <v>19</v>
      </c>
      <c r="B57" s="2">
        <f>120/850</f>
        <v>0.14117647058823529</v>
      </c>
    </row>
    <row r="58" spans="1:2" x14ac:dyDescent="0.35">
      <c r="A58" s="2" t="s">
        <v>14</v>
      </c>
      <c r="B58" s="2">
        <f>27/1000</f>
        <v>2.7E-2</v>
      </c>
    </row>
    <row r="59" spans="1:2" x14ac:dyDescent="0.35">
      <c r="A59" s="2" t="s">
        <v>66</v>
      </c>
      <c r="B59" s="2">
        <f>160/1000</f>
        <v>0.16</v>
      </c>
    </row>
    <row r="60" spans="1:2" x14ac:dyDescent="0.35">
      <c r="A60" s="2" t="s">
        <v>67</v>
      </c>
      <c r="B60" s="2">
        <f>58/100</f>
        <v>0.57999999999999996</v>
      </c>
    </row>
    <row r="61" spans="1:2" x14ac:dyDescent="0.35">
      <c r="A61" s="5" t="s">
        <v>68</v>
      </c>
      <c r="B61" s="2">
        <f>175/50</f>
        <v>3.5</v>
      </c>
    </row>
    <row r="62" spans="1:2" x14ac:dyDescent="0.35">
      <c r="A62" s="2" t="s">
        <v>20</v>
      </c>
      <c r="B62" s="2">
        <f>127/850</f>
        <v>0.14941176470588236</v>
      </c>
    </row>
    <row r="63" spans="1:2" x14ac:dyDescent="0.35">
      <c r="A63" s="2" t="s">
        <v>69</v>
      </c>
      <c r="B63" s="2">
        <f>1000/1000</f>
        <v>1</v>
      </c>
    </row>
    <row r="64" spans="1:2" x14ac:dyDescent="0.35">
      <c r="A64" s="4" t="s">
        <v>9</v>
      </c>
      <c r="B64" s="4">
        <f>120/1000</f>
        <v>0.12</v>
      </c>
    </row>
    <row r="65" spans="1:2" x14ac:dyDescent="0.35">
      <c r="A65" s="2" t="s">
        <v>13</v>
      </c>
      <c r="B65" s="2">
        <f>45/1000</f>
        <v>4.4999999999999998E-2</v>
      </c>
    </row>
    <row r="66" spans="1:2" x14ac:dyDescent="0.35">
      <c r="A66" s="2" t="s">
        <v>70</v>
      </c>
      <c r="B66" s="2">
        <f>700/1000</f>
        <v>0.7</v>
      </c>
    </row>
    <row r="67" spans="1:2" x14ac:dyDescent="0.35">
      <c r="A67" s="2" t="s">
        <v>71</v>
      </c>
      <c r="B67" s="2">
        <f>50/1000</f>
        <v>0.05</v>
      </c>
    </row>
    <row r="68" spans="1:2" x14ac:dyDescent="0.35">
      <c r="A68" s="2" t="s">
        <v>72</v>
      </c>
      <c r="B68" s="6">
        <f>100/850</f>
        <v>0.11764705882352941</v>
      </c>
    </row>
    <row r="69" spans="1:2" x14ac:dyDescent="0.35">
      <c r="A69" s="2" t="s">
        <v>73</v>
      </c>
      <c r="B69" s="6">
        <f>60/850</f>
        <v>7.0588235294117646E-2</v>
      </c>
    </row>
    <row r="70" spans="1:2" x14ac:dyDescent="0.35">
      <c r="A70" s="2" t="s">
        <v>74</v>
      </c>
      <c r="B70" s="2">
        <f>80/200</f>
        <v>0.4</v>
      </c>
    </row>
    <row r="71" spans="1:2" x14ac:dyDescent="0.35">
      <c r="A71" s="4" t="s">
        <v>75</v>
      </c>
      <c r="B71" s="2">
        <f>140/200</f>
        <v>0.7</v>
      </c>
    </row>
    <row r="72" spans="1:2" x14ac:dyDescent="0.35">
      <c r="A72" s="2" t="s">
        <v>76</v>
      </c>
      <c r="B72" s="2">
        <f>30/650</f>
        <v>4.6153846153846156E-2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Deborshi</dc:creator>
  <cp:lastModifiedBy>Debarshi Mondal</cp:lastModifiedBy>
  <dcterms:created xsi:type="dcterms:W3CDTF">2015-06-05T18:17:20Z</dcterms:created>
  <dcterms:modified xsi:type="dcterms:W3CDTF">2024-07-30T10:35:07Z</dcterms:modified>
</cp:coreProperties>
</file>