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debda\OneDrive\Desktop\PROJECTS\EXCEL\BLINKIT SALES ANALYSIS\"/>
    </mc:Choice>
  </mc:AlternateContent>
  <xr:revisionPtr revIDLastSave="0" documentId="13_ncr:1_{EC1C5F06-158A-45C0-B344-882F373FA605}"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Pivot" sheetId="3" r:id="rId2"/>
    <sheet name="Dashboard" sheetId="4" r:id="rId3"/>
  </sheets>
  <definedNames>
    <definedName name="_xlchart.v2.0" hidden="1">Pivot!$C$54:$C$56</definedName>
    <definedName name="_xlchart.v2.1" hidden="1">Pivot!$D$54:$D$56</definedName>
    <definedName name="_xlchart.v2.2" hidden="1">Pivot!$C$54:$C$56</definedName>
    <definedName name="_xlchart.v2.3" hidden="1">Pivot!$D$54:$D$56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5" i="3" l="1"/>
  <c r="C54" i="3"/>
  <c r="C56" i="3"/>
  <c r="G9" i="3"/>
  <c r="E9" i="3"/>
  <c r="C9" i="3"/>
  <c r="A9" i="3"/>
  <c r="D54" i="3"/>
  <c r="D55" i="3"/>
  <c r="D56" i="3"/>
</calcChain>
</file>

<file path=xl/sharedStrings.xml><?xml version="1.0" encoding="utf-8"?>
<sst xmlns="http://schemas.openxmlformats.org/spreadsheetml/2006/main" count="59755" uniqueCount="1634">
  <si>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</si>
  <si>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</si>
  <si>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</si>
  <si>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</si>
  <si>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</si>
  <si>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</si>
  <si>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</si>
  <si>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</si>
  <si>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</si>
  <si>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</si>
  <si>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</si>
  <si>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</si>
  <si>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</si>
  <si>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</si>
  <si>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</si>
  <si>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</si>
  <si>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</si>
  <si>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</si>
  <si>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</si>
  <si>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</si>
  <si>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</si>
  <si>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</si>
  <si>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</si>
  <si>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</si>
  <si>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</si>
  <si>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</si>
  <si>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</si>
  <si>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</si>
  <si>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</si>
  <si>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</si>
  <si>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</si>
  <si>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</si>
  <si>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</si>
  <si>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</si>
  <si>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</si>
  <si>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</si>
  <si>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</si>
  <si>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</si>
  <si>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</si>
  <si>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</si>
  <si>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</si>
  <si>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</si>
  <si>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</si>
  <si>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</si>
  <si>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</si>
  <si>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</si>
  <si>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</si>
  <si>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</si>
  <si>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</si>
  <si>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</si>
  <si>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</si>
  <si>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</si>
  <si>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</si>
  <si>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</si>
  <si>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</si>
  <si>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</si>
  <si>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</si>
  <si>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</si>
  <si>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</si>
  <si>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</si>
  <si>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</si>
  <si>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</si>
  <si>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</si>
  <si>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</si>
  <si>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</si>
  <si>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</si>
  <si>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</si>
  <si>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</si>
  <si>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</si>
  <si>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</si>
  <si>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</si>
  <si>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</si>
  <si>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</si>
  <si>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</si>
  <si>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</si>
  <si>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</si>
  <si>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</si>
  <si>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</si>
  <si>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</si>
  <si>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</si>
  <si>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</si>
  <si>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</si>
  <si>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</si>
  <si>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</si>
  <si>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</si>
  <si>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</si>
  <si>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</si>
  <si>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</si>
  <si>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</si>
  <si>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</si>
  <si>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</si>
  <si>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</si>
  <si>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</si>
  <si>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</si>
  <si>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</si>
  <si>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</si>
  <si>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</si>
  <si>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</si>
  <si>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</si>
  <si>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</si>
  <si>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</si>
  <si>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</si>
  <si>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</si>
  <si>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</si>
  <si>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</si>
  <si>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</si>
  <si>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</si>
  <si>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</si>
  <si>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</si>
  <si>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</si>
  <si>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</si>
  <si>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</si>
  <si>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</si>
  <si>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</si>
  <si>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</si>
  <si>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</si>
  <si>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</si>
  <si>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</si>
  <si>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</si>
  <si>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</si>
  <si>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</si>
  <si>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</si>
  <si>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</si>
  <si>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</si>
  <si>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</si>
  <si>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</si>
  <si>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</si>
  <si>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</si>
  <si>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</si>
  <si>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</si>
  <si>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</si>
  <si>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</si>
  <si>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</si>
  <si>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</si>
  <si>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</si>
  <si>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</si>
  <si>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</si>
  <si>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</si>
  <si>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</si>
  <si>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</si>
  <si>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</si>
  <si>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</si>
  <si>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</si>
  <si>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</si>
  <si>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</si>
  <si>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</si>
  <si>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</si>
  <si>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</si>
  <si>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</si>
  <si>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</si>
  <si>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</si>
  <si>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</si>
  <si>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</si>
  <si>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</si>
  <si>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</si>
  <si>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</si>
  <si>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</si>
  <si>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</si>
  <si>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</si>
  <si>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</si>
  <si>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</si>
  <si>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</si>
  <si>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</si>
  <si>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</si>
  <si>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</si>
  <si>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</si>
  <si>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</si>
  <si>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</si>
  <si>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</si>
  <si>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</si>
  <si>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</si>
  <si>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</si>
  <si>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</si>
  <si>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</si>
  <si>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</si>
  <si>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</si>
  <si>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</si>
  <si>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</si>
  <si>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</si>
  <si>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</si>
  <si>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</si>
  <si>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</si>
  <si>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</si>
  <si>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</si>
  <si>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</si>
  <si>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</si>
  <si>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</si>
  <si>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</si>
  <si>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</si>
  <si>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</si>
  <si>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</si>
  <si>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</si>
  <si>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</si>
  <si>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</si>
  <si>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</si>
  <si>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</si>
  <si>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</si>
  <si>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</si>
  <si>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</si>
  <si>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</si>
  <si>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</si>
  <si>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</si>
  <si>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</si>
  <si>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</si>
  <si>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</si>
  <si>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</si>
  <si>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</si>
  <si>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</si>
  <si>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</si>
  <si>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</si>
  <si>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</si>
  <si>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</si>
  <si>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</si>
  <si>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</si>
  <si>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</si>
  <si>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</si>
  <si>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</si>
  <si>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</si>
  <si>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</si>
  <si>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</si>
  <si>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</si>
  <si>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</si>
  <si>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</si>
  <si>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</si>
  <si>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</si>
  <si>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</si>
  <si>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</si>
  <si>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</si>
  <si>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</si>
  <si>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</si>
  <si>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</si>
  <si>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</si>
  <si>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</si>
  <si>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</si>
  <si>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</si>
  <si>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</si>
  <si>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</si>
  <si>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</si>
  <si>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</si>
  <si>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</si>
  <si>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</si>
  <si>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</si>
  <si>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</si>
  <si>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</si>
  <si>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</si>
  <si>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</si>
  <si>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</si>
  <si>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</si>
  <si>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</si>
  <si>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</si>
  <si>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</si>
  <si>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</si>
  <si>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</si>
  <si>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</si>
  <si>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</si>
  <si>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</si>
  <si>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</si>
  <si>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</si>
  <si>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</si>
  <si>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</si>
  <si>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</si>
  <si>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</si>
  <si>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</si>
  <si>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</si>
  <si>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</si>
  <si>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</si>
  <si>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</si>
  <si>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</si>
  <si>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</si>
  <si>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</si>
  <si>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</si>
  <si>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</si>
  <si>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</si>
  <si>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</si>
  <si>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</si>
  <si>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</si>
  <si>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</si>
  <si>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</si>
  <si>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</si>
  <si>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</si>
  <si>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</si>
  <si>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</si>
  <si>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</si>
  <si>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</si>
  <si>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</si>
  <si>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</si>
  <si>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</si>
  <si>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</si>
  <si>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</si>
  <si>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</si>
  <si>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</si>
  <si>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</si>
  <si>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</si>
  <si>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</si>
  <si>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</si>
  <si>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</si>
  <si>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</si>
  <si>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</si>
  <si>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</si>
  <si>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</si>
  <si>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</si>
  <si>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</si>
  <si>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</si>
  <si>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</si>
  <si>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</si>
  <si>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</si>
  <si>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</si>
  <si>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</si>
  <si>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</si>
  <si>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</si>
  <si>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</si>
  <si>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</si>
  <si>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</si>
  <si>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</si>
  <si>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</si>
  <si>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</si>
  <si>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</si>
  <si>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</si>
  <si>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</si>
  <si>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</si>
  <si>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</si>
  <si>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</si>
  <si>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</si>
  <si>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</si>
  <si>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</si>
  <si>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</si>
  <si>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</si>
  <si>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</si>
  <si>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</si>
  <si>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</si>
  <si>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</si>
  <si>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</si>
  <si>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</si>
  <si>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</si>
  <si>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</si>
  <si>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</si>
  <si>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</si>
  <si>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</si>
  <si>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</si>
  <si>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</si>
  <si>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</si>
  <si>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</si>
  <si>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</si>
  <si>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</si>
  <si>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</si>
  <si>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</si>
  <si>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</si>
  <si>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</si>
  <si>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</si>
  <si>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</si>
  <si>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</si>
  <si>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</si>
  <si>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</si>
  <si>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</si>
  <si>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</si>
  <si>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</si>
  <si>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</si>
  <si>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</si>
  <si>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</si>
  <si>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</si>
  <si>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</si>
  <si>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</si>
  <si>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</si>
  <si>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</si>
  <si>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</si>
  <si>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</si>
  <si>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</si>
  <si>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</si>
  <si>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</si>
  <si>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</si>
  <si>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</si>
  <si>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</si>
  <si>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</si>
  <si>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</si>
  <si>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</si>
  <si>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</si>
  <si>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</si>
  <si>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</si>
  <si>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</si>
  <si>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</si>
  <si>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</si>
  <si>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</si>
  <si>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</si>
  <si>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</si>
  <si>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</si>
  <si>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</si>
  <si>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</si>
  <si>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</si>
  <si>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</si>
  <si>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</si>
  <si>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</si>
  <si>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</si>
  <si>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</si>
  <si>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</si>
  <si>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</si>
  <si>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</si>
  <si>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</si>
  <si>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</si>
  <si>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</si>
  <si>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</si>
  <si>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</si>
  <si>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</si>
  <si>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</si>
  <si>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</si>
  <si>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</si>
  <si>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</si>
  <si>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</si>
  <si>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</si>
  <si>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</si>
  <si>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</si>
  <si>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</si>
  <si>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</si>
  <si>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</si>
  <si>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</si>
  <si>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</si>
  <si>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</si>
  <si>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</si>
  <si>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</si>
  <si>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</si>
  <si>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</si>
  <si>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</si>
  <si>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</si>
  <si>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</si>
  <si>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</si>
  <si>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</si>
  <si>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</si>
  <si>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</si>
  <si>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</si>
  <si>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</si>
  <si>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</si>
  <si>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</si>
  <si>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</si>
  <si>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</si>
  <si>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</si>
  <si>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</si>
  <si>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</si>
  <si>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</si>
  <si>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</si>
  <si>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</si>
  <si>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</si>
  <si>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</si>
  <si>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</si>
  <si>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</si>
  <si>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</si>
  <si>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</si>
  <si>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</si>
  <si>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</si>
  <si>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</si>
  <si>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</si>
  <si>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</si>
  <si>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</si>
  <si>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</si>
  <si>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</si>
  <si>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</si>
  <si>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</si>
  <si>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</si>
  <si>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</si>
  <si>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</si>
  <si>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</si>
  <si>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</si>
  <si>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</si>
  <si>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</si>
  <si>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</si>
  <si>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</si>
  <si>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</si>
  <si>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</si>
  <si>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</si>
  <si>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</si>
  <si>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</si>
  <si>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</si>
  <si>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</si>
  <si>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</si>
  <si>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</si>
  <si>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</si>
  <si>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</si>
  <si>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</si>
  <si>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</si>
  <si>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</si>
  <si>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</si>
  <si>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</si>
  <si>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</si>
  <si>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</si>
  <si>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</si>
  <si>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</si>
  <si>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</si>
  <si>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</si>
  <si>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</si>
  <si>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</si>
  <si>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</si>
  <si>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</si>
  <si>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</si>
  <si>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</si>
  <si>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</si>
  <si>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</si>
  <si>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</si>
  <si>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</si>
  <si>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</si>
  <si>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</si>
  <si>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</si>
  <si>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</si>
  <si>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</si>
  <si>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</si>
  <si>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</si>
  <si>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</si>
  <si>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</si>
  <si>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</si>
  <si>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</si>
  <si>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</si>
  <si>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</si>
  <si>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</si>
  <si>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</si>
  <si>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</si>
  <si>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</si>
  <si>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</si>
  <si>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</si>
  <si>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</si>
  <si>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</si>
  <si>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</si>
  <si>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</si>
  <si>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</si>
  <si>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</si>
  <si>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</si>
  <si>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</si>
  <si>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</si>
  <si>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</si>
  <si>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</si>
  <si>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</si>
  <si>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</si>
  <si>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</si>
  <si>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</si>
  <si>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</si>
  <si>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</si>
  <si>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</si>
  <si>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</si>
  <si>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</si>
  <si>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</si>
  <si>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</si>
  <si>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</si>
  <si>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</si>
  <si>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</si>
  <si>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</si>
  <si>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</si>
  <si>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</si>
  <si>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</si>
  <si>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</si>
  <si>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</si>
  <si>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</si>
  <si>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</si>
  <si>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</si>
  <si>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</si>
  <si>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</si>
  <si>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</si>
  <si>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</si>
  <si>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</si>
  <si>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</si>
  <si>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</si>
  <si>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</si>
  <si>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</si>
  <si>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</si>
  <si>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</si>
  <si>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</si>
  <si>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</si>
  <si>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</si>
  <si>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</si>
  <si>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</si>
  <si>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</si>
  <si>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</si>
  <si>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</si>
  <si>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</si>
  <si>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</si>
  <si>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</si>
  <si>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</si>
  <si>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</si>
  <si>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</si>
  <si>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</si>
  <si>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</si>
  <si>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</si>
  <si>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</si>
  <si>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</si>
  <si>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</si>
  <si>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</si>
  <si>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</si>
  <si>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</si>
  <si>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</si>
  <si>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</si>
  <si>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</si>
  <si>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</si>
  <si>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</si>
  <si>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</si>
  <si>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</si>
  <si>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</si>
  <si>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</si>
  <si>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</si>
  <si>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</si>
  <si>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</si>
  <si>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</si>
  <si>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</si>
  <si>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</si>
  <si>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</si>
  <si>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</si>
  <si>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</si>
  <si>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</si>
  <si>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</si>
  <si>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</si>
  <si>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</si>
  <si>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</si>
  <si>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</si>
  <si>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</si>
  <si>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</si>
  <si>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</si>
  <si>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</si>
  <si>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</si>
  <si>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</si>
  <si>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</si>
  <si>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</si>
  <si>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</si>
  <si>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</si>
  <si>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</si>
  <si>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</si>
  <si>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</si>
  <si>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</si>
  <si>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</si>
  <si>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</si>
  <si>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</si>
  <si>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</si>
  <si>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</si>
  <si>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</si>
  <si>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</si>
  <si>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</si>
  <si>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</si>
  <si>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</si>
  <si>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</si>
  <si>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</si>
  <si>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</si>
  <si>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</si>
  <si>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</si>
  <si>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</si>
  <si>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</si>
  <si>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</si>
  <si>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</si>
  <si>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</si>
  <si>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</si>
  <si>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</si>
  <si>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</si>
  <si>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</si>
  <si>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</si>
  <si>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</si>
  <si>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</si>
  <si>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</si>
  <si>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</si>
  <si>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</si>
  <si>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</si>
  <si>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</si>
  <si>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</si>
  <si>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</si>
  <si>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</si>
  <si>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</si>
  <si>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</si>
  <si>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</si>
  <si>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</si>
  <si>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</si>
  <si>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</si>
  <si>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</si>
  <si>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</si>
  <si>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</si>
  <si>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</si>
  <si>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</si>
  <si>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</si>
  <si>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</si>
  <si>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</si>
  <si>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</si>
  <si>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</si>
  <si>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</si>
  <si>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</si>
  <si>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</si>
  <si>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</si>
  <si>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</si>
  <si>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</si>
  <si>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</si>
  <si>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</si>
  <si>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</si>
  <si>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</si>
  <si>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</si>
  <si>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</si>
  <si>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</si>
  <si>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</si>
  <si>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</si>
  <si>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</si>
  <si>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</si>
  <si>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</si>
  <si>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</si>
  <si>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</si>
  <si>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</si>
  <si>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</si>
  <si>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</si>
  <si>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</si>
  <si>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</si>
  <si>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</si>
  <si>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</si>
  <si>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</si>
  <si>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</si>
  <si>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</si>
  <si>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</si>
  <si>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</si>
  <si>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</si>
  <si>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</si>
  <si>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</si>
  <si>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</si>
  <si>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</si>
  <si>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</si>
  <si>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</si>
  <si>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</si>
  <si>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</si>
  <si>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</si>
  <si>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</si>
  <si>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</si>
  <si>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</si>
  <si>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</si>
  <si>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</si>
  <si>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</si>
  <si>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</si>
  <si>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</si>
  <si>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</si>
  <si>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</si>
  <si>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</si>
  <si>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</si>
  <si>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</si>
  <si>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</si>
  <si>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</si>
  <si>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</si>
  <si>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</si>
  <si>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</si>
  <si>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</si>
  <si>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</si>
  <si>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</si>
  <si>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</si>
  <si>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</si>
  <si>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</si>
  <si>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</si>
  <si>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</si>
  <si>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</si>
  <si>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</si>
  <si>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</si>
  <si>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</si>
  <si>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</si>
  <si>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</si>
  <si>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</si>
  <si>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</si>
  <si>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</si>
  <si>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</si>
  <si>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</si>
  <si>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</si>
  <si>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</si>
  <si>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</si>
  <si>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</si>
  <si>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</si>
  <si>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</si>
  <si>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</si>
  <si>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</si>
  <si>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</si>
  <si>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</si>
  <si>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</si>
  <si>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</si>
  <si>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</si>
  <si>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</si>
  <si>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</si>
  <si>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</si>
  <si>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</si>
  <si>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</si>
  <si>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</si>
  <si>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</si>
  <si>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</si>
  <si>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</si>
  <si>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</si>
  <si>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</si>
  <si>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</si>
  <si>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</si>
  <si>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</si>
  <si>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</si>
  <si>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</si>
  <si>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</si>
  <si>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</si>
  <si>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</si>
  <si>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</si>
  <si>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</si>
  <si>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</si>
  <si>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</si>
  <si>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</si>
  <si>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</si>
  <si>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</si>
  <si>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</si>
  <si>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</si>
  <si>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</si>
  <si>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</si>
  <si>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</si>
  <si>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</si>
  <si>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</si>
  <si>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</si>
  <si>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</si>
  <si>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</si>
  <si>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</si>
  <si>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</si>
  <si>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</si>
  <si>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</si>
  <si>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</si>
  <si>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</si>
  <si>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</si>
  <si>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</si>
  <si>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</si>
  <si>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</si>
  <si>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</si>
  <si>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</si>
  <si>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</si>
  <si>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</si>
  <si>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</si>
  <si>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</si>
  <si>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</si>
  <si>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</si>
  <si>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</si>
  <si>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</si>
  <si>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</si>
  <si>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</si>
  <si>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</si>
  <si>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</si>
  <si>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</si>
  <si>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</si>
  <si>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</si>
  <si>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</si>
  <si>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</si>
  <si>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</si>
  <si>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</si>
  <si>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</si>
  <si>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</si>
  <si>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</si>
  <si>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</si>
  <si>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</si>
  <si>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</si>
  <si>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</si>
  <si>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</si>
  <si>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</si>
  <si>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</si>
  <si>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</si>
  <si>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</si>
  <si>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</si>
  <si>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</si>
  <si>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</si>
  <si>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</si>
  <si>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</si>
  <si>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</si>
  <si>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</si>
  <si>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</si>
  <si>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</si>
  <si>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</si>
  <si>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</si>
  <si>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</si>
  <si>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</si>
  <si>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</si>
  <si>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</si>
  <si>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</si>
  <si>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</si>
  <si>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</si>
  <si>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</si>
  <si>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</si>
  <si>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</si>
  <si>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</si>
  <si>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</si>
  <si>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</si>
  <si>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</si>
  <si>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</si>
  <si>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</si>
  <si>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</si>
  <si>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</si>
  <si>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</si>
  <si>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</si>
  <si>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</si>
  <si>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</si>
  <si>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</si>
  <si>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</si>
  <si>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</si>
  <si>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</si>
  <si>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</si>
  <si>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</si>
  <si>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</si>
  <si>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</si>
  <si>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</si>
  <si>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</si>
  <si>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</si>
  <si>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</si>
  <si>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</si>
  <si>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</si>
  <si>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</si>
  <si>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</si>
  <si>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</si>
  <si>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</si>
  <si>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</si>
  <si>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</si>
  <si>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</si>
  <si>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</si>
  <si>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</si>
  <si>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</si>
  <si>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</si>
  <si>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</si>
  <si>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</si>
  <si>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</si>
  <si>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</si>
  <si>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</si>
  <si>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</si>
  <si>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</si>
  <si>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</si>
  <si>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</si>
  <si>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</si>
  <si>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</si>
  <si>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</si>
  <si>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</si>
  <si>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</si>
  <si>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</si>
  <si>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</si>
  <si>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</si>
  <si>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</si>
  <si>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</si>
  <si>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</si>
  <si>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</si>
  <si>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</si>
  <si>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</si>
  <si>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</si>
  <si>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</si>
  <si>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</si>
  <si>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</si>
  <si>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</si>
  <si>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</si>
  <si>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</si>
  <si>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</si>
  <si>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</si>
  <si>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</si>
  <si>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</si>
  <si>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</si>
  <si>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</si>
  <si>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</si>
  <si>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</si>
  <si>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</si>
  <si>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</si>
  <si>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</si>
  <si>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</si>
  <si>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</si>
  <si>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</si>
  <si>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</si>
  <si>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</si>
  <si>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</si>
  <si>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</si>
  <si>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</si>
  <si>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</si>
  <si>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</si>
  <si>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</si>
  <si>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</si>
  <si>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</si>
  <si>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</si>
  <si>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</si>
  <si>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</si>
  <si>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</si>
  <si>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</si>
  <si>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</si>
  <si>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</si>
  <si>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</si>
  <si>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</si>
  <si>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</si>
  <si>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</si>
  <si>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</si>
  <si>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</si>
  <si>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</si>
  <si>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</si>
  <si>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</si>
  <si>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</si>
  <si>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</si>
  <si>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</si>
  <si>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</si>
  <si>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</si>
  <si>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</si>
  <si>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</si>
  <si>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</si>
  <si>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</si>
  <si>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</si>
  <si>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</si>
  <si>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</si>
  <si>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</si>
  <si>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</si>
  <si>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</si>
  <si>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</si>
  <si>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</si>
  <si>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</si>
  <si>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</si>
  <si>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</si>
  <si>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</si>
  <si>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</si>
  <si>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</si>
  <si>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</si>
  <si>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</si>
  <si>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</si>
  <si>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</si>
  <si>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</si>
  <si>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</si>
  <si>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</si>
  <si>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</si>
  <si>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</si>
  <si>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</si>
  <si>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</si>
  <si>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</si>
  <si>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</si>
  <si>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</si>
  <si>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</si>
  <si>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</si>
  <si>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</si>
  <si>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</si>
  <si>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</si>
  <si>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</si>
  <si>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</si>
  <si>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</si>
  <si>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</si>
  <si>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</si>
  <si>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</si>
  <si>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</si>
  <si>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</si>
  <si>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</si>
  <si>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</si>
  <si>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</si>
  <si>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</si>
  <si>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</si>
  <si>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</si>
  <si>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</si>
  <si>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</si>
  <si>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</si>
  <si>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</si>
  <si>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</si>
  <si>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</si>
  <si>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</si>
  <si>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</si>
  <si>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</si>
  <si>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</si>
  <si>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</si>
  <si>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</si>
  <si>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</si>
  <si>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</si>
  <si>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</si>
  <si>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</si>
  <si>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</si>
  <si>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</si>
  <si>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</si>
  <si>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</si>
  <si>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</si>
  <si>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</si>
  <si>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</si>
  <si>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</si>
  <si>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</si>
  <si>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</si>
  <si>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</si>
  <si>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</si>
  <si>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</si>
  <si>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</si>
  <si>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</si>
  <si>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</si>
  <si>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</si>
  <si>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</si>
  <si>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</si>
  <si>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</si>
  <si>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</si>
  <si>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</si>
  <si>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</si>
  <si>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</si>
  <si>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</si>
  <si>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</si>
  <si>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</si>
  <si>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</si>
  <si>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</si>
  <si>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</si>
  <si>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</si>
  <si>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</si>
  <si>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</si>
  <si>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</si>
  <si>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</si>
  <si>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</si>
  <si>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</si>
  <si>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</si>
  <si>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</si>
  <si>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</si>
  <si>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</si>
  <si>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</si>
  <si>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</si>
  <si>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</si>
  <si>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</si>
  <si>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</si>
  <si>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</si>
  <si>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</si>
  <si>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</si>
  <si>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</si>
  <si>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</si>
  <si>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</si>
  <si>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</si>
  <si>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</si>
  <si>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</si>
  <si>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</si>
  <si>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</si>
  <si>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</si>
  <si>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</si>
  <si>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</si>
  <si>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</si>
  <si>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</si>
  <si>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</si>
  <si>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</si>
  <si>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</si>
  <si>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</si>
  <si>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</si>
  <si>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</si>
  <si>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</si>
  <si>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</si>
  <si>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</si>
  <si>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</si>
  <si>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</si>
  <si>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</si>
  <si>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</si>
  <si>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</si>
  <si>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</si>
  <si>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</si>
  <si>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</si>
  <si>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</si>
  <si>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</si>
  <si>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</si>
  <si>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</si>
  <si>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</si>
  <si>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</si>
  <si>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</si>
  <si>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</si>
  <si>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</si>
  <si>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</si>
  <si>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</si>
  <si>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</si>
  <si>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</si>
  <si>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</si>
  <si>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</si>
  <si>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</si>
  <si>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</si>
  <si>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</si>
  <si>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</si>
  <si>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</si>
  <si>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</si>
  <si>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</si>
  <si>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</si>
  <si>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</si>
  <si>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</si>
  <si>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</si>
  <si>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</si>
  <si>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</si>
  <si>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</si>
  <si>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</si>
  <si>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</si>
  <si>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</si>
  <si>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</si>
  <si>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</si>
  <si>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</si>
  <si>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</si>
  <si>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</si>
  <si>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</si>
  <si>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</si>
  <si>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</si>
  <si>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</si>
  <si>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</si>
  <si>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</si>
  <si>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</si>
  <si>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</si>
  <si>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</si>
  <si>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</si>
  <si>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</si>
  <si>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</si>
  <si>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</si>
  <si>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</si>
  <si>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</si>
  <si>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</si>
  <si>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</si>
  <si>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</si>
  <si>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</si>
  <si>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</si>
  <si>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</si>
  <si>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</si>
  <si>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</si>
  <si>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</si>
  <si>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</si>
  <si>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</si>
  <si>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</si>
  <si>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</si>
  <si>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</si>
  <si>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</si>
  <si>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</si>
  <si>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</si>
  <si>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</si>
  <si>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</si>
  <si>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</si>
  <si>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</si>
  <si>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</si>
  <si>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</si>
  <si>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</si>
  <si>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</si>
  <si>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</si>
  <si>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</si>
  <si>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</si>
  <si>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</si>
  <si>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</si>
  <si>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</si>
  <si>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</si>
  <si>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</si>
  <si>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</si>
  <si>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</si>
  <si>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</si>
  <si>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</si>
  <si>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</si>
  <si>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</si>
  <si>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</si>
  <si>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</si>
  <si>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</si>
  <si>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</si>
  <si>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</si>
  <si>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</si>
  <si>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</si>
  <si>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</si>
  <si>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</si>
  <si>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</si>
  <si>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</si>
  <si>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</si>
  <si>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</si>
  <si>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</si>
  <si>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</si>
  <si>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</si>
  <si>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</si>
  <si>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</si>
  <si>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</si>
  <si>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</si>
  <si>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</si>
  <si>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</si>
  <si>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</si>
  <si>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</si>
  <si>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</si>
  <si>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</si>
  <si>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</si>
  <si>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</si>
  <si>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</si>
  <si>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</si>
  <si>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</si>
  <si>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</si>
  <si>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</si>
  <si>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</si>
  <si>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</si>
  <si>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</si>
  <si>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</si>
  <si>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</si>
  <si>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</si>
  <si>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</si>
  <si>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</si>
  <si>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</si>
  <si>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</si>
  <si>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</si>
  <si>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</si>
  <si>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</si>
  <si>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</si>
  <si>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</si>
  <si>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</si>
  <si>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</si>
  <si>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</si>
  <si>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</si>
  <si>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</si>
  <si>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</si>
  <si>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</si>
  <si>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</si>
  <si>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</si>
  <si>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</si>
  <si>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</si>
  <si>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</si>
  <si>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</si>
  <si>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</si>
  <si>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</si>
  <si>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</si>
  <si>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</si>
  <si>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</si>
  <si>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</si>
  <si>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</si>
  <si>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</si>
  <si>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</si>
  <si>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</si>
  <si>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</si>
  <si>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</si>
  <si>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</si>
  <si>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</si>
  <si>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</si>
  <si>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</si>
  <si>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</si>
  <si>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</si>
  <si>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</si>
  <si>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</si>
  <si>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</si>
  <si>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</si>
  <si>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</si>
  <si>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</si>
  <si>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</si>
  <si>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</si>
  <si>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</si>
  <si>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</si>
  <si>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</si>
  <si>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</si>
  <si>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</si>
  <si>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</si>
  <si>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</si>
  <si>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</si>
  <si>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</si>
  <si>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</si>
  <si>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</si>
  <si>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</si>
  <si>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</si>
  <si>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</si>
  <si>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</si>
  <si>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</si>
  <si>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</si>
  <si>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</si>
  <si>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</si>
  <si>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</si>
  <si>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</si>
  <si>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</si>
  <si>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</si>
  <si>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</si>
  <si>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</si>
  <si>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</si>
  <si>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</si>
  <si>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</si>
  <si>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</si>
  <si>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</si>
  <si>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</si>
  <si>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</si>
  <si>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</si>
  <si>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</si>
  <si>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</si>
  <si>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</si>
  <si>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</si>
  <si>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</si>
  <si>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</si>
  <si>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</si>
  <si>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</si>
  <si>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</si>
  <si>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</si>
  <si>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</si>
  <si>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</si>
  <si>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</si>
  <si>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</si>
  <si>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</si>
  <si>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</si>
  <si>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</si>
  <si>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</si>
  <si>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</si>
  <si>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</si>
  <si>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</si>
  <si>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</si>
  <si>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</si>
  <si>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</si>
  <si>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</si>
  <si>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</si>
  <si>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</si>
  <si>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</si>
  <si>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</si>
  <si>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</si>
  <si>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</si>
  <si>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</si>
  <si>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</si>
  <si>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</si>
  <si>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</si>
  <si>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</si>
  <si>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</si>
  <si>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</si>
  <si>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</si>
  <si>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</si>
  <si>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</si>
  <si>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</si>
  <si>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</si>
  <si>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</si>
  <si>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</si>
  <si>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</si>
  <si>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</si>
  <si>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</si>
  <si>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</si>
  <si>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</si>
  <si>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</si>
  <si>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</si>
  <si>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</si>
  <si>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</si>
  <si>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</si>
  <si>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</si>
  <si>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</si>
  <si>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</si>
  <si>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</si>
  <si>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</si>
  <si>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</si>
  <si>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</si>
  <si>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</si>
  <si>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</si>
  <si>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</si>
  <si>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</si>
  <si>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</si>
  <si>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</si>
  <si>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</si>
  <si>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</si>
  <si>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</si>
  <si>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</si>
  <si>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</si>
  <si>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</si>
  <si>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</si>
  <si>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</si>
  <si>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</si>
  <si>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</si>
  <si>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</si>
  <si>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</si>
  <si>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</si>
  <si>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</si>
  <si>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</si>
  <si>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</si>
  <si>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</si>
  <si>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</si>
  <si>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</si>
  <si>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</si>
  <si>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</si>
  <si>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</si>
  <si>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</si>
  <si>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</si>
  <si>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</si>
  <si>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</si>
  <si>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</si>
  <si>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</si>
  <si>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</si>
  <si>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</si>
  <si>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</si>
  <si>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</si>
  <si>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</si>
  <si>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</si>
  <si>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</si>
  <si>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</si>
  <si>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</si>
  <si>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</si>
  <si>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</si>
  <si>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</si>
  <si>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</si>
  <si>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</si>
  <si>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</si>
  <si>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</si>
  <si>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</si>
  <si>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</si>
  <si>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</si>
  <si>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</si>
  <si>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</si>
  <si>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</si>
  <si>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</si>
  <si>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</si>
  <si>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</si>
  <si>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</si>
  <si>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</si>
  <si>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</si>
  <si>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</si>
  <si>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</si>
  <si>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</si>
  <si>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</si>
  <si>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</si>
  <si>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</si>
  <si>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</si>
  <si>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</si>
  <si>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</si>
  <si>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</si>
  <si>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</si>
  <si>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</si>
  <si>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</si>
  <si>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</si>
  <si>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</si>
  <si>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</si>
  <si>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</si>
  <si>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</si>
  <si>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</si>
  <si>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</si>
  <si>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</si>
  <si>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</si>
  <si>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</si>
  <si>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</si>
  <si>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</si>
  <si>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</si>
  <si>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</si>
  <si>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</si>
  <si>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</si>
  <si>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</si>
  <si>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</si>
  <si>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</si>
  <si>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</si>
  <si>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</si>
  <si>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</si>
  <si>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</si>
  <si>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</si>
  <si>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</si>
  <si>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</si>
  <si>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</si>
  <si>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</si>
  <si>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</si>
  <si>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</si>
  <si>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</si>
  <si>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</si>
  <si>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</si>
  <si>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</si>
  <si>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</si>
  <si>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</si>
  <si>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</si>
  <si>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</si>
  <si>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</si>
  <si>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</si>
  <si>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</si>
  <si>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</si>
  <si>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</si>
  <si>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</si>
  <si>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</si>
  <si>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</si>
  <si>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</si>
  <si>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</si>
  <si>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</si>
  <si>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</si>
  <si>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</si>
  <si>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</si>
  <si>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</si>
  <si>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</si>
  <si>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</si>
  <si>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</si>
  <si>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</si>
  <si>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</si>
  <si>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</si>
  <si>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</si>
  <si>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</si>
  <si>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</si>
  <si>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</si>
  <si>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</si>
  <si>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</si>
  <si>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</si>
  <si>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</si>
  <si>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</si>
  <si>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</si>
  <si>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</si>
  <si>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</si>
  <si>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</si>
  <si>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</si>
  <si>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</si>
  <si>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</si>
  <si>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</si>
  <si>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</si>
  <si>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</si>
  <si>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</si>
  <si>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</si>
  <si>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</si>
  <si>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</si>
  <si>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</si>
  <si>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</si>
  <si>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</si>
  <si>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</si>
  <si>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</si>
  <si>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</si>
  <si>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</si>
  <si>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</si>
  <si>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</si>
  <si>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</si>
  <si>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</si>
  <si>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</si>
  <si>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</si>
  <si>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</si>
  <si>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</si>
  <si>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</si>
  <si>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</si>
  <si>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</si>
  <si>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</si>
  <si>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</si>
  <si>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</si>
  <si>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</si>
  <si>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</si>
  <si>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</si>
  <si>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</si>
  <si>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</si>
  <si>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</si>
  <si>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</si>
  <si>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</si>
  <si>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</si>
  <si>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</si>
  <si>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</si>
  <si>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</si>
  <si>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</si>
  <si>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</si>
  <si>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</si>
  <si>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</si>
  <si>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</si>
  <si>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</si>
  <si>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</si>
  <si>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</si>
  <si>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</si>
  <si>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</si>
  <si>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</si>
  <si>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</si>
  <si>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</si>
  <si>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</si>
  <si>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</si>
  <si>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</si>
  <si>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</si>
  <si>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</si>
  <si>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</si>
  <si>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</si>
  <si>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</si>
  <si>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</si>
  <si>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</si>
  <si>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</si>
  <si>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</si>
  <si>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</si>
  <si>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</si>
  <si>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 No.</t>
  </si>
  <si>
    <t>Number of Items</t>
  </si>
  <si>
    <t>Average of Rating</t>
  </si>
  <si>
    <t>Total Sales</t>
  </si>
  <si>
    <t>Average Sales</t>
  </si>
  <si>
    <t>No. of Items</t>
  </si>
  <si>
    <t>Average Rating</t>
  </si>
  <si>
    <t>KPI'S Requirement</t>
  </si>
  <si>
    <t>Row Labels</t>
  </si>
  <si>
    <t>Total Sales By Fat Content</t>
  </si>
  <si>
    <t>Total Sales By Item Type</t>
  </si>
  <si>
    <t>Column Labels</t>
  </si>
  <si>
    <t>Total Sales by Item Type</t>
  </si>
  <si>
    <t>Total Sales by Outlet Establishment</t>
  </si>
  <si>
    <t>Total Sales by Outlet Size</t>
  </si>
  <si>
    <t>Total Sales by Outlet Location</t>
  </si>
  <si>
    <t>Outlet Location</t>
  </si>
  <si>
    <t>Total Sales by Outlet Type</t>
  </si>
  <si>
    <t>Average Sales by Outlet Type</t>
  </si>
  <si>
    <t>Count of Serial No.</t>
  </si>
  <si>
    <t>All Metrics by Outlet Type</t>
  </si>
  <si>
    <t>Number of Items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</si>
</sst>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000000"/>
      <name val="Aptos Display"/>
      <family val="2"/>
    </font>
    <font>
      <b/>
      <sz val="1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18" fillId="0" borderId="0" xfId="0" applyFont="1" applyAlignment="1">
      <alignment horizontal="center" vertical="center"/>
    </xf>
    <xf numFmtId="0" fontId="0" fillId="0" borderId="14" xfId="0" applyBorder="1"/>
    <xf numFmtId="0" fontId="0" fillId="0" borderId="15" xfId="0" applyBorder="1"/>
    <xf numFmtId="0" fontId="0" fillId="0" borderId="17" xfId="0" applyBorder="1"/>
    <xf numFmtId="164" fontId="0" fillId="0" borderId="17" xfId="0" applyNumberFormat="1" applyBorder="1"/>
    <xf numFmtId="165" fontId="0" fillId="0" borderId="17" xfId="0" applyNumberFormat="1" applyBorder="1"/>
    <xf numFmtId="0" fontId="0" fillId="0" borderId="18" xfId="0" applyBorder="1"/>
    <xf numFmtId="0" fontId="0" fillId="0" borderId="10" xfId="0" applyBorder="1"/>
    <xf numFmtId="166" fontId="0" fillId="0" borderId="16" xfId="0" applyNumberFormat="1"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0" xfId="0" pivotButton="1" applyBorder="1"/>
    <xf numFmtId="0" fontId="0" fillId="0" borderId="19" xfId="0" applyBorder="1" applyAlignment="1">
      <alignment horizontal="left"/>
    </xf>
    <xf numFmtId="0" fontId="0" fillId="0" borderId="21" xfId="0" applyBorder="1" applyAlignment="1">
      <alignment horizontal="left"/>
    </xf>
    <xf numFmtId="0" fontId="0" fillId="0" borderId="20" xfId="0" applyBorder="1" applyAlignment="1">
      <alignment horizontal="left"/>
    </xf>
    <xf numFmtId="0" fontId="0" fillId="0" borderId="22" xfId="0" applyBorder="1"/>
    <xf numFmtId="0" fontId="0" fillId="0" borderId="23" xfId="0" applyBorder="1"/>
    <xf numFmtId="0" fontId="0" fillId="0" borderId="12" xfId="0" applyBorder="1"/>
    <xf numFmtId="0" fontId="0" fillId="0" borderId="13" xfId="0" applyBorder="1"/>
    <xf numFmtId="167" fontId="0" fillId="0" borderId="19" xfId="0" applyNumberFormat="1" applyBorder="1"/>
    <xf numFmtId="167" fontId="0" fillId="0" borderId="21" xfId="0" applyNumberFormat="1" applyBorder="1"/>
    <xf numFmtId="167" fontId="0" fillId="0" borderId="20" xfId="0" applyNumberFormat="1" applyBorder="1"/>
    <xf numFmtId="167" fontId="0" fillId="0" borderId="0" xfId="0" applyNumberFormat="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167" fontId="0" fillId="0" borderId="17" xfId="0" applyNumberFormat="1" applyBorder="1"/>
    <xf numFmtId="0" fontId="0" fillId="0" borderId="10" xfId="0" applyBorder="1" applyAlignment="1">
      <alignment horizontal="center" vertical="center"/>
    </xf>
    <xf numFmtId="167" fontId="0" fillId="0" borderId="19" xfId="0" applyNumberFormat="1" applyBorder="1" applyAlignment="1">
      <alignment horizontal="center" vertical="center"/>
    </xf>
    <xf numFmtId="167" fontId="0" fillId="0" borderId="21" xfId="0" applyNumberFormat="1" applyBorder="1" applyAlignment="1">
      <alignment horizontal="center" vertical="center"/>
    </xf>
    <xf numFmtId="167" fontId="0" fillId="0" borderId="20" xfId="0" applyNumberFormat="1"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164" fontId="0" fillId="0" borderId="19" xfId="0" applyNumberFormat="1" applyBorder="1"/>
    <xf numFmtId="164" fontId="0" fillId="0" borderId="21" xfId="0" applyNumberFormat="1" applyBorder="1"/>
    <xf numFmtId="164" fontId="0" fillId="0" borderId="20" xfId="0" applyNumberFormat="1" applyBorder="1"/>
    <xf numFmtId="1" fontId="0" fillId="0" borderId="19" xfId="0" applyNumberFormat="1" applyBorder="1"/>
    <xf numFmtId="1" fontId="0" fillId="0" borderId="21" xfId="0" applyNumberFormat="1" applyBorder="1"/>
    <xf numFmtId="1" fontId="0" fillId="0" borderId="20" xfId="0" applyNumberFormat="1" applyBorder="1"/>
    <xf numFmtId="0" fontId="0" fillId="0" borderId="10" xfId="0" pivotButton="1" applyBorder="1" applyAlignment="1">
      <alignment horizontal="center" vertical="center"/>
    </xf>
    <xf numFmtId="0" fontId="0" fillId="0" borderId="21" xfId="0" applyBorder="1" applyAlignment="1">
      <alignment horizontal="center" vertical="center"/>
    </xf>
    <xf numFmtId="0" fontId="0" fillId="0" borderId="20" xfId="0" applyBorder="1" applyAlignment="1">
      <alignment horizontal="center" vertic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3"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4">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right style="medium">
          <color indexed="64"/>
        </right>
        <bottom style="medium">
          <color indexed="64"/>
        </bottom>
      </border>
    </dxf>
    <dxf>
      <border>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6E3B6665-C978-4F7C-859F-460ABB8E0C36}">
      <tableStyleElement type="wholeTable" dxfId="153"/>
      <tableStyleElement type="headerRow" dxfId="152"/>
    </tableStyle>
    <tableStyle name="Blinkit Analysis 2" pivot="0" table="0" count="10" xr9:uid="{C6DD916F-3270-4A73-9A63-236470F71E9D}">
      <tableStyleElement type="wholeTable" dxfId="151"/>
      <tableStyleElement type="headerRow" dxfId="150"/>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55-4CFB-BD30-E91D1F882A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55-4CFB-BD30-E91D1F882A99}"/>
              </c:ext>
            </c:extLst>
          </c:dPt>
          <c:cat>
            <c:strRef>
              <c:f>Pivot!$A$13:$A$14</c:f>
              <c:strCache>
                <c:ptCount val="2"/>
                <c:pt idx="0">
                  <c:v>Low Fat</c:v>
                </c:pt>
                <c:pt idx="1">
                  <c:v>Regular</c:v>
                </c:pt>
              </c:strCache>
            </c:strRef>
          </c:cat>
          <c:val>
            <c:numRef>
              <c:f>Pivot!$B$13:$B$14</c:f>
              <c:numCache>
                <c:formatCode>"$"0.0,"K"</c:formatCode>
                <c:ptCount val="2"/>
                <c:pt idx="0">
                  <c:v>776319.68840000057</c:v>
                </c:pt>
                <c:pt idx="1">
                  <c:v>425361.8043999995</c:v>
                </c:pt>
              </c:numCache>
            </c:numRef>
          </c:val>
          <c:extLst>
            <c:ext xmlns:c16="http://schemas.microsoft.com/office/drawing/2014/chart" uri="{C3380CC4-5D6E-409C-BE32-E72D297353CC}">
              <c16:uniqueId val="{00000000-D064-4564-BE78-112CCB5644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Pivot!$B$22:$B$23</c:f>
              <c:strCache>
                <c:ptCount val="1"/>
                <c:pt idx="0">
                  <c:v>Regular</c:v>
                </c:pt>
              </c:strCache>
            </c:strRef>
          </c:tx>
          <c:spPr>
            <a:solidFill>
              <a:schemeClr val="accent1"/>
            </a:solidFill>
            <a:ln>
              <a:noFill/>
            </a:ln>
            <a:effectLst/>
          </c:spPr>
          <c:invertIfNegative val="0"/>
          <c:cat>
            <c:strRef>
              <c:f>Pivot!$A$24:$A$26</c:f>
              <c:strCache>
                <c:ptCount val="3"/>
                <c:pt idx="0">
                  <c:v>Tier 1</c:v>
                </c:pt>
                <c:pt idx="1">
                  <c:v>Tier 2</c:v>
                </c:pt>
                <c:pt idx="2">
                  <c:v>Tier 3</c:v>
                </c:pt>
              </c:strCache>
            </c:strRef>
          </c:cat>
          <c:val>
            <c:numRef>
              <c:f>Pivot!$B$24:$B$26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96E-4D4B-A25B-9F1126422180}"/>
            </c:ext>
          </c:extLst>
        </c:ser>
        <c:ser>
          <c:idx val="1"/>
          <c:order val="1"/>
          <c:tx>
            <c:strRef>
              <c:f>Pivot!$C$22:$C$23</c:f>
              <c:strCache>
                <c:ptCount val="1"/>
                <c:pt idx="0">
                  <c:v>Low Fat</c:v>
                </c:pt>
              </c:strCache>
            </c:strRef>
          </c:tx>
          <c:spPr>
            <a:solidFill>
              <a:schemeClr val="accent2"/>
            </a:solidFill>
            <a:ln>
              <a:noFill/>
            </a:ln>
            <a:effectLst/>
          </c:spPr>
          <c:invertIfNegative val="0"/>
          <c:cat>
            <c:strRef>
              <c:f>Pivot!$A$24:$A$26</c:f>
              <c:strCache>
                <c:ptCount val="3"/>
                <c:pt idx="0">
                  <c:v>Tier 1</c:v>
                </c:pt>
                <c:pt idx="1">
                  <c:v>Tier 2</c:v>
                </c:pt>
                <c:pt idx="2">
                  <c:v>Tier 3</c:v>
                </c:pt>
              </c:strCache>
            </c:strRef>
          </c:cat>
          <c:val>
            <c:numRef>
              <c:f>Pivot!$C$24:$C$26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96E-4D4B-A25B-9F1126422180}"/>
            </c:ext>
          </c:extLst>
        </c:ser>
        <c:dLbls>
          <c:showLegendKey val="0"/>
          <c:showVal val="0"/>
          <c:showCatName val="0"/>
          <c:showSerName val="0"/>
          <c:showPercent val="0"/>
          <c:showBubbleSize val="0"/>
        </c:dLbls>
        <c:gapWidth val="182"/>
        <c:axId val="34711040"/>
        <c:axId val="34712480"/>
      </c:barChart>
      <c:catAx>
        <c:axId val="34711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12480"/>
        <c:crosses val="autoZero"/>
        <c:auto val="1"/>
        <c:lblAlgn val="ctr"/>
        <c:lblOffset val="100"/>
        <c:noMultiLvlLbl val="0"/>
      </c:catAx>
      <c:valAx>
        <c:axId val="3471248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11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Pivot!$H$12</c:f>
              <c:strCache>
                <c:ptCount val="1"/>
                <c:pt idx="0">
                  <c:v>Total</c:v>
                </c:pt>
              </c:strCache>
            </c:strRef>
          </c:tx>
          <c:spPr>
            <a:solidFill>
              <a:schemeClr val="accent1"/>
            </a:solidFill>
            <a:ln>
              <a:noFill/>
            </a:ln>
            <a:effectLst/>
          </c:spPr>
          <c:invertIfNegative val="0"/>
          <c:cat>
            <c:strRef>
              <c:f>Pivot!$G$13:$G$28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Pivot!$H$13:$H$28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375-4DDF-8D80-3153DCB0B1E4}"/>
            </c:ext>
          </c:extLst>
        </c:ser>
        <c:dLbls>
          <c:showLegendKey val="0"/>
          <c:showVal val="0"/>
          <c:showCatName val="0"/>
          <c:showSerName val="0"/>
          <c:showPercent val="0"/>
          <c:showBubbleSize val="0"/>
        </c:dLbls>
        <c:gapWidth val="182"/>
        <c:axId val="2091011584"/>
        <c:axId val="29354224"/>
      </c:barChart>
      <c:catAx>
        <c:axId val="2091011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4224"/>
        <c:crosses val="autoZero"/>
        <c:auto val="1"/>
        <c:lblAlgn val="ctr"/>
        <c:lblOffset val="100"/>
        <c:noMultiLvlLbl val="0"/>
      </c:catAx>
      <c:valAx>
        <c:axId val="29354224"/>
        <c:scaling>
          <c:orientation val="minMax"/>
        </c:scaling>
        <c:delete val="1"/>
        <c:axPos val="b"/>
        <c:numFmt formatCode="&quot;$&quot;0.0,&quot;K&quot;" sourceLinked="1"/>
        <c:majorTickMark val="out"/>
        <c:minorTickMark val="none"/>
        <c:tickLblPos val="nextTo"/>
        <c:crossAx val="209101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ANALYSIS.xlsx]Pivot!PivotTable8</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Pivot!$B$32</c:f>
              <c:strCache>
                <c:ptCount val="1"/>
                <c:pt idx="0">
                  <c:v>Total</c:v>
                </c:pt>
              </c:strCache>
            </c:strRef>
          </c:tx>
          <c:spPr>
            <a:solidFill>
              <a:schemeClr val="accent1"/>
            </a:solidFill>
            <a:ln>
              <a:noFill/>
            </a:ln>
            <a:effectLst/>
          </c:spPr>
          <c:cat>
            <c:strRef>
              <c:f>Pivot!$A$33:$A$41</c:f>
              <c:strCache>
                <c:ptCount val="9"/>
                <c:pt idx="0">
                  <c:v>2011</c:v>
                </c:pt>
                <c:pt idx="1">
                  <c:v>2012</c:v>
                </c:pt>
                <c:pt idx="2">
                  <c:v>2014</c:v>
                </c:pt>
                <c:pt idx="3">
                  <c:v>2015</c:v>
                </c:pt>
                <c:pt idx="4">
                  <c:v>2016</c:v>
                </c:pt>
                <c:pt idx="5">
                  <c:v>2017</c:v>
                </c:pt>
                <c:pt idx="6">
                  <c:v>2018</c:v>
                </c:pt>
                <c:pt idx="7">
                  <c:v>2020</c:v>
                </c:pt>
                <c:pt idx="8">
                  <c:v>2022</c:v>
                </c:pt>
              </c:strCache>
            </c:strRef>
          </c:cat>
          <c:val>
            <c:numRef>
              <c:f>Pivot!$B$33:$B$41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DED-4E46-9C57-C0A3F176EC25}"/>
            </c:ext>
          </c:extLst>
        </c:ser>
        <c:dLbls>
          <c:showLegendKey val="0"/>
          <c:showVal val="0"/>
          <c:showCatName val="0"/>
          <c:showSerName val="0"/>
          <c:showPercent val="0"/>
          <c:showBubbleSize val="0"/>
        </c:dLbls>
        <c:axId val="271399536"/>
        <c:axId val="271398096"/>
      </c:areaChart>
      <c:catAx>
        <c:axId val="271399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98096"/>
        <c:crosses val="autoZero"/>
        <c:auto val="1"/>
        <c:lblAlgn val="ctr"/>
        <c:lblOffset val="100"/>
        <c:noMultiLvlLbl val="0"/>
      </c:catAx>
      <c:valAx>
        <c:axId val="271398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99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ANALYSIS.xlsx]Pivot!PivotTable9</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Pivot!$H$32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89-44A9-A4F0-E54F471EB1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89-44A9-A4F0-E54F471EB1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89-44A9-A4F0-E54F471EB112}"/>
              </c:ext>
            </c:extLst>
          </c:dPt>
          <c:cat>
            <c:strRef>
              <c:f>Pivot!$G$33:$G$35</c:f>
              <c:strCache>
                <c:ptCount val="3"/>
                <c:pt idx="0">
                  <c:v>High</c:v>
                </c:pt>
                <c:pt idx="1">
                  <c:v>Medium</c:v>
                </c:pt>
                <c:pt idx="2">
                  <c:v>Small</c:v>
                </c:pt>
              </c:strCache>
            </c:strRef>
          </c:cat>
          <c:val>
            <c:numRef>
              <c:f>Pivot!$H$33:$H$35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D93-4F24-A104-E76D4BAF11E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ANALYSIS.xlsx]Pivot!PivotTable16</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Pivot!$B$59</c:f>
              <c:strCache>
                <c:ptCount val="1"/>
                <c:pt idx="0">
                  <c:v>Total</c:v>
                </c:pt>
              </c:strCache>
            </c:strRef>
          </c:tx>
          <c:spPr>
            <a:solidFill>
              <a:schemeClr val="accent1"/>
            </a:solidFill>
            <a:ln>
              <a:noFill/>
            </a:ln>
            <a:effectLst/>
          </c:spPr>
          <c:invertIfNegative val="0"/>
          <c:cat>
            <c:strRef>
              <c:f>Pivot!$A$60:$A$63</c:f>
              <c:strCache>
                <c:ptCount val="4"/>
                <c:pt idx="0">
                  <c:v>Grocery Store</c:v>
                </c:pt>
                <c:pt idx="1">
                  <c:v>Supermarket Type3</c:v>
                </c:pt>
                <c:pt idx="2">
                  <c:v>Supermarket Type2</c:v>
                </c:pt>
                <c:pt idx="3">
                  <c:v>Supermarket Type1</c:v>
                </c:pt>
              </c:strCache>
            </c:strRef>
          </c:cat>
          <c:val>
            <c:numRef>
              <c:f>Pivot!$B$60:$B$63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EA6-42C3-AAD7-D90424872580}"/>
            </c:ext>
          </c:extLst>
        </c:ser>
        <c:dLbls>
          <c:showLegendKey val="0"/>
          <c:showVal val="0"/>
          <c:showCatName val="0"/>
          <c:showSerName val="0"/>
          <c:showPercent val="0"/>
          <c:showBubbleSize val="0"/>
        </c:dLbls>
        <c:gapWidth val="182"/>
        <c:axId val="522005152"/>
        <c:axId val="522000352"/>
      </c:barChart>
      <c:catAx>
        <c:axId val="52200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00352"/>
        <c:crosses val="autoZero"/>
        <c:auto val="1"/>
        <c:lblAlgn val="ctr"/>
        <c:lblOffset val="100"/>
        <c:noMultiLvlLbl val="0"/>
      </c:catAx>
      <c:valAx>
        <c:axId val="522000352"/>
        <c:scaling>
          <c:orientation val="minMax"/>
        </c:scaling>
        <c:delete val="1"/>
        <c:axPos val="b"/>
        <c:numFmt formatCode="&quot;$&quot;0.0,&quot;K&quot;" sourceLinked="1"/>
        <c:majorTickMark val="out"/>
        <c:minorTickMark val="none"/>
        <c:tickLblPos val="nextTo"/>
        <c:crossAx val="52200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ANALYSIS.xlsx]Pivot!PivotTable17</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Pivot!$B$68</c:f>
              <c:strCache>
                <c:ptCount val="1"/>
                <c:pt idx="0">
                  <c:v>Total</c:v>
                </c:pt>
              </c:strCache>
            </c:strRef>
          </c:tx>
          <c:spPr>
            <a:solidFill>
              <a:schemeClr val="accent1"/>
            </a:solidFill>
            <a:ln>
              <a:noFill/>
            </a:ln>
            <a:effectLst/>
          </c:spPr>
          <c:invertIfNegative val="0"/>
          <c:cat>
            <c:strRef>
              <c:f>Pivot!$A$69:$A$72</c:f>
              <c:strCache>
                <c:ptCount val="4"/>
                <c:pt idx="0">
                  <c:v>Grocery Store</c:v>
                </c:pt>
                <c:pt idx="1">
                  <c:v>Supermarket Type3</c:v>
                </c:pt>
                <c:pt idx="2">
                  <c:v>Supermarket Type2</c:v>
                </c:pt>
                <c:pt idx="3">
                  <c:v>Supermarket Type1</c:v>
                </c:pt>
              </c:strCache>
            </c:strRef>
          </c:cat>
          <c:val>
            <c:numRef>
              <c:f>Pivot!$B$69:$B$72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497-4B78-BE7F-964CB801620E}"/>
            </c:ext>
          </c:extLst>
        </c:ser>
        <c:dLbls>
          <c:showLegendKey val="0"/>
          <c:showVal val="0"/>
          <c:showCatName val="0"/>
          <c:showSerName val="0"/>
          <c:showPercent val="0"/>
          <c:showBubbleSize val="0"/>
        </c:dLbls>
        <c:gapWidth val="182"/>
        <c:axId val="621361616"/>
        <c:axId val="621362096"/>
      </c:barChart>
      <c:catAx>
        <c:axId val="621361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62096"/>
        <c:crosses val="autoZero"/>
        <c:auto val="1"/>
        <c:lblAlgn val="ctr"/>
        <c:lblOffset val="100"/>
        <c:noMultiLvlLbl val="0"/>
      </c:catAx>
      <c:valAx>
        <c:axId val="621362096"/>
        <c:scaling>
          <c:orientation val="minMax"/>
        </c:scaling>
        <c:delete val="1"/>
        <c:axPos val="b"/>
        <c:numFmt formatCode="&quot;$&quot;0" sourceLinked="1"/>
        <c:majorTickMark val="none"/>
        <c:minorTickMark val="none"/>
        <c:tickLblPos val="nextTo"/>
        <c:crossAx val="62136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ANALYSIS.xlsx]Pivot!PivotTable18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Pivot!$B$75</c:f>
              <c:strCache>
                <c:ptCount val="1"/>
                <c:pt idx="0">
                  <c:v>Total</c:v>
                </c:pt>
              </c:strCache>
            </c:strRef>
          </c:tx>
          <c:spPr>
            <a:solidFill>
              <a:schemeClr val="accent1"/>
            </a:solidFill>
            <a:ln>
              <a:noFill/>
            </a:ln>
            <a:effectLst/>
          </c:spPr>
          <c:invertIfNegative val="0"/>
          <c:cat>
            <c:strRef>
              <c:f>Pivot!$A$76:$A$79</c:f>
              <c:strCache>
                <c:ptCount val="4"/>
                <c:pt idx="0">
                  <c:v>Grocery Store</c:v>
                </c:pt>
                <c:pt idx="1">
                  <c:v>Supermarket Type3</c:v>
                </c:pt>
                <c:pt idx="2">
                  <c:v>Supermarket Type2</c:v>
                </c:pt>
                <c:pt idx="3">
                  <c:v>Supermarket Type1</c:v>
                </c:pt>
              </c:strCache>
            </c:strRef>
          </c:cat>
          <c:val>
            <c:numRef>
              <c:f>Pivot!$B$76:$B$79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8AD-4714-A939-4B70180E9C17}"/>
            </c:ext>
          </c:extLst>
        </c:ser>
        <c:dLbls>
          <c:showLegendKey val="0"/>
          <c:showVal val="0"/>
          <c:showCatName val="0"/>
          <c:showSerName val="0"/>
          <c:showPercent val="0"/>
          <c:showBubbleSize val="0"/>
        </c:dLbls>
        <c:gapWidth val="182"/>
        <c:axId val="411874480"/>
        <c:axId val="411871120"/>
      </c:barChart>
      <c:catAx>
        <c:axId val="41187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71120"/>
        <c:crosses val="autoZero"/>
        <c:auto val="1"/>
        <c:lblAlgn val="ctr"/>
        <c:lblOffset val="100"/>
        <c:noMultiLvlLbl val="0"/>
      </c:catAx>
      <c:valAx>
        <c:axId val="411871120"/>
        <c:scaling>
          <c:orientation val="minMax"/>
        </c:scaling>
        <c:delete val="1"/>
        <c:axPos val="b"/>
        <c:numFmt formatCode="0" sourceLinked="1"/>
        <c:majorTickMark val="none"/>
        <c:minorTickMark val="none"/>
        <c:tickLblPos val="nextTo"/>
        <c:crossAx val="41187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5215805886974806"/>
              <c:y val="0.1191590806735444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16365667854843"/>
                  <c:h val="0.29730125601527896"/>
                </c:manualLayout>
              </c15:layout>
            </c:ext>
          </c:extLst>
        </c:dLbl>
      </c:pivotFmt>
      <c:pivotFmt>
        <c:idx val="8"/>
        <c:spPr>
          <a:solidFill>
            <a:schemeClr val="accent6">
              <a:lumMod val="75000"/>
            </a:schemeClr>
          </a:solidFill>
          <a:ln w="19050">
            <a:solidFill>
              <a:schemeClr val="lt1"/>
            </a:solidFill>
          </a:ln>
          <a:effectLst/>
        </c:spPr>
        <c:dLbl>
          <c:idx val="0"/>
          <c:layout>
            <c:manualLayout>
              <c:x val="-0.12025394975189775"/>
              <c:y val="-0.1357083955363918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2614339805236"/>
                  <c:h val="0.2906813215682677"/>
                </c:manualLayout>
              </c15:layout>
            </c:ext>
          </c:extLst>
        </c:dLbl>
      </c:pivotFmt>
    </c:pivotFmts>
    <c:plotArea>
      <c:layout>
        <c:manualLayout>
          <c:layoutTarget val="inner"/>
          <c:xMode val="edge"/>
          <c:yMode val="edge"/>
          <c:x val="0.21001367760656184"/>
          <c:y val="0.17798710207417662"/>
          <c:w val="0.56524728486562592"/>
          <c:h val="0.76235790597399566"/>
        </c:manualLayout>
      </c:layout>
      <c:doughnutChart>
        <c:varyColors val="1"/>
        <c:ser>
          <c:idx val="0"/>
          <c:order val="0"/>
          <c:tx>
            <c:strRef>
              <c:f>Pivot!$B$12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219-4B4C-9DD8-00BCA80168F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219-4B4C-9DD8-00BCA80168FA}"/>
              </c:ext>
            </c:extLst>
          </c:dPt>
          <c:dLbls>
            <c:dLbl>
              <c:idx val="0"/>
              <c:layout>
                <c:manualLayout>
                  <c:x val="0.15215805886974806"/>
                  <c:y val="0.1191590806735444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16365667854843"/>
                      <c:h val="0.29730125601527896"/>
                    </c:manualLayout>
                  </c15:layout>
                </c:ext>
                <c:ext xmlns:c16="http://schemas.microsoft.com/office/drawing/2014/chart" uri="{C3380CC4-5D6E-409C-BE32-E72D297353CC}">
                  <c16:uniqueId val="{00000001-F219-4B4C-9DD8-00BCA80168FA}"/>
                </c:ext>
              </c:extLst>
            </c:dLbl>
            <c:dLbl>
              <c:idx val="1"/>
              <c:layout>
                <c:manualLayout>
                  <c:x val="-0.12025394975189775"/>
                  <c:y val="-0.1357083955363918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2614339805236"/>
                      <c:h val="0.2906813215682677"/>
                    </c:manualLayout>
                  </c15:layout>
                </c:ext>
                <c:ext xmlns:c16="http://schemas.microsoft.com/office/drawing/2014/chart" uri="{C3380CC4-5D6E-409C-BE32-E72D297353CC}">
                  <c16:uniqueId val="{00000003-F219-4B4C-9DD8-00BCA80168FA}"/>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Pivot!$A$13:$A$14</c:f>
              <c:strCache>
                <c:ptCount val="2"/>
                <c:pt idx="0">
                  <c:v>Low Fat</c:v>
                </c:pt>
                <c:pt idx="1">
                  <c:v>Regular</c:v>
                </c:pt>
              </c:strCache>
            </c:strRef>
          </c:cat>
          <c:val>
            <c:numRef>
              <c:f>Pivot!$B$13:$B$14</c:f>
              <c:numCache>
                <c:formatCode>"$"0.0,"K"</c:formatCode>
                <c:ptCount val="2"/>
                <c:pt idx="0">
                  <c:v>776319.68840000057</c:v>
                </c:pt>
                <c:pt idx="1">
                  <c:v>425361.8043999995</c:v>
                </c:pt>
              </c:numCache>
            </c:numRef>
          </c:val>
          <c:extLst>
            <c:ext xmlns:c16="http://schemas.microsoft.com/office/drawing/2014/chart" uri="{C3380CC4-5D6E-409C-BE32-E72D297353CC}">
              <c16:uniqueId val="{00000004-F219-4B4C-9DD8-00BCA80168F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solidFill>
              <a:schemeClr val="accent6">
                <a:lumMod val="75000"/>
              </a:schemeClr>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solidFill>
              <a:schemeClr val="accent6">
                <a:lumMod val="75000"/>
              </a:schemeClr>
            </a:solidFill>
          </a:ln>
          <a:effectLst/>
        </c:spPr>
      </c:pivotFmt>
    </c:pivotFmts>
    <c:plotArea>
      <c:layout>
        <c:manualLayout>
          <c:layoutTarget val="inner"/>
          <c:xMode val="edge"/>
          <c:yMode val="edge"/>
          <c:x val="0.176532705426305"/>
          <c:y val="0.16583412073490816"/>
          <c:w val="0.70078901955934048"/>
          <c:h val="0.71284409448818897"/>
        </c:manualLayout>
      </c:layout>
      <c:barChart>
        <c:barDir val="bar"/>
        <c:grouping val="clustered"/>
        <c:varyColors val="0"/>
        <c:ser>
          <c:idx val="0"/>
          <c:order val="0"/>
          <c:tx>
            <c:strRef>
              <c:f>Pivot!$B$22:$B$23</c:f>
              <c:strCache>
                <c:ptCount val="1"/>
                <c:pt idx="0">
                  <c:v>Regular</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Pivot!$A$24:$A$26</c:f>
              <c:strCache>
                <c:ptCount val="3"/>
                <c:pt idx="0">
                  <c:v>Tier 1</c:v>
                </c:pt>
                <c:pt idx="1">
                  <c:v>Tier 2</c:v>
                </c:pt>
                <c:pt idx="2">
                  <c:v>Tier 3</c:v>
                </c:pt>
              </c:strCache>
            </c:strRef>
          </c:cat>
          <c:val>
            <c:numRef>
              <c:f>Pivot!$B$24:$B$26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D21-46AF-A054-0C4E80BFAD36}"/>
            </c:ext>
          </c:extLst>
        </c:ser>
        <c:ser>
          <c:idx val="1"/>
          <c:order val="1"/>
          <c:tx>
            <c:strRef>
              <c:f>Pivot!$C$22:$C$23</c:f>
              <c:strCache>
                <c:ptCount val="1"/>
                <c:pt idx="0">
                  <c:v>Low Fat</c:v>
                </c:pt>
              </c:strCache>
            </c:strRef>
          </c:tx>
          <c:spPr>
            <a:solidFill>
              <a:srgbClr val="D09E00"/>
            </a:solidFill>
            <a:ln>
              <a:solidFill>
                <a:schemeClr val="accent6">
                  <a:lumMod val="75000"/>
                </a:schemeClr>
              </a:solid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Pivot!$A$24:$A$26</c:f>
              <c:strCache>
                <c:ptCount val="3"/>
                <c:pt idx="0">
                  <c:v>Tier 1</c:v>
                </c:pt>
                <c:pt idx="1">
                  <c:v>Tier 2</c:v>
                </c:pt>
                <c:pt idx="2">
                  <c:v>Tier 3</c:v>
                </c:pt>
              </c:strCache>
            </c:strRef>
          </c:cat>
          <c:val>
            <c:numRef>
              <c:f>Pivot!$C$24:$C$26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D21-46AF-A054-0C4E80BFAD36}"/>
            </c:ext>
          </c:extLst>
        </c:ser>
        <c:dLbls>
          <c:dLblPos val="outEnd"/>
          <c:showLegendKey val="0"/>
          <c:showVal val="1"/>
          <c:showCatName val="0"/>
          <c:showSerName val="0"/>
          <c:showPercent val="0"/>
          <c:showBubbleSize val="0"/>
        </c:dLbls>
        <c:gapWidth val="60"/>
        <c:axId val="34711040"/>
        <c:axId val="34712480"/>
      </c:barChart>
      <c:catAx>
        <c:axId val="34711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12480"/>
        <c:crosses val="autoZero"/>
        <c:auto val="1"/>
        <c:lblAlgn val="ctr"/>
        <c:lblOffset val="100"/>
        <c:noMultiLvlLbl val="0"/>
      </c:catAx>
      <c:valAx>
        <c:axId val="3471248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34711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8359536877099"/>
          <c:y val="2.5563910110761288E-2"/>
          <c:w val="0.49065902710486908"/>
          <c:h val="0.93751044195147237"/>
        </c:manualLayout>
      </c:layout>
      <c:barChart>
        <c:barDir val="bar"/>
        <c:grouping val="clustered"/>
        <c:varyColors val="0"/>
        <c:ser>
          <c:idx val="0"/>
          <c:order val="0"/>
          <c:tx>
            <c:strRef>
              <c:f>Pivot!$H$12</c:f>
              <c:strCache>
                <c:ptCount val="1"/>
                <c:pt idx="0">
                  <c:v>Total</c:v>
                </c:pt>
              </c:strCache>
            </c:strRef>
          </c:tx>
          <c:spPr>
            <a:solidFill>
              <a:srgbClr val="D0AC2C"/>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Pivot!$G$13:$G$28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Pivot!$H$13:$H$28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3B6-4CD1-A7B7-AE716C3C33FE}"/>
            </c:ext>
          </c:extLst>
        </c:ser>
        <c:dLbls>
          <c:dLblPos val="outEnd"/>
          <c:showLegendKey val="0"/>
          <c:showVal val="1"/>
          <c:showCatName val="0"/>
          <c:showSerName val="0"/>
          <c:showPercent val="0"/>
          <c:showBubbleSize val="0"/>
        </c:dLbls>
        <c:gapWidth val="50"/>
        <c:axId val="2091011584"/>
        <c:axId val="29354224"/>
      </c:barChart>
      <c:catAx>
        <c:axId val="2091011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9354224"/>
        <c:crosses val="autoZero"/>
        <c:auto val="1"/>
        <c:lblAlgn val="ctr"/>
        <c:lblOffset val="100"/>
        <c:noMultiLvlLbl val="0"/>
      </c:catAx>
      <c:valAx>
        <c:axId val="29354224"/>
        <c:scaling>
          <c:orientation val="minMax"/>
        </c:scaling>
        <c:delete val="1"/>
        <c:axPos val="b"/>
        <c:numFmt formatCode="&quot;$&quot;0.0,&quot;K&quot;" sourceLinked="1"/>
        <c:majorTickMark val="out"/>
        <c:minorTickMark val="none"/>
        <c:tickLblPos val="nextTo"/>
        <c:crossAx val="209101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ANALYSIS.xlsx]Pivot!PivotTable8</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2">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2.2841200778111583E-3"/>
              <c:y val="-0.22477876106194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2.0937525507854282E-17"/>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2.2841200778111583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2.2841200778111583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6.8523602334334749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2.2841200778111583E-3"/>
              <c:y val="-0.38087512291052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0"/>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2">
                <a:lumMod val="75000"/>
              </a:schemeClr>
            </a:solidFill>
          </a:ln>
          <a:effectLst>
            <a:innerShdw dist="12700" dir="16200000">
              <a:schemeClr val="lt1">
                <a:alpha val="75000"/>
              </a:schemeClr>
            </a:innerShdw>
          </a:effectLst>
        </c:spPr>
        <c:dLbl>
          <c:idx val="0"/>
          <c:layout>
            <c:manualLayout>
              <c:x val="-2.2841200778111583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802925400278554E-2"/>
          <c:y val="6.2438544739429697E-2"/>
          <c:w val="0.91867399455552101"/>
          <c:h val="0.77557571288102256"/>
        </c:manualLayout>
      </c:layout>
      <c:areaChart>
        <c:grouping val="standard"/>
        <c:varyColors val="0"/>
        <c:ser>
          <c:idx val="0"/>
          <c:order val="0"/>
          <c:tx>
            <c:strRef>
              <c:f>Pivot!$B$32</c:f>
              <c:strCache>
                <c:ptCount val="1"/>
                <c:pt idx="0">
                  <c:v>Total</c:v>
                </c:pt>
              </c:strCache>
            </c:strRef>
          </c:tx>
          <c:spPr>
            <a:solidFill>
              <a:srgbClr val="FFD200">
                <a:alpha val="80000"/>
              </a:srgbClr>
            </a:solidFill>
            <a:ln w="25400">
              <a:solidFill>
                <a:schemeClr val="bg2">
                  <a:lumMod val="7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9B0-4C70-B26D-664052DE29DB}"/>
              </c:ext>
            </c:extLst>
          </c:dPt>
          <c:dPt>
            <c:idx val="1"/>
            <c:bubble3D val="0"/>
            <c:extLst>
              <c:ext xmlns:c16="http://schemas.microsoft.com/office/drawing/2014/chart" uri="{C3380CC4-5D6E-409C-BE32-E72D297353CC}">
                <c16:uniqueId val="{00000002-E9B0-4C70-B26D-664052DE29DB}"/>
              </c:ext>
            </c:extLst>
          </c:dPt>
          <c:dPt>
            <c:idx val="2"/>
            <c:bubble3D val="0"/>
            <c:extLst>
              <c:ext xmlns:c16="http://schemas.microsoft.com/office/drawing/2014/chart" uri="{C3380CC4-5D6E-409C-BE32-E72D297353CC}">
                <c16:uniqueId val="{00000003-E9B0-4C70-B26D-664052DE29DB}"/>
              </c:ext>
            </c:extLst>
          </c:dPt>
          <c:dPt>
            <c:idx val="3"/>
            <c:bubble3D val="0"/>
            <c:extLst>
              <c:ext xmlns:c16="http://schemas.microsoft.com/office/drawing/2014/chart" uri="{C3380CC4-5D6E-409C-BE32-E72D297353CC}">
                <c16:uniqueId val="{00000004-E9B0-4C70-B26D-664052DE29DB}"/>
              </c:ext>
            </c:extLst>
          </c:dPt>
          <c:dPt>
            <c:idx val="4"/>
            <c:bubble3D val="0"/>
            <c:extLst>
              <c:ext xmlns:c16="http://schemas.microsoft.com/office/drawing/2014/chart" uri="{C3380CC4-5D6E-409C-BE32-E72D297353CC}">
                <c16:uniqueId val="{00000005-E9B0-4C70-B26D-664052DE29DB}"/>
              </c:ext>
            </c:extLst>
          </c:dPt>
          <c:dPt>
            <c:idx val="5"/>
            <c:bubble3D val="0"/>
            <c:extLst>
              <c:ext xmlns:c16="http://schemas.microsoft.com/office/drawing/2014/chart" uri="{C3380CC4-5D6E-409C-BE32-E72D297353CC}">
                <c16:uniqueId val="{00000006-E9B0-4C70-B26D-664052DE29DB}"/>
              </c:ext>
            </c:extLst>
          </c:dPt>
          <c:dPt>
            <c:idx val="6"/>
            <c:bubble3D val="0"/>
            <c:extLst>
              <c:ext xmlns:c16="http://schemas.microsoft.com/office/drawing/2014/chart" uri="{C3380CC4-5D6E-409C-BE32-E72D297353CC}">
                <c16:uniqueId val="{00000007-E9B0-4C70-B26D-664052DE29DB}"/>
              </c:ext>
            </c:extLst>
          </c:dPt>
          <c:dPt>
            <c:idx val="7"/>
            <c:bubble3D val="0"/>
            <c:extLst>
              <c:ext xmlns:c16="http://schemas.microsoft.com/office/drawing/2014/chart" uri="{C3380CC4-5D6E-409C-BE32-E72D297353CC}">
                <c16:uniqueId val="{00000008-E9B0-4C70-B26D-664052DE29DB}"/>
              </c:ext>
            </c:extLst>
          </c:dPt>
          <c:dPt>
            <c:idx val="8"/>
            <c:bubble3D val="0"/>
            <c:extLst>
              <c:ext xmlns:c16="http://schemas.microsoft.com/office/drawing/2014/chart" uri="{C3380CC4-5D6E-409C-BE32-E72D297353CC}">
                <c16:uniqueId val="{00000009-E9B0-4C70-B26D-664052DE29DB}"/>
              </c:ext>
            </c:extLst>
          </c:dPt>
          <c:dLbls>
            <c:dLbl>
              <c:idx val="0"/>
              <c:layout>
                <c:manualLayout>
                  <c:x val="-2.2841200778111583E-3"/>
                  <c:y val="-0.22477876106194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B0-4C70-B26D-664052DE29DB}"/>
                </c:ext>
              </c:extLst>
            </c:dLbl>
            <c:dLbl>
              <c:idx val="1"/>
              <c:layout>
                <c:manualLayout>
                  <c:x val="-2.0937525507854282E-17"/>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B0-4C70-B26D-664052DE29DB}"/>
                </c:ext>
              </c:extLst>
            </c:dLbl>
            <c:dLbl>
              <c:idx val="2"/>
              <c:layout>
                <c:manualLayout>
                  <c:x val="0"/>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B0-4C70-B26D-664052DE29DB}"/>
                </c:ext>
              </c:extLst>
            </c:dLbl>
            <c:dLbl>
              <c:idx val="3"/>
              <c:layout>
                <c:manualLayout>
                  <c:x val="-2.2841200778111583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B0-4C70-B26D-664052DE29DB}"/>
                </c:ext>
              </c:extLst>
            </c:dLbl>
            <c:dLbl>
              <c:idx val="4"/>
              <c:layout>
                <c:manualLayout>
                  <c:x val="-2.2841200778111583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B0-4C70-B26D-664052DE29DB}"/>
                </c:ext>
              </c:extLst>
            </c:dLbl>
            <c:dLbl>
              <c:idx val="5"/>
              <c:layout>
                <c:manualLayout>
                  <c:x val="-6.8523602334334749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B0-4C70-B26D-664052DE29DB}"/>
                </c:ext>
              </c:extLst>
            </c:dLbl>
            <c:dLbl>
              <c:idx val="6"/>
              <c:layout>
                <c:manualLayout>
                  <c:x val="-2.2841200778111583E-3"/>
                  <c:y val="-0.38087512291052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B0-4C70-B26D-664052DE29DB}"/>
                </c:ext>
              </c:extLst>
            </c:dLbl>
            <c:dLbl>
              <c:idx val="7"/>
              <c:layout>
                <c:manualLayout>
                  <c:x val="0"/>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B0-4C70-B26D-664052DE29DB}"/>
                </c:ext>
              </c:extLst>
            </c:dLbl>
            <c:dLbl>
              <c:idx val="8"/>
              <c:layout>
                <c:manualLayout>
                  <c:x val="-2.2841200778111583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B0-4C70-B26D-664052DE29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Pivot!$A$33:$A$41</c:f>
              <c:strCache>
                <c:ptCount val="9"/>
                <c:pt idx="0">
                  <c:v>2011</c:v>
                </c:pt>
                <c:pt idx="1">
                  <c:v>2012</c:v>
                </c:pt>
                <c:pt idx="2">
                  <c:v>2014</c:v>
                </c:pt>
                <c:pt idx="3">
                  <c:v>2015</c:v>
                </c:pt>
                <c:pt idx="4">
                  <c:v>2016</c:v>
                </c:pt>
                <c:pt idx="5">
                  <c:v>2017</c:v>
                </c:pt>
                <c:pt idx="6">
                  <c:v>2018</c:v>
                </c:pt>
                <c:pt idx="7">
                  <c:v>2020</c:v>
                </c:pt>
                <c:pt idx="8">
                  <c:v>2022</c:v>
                </c:pt>
              </c:strCache>
            </c:strRef>
          </c:cat>
          <c:val>
            <c:numRef>
              <c:f>Pivot!$B$33:$B$41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9B0-4C70-B26D-664052DE29DB}"/>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271399536"/>
        <c:axId val="271398096"/>
      </c:areaChart>
      <c:catAx>
        <c:axId val="2713995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271398096"/>
        <c:crosses val="autoZero"/>
        <c:auto val="1"/>
        <c:lblAlgn val="ctr"/>
        <c:lblOffset val="100"/>
        <c:noMultiLvlLbl val="0"/>
      </c:catAx>
      <c:valAx>
        <c:axId val="271398096"/>
        <c:scaling>
          <c:orientation val="minMax"/>
        </c:scaling>
        <c:delete val="1"/>
        <c:axPos val="l"/>
        <c:numFmt formatCode="&quot;$&quot;0.0,&quot;K&quot;" sourceLinked="1"/>
        <c:majorTickMark val="out"/>
        <c:minorTickMark val="none"/>
        <c:tickLblPos val="nextTo"/>
        <c:crossAx val="271399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ANALYSIS.xlsx]Pivot!PivotTable9</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601307189542483"/>
              <c:y val="-2.82222222222222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1401597676107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9.6840958605664482E-2"/>
              <c:y val="-7.90222222222222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793899782135077"/>
          <c:y val="0.12145822222222222"/>
          <c:w val="0.64101379811183723"/>
          <c:h val="0.78460088888888879"/>
        </c:manualLayout>
      </c:layout>
      <c:doughnutChart>
        <c:varyColors val="1"/>
        <c:ser>
          <c:idx val="0"/>
          <c:order val="0"/>
          <c:tx>
            <c:strRef>
              <c:f>Pivot!$H$32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4C7-4FA5-973C-28415F5748D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4C7-4FA5-973C-28415F5748DD}"/>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4C7-4FA5-973C-28415F5748DD}"/>
              </c:ext>
            </c:extLst>
          </c:dPt>
          <c:dLbls>
            <c:dLbl>
              <c:idx val="0"/>
              <c:layout>
                <c:manualLayout>
                  <c:x val="0.16601307189542483"/>
                  <c:y val="-2.822222222222224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4C7-4FA5-973C-28415F5748DD}"/>
                </c:ext>
              </c:extLst>
            </c:dLbl>
            <c:dLbl>
              <c:idx val="1"/>
              <c:layout>
                <c:manualLayout>
                  <c:x val="0.1614015976761074"/>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C7-4FA5-973C-28415F5748DD}"/>
                </c:ext>
              </c:extLst>
            </c:dLbl>
            <c:dLbl>
              <c:idx val="2"/>
              <c:layout>
                <c:manualLayout>
                  <c:x val="-9.6840958605664482E-2"/>
                  <c:y val="-7.90222222222222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4C7-4FA5-973C-28415F5748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Pivot!$G$33:$G$35</c:f>
              <c:strCache>
                <c:ptCount val="3"/>
                <c:pt idx="0">
                  <c:v>High</c:v>
                </c:pt>
                <c:pt idx="1">
                  <c:v>Medium</c:v>
                </c:pt>
                <c:pt idx="2">
                  <c:v>Small</c:v>
                </c:pt>
              </c:strCache>
            </c:strRef>
          </c:cat>
          <c:val>
            <c:numRef>
              <c:f>Pivot!$H$33:$H$35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4C7-4FA5-973C-28415F5748DD}"/>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317509077705156"/>
          <c:y val="3.386666666666667E-2"/>
          <c:w val="0.63333914306463313"/>
          <c:h val="9.52506666666666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ANALYSIS.xlsx]Pivot!PivotTable16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Pivot!$A$60:$A$63</c:f>
              <c:strCache>
                <c:ptCount val="4"/>
                <c:pt idx="0">
                  <c:v>Grocery Store</c:v>
                </c:pt>
                <c:pt idx="1">
                  <c:v>Supermarket Type3</c:v>
                </c:pt>
                <c:pt idx="2">
                  <c:v>Supermarket Type2</c:v>
                </c:pt>
                <c:pt idx="3">
                  <c:v>Supermarket Type1</c:v>
                </c:pt>
              </c:strCache>
            </c:strRef>
          </c:cat>
          <c:val>
            <c:numRef>
              <c:f>Pivot!$B$60:$B$63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D42-4C82-AC2D-16F58EF765CB}"/>
            </c:ext>
          </c:extLst>
        </c:ser>
        <c:dLbls>
          <c:dLblPos val="outEnd"/>
          <c:showLegendKey val="0"/>
          <c:showVal val="1"/>
          <c:showCatName val="0"/>
          <c:showSerName val="0"/>
          <c:showPercent val="0"/>
          <c:showBubbleSize val="0"/>
        </c:dLbls>
        <c:gapWidth val="60"/>
        <c:axId val="522005152"/>
        <c:axId val="522000352"/>
      </c:barChart>
      <c:catAx>
        <c:axId val="52200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22000352"/>
        <c:crosses val="autoZero"/>
        <c:auto val="1"/>
        <c:lblAlgn val="ctr"/>
        <c:lblOffset val="100"/>
        <c:noMultiLvlLbl val="0"/>
      </c:catAx>
      <c:valAx>
        <c:axId val="522000352"/>
        <c:scaling>
          <c:orientation val="minMax"/>
        </c:scaling>
        <c:delete val="1"/>
        <c:axPos val="b"/>
        <c:numFmt formatCode="&quot;$&quot;0.0,&quot;K&quot;" sourceLinked="1"/>
        <c:majorTickMark val="out"/>
        <c:minorTickMark val="none"/>
        <c:tickLblPos val="nextTo"/>
        <c:crossAx val="52200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ANALYSIS.xlsx]Pivot!PivotTable17</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Pivot!$A$69:$A$72</c:f>
              <c:strCache>
                <c:ptCount val="4"/>
                <c:pt idx="0">
                  <c:v>Grocery Store</c:v>
                </c:pt>
                <c:pt idx="1">
                  <c:v>Supermarket Type3</c:v>
                </c:pt>
                <c:pt idx="2">
                  <c:v>Supermarket Type2</c:v>
                </c:pt>
                <c:pt idx="3">
                  <c:v>Supermarket Type1</c:v>
                </c:pt>
              </c:strCache>
            </c:strRef>
          </c:cat>
          <c:val>
            <c:numRef>
              <c:f>Pivot!$B$69:$B$72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073-4EBB-9676-A7E76C87C662}"/>
            </c:ext>
          </c:extLst>
        </c:ser>
        <c:dLbls>
          <c:dLblPos val="outEnd"/>
          <c:showLegendKey val="0"/>
          <c:showVal val="1"/>
          <c:showCatName val="0"/>
          <c:showSerName val="0"/>
          <c:showPercent val="0"/>
          <c:showBubbleSize val="0"/>
        </c:dLbls>
        <c:gapWidth val="60"/>
        <c:axId val="621361616"/>
        <c:axId val="621362096"/>
      </c:barChart>
      <c:catAx>
        <c:axId val="621361616"/>
        <c:scaling>
          <c:orientation val="minMax"/>
        </c:scaling>
        <c:delete val="1"/>
        <c:axPos val="l"/>
        <c:numFmt formatCode="General" sourceLinked="1"/>
        <c:majorTickMark val="none"/>
        <c:minorTickMark val="none"/>
        <c:tickLblPos val="nextTo"/>
        <c:crossAx val="621362096"/>
        <c:crosses val="autoZero"/>
        <c:auto val="1"/>
        <c:lblAlgn val="ctr"/>
        <c:lblOffset val="100"/>
        <c:noMultiLvlLbl val="0"/>
      </c:catAx>
      <c:valAx>
        <c:axId val="621362096"/>
        <c:scaling>
          <c:orientation val="minMax"/>
        </c:scaling>
        <c:delete val="1"/>
        <c:axPos val="b"/>
        <c:numFmt formatCode="&quot;$&quot;0" sourceLinked="1"/>
        <c:majorTickMark val="none"/>
        <c:minorTickMark val="none"/>
        <c:tickLblPos val="nextTo"/>
        <c:crossAx val="62136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ANALYSIS.xlsx]Pivot!PivotTable18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22613072896776"/>
          <c:y val="7.1314150830705206E-2"/>
          <c:w val="0.79738371339685354"/>
          <c:h val="0.70826029205620611"/>
        </c:manualLayout>
      </c:layout>
      <c:barChart>
        <c:barDir val="bar"/>
        <c:grouping val="clustered"/>
        <c:varyColors val="0"/>
        <c:ser>
          <c:idx val="0"/>
          <c:order val="0"/>
          <c:tx>
            <c:strRef>
              <c:f>Pivot!$B$75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Pivot!$A$76:$A$79</c:f>
              <c:strCache>
                <c:ptCount val="4"/>
                <c:pt idx="0">
                  <c:v>Grocery Store</c:v>
                </c:pt>
                <c:pt idx="1">
                  <c:v>Supermarket Type3</c:v>
                </c:pt>
                <c:pt idx="2">
                  <c:v>Supermarket Type2</c:v>
                </c:pt>
                <c:pt idx="3">
                  <c:v>Supermarket Type1</c:v>
                </c:pt>
              </c:strCache>
            </c:strRef>
          </c:cat>
          <c:val>
            <c:numRef>
              <c:f>Pivot!$B$76:$B$79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BCF-4F2A-9E9A-00029CF583BC}"/>
            </c:ext>
          </c:extLst>
        </c:ser>
        <c:dLbls>
          <c:showLegendKey val="0"/>
          <c:showVal val="0"/>
          <c:showCatName val="0"/>
          <c:showSerName val="0"/>
          <c:showPercent val="0"/>
          <c:showBubbleSize val="0"/>
        </c:dLbls>
        <c:gapWidth val="60"/>
        <c:axId val="411874480"/>
        <c:axId val="411871120"/>
      </c:barChart>
      <c:catAx>
        <c:axId val="411874480"/>
        <c:scaling>
          <c:orientation val="minMax"/>
        </c:scaling>
        <c:delete val="1"/>
        <c:axPos val="l"/>
        <c:numFmt formatCode="General" sourceLinked="1"/>
        <c:majorTickMark val="none"/>
        <c:minorTickMark val="none"/>
        <c:tickLblPos val="nextTo"/>
        <c:crossAx val="411871120"/>
        <c:crosses val="autoZero"/>
        <c:auto val="1"/>
        <c:lblAlgn val="ctr"/>
        <c:lblOffset val="100"/>
        <c:noMultiLvlLbl val="0"/>
      </c:catAx>
      <c:valAx>
        <c:axId val="411871120"/>
        <c:scaling>
          <c:orientation val="minMax"/>
        </c:scaling>
        <c:delete val="1"/>
        <c:axPos val="b"/>
        <c:numFmt formatCode="0" sourceLinked="1"/>
        <c:majorTickMark val="none"/>
        <c:minorTickMark val="none"/>
        <c:tickLblPos val="nextTo"/>
        <c:crossAx val="41187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5F3D9B8C-4135-45E4-BBBE-552CD2D7F3C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5F3D9B8C-4135-45E4-BBBE-552CD2D7F3C4}">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22860</xdr:colOff>
      <xdr:row>11</xdr:row>
      <xdr:rowOff>45720</xdr:rowOff>
    </xdr:from>
    <xdr:to>
      <xdr:col>4</xdr:col>
      <xdr:colOff>1135380</xdr:colOff>
      <xdr:row>18</xdr:row>
      <xdr:rowOff>160020</xdr:rowOff>
    </xdr:to>
    <xdr:graphicFrame macro="">
      <xdr:nvGraphicFramePr>
        <xdr:cNvPr id="3" name="Chart 2">
          <a:extLst>
            <a:ext uri="{FF2B5EF4-FFF2-40B4-BE49-F238E27FC236}">
              <a16:creationId xmlns:a16="http://schemas.microsoft.com/office/drawing/2014/main" id="{E1AAAC92-A316-D6C5-1F03-450E51C5E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21</xdr:row>
      <xdr:rowOff>30480</xdr:rowOff>
    </xdr:from>
    <xdr:to>
      <xdr:col>5</xdr:col>
      <xdr:colOff>1158240</xdr:colOff>
      <xdr:row>28</xdr:row>
      <xdr:rowOff>160020</xdr:rowOff>
    </xdr:to>
    <xdr:graphicFrame macro="">
      <xdr:nvGraphicFramePr>
        <xdr:cNvPr id="4" name="Chart 3">
          <a:extLst>
            <a:ext uri="{FF2B5EF4-FFF2-40B4-BE49-F238E27FC236}">
              <a16:creationId xmlns:a16="http://schemas.microsoft.com/office/drawing/2014/main" id="{1807EFD1-A7D2-D983-4C1D-6DC87BCC2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10</xdr:row>
      <xdr:rowOff>190500</xdr:rowOff>
    </xdr:from>
    <xdr:to>
      <xdr:col>11</xdr:col>
      <xdr:colOff>0</xdr:colOff>
      <xdr:row>27</xdr:row>
      <xdr:rowOff>190500</xdr:rowOff>
    </xdr:to>
    <xdr:graphicFrame macro="">
      <xdr:nvGraphicFramePr>
        <xdr:cNvPr id="5" name="Chart 4">
          <a:extLst>
            <a:ext uri="{FF2B5EF4-FFF2-40B4-BE49-F238E27FC236}">
              <a16:creationId xmlns:a16="http://schemas.microsoft.com/office/drawing/2014/main" id="{535B338C-DC23-F193-5DFD-2E2945F67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902970</xdr:colOff>
      <xdr:row>31</xdr:row>
      <xdr:rowOff>3810</xdr:rowOff>
    </xdr:from>
    <xdr:to>
      <xdr:col>5</xdr:col>
      <xdr:colOff>0</xdr:colOff>
      <xdr:row>41</xdr:row>
      <xdr:rowOff>7620</xdr:rowOff>
    </xdr:to>
    <xdr:graphicFrame macro="">
      <xdr:nvGraphicFramePr>
        <xdr:cNvPr id="6" name="Chart 5">
          <a:extLst>
            <a:ext uri="{FF2B5EF4-FFF2-40B4-BE49-F238E27FC236}">
              <a16:creationId xmlns:a16="http://schemas.microsoft.com/office/drawing/2014/main" id="{8FB3BD80-0412-3837-A23A-66DB4B6EE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902970</xdr:colOff>
      <xdr:row>31</xdr:row>
      <xdr:rowOff>22860</xdr:rowOff>
    </xdr:from>
    <xdr:to>
      <xdr:col>11</xdr:col>
      <xdr:colOff>7620</xdr:colOff>
      <xdr:row>39</xdr:row>
      <xdr:rowOff>190500</xdr:rowOff>
    </xdr:to>
    <xdr:graphicFrame macro="">
      <xdr:nvGraphicFramePr>
        <xdr:cNvPr id="8" name="Chart 7">
          <a:extLst>
            <a:ext uri="{FF2B5EF4-FFF2-40B4-BE49-F238E27FC236}">
              <a16:creationId xmlns:a16="http://schemas.microsoft.com/office/drawing/2014/main" id="{1C7CA4EF-407C-2CD1-4B09-6021B2F55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43</xdr:row>
      <xdr:rowOff>15240</xdr:rowOff>
    </xdr:from>
    <xdr:to>
      <xdr:col>5</xdr:col>
      <xdr:colOff>7620</xdr:colOff>
      <xdr:row>51</xdr:row>
      <xdr:rowOff>198120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F7C77941-7C26-DBF4-FD9E-40AAF59C2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05940" y="8724900"/>
              <a:ext cx="2628900" cy="178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7620</xdr:colOff>
      <xdr:row>58</xdr:row>
      <xdr:rowOff>0</xdr:rowOff>
    </xdr:from>
    <xdr:to>
      <xdr:col>5</xdr:col>
      <xdr:colOff>0</xdr:colOff>
      <xdr:row>63</xdr:row>
      <xdr:rowOff>15240</xdr:rowOff>
    </xdr:to>
    <xdr:graphicFrame macro="">
      <xdr:nvGraphicFramePr>
        <xdr:cNvPr id="11" name="Chart 10">
          <a:extLst>
            <a:ext uri="{FF2B5EF4-FFF2-40B4-BE49-F238E27FC236}">
              <a16:creationId xmlns:a16="http://schemas.microsoft.com/office/drawing/2014/main" id="{55D2415B-9420-A455-D000-09B1FBBF6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15240</xdr:colOff>
      <xdr:row>66</xdr:row>
      <xdr:rowOff>175260</xdr:rowOff>
    </xdr:from>
    <xdr:to>
      <xdr:col>4</xdr:col>
      <xdr:colOff>1135380</xdr:colOff>
      <xdr:row>72</xdr:row>
      <xdr:rowOff>30480</xdr:rowOff>
    </xdr:to>
    <xdr:graphicFrame macro="">
      <xdr:nvGraphicFramePr>
        <xdr:cNvPr id="12" name="Chart 11">
          <a:extLst>
            <a:ext uri="{FF2B5EF4-FFF2-40B4-BE49-F238E27FC236}">
              <a16:creationId xmlns:a16="http://schemas.microsoft.com/office/drawing/2014/main" id="{B779EB21-6729-3D02-97E8-E7A4E394A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1276350</xdr:colOff>
      <xdr:row>73</xdr:row>
      <xdr:rowOff>201930</xdr:rowOff>
    </xdr:from>
    <xdr:to>
      <xdr:col>5</xdr:col>
      <xdr:colOff>15240</xdr:colOff>
      <xdr:row>78</xdr:row>
      <xdr:rowOff>198120</xdr:rowOff>
    </xdr:to>
    <xdr:graphicFrame macro="">
      <xdr:nvGraphicFramePr>
        <xdr:cNvPr id="13" name="Chart 12">
          <a:extLst>
            <a:ext uri="{FF2B5EF4-FFF2-40B4-BE49-F238E27FC236}">
              <a16:creationId xmlns:a16="http://schemas.microsoft.com/office/drawing/2014/main" id="{68803238-9B3B-9BCE-DD47-DE0492C02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0</xdr:colOff>
      <xdr:row>1</xdr:row>
      <xdr:rowOff>0</xdr:rowOff>
    </xdr:from>
    <xdr:to>
      <xdr:col>11</xdr:col>
      <xdr:colOff>475268</xdr:colOff>
      <xdr:row>7</xdr:row>
      <xdr:rowOff>54099</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D1F213F7-C782-4B9C-AD05-855F58009D9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305800" y="205740"/>
              <a:ext cx="1816388" cy="1265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556259</xdr:colOff>
      <xdr:row>1</xdr:row>
      <xdr:rowOff>114300</xdr:rowOff>
    </xdr:from>
    <xdr:to>
      <xdr:col>22</xdr:col>
      <xdr:colOff>604994</xdr:colOff>
      <xdr:row>41</xdr:row>
      <xdr:rowOff>175990</xdr:rowOff>
    </xdr:to>
    <xdr:sp macro="" textlink="">
      <xdr:nvSpPr>
        <xdr:cNvPr id="2" name="Rectangle 1">
          <a:extLst>
            <a:ext uri="{FF2B5EF4-FFF2-40B4-BE49-F238E27FC236}">
              <a16:creationId xmlns:a16="http://schemas.microsoft.com/office/drawing/2014/main" id="{5B1786CE-9F70-F108-A543-7DB699FC7CA2}"/>
            </a:ext>
          </a:extLst>
        </xdr:cNvPr>
        <xdr:cNvSpPr/>
      </xdr:nvSpPr>
      <xdr:spPr>
        <a:xfrm>
          <a:off x="556259" y="308688"/>
          <a:ext cx="14760000" cy="783720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210917</xdr:colOff>
      <xdr:row>2</xdr:row>
      <xdr:rowOff>44303</xdr:rowOff>
    </xdr:from>
    <xdr:to>
      <xdr:col>4</xdr:col>
      <xdr:colOff>389858</xdr:colOff>
      <xdr:row>41</xdr:row>
      <xdr:rowOff>33869</xdr:rowOff>
    </xdr:to>
    <xdr:sp macro="" textlink="">
      <xdr:nvSpPr>
        <xdr:cNvPr id="3" name="Rectangle: Top Corners Rounded 2">
          <a:extLst>
            <a:ext uri="{FF2B5EF4-FFF2-40B4-BE49-F238E27FC236}">
              <a16:creationId xmlns:a16="http://schemas.microsoft.com/office/drawing/2014/main" id="{BCF2BEEC-BBEF-F6E6-E098-6DCFCA69D4F7}"/>
            </a:ext>
          </a:extLst>
        </xdr:cNvPr>
        <xdr:cNvSpPr/>
      </xdr:nvSpPr>
      <xdr:spPr>
        <a:xfrm rot="5400000">
          <a:off x="-1819528" y="3133082"/>
          <a:ext cx="7584166" cy="2185541"/>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268941</xdr:colOff>
      <xdr:row>3</xdr:row>
      <xdr:rowOff>67236</xdr:rowOff>
    </xdr:from>
    <xdr:to>
      <xdr:col>4</xdr:col>
      <xdr:colOff>302558</xdr:colOff>
      <xdr:row>6</xdr:row>
      <xdr:rowOff>89648</xdr:rowOff>
    </xdr:to>
    <xdr:sp macro="" textlink="">
      <xdr:nvSpPr>
        <xdr:cNvPr id="4" name="TextBox 3">
          <a:extLst>
            <a:ext uri="{FF2B5EF4-FFF2-40B4-BE49-F238E27FC236}">
              <a16:creationId xmlns:a16="http://schemas.microsoft.com/office/drawing/2014/main" id="{5100B8B1-74B4-9240-D913-BCB32D85D083}"/>
            </a:ext>
          </a:extLst>
        </xdr:cNvPr>
        <xdr:cNvSpPr txBox="1"/>
      </xdr:nvSpPr>
      <xdr:spPr>
        <a:xfrm>
          <a:off x="941294" y="672354"/>
          <a:ext cx="2050676" cy="627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275664</xdr:colOff>
      <xdr:row>4</xdr:row>
      <xdr:rowOff>197225</xdr:rowOff>
    </xdr:from>
    <xdr:to>
      <xdr:col>4</xdr:col>
      <xdr:colOff>309281</xdr:colOff>
      <xdr:row>8</xdr:row>
      <xdr:rowOff>17931</xdr:rowOff>
    </xdr:to>
    <xdr:sp macro="" textlink="">
      <xdr:nvSpPr>
        <xdr:cNvPr id="5" name="TextBox 4">
          <a:extLst>
            <a:ext uri="{FF2B5EF4-FFF2-40B4-BE49-F238E27FC236}">
              <a16:creationId xmlns:a16="http://schemas.microsoft.com/office/drawing/2014/main" id="{B96DA9C0-29FF-4B11-BAE3-C2A7D9C50502}"/>
            </a:ext>
          </a:extLst>
        </xdr:cNvPr>
        <xdr:cNvSpPr txBox="1"/>
      </xdr:nvSpPr>
      <xdr:spPr>
        <a:xfrm>
          <a:off x="948017" y="1004049"/>
          <a:ext cx="2050676" cy="627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Aptos Display" panose="020B0004020202020204" pitchFamily="34" charset="0"/>
              <a:ea typeface="Segoe UI Black" panose="020B0A02040204020203" pitchFamily="34" charset="0"/>
            </a:rPr>
            <a:t>India's Last</a:t>
          </a:r>
          <a:r>
            <a:rPr lang="en-IN" sz="1100" b="1" baseline="0">
              <a:latin typeface="Aptos Display" panose="020B0004020202020204" pitchFamily="34" charset="0"/>
              <a:ea typeface="Segoe UI Black" panose="020B0A02040204020203" pitchFamily="34" charset="0"/>
            </a:rPr>
            <a:t> Minute App</a:t>
          </a:r>
          <a:endParaRPr lang="en-IN" sz="11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662267</xdr:colOff>
      <xdr:row>2</xdr:row>
      <xdr:rowOff>87406</xdr:rowOff>
    </xdr:from>
    <xdr:to>
      <xdr:col>13</xdr:col>
      <xdr:colOff>385005</xdr:colOff>
      <xdr:row>14</xdr:row>
      <xdr:rowOff>100704</xdr:rowOff>
    </xdr:to>
    <xdr:grpSp>
      <xdr:nvGrpSpPr>
        <xdr:cNvPr id="10" name="Group 9">
          <a:extLst>
            <a:ext uri="{FF2B5EF4-FFF2-40B4-BE49-F238E27FC236}">
              <a16:creationId xmlns:a16="http://schemas.microsoft.com/office/drawing/2014/main" id="{93994C49-A0A6-FF25-2AF1-8F18A2417AC3}"/>
            </a:ext>
          </a:extLst>
        </xdr:cNvPr>
        <xdr:cNvGrpSpPr/>
      </xdr:nvGrpSpPr>
      <xdr:grpSpPr>
        <a:xfrm>
          <a:off x="3361924" y="479292"/>
          <a:ext cx="5796967" cy="2364612"/>
          <a:chOff x="3351679" y="490818"/>
          <a:chExt cx="5773914" cy="2433768"/>
        </a:xfrm>
      </xdr:grpSpPr>
      <xdr:sp macro="" textlink="">
        <xdr:nvSpPr>
          <xdr:cNvPr id="6" name="Rectangle: Rounded Corners 5">
            <a:extLst>
              <a:ext uri="{FF2B5EF4-FFF2-40B4-BE49-F238E27FC236}">
                <a16:creationId xmlns:a16="http://schemas.microsoft.com/office/drawing/2014/main" id="{C536E668-912B-028A-617C-1EFA9212D0D4}"/>
              </a:ext>
            </a:extLst>
          </xdr:cNvPr>
          <xdr:cNvSpPr/>
        </xdr:nvSpPr>
        <xdr:spPr>
          <a:xfrm>
            <a:off x="3385297" y="502024"/>
            <a:ext cx="2736000" cy="1047600"/>
          </a:xfrm>
          <a:prstGeom prst="roundRect">
            <a:avLst>
              <a:gd name="adj" fmla="val 13458"/>
            </a:avLst>
          </a:prstGeom>
          <a:gradFill flip="none" rotWithShape="1">
            <a:gsLst>
              <a:gs pos="11000">
                <a:srgbClr val="FFD200">
                  <a:alpha val="60000"/>
                </a:srgbClr>
              </a:gs>
              <a:gs pos="54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C0361FD7-C151-4939-9ADD-F6411D2FC6A6}"/>
              </a:ext>
            </a:extLst>
          </xdr:cNvPr>
          <xdr:cNvSpPr/>
        </xdr:nvSpPr>
        <xdr:spPr>
          <a:xfrm>
            <a:off x="6389593" y="490818"/>
            <a:ext cx="2736000" cy="1047600"/>
          </a:xfrm>
          <a:prstGeom prst="roundRect">
            <a:avLst>
              <a:gd name="adj" fmla="val 1238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A9E6E4DD-D012-428C-B44D-06BFC523D73E}"/>
              </a:ext>
            </a:extLst>
          </xdr:cNvPr>
          <xdr:cNvSpPr/>
        </xdr:nvSpPr>
        <xdr:spPr>
          <a:xfrm>
            <a:off x="3351679" y="1876986"/>
            <a:ext cx="2736000" cy="1047600"/>
          </a:xfrm>
          <a:prstGeom prst="roundRect">
            <a:avLst>
              <a:gd name="adj" fmla="val 1345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50340881-1E2D-451B-9FE3-2B31AFD4C928}"/>
              </a:ext>
            </a:extLst>
          </xdr:cNvPr>
          <xdr:cNvSpPr/>
        </xdr:nvSpPr>
        <xdr:spPr>
          <a:xfrm>
            <a:off x="6389593" y="1876986"/>
            <a:ext cx="2736000" cy="1047600"/>
          </a:xfrm>
          <a:prstGeom prst="roundRect">
            <a:avLst>
              <a:gd name="adj" fmla="val 917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156883</xdr:colOff>
      <xdr:row>2</xdr:row>
      <xdr:rowOff>154641</xdr:rowOff>
    </xdr:from>
    <xdr:to>
      <xdr:col>7</xdr:col>
      <xdr:colOff>302559</xdr:colOff>
      <xdr:row>6</xdr:row>
      <xdr:rowOff>20170</xdr:rowOff>
    </xdr:to>
    <xdr:sp macro="" textlink="Pivot!$A$9">
      <xdr:nvSpPr>
        <xdr:cNvPr id="12" name="TextBox 11">
          <a:extLst>
            <a:ext uri="{FF2B5EF4-FFF2-40B4-BE49-F238E27FC236}">
              <a16:creationId xmlns:a16="http://schemas.microsoft.com/office/drawing/2014/main" id="{11447015-3F1E-9781-7417-FC8641B3C33E}"/>
            </a:ext>
          </a:extLst>
        </xdr:cNvPr>
        <xdr:cNvSpPr txBox="1"/>
      </xdr:nvSpPr>
      <xdr:spPr>
        <a:xfrm>
          <a:off x="3518648" y="558053"/>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44CDB1-A478-456A-B9A5-125EB87055E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5</xdr:col>
      <xdr:colOff>197224</xdr:colOff>
      <xdr:row>4</xdr:row>
      <xdr:rowOff>118782</xdr:rowOff>
    </xdr:from>
    <xdr:to>
      <xdr:col>7</xdr:col>
      <xdr:colOff>342900</xdr:colOff>
      <xdr:row>7</xdr:row>
      <xdr:rowOff>186017</xdr:rowOff>
    </xdr:to>
    <xdr:sp macro="" textlink="Pivot!$A$9">
      <xdr:nvSpPr>
        <xdr:cNvPr id="14" name="TextBox 13">
          <a:extLst>
            <a:ext uri="{FF2B5EF4-FFF2-40B4-BE49-F238E27FC236}">
              <a16:creationId xmlns:a16="http://schemas.microsoft.com/office/drawing/2014/main" id="{7968BB3E-0A23-4D89-9849-974C8E13555B}"/>
            </a:ext>
          </a:extLst>
        </xdr:cNvPr>
        <xdr:cNvSpPr txBox="1"/>
      </xdr:nvSpPr>
      <xdr:spPr>
        <a:xfrm>
          <a:off x="3558989" y="925606"/>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1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387725</xdr:colOff>
      <xdr:row>2</xdr:row>
      <xdr:rowOff>154641</xdr:rowOff>
    </xdr:from>
    <xdr:to>
      <xdr:col>11</xdr:col>
      <xdr:colOff>533401</xdr:colOff>
      <xdr:row>6</xdr:row>
      <xdr:rowOff>20170</xdr:rowOff>
    </xdr:to>
    <xdr:sp macro="" textlink="Pivot!C9">
      <xdr:nvSpPr>
        <xdr:cNvPr id="15" name="TextBox 14">
          <a:extLst>
            <a:ext uri="{FF2B5EF4-FFF2-40B4-BE49-F238E27FC236}">
              <a16:creationId xmlns:a16="http://schemas.microsoft.com/office/drawing/2014/main" id="{EC9C5E96-4BAC-4DC0-AFF8-ECD803010D7B}"/>
            </a:ext>
          </a:extLst>
        </xdr:cNvPr>
        <xdr:cNvSpPr txBox="1"/>
      </xdr:nvSpPr>
      <xdr:spPr>
        <a:xfrm>
          <a:off x="6438901" y="558053"/>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9B7ADE-6C5F-43A2-ADF3-FBC4BE961AE6}"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416860</xdr:colOff>
      <xdr:row>4</xdr:row>
      <xdr:rowOff>125506</xdr:rowOff>
    </xdr:from>
    <xdr:to>
      <xdr:col>11</xdr:col>
      <xdr:colOff>562536</xdr:colOff>
      <xdr:row>7</xdr:row>
      <xdr:rowOff>192741</xdr:rowOff>
    </xdr:to>
    <xdr:sp macro="" textlink="Pivot!$A$9">
      <xdr:nvSpPr>
        <xdr:cNvPr id="16" name="TextBox 15">
          <a:extLst>
            <a:ext uri="{FF2B5EF4-FFF2-40B4-BE49-F238E27FC236}">
              <a16:creationId xmlns:a16="http://schemas.microsoft.com/office/drawing/2014/main" id="{4103C962-FF5E-4735-8E1D-C93AAB14D88B}"/>
            </a:ext>
          </a:extLst>
        </xdr:cNvPr>
        <xdr:cNvSpPr txBox="1"/>
      </xdr:nvSpPr>
      <xdr:spPr>
        <a:xfrm>
          <a:off x="6468036" y="932330"/>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US" sz="11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327213</xdr:colOff>
      <xdr:row>9</xdr:row>
      <xdr:rowOff>71717</xdr:rowOff>
    </xdr:from>
    <xdr:to>
      <xdr:col>11</xdr:col>
      <xdr:colOff>472889</xdr:colOff>
      <xdr:row>12</xdr:row>
      <xdr:rowOff>138951</xdr:rowOff>
    </xdr:to>
    <xdr:sp macro="" textlink="Pivot!G9">
      <xdr:nvSpPr>
        <xdr:cNvPr id="17" name="TextBox 16">
          <a:extLst>
            <a:ext uri="{FF2B5EF4-FFF2-40B4-BE49-F238E27FC236}">
              <a16:creationId xmlns:a16="http://schemas.microsoft.com/office/drawing/2014/main" id="{A81403E6-4F5D-457A-947A-1DEF9734647B}"/>
            </a:ext>
          </a:extLst>
        </xdr:cNvPr>
        <xdr:cNvSpPr txBox="1"/>
      </xdr:nvSpPr>
      <xdr:spPr>
        <a:xfrm>
          <a:off x="6378389" y="1887070"/>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824B81-4523-413C-AFC7-B9D75681A21F}"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154642</xdr:colOff>
      <xdr:row>9</xdr:row>
      <xdr:rowOff>56030</xdr:rowOff>
    </xdr:from>
    <xdr:to>
      <xdr:col>7</xdr:col>
      <xdr:colOff>300318</xdr:colOff>
      <xdr:row>12</xdr:row>
      <xdr:rowOff>123264</xdr:rowOff>
    </xdr:to>
    <xdr:sp macro="" textlink="Pivot!E9">
      <xdr:nvSpPr>
        <xdr:cNvPr id="18" name="TextBox 17">
          <a:extLst>
            <a:ext uri="{FF2B5EF4-FFF2-40B4-BE49-F238E27FC236}">
              <a16:creationId xmlns:a16="http://schemas.microsoft.com/office/drawing/2014/main" id="{07C83E68-4467-4D9C-95C4-1317E0B4D6AA}"/>
            </a:ext>
          </a:extLst>
        </xdr:cNvPr>
        <xdr:cNvSpPr txBox="1"/>
      </xdr:nvSpPr>
      <xdr:spPr>
        <a:xfrm>
          <a:off x="3516407" y="1871383"/>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2CADFB-6AAD-4AD1-B494-A8E07481F2B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457201</xdr:colOff>
      <xdr:row>11</xdr:row>
      <xdr:rowOff>20172</xdr:rowOff>
    </xdr:from>
    <xdr:to>
      <xdr:col>11</xdr:col>
      <xdr:colOff>602877</xdr:colOff>
      <xdr:row>14</xdr:row>
      <xdr:rowOff>87407</xdr:rowOff>
    </xdr:to>
    <xdr:sp macro="" textlink="Pivot!$A$9">
      <xdr:nvSpPr>
        <xdr:cNvPr id="20" name="TextBox 19">
          <a:extLst>
            <a:ext uri="{FF2B5EF4-FFF2-40B4-BE49-F238E27FC236}">
              <a16:creationId xmlns:a16="http://schemas.microsoft.com/office/drawing/2014/main" id="{7F535911-532E-4F5D-9969-E5F86A1B96E0}"/>
            </a:ext>
          </a:extLst>
        </xdr:cNvPr>
        <xdr:cNvSpPr txBox="1"/>
      </xdr:nvSpPr>
      <xdr:spPr>
        <a:xfrm>
          <a:off x="6508377" y="2238937"/>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US" sz="11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RATINGS</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183777</xdr:colOff>
      <xdr:row>10</xdr:row>
      <xdr:rowOff>194983</xdr:rowOff>
    </xdr:from>
    <xdr:to>
      <xdr:col>7</xdr:col>
      <xdr:colOff>329453</xdr:colOff>
      <xdr:row>14</xdr:row>
      <xdr:rowOff>60512</xdr:rowOff>
    </xdr:to>
    <xdr:sp macro="" textlink="Pivot!$A$9">
      <xdr:nvSpPr>
        <xdr:cNvPr id="21" name="TextBox 20">
          <a:extLst>
            <a:ext uri="{FF2B5EF4-FFF2-40B4-BE49-F238E27FC236}">
              <a16:creationId xmlns:a16="http://schemas.microsoft.com/office/drawing/2014/main" id="{483FC9D0-179E-471E-8BC3-CF08F5FB9769}"/>
            </a:ext>
          </a:extLst>
        </xdr:cNvPr>
        <xdr:cNvSpPr txBox="1"/>
      </xdr:nvSpPr>
      <xdr:spPr>
        <a:xfrm>
          <a:off x="3545542" y="2212042"/>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1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12</xdr:col>
      <xdr:colOff>537230</xdr:colOff>
      <xdr:row>2</xdr:row>
      <xdr:rowOff>179294</xdr:rowOff>
    </xdr:from>
    <xdr:to>
      <xdr:col>13</xdr:col>
      <xdr:colOff>238909</xdr:colOff>
      <xdr:row>4</xdr:row>
      <xdr:rowOff>155538</xdr:rowOff>
    </xdr:to>
    <xdr:pic>
      <xdr:nvPicPr>
        <xdr:cNvPr id="22" name="Picture 21">
          <a:extLst>
            <a:ext uri="{FF2B5EF4-FFF2-40B4-BE49-F238E27FC236}">
              <a16:creationId xmlns:a16="http://schemas.microsoft.com/office/drawing/2014/main" id="{7F734165-87E6-C17E-C4B4-E86E069142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05465" y="582706"/>
          <a:ext cx="374032" cy="379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279330</xdr:colOff>
      <xdr:row>9</xdr:row>
      <xdr:rowOff>156882</xdr:rowOff>
    </xdr:from>
    <xdr:to>
      <xdr:col>8</xdr:col>
      <xdr:colOff>642321</xdr:colOff>
      <xdr:row>11</xdr:row>
      <xdr:rowOff>121919</xdr:rowOff>
    </xdr:to>
    <xdr:pic>
      <xdr:nvPicPr>
        <xdr:cNvPr id="23" name="Picture 22">
          <a:extLst>
            <a:ext uri="{FF2B5EF4-FFF2-40B4-BE49-F238E27FC236}">
              <a16:creationId xmlns:a16="http://schemas.microsoft.com/office/drawing/2014/main" id="{CECBAB02-9885-F097-B003-5ED9A1970BF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58154" y="1972235"/>
          <a:ext cx="362991" cy="368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548103</xdr:colOff>
      <xdr:row>9</xdr:row>
      <xdr:rowOff>123264</xdr:rowOff>
    </xdr:from>
    <xdr:to>
      <xdr:col>13</xdr:col>
      <xdr:colOff>227703</xdr:colOff>
      <xdr:row>11</xdr:row>
      <xdr:rowOff>77096</xdr:rowOff>
    </xdr:to>
    <xdr:pic>
      <xdr:nvPicPr>
        <xdr:cNvPr id="24" name="Picture 23">
          <a:extLst>
            <a:ext uri="{FF2B5EF4-FFF2-40B4-BE49-F238E27FC236}">
              <a16:creationId xmlns:a16="http://schemas.microsoft.com/office/drawing/2014/main" id="{82ACB2BF-0ADB-3911-DB9E-5E68A282D1E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6338" y="1938617"/>
          <a:ext cx="351953" cy="3572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279495</xdr:colOff>
      <xdr:row>3</xdr:row>
      <xdr:rowOff>0</xdr:rowOff>
    </xdr:from>
    <xdr:to>
      <xdr:col>8</xdr:col>
      <xdr:colOff>653527</xdr:colOff>
      <xdr:row>4</xdr:row>
      <xdr:rowOff>177949</xdr:rowOff>
    </xdr:to>
    <xdr:pic>
      <xdr:nvPicPr>
        <xdr:cNvPr id="25" name="Picture 24">
          <a:extLst>
            <a:ext uri="{FF2B5EF4-FFF2-40B4-BE49-F238E27FC236}">
              <a16:creationId xmlns:a16="http://schemas.microsoft.com/office/drawing/2014/main" id="{78E5B20C-5DD8-578F-B0C5-0D0F77341FE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58319" y="605118"/>
          <a:ext cx="374032" cy="379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34736</xdr:colOff>
      <xdr:row>15</xdr:row>
      <xdr:rowOff>56030</xdr:rowOff>
    </xdr:from>
    <xdr:to>
      <xdr:col>13</xdr:col>
      <xdr:colOff>414616</xdr:colOff>
      <xdr:row>41</xdr:row>
      <xdr:rowOff>23446</xdr:rowOff>
    </xdr:to>
    <xdr:sp macro="" textlink="">
      <xdr:nvSpPr>
        <xdr:cNvPr id="26" name="Rectangle: Rounded Corners 25">
          <a:extLst>
            <a:ext uri="{FF2B5EF4-FFF2-40B4-BE49-F238E27FC236}">
              <a16:creationId xmlns:a16="http://schemas.microsoft.com/office/drawing/2014/main" id="{B74B38EF-5DC5-4C9D-A062-F75FE7B93B67}"/>
            </a:ext>
          </a:extLst>
        </xdr:cNvPr>
        <xdr:cNvSpPr/>
      </xdr:nvSpPr>
      <xdr:spPr>
        <a:xfrm>
          <a:off x="3375813" y="3045415"/>
          <a:ext cx="5725603" cy="5149016"/>
        </a:xfrm>
        <a:prstGeom prst="roundRect">
          <a:avLst>
            <a:gd name="adj" fmla="val 4240"/>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661148</xdr:colOff>
      <xdr:row>14</xdr:row>
      <xdr:rowOff>89648</xdr:rowOff>
    </xdr:from>
    <xdr:to>
      <xdr:col>7</xdr:col>
      <xdr:colOff>134471</xdr:colOff>
      <xdr:row>17</xdr:row>
      <xdr:rowOff>156882</xdr:rowOff>
    </xdr:to>
    <xdr:sp macro="" textlink="Pivot!$A$9">
      <xdr:nvSpPr>
        <xdr:cNvPr id="28" name="TextBox 27">
          <a:extLst>
            <a:ext uri="{FF2B5EF4-FFF2-40B4-BE49-F238E27FC236}">
              <a16:creationId xmlns:a16="http://schemas.microsoft.com/office/drawing/2014/main" id="{D0BB6F56-30AF-4EB6-B4CD-BE27DD210D3A}"/>
            </a:ext>
          </a:extLst>
        </xdr:cNvPr>
        <xdr:cNvSpPr txBox="1"/>
      </xdr:nvSpPr>
      <xdr:spPr>
        <a:xfrm>
          <a:off x="3350560" y="2913530"/>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100" b="1" i="0" u="none" strike="noStrike"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p>
      </xdr:txBody>
    </xdr:sp>
    <xdr:clientData/>
  </xdr:twoCellAnchor>
  <xdr:twoCellAnchor>
    <xdr:from>
      <xdr:col>5</xdr:col>
      <xdr:colOff>180411</xdr:colOff>
      <xdr:row>16</xdr:row>
      <xdr:rowOff>179295</xdr:rowOff>
    </xdr:from>
    <xdr:to>
      <xdr:col>9</xdr:col>
      <xdr:colOff>78441</xdr:colOff>
      <xdr:row>27</xdr:row>
      <xdr:rowOff>56030</xdr:rowOff>
    </xdr:to>
    <xdr:graphicFrame macro="">
      <xdr:nvGraphicFramePr>
        <xdr:cNvPr id="11" name="Chart 10">
          <a:extLst>
            <a:ext uri="{FF2B5EF4-FFF2-40B4-BE49-F238E27FC236}">
              <a16:creationId xmlns:a16="http://schemas.microsoft.com/office/drawing/2014/main" id="{3E3429B0-F7BB-4DC9-9951-324C1AAEA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247089</xdr:colOff>
      <xdr:row>15</xdr:row>
      <xdr:rowOff>177052</xdr:rowOff>
    </xdr:from>
    <xdr:to>
      <xdr:col>9</xdr:col>
      <xdr:colOff>247089</xdr:colOff>
      <xdr:row>39</xdr:row>
      <xdr:rowOff>52111</xdr:rowOff>
    </xdr:to>
    <xdr:cxnSp macro="">
      <xdr:nvCxnSpPr>
        <xdr:cNvPr id="19" name="Straight Connector 18">
          <a:extLst>
            <a:ext uri="{FF2B5EF4-FFF2-40B4-BE49-F238E27FC236}">
              <a16:creationId xmlns:a16="http://schemas.microsoft.com/office/drawing/2014/main" id="{63A15A11-05BC-EEF9-9B43-C7FE9465F6B1}"/>
            </a:ext>
          </a:extLst>
        </xdr:cNvPr>
        <xdr:cNvCxnSpPr/>
      </xdr:nvCxnSpPr>
      <xdr:spPr>
        <a:xfrm>
          <a:off x="6298265" y="3202640"/>
          <a:ext cx="0" cy="4716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127334</xdr:colOff>
      <xdr:row>27</xdr:row>
      <xdr:rowOff>87686</xdr:rowOff>
    </xdr:from>
    <xdr:to>
      <xdr:col>9</xdr:col>
      <xdr:colOff>225670</xdr:colOff>
      <xdr:row>27</xdr:row>
      <xdr:rowOff>100852</xdr:rowOff>
    </xdr:to>
    <xdr:cxnSp macro="">
      <xdr:nvCxnSpPr>
        <xdr:cNvPr id="29" name="Straight Connector 28">
          <a:extLst>
            <a:ext uri="{FF2B5EF4-FFF2-40B4-BE49-F238E27FC236}">
              <a16:creationId xmlns:a16="http://schemas.microsoft.com/office/drawing/2014/main" id="{D864203A-BCA3-4837-A1BC-ADAB262AD8EC}"/>
            </a:ext>
          </a:extLst>
        </xdr:cNvPr>
        <xdr:cNvCxnSpPr/>
      </xdr:nvCxnSpPr>
      <xdr:spPr>
        <a:xfrm>
          <a:off x="3468411" y="5468578"/>
          <a:ext cx="2771197" cy="1316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378634</xdr:colOff>
      <xdr:row>9</xdr:row>
      <xdr:rowOff>16202</xdr:rowOff>
    </xdr:from>
    <xdr:to>
      <xdr:col>4</xdr:col>
      <xdr:colOff>190375</xdr:colOff>
      <xdr:row>15</xdr:row>
      <xdr:rowOff>86127</xdr:rowOff>
    </xdr:to>
    <mc:AlternateContent xmlns:mc="http://schemas.openxmlformats.org/markup-compatibility/2006" xmlns:a14="http://schemas.microsoft.com/office/drawing/2010/main">
      <mc:Choice Requires="a14">
        <xdr:graphicFrame macro="">
          <xdr:nvGraphicFramePr>
            <xdr:cNvPr id="31" name="Outlet Size">
              <a:extLst>
                <a:ext uri="{FF2B5EF4-FFF2-40B4-BE49-F238E27FC236}">
                  <a16:creationId xmlns:a16="http://schemas.microsoft.com/office/drawing/2014/main" id="{E3847244-B187-4459-A449-55CD66EE4B4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053548" y="1779688"/>
              <a:ext cx="1836484" cy="12455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280145</xdr:colOff>
      <xdr:row>29</xdr:row>
      <xdr:rowOff>44823</xdr:rowOff>
    </xdr:from>
    <xdr:to>
      <xdr:col>9</xdr:col>
      <xdr:colOff>145677</xdr:colOff>
      <xdr:row>38</xdr:row>
      <xdr:rowOff>134470</xdr:rowOff>
    </xdr:to>
    <xdr:graphicFrame macro="">
      <xdr:nvGraphicFramePr>
        <xdr:cNvPr id="32" name="Chart 31">
          <a:extLst>
            <a:ext uri="{FF2B5EF4-FFF2-40B4-BE49-F238E27FC236}">
              <a16:creationId xmlns:a16="http://schemas.microsoft.com/office/drawing/2014/main" id="{9A27C29A-D50A-43AD-9807-F110B9287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51548</xdr:colOff>
      <xdr:row>26</xdr:row>
      <xdr:rowOff>163608</xdr:rowOff>
    </xdr:from>
    <xdr:to>
      <xdr:col>7</xdr:col>
      <xdr:colOff>197224</xdr:colOff>
      <xdr:row>30</xdr:row>
      <xdr:rowOff>29137</xdr:rowOff>
    </xdr:to>
    <xdr:sp macro="" textlink="Pivot!$A$9">
      <xdr:nvSpPr>
        <xdr:cNvPr id="33" name="TextBox 32">
          <a:extLst>
            <a:ext uri="{FF2B5EF4-FFF2-40B4-BE49-F238E27FC236}">
              <a16:creationId xmlns:a16="http://schemas.microsoft.com/office/drawing/2014/main" id="{E4662197-02F2-4AD8-8E80-AE792FA6B26A}"/>
            </a:ext>
          </a:extLst>
        </xdr:cNvPr>
        <xdr:cNvSpPr txBox="1"/>
      </xdr:nvSpPr>
      <xdr:spPr>
        <a:xfrm>
          <a:off x="3413313" y="5407961"/>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100" b="1" i="0" u="none" strike="noStrike"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p>
      </xdr:txBody>
    </xdr:sp>
    <xdr:clientData/>
  </xdr:twoCellAnchor>
  <xdr:twoCellAnchor>
    <xdr:from>
      <xdr:col>9</xdr:col>
      <xdr:colOff>118784</xdr:colOff>
      <xdr:row>14</xdr:row>
      <xdr:rowOff>96371</xdr:rowOff>
    </xdr:from>
    <xdr:to>
      <xdr:col>11</xdr:col>
      <xdr:colOff>264460</xdr:colOff>
      <xdr:row>17</xdr:row>
      <xdr:rowOff>163605</xdr:rowOff>
    </xdr:to>
    <xdr:sp macro="" textlink="Pivot!$A$9">
      <xdr:nvSpPr>
        <xdr:cNvPr id="34" name="TextBox 33">
          <a:extLst>
            <a:ext uri="{FF2B5EF4-FFF2-40B4-BE49-F238E27FC236}">
              <a16:creationId xmlns:a16="http://schemas.microsoft.com/office/drawing/2014/main" id="{F4CB4057-A693-43B1-9427-6E754113B9F6}"/>
            </a:ext>
          </a:extLst>
        </xdr:cNvPr>
        <xdr:cNvSpPr txBox="1"/>
      </xdr:nvSpPr>
      <xdr:spPr>
        <a:xfrm>
          <a:off x="6169960" y="2920253"/>
          <a:ext cx="1490382"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9</xdr:col>
      <xdr:colOff>257736</xdr:colOff>
      <xdr:row>16</xdr:row>
      <xdr:rowOff>179293</xdr:rowOff>
    </xdr:from>
    <xdr:to>
      <xdr:col>13</xdr:col>
      <xdr:colOff>403411</xdr:colOff>
      <xdr:row>39</xdr:row>
      <xdr:rowOff>67236</xdr:rowOff>
    </xdr:to>
    <xdr:graphicFrame macro="">
      <xdr:nvGraphicFramePr>
        <xdr:cNvPr id="35" name="Chart 34">
          <a:extLst>
            <a:ext uri="{FF2B5EF4-FFF2-40B4-BE49-F238E27FC236}">
              <a16:creationId xmlns:a16="http://schemas.microsoft.com/office/drawing/2014/main" id="{5D2E4BEF-1A17-4C52-93FA-C111A5C68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8814</xdr:colOff>
      <xdr:row>2</xdr:row>
      <xdr:rowOff>71895</xdr:rowOff>
    </xdr:from>
    <xdr:to>
      <xdr:col>22</xdr:col>
      <xdr:colOff>388694</xdr:colOff>
      <xdr:row>41</xdr:row>
      <xdr:rowOff>25400</xdr:rowOff>
    </xdr:to>
    <xdr:sp macro="" textlink="">
      <xdr:nvSpPr>
        <xdr:cNvPr id="27" name="Rectangle: Rounded Corners 26">
          <a:extLst>
            <a:ext uri="{FF2B5EF4-FFF2-40B4-BE49-F238E27FC236}">
              <a16:creationId xmlns:a16="http://schemas.microsoft.com/office/drawing/2014/main" id="{B232E806-E824-4D9A-B843-3E1EE3195ED8}"/>
            </a:ext>
          </a:extLst>
        </xdr:cNvPr>
        <xdr:cNvSpPr/>
      </xdr:nvSpPr>
      <xdr:spPr>
        <a:xfrm>
          <a:off x="9372947" y="461362"/>
          <a:ext cx="5730814" cy="7548105"/>
        </a:xfrm>
        <a:prstGeom prst="roundRect">
          <a:avLst>
            <a:gd name="adj" fmla="val 1983"/>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66950</xdr:colOff>
      <xdr:row>4</xdr:row>
      <xdr:rowOff>116242</xdr:rowOff>
    </xdr:from>
    <xdr:to>
      <xdr:col>22</xdr:col>
      <xdr:colOff>281355</xdr:colOff>
      <xdr:row>14</xdr:row>
      <xdr:rowOff>157319</xdr:rowOff>
    </xdr:to>
    <xdr:graphicFrame macro="">
      <xdr:nvGraphicFramePr>
        <xdr:cNvPr id="13" name="Chart 12">
          <a:extLst>
            <a:ext uri="{FF2B5EF4-FFF2-40B4-BE49-F238E27FC236}">
              <a16:creationId xmlns:a16="http://schemas.microsoft.com/office/drawing/2014/main" id="{FED7E4AC-470C-4109-9B3D-64057AE8C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566329</xdr:colOff>
      <xdr:row>1</xdr:row>
      <xdr:rowOff>177053</xdr:rowOff>
    </xdr:from>
    <xdr:to>
      <xdr:col>17</xdr:col>
      <xdr:colOff>11723</xdr:colOff>
      <xdr:row>5</xdr:row>
      <xdr:rowOff>44994</xdr:rowOff>
    </xdr:to>
    <xdr:sp macro="" textlink="Pivot!$A$9">
      <xdr:nvSpPr>
        <xdr:cNvPr id="30" name="TextBox 29">
          <a:extLst>
            <a:ext uri="{FF2B5EF4-FFF2-40B4-BE49-F238E27FC236}">
              <a16:creationId xmlns:a16="http://schemas.microsoft.com/office/drawing/2014/main" id="{D2DF8ECE-4929-4C18-A594-9FCFFE47CE88}"/>
            </a:ext>
          </a:extLst>
        </xdr:cNvPr>
        <xdr:cNvSpPr txBox="1"/>
      </xdr:nvSpPr>
      <xdr:spPr>
        <a:xfrm>
          <a:off x="9253129" y="376345"/>
          <a:ext cx="2118256" cy="66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13</xdr:col>
      <xdr:colOff>654873</xdr:colOff>
      <xdr:row>15</xdr:row>
      <xdr:rowOff>99408</xdr:rowOff>
    </xdr:from>
    <xdr:to>
      <xdr:col>22</xdr:col>
      <xdr:colOff>375139</xdr:colOff>
      <xdr:row>15</xdr:row>
      <xdr:rowOff>105507</xdr:rowOff>
    </xdr:to>
    <xdr:cxnSp macro="">
      <xdr:nvCxnSpPr>
        <xdr:cNvPr id="36" name="Straight Connector 35">
          <a:extLst>
            <a:ext uri="{FF2B5EF4-FFF2-40B4-BE49-F238E27FC236}">
              <a16:creationId xmlns:a16="http://schemas.microsoft.com/office/drawing/2014/main" id="{735FB223-6E69-4AB0-A59A-25D2D2FD8891}"/>
            </a:ext>
          </a:extLst>
        </xdr:cNvPr>
        <xdr:cNvCxnSpPr/>
      </xdr:nvCxnSpPr>
      <xdr:spPr>
        <a:xfrm>
          <a:off x="9341673" y="3088793"/>
          <a:ext cx="5734204" cy="6099"/>
        </a:xfrm>
        <a:prstGeom prst="line">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cxnSp>
    <xdr:clientData/>
  </xdr:twoCellAnchor>
  <xdr:twoCellAnchor>
    <xdr:from>
      <xdr:col>13</xdr:col>
      <xdr:colOff>179467</xdr:colOff>
      <xdr:row>14</xdr:row>
      <xdr:rowOff>188776</xdr:rowOff>
    </xdr:from>
    <xdr:to>
      <xdr:col>16</xdr:col>
      <xdr:colOff>293077</xdr:colOff>
      <xdr:row>18</xdr:row>
      <xdr:rowOff>56717</xdr:rowOff>
    </xdr:to>
    <xdr:sp macro="" textlink="Pivot!$A$9">
      <xdr:nvSpPr>
        <xdr:cNvPr id="39" name="TextBox 38">
          <a:extLst>
            <a:ext uri="{FF2B5EF4-FFF2-40B4-BE49-F238E27FC236}">
              <a16:creationId xmlns:a16="http://schemas.microsoft.com/office/drawing/2014/main" id="{1DBD0B4E-B6C5-4526-99A0-C0464330610D}"/>
            </a:ext>
          </a:extLst>
        </xdr:cNvPr>
        <xdr:cNvSpPr txBox="1"/>
      </xdr:nvSpPr>
      <xdr:spPr>
        <a:xfrm>
          <a:off x="8866267" y="2978868"/>
          <a:ext cx="2118256" cy="66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14</xdr:col>
      <xdr:colOff>200621</xdr:colOff>
      <xdr:row>17</xdr:row>
      <xdr:rowOff>171047</xdr:rowOff>
    </xdr:from>
    <xdr:to>
      <xdr:col>18</xdr:col>
      <xdr:colOff>281759</xdr:colOff>
      <xdr:row>29</xdr:row>
      <xdr:rowOff>29539</xdr:rowOff>
    </xdr:to>
    <xdr:graphicFrame macro="">
      <xdr:nvGraphicFramePr>
        <xdr:cNvPr id="40" name="Chart 39">
          <a:extLst>
            <a:ext uri="{FF2B5EF4-FFF2-40B4-BE49-F238E27FC236}">
              <a16:creationId xmlns:a16="http://schemas.microsoft.com/office/drawing/2014/main" id="{9E36984D-CC97-41A6-A85A-1CDAFEA70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10104</xdr:colOff>
      <xdr:row>29</xdr:row>
      <xdr:rowOff>64239</xdr:rowOff>
    </xdr:from>
    <xdr:to>
      <xdr:col>22</xdr:col>
      <xdr:colOff>375139</xdr:colOff>
      <xdr:row>29</xdr:row>
      <xdr:rowOff>70338</xdr:rowOff>
    </xdr:to>
    <xdr:cxnSp macro="">
      <xdr:nvCxnSpPr>
        <xdr:cNvPr id="41" name="Straight Connector 40">
          <a:extLst>
            <a:ext uri="{FF2B5EF4-FFF2-40B4-BE49-F238E27FC236}">
              <a16:creationId xmlns:a16="http://schemas.microsoft.com/office/drawing/2014/main" id="{CCDBA051-261A-4F9F-A5C8-999CF578637B}"/>
            </a:ext>
          </a:extLst>
        </xdr:cNvPr>
        <xdr:cNvCxnSpPr/>
      </xdr:nvCxnSpPr>
      <xdr:spPr>
        <a:xfrm>
          <a:off x="9365119" y="5843716"/>
          <a:ext cx="5710758" cy="6099"/>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234461</xdr:colOff>
      <xdr:row>18</xdr:row>
      <xdr:rowOff>46892</xdr:rowOff>
    </xdr:from>
    <xdr:to>
      <xdr:col>22</xdr:col>
      <xdr:colOff>378811</xdr:colOff>
      <xdr:row>29</xdr:row>
      <xdr:rowOff>70338</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6C395FE5-DF90-4CE2-AAEC-836C05EAC9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304541" y="3613052"/>
              <a:ext cx="2826590" cy="22027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449097</xdr:colOff>
      <xdr:row>15</xdr:row>
      <xdr:rowOff>12929</xdr:rowOff>
    </xdr:from>
    <xdr:to>
      <xdr:col>20</xdr:col>
      <xdr:colOff>562707</xdr:colOff>
      <xdr:row>18</xdr:row>
      <xdr:rowOff>80163</xdr:rowOff>
    </xdr:to>
    <xdr:sp macro="" textlink="Pivot!$A$9">
      <xdr:nvSpPr>
        <xdr:cNvPr id="44" name="TextBox 43">
          <a:extLst>
            <a:ext uri="{FF2B5EF4-FFF2-40B4-BE49-F238E27FC236}">
              <a16:creationId xmlns:a16="http://schemas.microsoft.com/office/drawing/2014/main" id="{5ABE0F09-1E21-4127-99B9-BB35395F5DFC}"/>
            </a:ext>
          </a:extLst>
        </xdr:cNvPr>
        <xdr:cNvSpPr txBox="1"/>
      </xdr:nvSpPr>
      <xdr:spPr>
        <a:xfrm>
          <a:off x="11808759" y="3002314"/>
          <a:ext cx="2118256" cy="66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14</xdr:col>
      <xdr:colOff>1329</xdr:colOff>
      <xdr:row>31</xdr:row>
      <xdr:rowOff>41027</xdr:rowOff>
    </xdr:from>
    <xdr:to>
      <xdr:col>17</xdr:col>
      <xdr:colOff>527538</xdr:colOff>
      <xdr:row>39</xdr:row>
      <xdr:rowOff>123091</xdr:rowOff>
    </xdr:to>
    <xdr:graphicFrame macro="">
      <xdr:nvGraphicFramePr>
        <xdr:cNvPr id="45" name="Chart 44">
          <a:extLst>
            <a:ext uri="{FF2B5EF4-FFF2-40B4-BE49-F238E27FC236}">
              <a16:creationId xmlns:a16="http://schemas.microsoft.com/office/drawing/2014/main" id="{A2182D7E-2470-4477-B88E-605C77F97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249806</xdr:colOff>
      <xdr:row>28</xdr:row>
      <xdr:rowOff>118437</xdr:rowOff>
    </xdr:from>
    <xdr:to>
      <xdr:col>16</xdr:col>
      <xdr:colOff>363416</xdr:colOff>
      <xdr:row>31</xdr:row>
      <xdr:rowOff>185671</xdr:rowOff>
    </xdr:to>
    <xdr:sp macro="" textlink="Pivot!$A$9">
      <xdr:nvSpPr>
        <xdr:cNvPr id="46" name="TextBox 45">
          <a:extLst>
            <a:ext uri="{FF2B5EF4-FFF2-40B4-BE49-F238E27FC236}">
              <a16:creationId xmlns:a16="http://schemas.microsoft.com/office/drawing/2014/main" id="{9A28C145-CE9E-4536-AB6A-A562C7AD5FFC}"/>
            </a:ext>
          </a:extLst>
        </xdr:cNvPr>
        <xdr:cNvSpPr txBox="1"/>
      </xdr:nvSpPr>
      <xdr:spPr>
        <a:xfrm>
          <a:off x="8936606" y="5698622"/>
          <a:ext cx="2118256" cy="66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17</xdr:col>
      <xdr:colOff>504092</xdr:colOff>
      <xdr:row>31</xdr:row>
      <xdr:rowOff>53530</xdr:rowOff>
    </xdr:from>
    <xdr:to>
      <xdr:col>20</xdr:col>
      <xdr:colOff>328246</xdr:colOff>
      <xdr:row>39</xdr:row>
      <xdr:rowOff>110589</xdr:rowOff>
    </xdr:to>
    <xdr:graphicFrame macro="">
      <xdr:nvGraphicFramePr>
        <xdr:cNvPr id="47" name="Chart 46">
          <a:extLst>
            <a:ext uri="{FF2B5EF4-FFF2-40B4-BE49-F238E27FC236}">
              <a16:creationId xmlns:a16="http://schemas.microsoft.com/office/drawing/2014/main" id="{C7E345AF-B86B-467A-A2B1-236D43F11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137768</xdr:colOff>
      <xdr:row>38</xdr:row>
      <xdr:rowOff>13279</xdr:rowOff>
    </xdr:from>
    <xdr:to>
      <xdr:col>17</xdr:col>
      <xdr:colOff>251377</xdr:colOff>
      <xdr:row>41</xdr:row>
      <xdr:rowOff>80513</xdr:rowOff>
    </xdr:to>
    <xdr:sp macro="" textlink="Pivot!$A$9">
      <xdr:nvSpPr>
        <xdr:cNvPr id="48" name="TextBox 47">
          <a:extLst>
            <a:ext uri="{FF2B5EF4-FFF2-40B4-BE49-F238E27FC236}">
              <a16:creationId xmlns:a16="http://schemas.microsoft.com/office/drawing/2014/main" id="{D1E73E11-23A9-4B6C-81AD-A0EB7E3A019C}"/>
            </a:ext>
          </a:extLst>
        </xdr:cNvPr>
        <xdr:cNvSpPr txBox="1"/>
      </xdr:nvSpPr>
      <xdr:spPr>
        <a:xfrm>
          <a:off x="9492783" y="7586387"/>
          <a:ext cx="2118256" cy="66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17</xdr:col>
      <xdr:colOff>32260</xdr:colOff>
      <xdr:row>38</xdr:row>
      <xdr:rowOff>13280</xdr:rowOff>
    </xdr:from>
    <xdr:to>
      <xdr:col>20</xdr:col>
      <xdr:colOff>145870</xdr:colOff>
      <xdr:row>41</xdr:row>
      <xdr:rowOff>80514</xdr:rowOff>
    </xdr:to>
    <xdr:sp macro="" textlink="Pivot!$A$9">
      <xdr:nvSpPr>
        <xdr:cNvPr id="49" name="TextBox 48">
          <a:extLst>
            <a:ext uri="{FF2B5EF4-FFF2-40B4-BE49-F238E27FC236}">
              <a16:creationId xmlns:a16="http://schemas.microsoft.com/office/drawing/2014/main" id="{3BBC51C4-F5AB-45E6-9BA2-CE3BEB379FC9}"/>
            </a:ext>
          </a:extLst>
        </xdr:cNvPr>
        <xdr:cNvSpPr txBox="1"/>
      </xdr:nvSpPr>
      <xdr:spPr>
        <a:xfrm>
          <a:off x="11391922" y="7586388"/>
          <a:ext cx="2118256" cy="66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19</xdr:col>
      <xdr:colOff>594967</xdr:colOff>
      <xdr:row>38</xdr:row>
      <xdr:rowOff>1556</xdr:rowOff>
    </xdr:from>
    <xdr:to>
      <xdr:col>23</xdr:col>
      <xdr:colOff>40361</xdr:colOff>
      <xdr:row>41</xdr:row>
      <xdr:rowOff>68790</xdr:rowOff>
    </xdr:to>
    <xdr:sp macro="" textlink="Pivot!$A$9">
      <xdr:nvSpPr>
        <xdr:cNvPr id="50" name="TextBox 49">
          <a:extLst>
            <a:ext uri="{FF2B5EF4-FFF2-40B4-BE49-F238E27FC236}">
              <a16:creationId xmlns:a16="http://schemas.microsoft.com/office/drawing/2014/main" id="{C0299FC2-3F7B-4F94-ABCE-C12C8696203B}"/>
            </a:ext>
          </a:extLst>
        </xdr:cNvPr>
        <xdr:cNvSpPr txBox="1"/>
      </xdr:nvSpPr>
      <xdr:spPr>
        <a:xfrm>
          <a:off x="13291059" y="7574664"/>
          <a:ext cx="2118256" cy="66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20</xdr:col>
      <xdr:colOff>372229</xdr:colOff>
      <xdr:row>31</xdr:row>
      <xdr:rowOff>35169</xdr:rowOff>
    </xdr:from>
    <xdr:to>
      <xdr:col>22</xdr:col>
      <xdr:colOff>656493</xdr:colOff>
      <xdr:row>41</xdr:row>
      <xdr:rowOff>1184</xdr:rowOff>
    </xdr:to>
    <xdr:graphicFrame macro="">
      <xdr:nvGraphicFramePr>
        <xdr:cNvPr id="51" name="Chart 50">
          <a:extLst>
            <a:ext uri="{FF2B5EF4-FFF2-40B4-BE49-F238E27FC236}">
              <a16:creationId xmlns:a16="http://schemas.microsoft.com/office/drawing/2014/main" id="{A107FC6C-EEEB-4D01-8A08-ACBEA13F0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633048</xdr:colOff>
      <xdr:row>7</xdr:row>
      <xdr:rowOff>46892</xdr:rowOff>
    </xdr:from>
    <xdr:to>
      <xdr:col>2</xdr:col>
      <xdr:colOff>290147</xdr:colOff>
      <xdr:row>8</xdr:row>
      <xdr:rowOff>93785</xdr:rowOff>
    </xdr:to>
    <xdr:pic>
      <xdr:nvPicPr>
        <xdr:cNvPr id="53" name="Picture 52">
          <a:extLst>
            <a:ext uri="{FF2B5EF4-FFF2-40B4-BE49-F238E27FC236}">
              <a16:creationId xmlns:a16="http://schemas.microsoft.com/office/drawing/2014/main" id="{644663FD-39B9-771C-C774-51FB8265E23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1301263" y="1441938"/>
          <a:ext cx="325315" cy="246185"/>
        </a:xfrm>
        <a:prstGeom prst="rect">
          <a:avLst/>
        </a:prstGeom>
      </xdr:spPr>
    </xdr:pic>
    <xdr:clientData/>
  </xdr:twoCellAnchor>
  <xdr:twoCellAnchor>
    <xdr:from>
      <xdr:col>2</xdr:col>
      <xdr:colOff>293075</xdr:colOff>
      <xdr:row>7</xdr:row>
      <xdr:rowOff>35170</xdr:rowOff>
    </xdr:from>
    <xdr:to>
      <xdr:col>4</xdr:col>
      <xdr:colOff>422030</xdr:colOff>
      <xdr:row>8</xdr:row>
      <xdr:rowOff>82062</xdr:rowOff>
    </xdr:to>
    <xdr:sp macro="" textlink="">
      <xdr:nvSpPr>
        <xdr:cNvPr id="54" name="TextBox 53">
          <a:extLst>
            <a:ext uri="{FF2B5EF4-FFF2-40B4-BE49-F238E27FC236}">
              <a16:creationId xmlns:a16="http://schemas.microsoft.com/office/drawing/2014/main" id="{9439B220-3A78-1413-3BD6-75B6A3563349}"/>
            </a:ext>
          </a:extLst>
        </xdr:cNvPr>
        <xdr:cNvSpPr txBox="1"/>
      </xdr:nvSpPr>
      <xdr:spPr>
        <a:xfrm>
          <a:off x="1629506" y="1430216"/>
          <a:ext cx="1465386" cy="24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5">
                  <a:lumMod val="75000"/>
                </a:schemeClr>
              </a:solidFill>
              <a:latin typeface="+mj-lt"/>
            </a:rPr>
            <a:t>FILTER PANEL</a:t>
          </a:r>
        </a:p>
      </xdr:txBody>
    </xdr:sp>
    <xdr:clientData/>
  </xdr:twoCellAnchor>
  <xdr:twoCellAnchor editAs="oneCell">
    <xdr:from>
      <xdr:col>1</xdr:col>
      <xdr:colOff>375139</xdr:colOff>
      <xdr:row>16</xdr:row>
      <xdr:rowOff>46893</xdr:rowOff>
    </xdr:from>
    <xdr:to>
      <xdr:col>4</xdr:col>
      <xdr:colOff>199292</xdr:colOff>
      <xdr:row>23</xdr:row>
      <xdr:rowOff>23446</xdr:rowOff>
    </xdr:to>
    <mc:AlternateContent xmlns:mc="http://schemas.openxmlformats.org/markup-compatibility/2006" xmlns:a14="http://schemas.microsoft.com/office/drawing/2010/main">
      <mc:Choice Requires="a14">
        <xdr:graphicFrame macro="">
          <xdr:nvGraphicFramePr>
            <xdr:cNvPr id="56" name="Outlet Location Type">
              <a:extLst>
                <a:ext uri="{FF2B5EF4-FFF2-40B4-BE49-F238E27FC236}">
                  <a16:creationId xmlns:a16="http://schemas.microsoft.com/office/drawing/2014/main" id="{CB857139-E886-4F40-BD2E-A4C28D77F84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50053" y="3181979"/>
              <a:ext cx="1848896" cy="13481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398487</xdr:colOff>
      <xdr:row>24</xdr:row>
      <xdr:rowOff>9136</xdr:rowOff>
    </xdr:from>
    <xdr:to>
      <xdr:col>4</xdr:col>
      <xdr:colOff>222640</xdr:colOff>
      <xdr:row>35</xdr:row>
      <xdr:rowOff>140678</xdr:rowOff>
    </xdr:to>
    <mc:AlternateContent xmlns:mc="http://schemas.openxmlformats.org/markup-compatibility/2006" xmlns:a14="http://schemas.microsoft.com/office/drawing/2010/main">
      <mc:Choice Requires="a14">
        <xdr:graphicFrame macro="">
          <xdr:nvGraphicFramePr>
            <xdr:cNvPr id="57" name="Item Type">
              <a:extLst>
                <a:ext uri="{FF2B5EF4-FFF2-40B4-BE49-F238E27FC236}">
                  <a16:creationId xmlns:a16="http://schemas.microsoft.com/office/drawing/2014/main" id="{E5F458E3-D61D-4A3A-8D7F-C61B6F8C3A0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73401" y="4711765"/>
              <a:ext cx="1848896" cy="2286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70338</xdr:colOff>
      <xdr:row>36</xdr:row>
      <xdr:rowOff>93784</xdr:rowOff>
    </xdr:from>
    <xdr:to>
      <xdr:col>3</xdr:col>
      <xdr:colOff>571756</xdr:colOff>
      <xdr:row>38</xdr:row>
      <xdr:rowOff>196617</xdr:rowOff>
    </xdr:to>
    <xdr:pic>
      <xdr:nvPicPr>
        <xdr:cNvPr id="63" name="Picture 62">
          <a:hlinkClick xmlns:r="http://schemas.openxmlformats.org/officeDocument/2006/relationships" r:id="rId15"/>
          <a:extLst>
            <a:ext uri="{FF2B5EF4-FFF2-40B4-BE49-F238E27FC236}">
              <a16:creationId xmlns:a16="http://schemas.microsoft.com/office/drawing/2014/main" id="{EDC9B833-A7B5-0015-98A8-3357531225F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4984" y="7268307"/>
          <a:ext cx="501418" cy="501418"/>
        </a:xfrm>
        <a:prstGeom prst="rect">
          <a:avLst/>
        </a:prstGeom>
      </xdr:spPr>
    </xdr:pic>
    <xdr:clientData/>
  </xdr:twoCellAnchor>
  <xdr:twoCellAnchor editAs="oneCell">
    <xdr:from>
      <xdr:col>1</xdr:col>
      <xdr:colOff>410309</xdr:colOff>
      <xdr:row>36</xdr:row>
      <xdr:rowOff>35169</xdr:rowOff>
    </xdr:from>
    <xdr:to>
      <xdr:col>2</xdr:col>
      <xdr:colOff>362893</xdr:colOff>
      <xdr:row>39</xdr:row>
      <xdr:rowOff>58092</xdr:rowOff>
    </xdr:to>
    <xdr:pic>
      <xdr:nvPicPr>
        <xdr:cNvPr id="65" name="Picture 64">
          <a:hlinkClick xmlns:r="http://schemas.openxmlformats.org/officeDocument/2006/relationships" r:id="rId17"/>
          <a:extLst>
            <a:ext uri="{FF2B5EF4-FFF2-40B4-BE49-F238E27FC236}">
              <a16:creationId xmlns:a16="http://schemas.microsoft.com/office/drawing/2014/main" id="{BA2CA3ED-4DFE-B6E4-3E9D-5E858EAE36C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78524" y="7209692"/>
          <a:ext cx="620800" cy="620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datta Chatterjee" refreshedDate="45731.634222800923" createdVersion="8" refreshedVersion="8" minRefreshableVersion="3" recordCount="8523" xr:uid="{309B477D-6F68-4ACE-A8B6-F0C5A2EA6294}">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101223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D0C126-4BE6-46B2-9111-AE389ED4D57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G12:H2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8">
      <pivotArea type="all" dataOnly="0"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type="origin" dataOnly="0" labelOnly="1" outline="0" fieldPosition="0"/>
    </format>
    <format dxfId="3">
      <pivotArea field="0" type="button" dataOnly="0" labelOnly="1" outline="0"/>
    </format>
    <format dxfId="2">
      <pivotArea type="topRight" dataOnly="0" labelOnly="1" outline="0" fieldPosition="0"/>
    </format>
    <format dxfId="1">
      <pivotArea field="6" type="button" dataOnly="0" labelOnly="1" outline="0"/>
    </format>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52C151-96D4-4208-B6B9-C177F089A1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showAll="0"/>
    <pivotField showAll="0"/>
    <pivotField showAll="0"/>
    <pivotField dataField="1" showAll="0"/>
    <pivotField showAll="0"/>
  </pivotFields>
  <rowItems count="1">
    <i/>
  </rowItems>
  <colItems count="1">
    <i/>
  </colItems>
  <dataFields count="1">
    <dataField name="Average of Sales" fld="11" subtotal="average" baseField="0" baseItem="0" numFmtId="167"/>
  </dataFields>
  <formats count="4">
    <format dxfId="12">
      <pivotArea type="all" dataOnly="0" outline="0" fieldPosition="0"/>
    </format>
    <format dxfId="11">
      <pivotArea outline="0" collapsedLevelsAreSubtotals="1" fieldPosition="0"/>
    </format>
    <format dxfId="10">
      <pivotArea dataOnly="0" labelOnly="1" outline="0" axis="axisValues" fieldPosition="0"/>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D4B978-2F4A-4FDB-BE13-6F2F03DBB95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0" numFmtId="167"/>
  </dataFields>
  <formats count="4">
    <format dxfId="16">
      <pivotArea type="all" dataOnly="0" outline="0" fieldPosition="0"/>
    </format>
    <format dxfId="15">
      <pivotArea outline="0" collapsedLevelsAreSubtotals="1" fieldPosition="0"/>
    </format>
    <format dxfId="14">
      <pivotArea dataOnly="0" labelOnly="1" outline="0" axis="axisValues"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C2CE7F-15F7-4D03-94AC-5CF37B564F0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2:B4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4">
    <format dxfId="30">
      <pivotArea type="all" dataOnly="0" outline="0" fieldPosition="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type="origin" dataOnly="0" labelOnly="1" outline="0" fieldPosition="0"/>
    </format>
    <format dxfId="25">
      <pivotArea field="0" type="button" dataOnly="0" labelOnly="1" outline="0"/>
    </format>
    <format dxfId="24">
      <pivotArea type="topRight" dataOnly="0" labelOnly="1" outline="0" fieldPosition="0"/>
    </format>
    <format dxfId="23">
      <pivotArea field="6" type="button" dataOnly="0" labelOnly="1" outline="0"/>
    </format>
    <format dxfId="22">
      <pivotArea type="all" dataOnly="0" outline="0" fieldPosition="0"/>
    </format>
    <format dxfId="21">
      <pivotArea outline="0" collapsedLevelsAreSubtotals="1" fieldPosition="0"/>
    </format>
    <format dxfId="20">
      <pivotArea field="4" type="button" dataOnly="0" labelOnly="1" outline="0" axis="axisRow" fieldPosition="0"/>
    </format>
    <format dxfId="19">
      <pivotArea dataOnly="0" labelOnly="1" fieldPosition="0">
        <references count="1">
          <reference field="4" count="0"/>
        </references>
      </pivotArea>
    </format>
    <format dxfId="18">
      <pivotArea dataOnly="0" labelOnly="1" outline="0" axis="axisValues" fieldPosition="0"/>
    </format>
    <format dxfId="17">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C97CEA-2D58-4B9E-87EC-364F3AFC42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showAll="0"/>
    <pivotField showAll="0"/>
    <pivotField showAll="0"/>
    <pivotField showAll="0"/>
    <pivotField dataField="1" showAll="0"/>
  </pivotFields>
  <rowItems count="1">
    <i/>
  </rowItems>
  <colItems count="1">
    <i/>
  </colItems>
  <dataFields count="1">
    <dataField name="Average of Rating" fld="12" subtotal="average" baseField="0" baseItem="0" numFmtId="167"/>
  </dataFields>
  <formats count="4">
    <format dxfId="34">
      <pivotArea type="all" dataOnly="0" outline="0" fieldPosition="0"/>
    </format>
    <format dxfId="33">
      <pivotArea outline="0" collapsedLevelsAreSubtotals="1" fieldPosition="0"/>
    </format>
    <format dxfId="32">
      <pivotArea dataOnly="0" labelOnly="1" outline="0" axis="axisValues" fieldPosition="0"/>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F7E2C0-CA6F-4FC4-B704-B5F57BACD0C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43">
      <pivotArea type="all" dataOnly="0" outline="0" fieldPosition="0"/>
    </format>
    <format dxfId="42">
      <pivotArea outline="0" collapsedLevelsAreSubtotals="1"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outline="0" axis="axisValues" fieldPosition="0"/>
    </format>
    <format dxfId="3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CF87D-C8FB-4538-9192-6A65DA9661A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56">
      <pivotArea type="all" dataOnly="0" outline="0" fieldPosition="0"/>
    </format>
    <format dxfId="55">
      <pivotArea dataOnly="0" labelOnly="1" outline="0" axis="axisValues" fieldPosition="0"/>
    </format>
    <format dxfId="54">
      <pivotArea collapsedLevelsAreSubtotals="1" fieldPosition="0">
        <references count="2">
          <reference field="0" count="1" selected="0">
            <x v="1"/>
          </reference>
          <reference field="6" count="1">
            <x v="0"/>
          </reference>
        </references>
      </pivotArea>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0" type="button" dataOnly="0" labelOnly="1" outline="0" axis="axisCol" fieldPosition="0"/>
    </format>
    <format dxfId="49">
      <pivotArea type="topRight" dataOnly="0" labelOnly="1" outline="0" fieldPosition="0"/>
    </format>
    <format dxfId="48">
      <pivotArea field="6" type="button" dataOnly="0" labelOnly="1" outline="0" axis="axisRow" fieldPosition="0"/>
    </format>
    <format dxfId="47">
      <pivotArea dataOnly="0" labelOnly="1" fieldPosition="0">
        <references count="1">
          <reference field="6" count="0"/>
        </references>
      </pivotArea>
    </format>
    <format dxfId="46">
      <pivotArea dataOnly="0" labelOnly="1" fieldPosition="0">
        <references count="1">
          <reference field="0" count="0"/>
        </references>
      </pivotArea>
    </format>
    <format dxfId="45">
      <pivotArea outline="0" collapsedLevelsAreSubtotals="1" fieldPosition="0">
        <references count="1">
          <reference field="0" count="1" selected="0">
            <x v="0"/>
          </reference>
        </references>
      </pivotArea>
    </format>
    <format dxfId="44">
      <pivotArea outline="0" collapsedLevelsAreSubtotals="1" fieldPosition="0">
        <references count="1">
          <reference field="0" count="1" selected="0">
            <x v="1"/>
          </reference>
        </references>
      </pivotArea>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B56A22-E060-409C-8A7F-2C8E38764DAD}"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75:B79"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1" subtotal="count" baseField="8" baseItem="0" numFmtId="1"/>
  </dataFields>
  <formats count="27">
    <format dxfId="83">
      <pivotArea type="all" dataOnly="0" outline="0" fieldPosition="0"/>
    </format>
    <format dxfId="82">
      <pivotArea outline="0" collapsedLevelsAreSubtotals="1" fieldPosition="0"/>
    </format>
    <format dxfId="81">
      <pivotArea field="7" type="button" dataOnly="0" labelOnly="1" outline="0"/>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6" type="button" dataOnly="0" labelOnly="1" outline="0"/>
    </format>
    <format dxfId="76">
      <pivotArea dataOnly="0" labelOnly="1" outline="0" axis="axisValues"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field="8" type="button" dataOnly="0" labelOnly="1" outline="0" axis="axisRow" fieldPosition="0"/>
    </format>
    <format dxfId="68">
      <pivotArea dataOnly="0" labelOnly="1" fieldPosition="0">
        <references count="1">
          <reference field="8" count="0"/>
        </references>
      </pivotArea>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field="8" type="button" dataOnly="0" labelOnly="1" outline="0" axis="axisRow" fieldPosition="0"/>
    </format>
    <format dxfId="63">
      <pivotArea dataOnly="0" labelOnly="1" fieldPosition="0">
        <references count="1">
          <reference field="8" count="0"/>
        </references>
      </pivotArea>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8" type="button" dataOnly="0" labelOnly="1" outline="0" axis="axisRow" fieldPosition="0"/>
    </format>
    <format dxfId="58">
      <pivotArea dataOnly="0" labelOnly="1" fieldPosition="0">
        <references count="1">
          <reference field="8" count="0"/>
        </references>
      </pivotArea>
    </format>
    <format dxfId="57">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7EF671-DF6E-460A-B275-75263C0362DC}"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44:B4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92">
      <pivotArea type="all" dataOnly="0" outline="0" fieldPosition="0"/>
    </format>
    <format dxfId="91">
      <pivotArea outline="0" collapsedLevelsAreSubtotals="1" fieldPosition="0"/>
    </format>
    <format dxfId="90">
      <pivotArea field="7" type="button" dataOnly="0" labelOnly="1" outline="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6" type="button" dataOnly="0" labelOnly="1" outline="0" axis="axisRow" fieldPosition="0"/>
    </format>
    <format dxfId="85">
      <pivotArea dataOnly="0" labelOnly="1" fieldPosition="0">
        <references count="1">
          <reference field="6" count="0"/>
        </references>
      </pivotArea>
    </format>
    <format dxfId="8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CC0BB8-E9A8-4D58-B364-4BC962D73BC5}"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59: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28">
    <format dxfId="120">
      <pivotArea type="all" dataOnly="0" outline="0" fieldPosition="0"/>
    </format>
    <format dxfId="119">
      <pivotArea outline="0" collapsedLevelsAreSubtotals="1" fieldPosition="0"/>
    </format>
    <format dxfId="118">
      <pivotArea field="7" type="button" dataOnly="0" labelOnly="1" outline="0"/>
    </format>
    <format dxfId="117">
      <pivotArea outline="0" collapsedLevelsAreSubtotals="1" fieldPosition="0"/>
    </format>
    <format dxfId="116">
      <pivotArea type="all" dataOnly="0" outline="0" fieldPosition="0"/>
    </format>
    <format dxfId="115">
      <pivotArea outline="0" collapsedLevelsAreSubtotals="1" fieldPosition="0"/>
    </format>
    <format dxfId="114">
      <pivotArea field="6" type="button" dataOnly="0" labelOnly="1" outline="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8" type="button" dataOnly="0" labelOnly="1" outline="0" axis="axisRow" fieldPosition="0"/>
    </format>
    <format dxfId="109">
      <pivotArea dataOnly="0" labelOnly="1" fieldPosition="0">
        <references count="1">
          <reference field="8" count="0"/>
        </references>
      </pivotArea>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field="8" type="button" dataOnly="0" labelOnly="1" outline="0" axis="axisRow" fieldPosition="0"/>
    </format>
    <format dxfId="104">
      <pivotArea dataOnly="0" labelOnly="1" fieldPosition="0">
        <references count="1">
          <reference field="8" count="0"/>
        </references>
      </pivotArea>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8" type="button" dataOnly="0" labelOnly="1" outline="0" axis="axisRow" fieldPosition="0"/>
    </format>
    <format dxfId="99">
      <pivotArea dataOnly="0" labelOnly="1" fieldPosition="0">
        <references count="1">
          <reference field="8" count="0"/>
        </references>
      </pivotArea>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8" type="button" dataOnly="0" labelOnly="1" outline="0" axis="axisRow" fieldPosition="0"/>
    </format>
    <format dxfId="94">
      <pivotArea dataOnly="0" labelOnly="1" fieldPosition="0">
        <references count="1">
          <reference field="8" count="0"/>
        </references>
      </pivotArea>
    </format>
    <format dxfId="9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575D78-C3B6-4BBE-A0E2-A54E2E2AFB68}"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68:B7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9">
    <format dxfId="139">
      <pivotArea type="all" dataOnly="0" outline="0" fieldPosition="0"/>
    </format>
    <format dxfId="138">
      <pivotArea outline="0" collapsedLevelsAreSubtotals="1" fieldPosition="0"/>
    </format>
    <format dxfId="137">
      <pivotArea field="7" type="button" dataOnly="0" labelOnly="1" outline="0"/>
    </format>
    <format dxfId="136">
      <pivotArea outline="0" collapsedLevelsAreSubtotals="1" fieldPosition="0"/>
    </format>
    <format dxfId="135">
      <pivotArea type="all" dataOnly="0" outline="0" fieldPosition="0"/>
    </format>
    <format dxfId="134">
      <pivotArea outline="0" collapsedLevelsAreSubtotals="1" fieldPosition="0"/>
    </format>
    <format dxfId="133">
      <pivotArea field="6" type="button" dataOnly="0" labelOnly="1" outline="0"/>
    </format>
    <format dxfId="132">
      <pivotArea dataOnly="0" labelOnly="1" outline="0" axis="axisValues" fieldPosition="0"/>
    </format>
    <format dxfId="131">
      <pivotArea outline="0" collapsedLevelsAreSubtotals="1" fieldPosition="0"/>
    </format>
    <format dxfId="130">
      <pivotArea type="all" dataOnly="0" outline="0" fieldPosition="0"/>
    </format>
    <format dxfId="129">
      <pivotArea outline="0" collapsedLevelsAreSubtotals="1" fieldPosition="0"/>
    </format>
    <format dxfId="128">
      <pivotArea field="8" type="button" dataOnly="0" labelOnly="1" outline="0" axis="axisRow" fieldPosition="0"/>
    </format>
    <format dxfId="127">
      <pivotArea dataOnly="0" labelOnly="1" fieldPosition="0">
        <references count="1">
          <reference field="8" count="0"/>
        </references>
      </pivotArea>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8" type="button" dataOnly="0" labelOnly="1" outline="0" axis="axisRow" fieldPosition="0"/>
    </format>
    <format dxfId="122">
      <pivotArea dataOnly="0" labelOnly="1" fieldPosition="0">
        <references count="1">
          <reference field="8" count="0"/>
        </references>
      </pivotArea>
    </format>
    <format dxfId="121">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B211ECE-2693-4A0E-B3CC-C1F620D4480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s>
  <rowItems count="1">
    <i/>
  </rowItems>
  <colItems count="1">
    <i/>
  </colItems>
  <dataFields count="1">
    <dataField name="Number of Items" fld="1" subtotal="count" baseField="0" baseItem="0" numFmtId="167"/>
  </dataFields>
  <formats count="4">
    <format dxfId="143">
      <pivotArea type="all" dataOnly="0" outline="0" fieldPosition="0"/>
    </format>
    <format dxfId="142">
      <pivotArea outline="0" collapsedLevelsAreSubtotals="1" fieldPosition="0"/>
    </format>
    <format dxfId="141">
      <pivotArea dataOnly="0" labelOnly="1" outline="0" axis="axisValues" fieldPosition="0"/>
    </format>
    <format dxfId="1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B9B0BE3-5B37-4CC0-987C-74F1B0FA4DB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G32:H3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6">
    <format dxfId="149">
      <pivotArea type="all" dataOnly="0" outline="0" fieldPosition="0"/>
    </format>
    <format dxfId="148">
      <pivotArea outline="0" collapsedLevelsAreSubtotals="1" fieldPosition="0"/>
    </format>
    <format dxfId="147">
      <pivotArea field="7" type="button" dataOnly="0" labelOnly="1" outline="0" axis="axisRow" fieldPosition="0"/>
    </format>
    <format dxfId="146">
      <pivotArea dataOnly="0" labelOnly="1" fieldPosition="0">
        <references count="1">
          <reference field="7" count="0"/>
        </references>
      </pivotArea>
    </format>
    <format dxfId="145">
      <pivotArea dataOnly="0" labelOnly="1" outline="0" axis="axisValues" fieldPosition="0"/>
    </format>
    <format dxfId="144">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766BCA1-F3AA-4E57-B85D-87CC4C0C2C9F}" sourceName="Outlet Size">
  <pivotTables>
    <pivotTable tabId="3" name="PivotTable1"/>
    <pivotTable tabId="3" name="PivotTable5"/>
    <pivotTable tabId="3" name="PivotTable6"/>
    <pivotTable tabId="3" name="PivotTable7"/>
    <pivotTable tabId="3" name="PivotTable8"/>
    <pivotTable tabId="3" name="PivotTable9"/>
    <pivotTable tabId="3" name="PivotTable11"/>
    <pivotTable tabId="3" name="PivotTable16"/>
    <pivotTable tabId="3" name="PivotTable17"/>
    <pivotTable tabId="3" name="PivotTable18"/>
  </pivotTables>
  <data>
    <tabular pivotCacheId="121012230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3AC7DED-F0E1-4BFE-A366-B1C84076CB8F}" sourceName="Outlet Location Type">
  <pivotTables>
    <pivotTable tabId="3" name="PivotTable5"/>
    <pivotTable tabId="3" name="PivotTable1"/>
    <pivotTable tabId="3" name="PivotTable11"/>
    <pivotTable tabId="3" name="PivotTable16"/>
    <pivotTable tabId="3" name="PivotTable17"/>
    <pivotTable tabId="3" name="PivotTable18"/>
    <pivotTable tabId="3" name="PivotTable2"/>
    <pivotTable tabId="3" name="PivotTable3"/>
    <pivotTable tabId="3" name="PivotTable4"/>
    <pivotTable tabId="3" name="PivotTable6"/>
    <pivotTable tabId="3" name="PivotTable7"/>
    <pivotTable tabId="3" name="PivotTable8"/>
    <pivotTable tabId="3" name="PivotTable9"/>
  </pivotTables>
  <data>
    <tabular pivotCacheId="121012230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F0D8CAC-A109-4E0D-AF9D-8B30A37ACE35}" sourceName="Item Type">
  <pivotTables>
    <pivotTable tabId="3" name="PivotTable5"/>
    <pivotTable tabId="3" name="PivotTable1"/>
    <pivotTable tabId="3" name="PivotTable11"/>
    <pivotTable tabId="3" name="PivotTable16"/>
    <pivotTable tabId="3" name="PivotTable17"/>
    <pivotTable tabId="3" name="PivotTable18"/>
    <pivotTable tabId="3" name="PivotTable2"/>
    <pivotTable tabId="3" name="PivotTable3"/>
    <pivotTable tabId="3" name="PivotTable4"/>
    <pivotTable tabId="3" name="PivotTable6"/>
    <pivotTable tabId="3" name="PivotTable7"/>
    <pivotTable tabId="3" name="PivotTable8"/>
    <pivotTable tabId="3" name="PivotTable9"/>
  </pivotTables>
  <data>
    <tabular pivotCacheId="121012230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F30B478-5224-483D-B9F1-4AB0560D080E}"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2BFC915-F5D0-417D-984F-B9221CAF2FC3}" cache="Slicer_Outlet_Size" caption="Outlet Size" style="Blinkit Analysis" rowHeight="260350"/>
  <slicer name="Outlet Location Type" xr10:uid="{0A2DBC65-C4B0-400D-9A33-40D35F30E543}" cache="Slicer_Outlet_Location_Type" caption="Outlet Location " style="Blinkit Analysis 2" rowHeight="260350"/>
  <slicer name="Item Type" xr10:uid="{E07FA34C-0AC5-4CFA-A146-3849BCB23270}"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8FACBA9-9EA2-41B3-ACD2-72689D17DE8C}"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A79B7-CC78-45D1-AC42-22F20A415A04}">
  <dimension ref="A1:K192"/>
  <sheetViews>
    <sheetView workbookViewId="0"/>
  </sheetViews>
  <sheetFormatPr defaultRowHeight="15.6" x14ac:dyDescent="0.3"/>
  <cols>
    <col min="1" max="1" width="12.296875" bestFit="1" customWidth="1"/>
    <col min="2" max="2" width="11.3984375" bestFit="1" customWidth="1"/>
    <col min="3" max="3" width="7.3984375" bestFit="1" customWidth="1"/>
    <col min="4" max="4" width="11.8984375" bestFit="1" customWidth="1"/>
    <col min="5" max="5" width="15.09765625" bestFit="1" customWidth="1"/>
    <col min="6" max="6" width="15.296875" bestFit="1" customWidth="1"/>
    <col min="7" max="7" width="12.296875" bestFit="1" customWidth="1"/>
    <col min="8" max="8" width="11.3984375" bestFit="1" customWidth="1"/>
    <col min="9" max="9" width="11.8984375" bestFit="1" customWidth="1"/>
  </cols>
  <sheetData>
    <row r="1" spans="1:11" ht="16.2" thickBot="1" x14ac:dyDescent="0.35"/>
    <row r="2" spans="1:11" ht="16.2" thickBot="1" x14ac:dyDescent="0.35">
      <c r="A2" s="51" t="s">
        <v>1619</v>
      </c>
      <c r="B2" s="52"/>
      <c r="C2" s="52"/>
      <c r="D2" s="52"/>
      <c r="E2" s="52"/>
      <c r="F2" s="52"/>
      <c r="G2" s="52"/>
      <c r="H2" s="53"/>
    </row>
    <row r="3" spans="1:11" ht="16.2" thickBot="1" x14ac:dyDescent="0.35">
      <c r="A3" s="8" t="s">
        <v>1610</v>
      </c>
      <c r="C3" s="8" t="s">
        <v>1611</v>
      </c>
      <c r="E3" s="8" t="s">
        <v>1613</v>
      </c>
      <c r="G3" s="8" t="s">
        <v>1614</v>
      </c>
      <c r="H3" s="3"/>
    </row>
    <row r="4" spans="1:11" ht="16.2" thickBot="1" x14ac:dyDescent="0.35">
      <c r="A4" s="29">
        <v>1201681.4928000034</v>
      </c>
      <c r="B4" s="25"/>
      <c r="C4" s="29">
        <v>140.99278338613203</v>
      </c>
      <c r="D4" s="25"/>
      <c r="E4" s="29">
        <v>8523</v>
      </c>
      <c r="F4" s="25"/>
      <c r="G4" s="29">
        <v>3.9658570925731196</v>
      </c>
      <c r="H4" s="3"/>
    </row>
    <row r="5" spans="1:11" x14ac:dyDescent="0.3">
      <c r="A5" s="2"/>
      <c r="H5" s="3"/>
    </row>
    <row r="6" spans="1:11" x14ac:dyDescent="0.3">
      <c r="A6" s="2"/>
      <c r="H6" s="3"/>
    </row>
    <row r="7" spans="1:11" x14ac:dyDescent="0.3">
      <c r="A7" s="2"/>
      <c r="H7" s="3"/>
    </row>
    <row r="8" spans="1:11" x14ac:dyDescent="0.3">
      <c r="A8" s="2" t="s">
        <v>1615</v>
      </c>
      <c r="C8" t="s">
        <v>1616</v>
      </c>
      <c r="E8" t="s">
        <v>1617</v>
      </c>
      <c r="G8" t="s">
        <v>1618</v>
      </c>
      <c r="H8" s="3"/>
    </row>
    <row r="9" spans="1:11" ht="16.2" thickBot="1" x14ac:dyDescent="0.35">
      <c r="A9" s="9">
        <f>GETPIVOTDATA("Sales",$A$3)</f>
        <v>1201681.4928000034</v>
      </c>
      <c r="B9" s="4"/>
      <c r="C9" s="5">
        <f>GETPIVOTDATA("Sales",$C$3)</f>
        <v>140.99278338613203</v>
      </c>
      <c r="D9" s="4"/>
      <c r="E9" s="4">
        <f>GETPIVOTDATA("Serial No.",$E$3)</f>
        <v>8523</v>
      </c>
      <c r="F9" s="4"/>
      <c r="G9" s="6">
        <f>GETPIVOTDATA("Rating",$G$3)</f>
        <v>3.9658570925731196</v>
      </c>
      <c r="H9" s="7"/>
    </row>
    <row r="10" spans="1:11" ht="16.2" thickBot="1" x14ac:dyDescent="0.35"/>
    <row r="11" spans="1:11" ht="16.2" thickBot="1" x14ac:dyDescent="0.35">
      <c r="A11" s="51" t="s">
        <v>1621</v>
      </c>
      <c r="B11" s="52"/>
      <c r="C11" s="52"/>
      <c r="D11" s="52"/>
      <c r="E11" s="53"/>
      <c r="G11" s="51" t="s">
        <v>1624</v>
      </c>
      <c r="H11" s="52"/>
      <c r="I11" s="52"/>
      <c r="J11" s="52"/>
      <c r="K11" s="53"/>
    </row>
    <row r="12" spans="1:11" ht="16.2" thickBot="1" x14ac:dyDescent="0.35">
      <c r="A12" s="14" t="s">
        <v>1620</v>
      </c>
      <c r="B12" s="8" t="s">
        <v>1610</v>
      </c>
      <c r="E12" s="3"/>
      <c r="G12" s="10" t="s">
        <v>1620</v>
      </c>
      <c r="H12" s="8" t="s">
        <v>1610</v>
      </c>
    </row>
    <row r="13" spans="1:11" x14ac:dyDescent="0.3">
      <c r="A13" s="16" t="s">
        <v>17</v>
      </c>
      <c r="B13" s="22">
        <v>776319.68840000057</v>
      </c>
      <c r="E13" s="3"/>
      <c r="G13" s="11" t="s">
        <v>153</v>
      </c>
      <c r="H13" s="22">
        <v>9077.869999999999</v>
      </c>
    </row>
    <row r="14" spans="1:11" ht="16.2" thickBot="1" x14ac:dyDescent="0.35">
      <c r="A14" s="17" t="s">
        <v>10</v>
      </c>
      <c r="B14" s="24">
        <v>425361.8043999995</v>
      </c>
      <c r="E14" s="3"/>
      <c r="G14" s="11" t="s">
        <v>74</v>
      </c>
      <c r="H14" s="23">
        <v>15596.696600000001</v>
      </c>
    </row>
    <row r="15" spans="1:11" x14ac:dyDescent="0.3">
      <c r="A15" s="2"/>
      <c r="E15" s="3"/>
      <c r="G15" s="11" t="s">
        <v>159</v>
      </c>
      <c r="H15" s="23">
        <v>21880.027399999992</v>
      </c>
    </row>
    <row r="16" spans="1:11" x14ac:dyDescent="0.3">
      <c r="A16" s="2"/>
      <c r="E16" s="3"/>
      <c r="G16" s="11" t="s">
        <v>64</v>
      </c>
      <c r="H16" s="23">
        <v>22451.891599999999</v>
      </c>
    </row>
    <row r="17" spans="1:11" x14ac:dyDescent="0.3">
      <c r="A17" s="2"/>
      <c r="E17" s="3"/>
      <c r="G17" s="11" t="s">
        <v>61</v>
      </c>
      <c r="H17" s="23">
        <v>29334.680599999996</v>
      </c>
    </row>
    <row r="18" spans="1:11" x14ac:dyDescent="0.3">
      <c r="A18" s="2"/>
      <c r="E18" s="3"/>
      <c r="G18" s="11" t="s">
        <v>57</v>
      </c>
      <c r="H18" s="23">
        <v>35379.119800000015</v>
      </c>
    </row>
    <row r="19" spans="1:11" ht="16.2" thickBot="1" x14ac:dyDescent="0.35">
      <c r="A19" s="13"/>
      <c r="B19" s="4"/>
      <c r="C19" s="4"/>
      <c r="D19" s="4"/>
      <c r="E19" s="7"/>
      <c r="G19" s="11" t="s">
        <v>32</v>
      </c>
      <c r="H19" s="23">
        <v>58514.166999999987</v>
      </c>
    </row>
    <row r="20" spans="1:11" ht="16.2" thickBot="1" x14ac:dyDescent="0.35">
      <c r="G20" s="11" t="s">
        <v>54</v>
      </c>
      <c r="H20" s="23">
        <v>59449.863799999992</v>
      </c>
    </row>
    <row r="21" spans="1:11" ht="16.2" thickBot="1" x14ac:dyDescent="0.35">
      <c r="A21" s="51" t="s">
        <v>1622</v>
      </c>
      <c r="B21" s="52"/>
      <c r="C21" s="52"/>
      <c r="D21" s="52"/>
      <c r="E21" s="52"/>
      <c r="F21" s="53"/>
      <c r="G21" s="11" t="s">
        <v>19</v>
      </c>
      <c r="H21" s="23">
        <v>68025.838800000012</v>
      </c>
    </row>
    <row r="22" spans="1:11" ht="16.2" thickBot="1" x14ac:dyDescent="0.35">
      <c r="A22" s="14" t="s">
        <v>1610</v>
      </c>
      <c r="B22" s="14" t="s">
        <v>1623</v>
      </c>
      <c r="C22" s="8"/>
      <c r="F22" s="3"/>
      <c r="G22" s="11" t="s">
        <v>95</v>
      </c>
      <c r="H22" s="23">
        <v>81894.736400000009</v>
      </c>
    </row>
    <row r="23" spans="1:11" ht="16.2" thickBot="1" x14ac:dyDescent="0.35">
      <c r="A23" s="14" t="s">
        <v>1620</v>
      </c>
      <c r="B23" s="18" t="s">
        <v>10</v>
      </c>
      <c r="C23" s="19" t="s">
        <v>17</v>
      </c>
      <c r="F23" s="3"/>
      <c r="G23" s="11" t="s">
        <v>28</v>
      </c>
      <c r="H23" s="23">
        <v>90706.728999999992</v>
      </c>
    </row>
    <row r="24" spans="1:11" x14ac:dyDescent="0.3">
      <c r="A24" s="15" t="s">
        <v>14</v>
      </c>
      <c r="B24" s="26">
        <v>121349.89940000001</v>
      </c>
      <c r="C24" s="30">
        <v>215047.9126000001</v>
      </c>
      <c r="F24" s="3"/>
      <c r="G24" s="11" t="s">
        <v>67</v>
      </c>
      <c r="H24" s="23">
        <v>101276.46159999995</v>
      </c>
    </row>
    <row r="25" spans="1:11" x14ac:dyDescent="0.3">
      <c r="A25" s="16" t="s">
        <v>34</v>
      </c>
      <c r="B25" s="27">
        <v>138685.86819999994</v>
      </c>
      <c r="C25" s="31">
        <v>254464.77940000014</v>
      </c>
      <c r="F25" s="3"/>
      <c r="G25" s="11" t="s">
        <v>24</v>
      </c>
      <c r="H25" s="23">
        <v>118558.88140000009</v>
      </c>
    </row>
    <row r="26" spans="1:11" ht="16.2" thickBot="1" x14ac:dyDescent="0.35">
      <c r="A26" s="17" t="s">
        <v>21</v>
      </c>
      <c r="B26" s="28">
        <v>165326.0368</v>
      </c>
      <c r="C26" s="32">
        <v>306806.99640000012</v>
      </c>
      <c r="F26" s="3"/>
      <c r="G26" s="11" t="s">
        <v>42</v>
      </c>
      <c r="H26" s="23">
        <v>135976.52539999998</v>
      </c>
    </row>
    <row r="27" spans="1:11" x14ac:dyDescent="0.3">
      <c r="A27" s="2"/>
      <c r="F27" s="3"/>
      <c r="G27" s="11" t="s">
        <v>48</v>
      </c>
      <c r="H27" s="23">
        <v>175433.92240000021</v>
      </c>
    </row>
    <row r="28" spans="1:11" ht="16.2" thickBot="1" x14ac:dyDescent="0.35">
      <c r="A28" s="2"/>
      <c r="F28" s="3"/>
      <c r="G28" s="12" t="s">
        <v>12</v>
      </c>
      <c r="H28" s="24">
        <v>178124.08099999995</v>
      </c>
    </row>
    <row r="29" spans="1:11" ht="16.2" thickBot="1" x14ac:dyDescent="0.35">
      <c r="A29" s="13"/>
      <c r="B29" s="4"/>
      <c r="C29" s="4"/>
      <c r="D29" s="4"/>
      <c r="E29" s="4"/>
      <c r="F29" s="7"/>
    </row>
    <row r="30" spans="1:11" ht="16.2" thickBot="1" x14ac:dyDescent="0.35"/>
    <row r="31" spans="1:11" ht="16.2" thickBot="1" x14ac:dyDescent="0.35">
      <c r="A31" s="51" t="s">
        <v>1625</v>
      </c>
      <c r="B31" s="52"/>
      <c r="C31" s="52"/>
      <c r="D31" s="52"/>
      <c r="E31" s="53"/>
      <c r="G31" s="51" t="s">
        <v>1626</v>
      </c>
      <c r="H31" s="52"/>
      <c r="I31" s="52"/>
      <c r="J31" s="52"/>
      <c r="K31" s="53"/>
    </row>
    <row r="32" spans="1:11" ht="16.2" thickBot="1" x14ac:dyDescent="0.35">
      <c r="A32" s="14" t="s">
        <v>1620</v>
      </c>
      <c r="B32" s="8" t="s">
        <v>1610</v>
      </c>
      <c r="C32" s="20"/>
      <c r="D32" s="20"/>
      <c r="E32" s="21"/>
      <c r="G32" s="14" t="s">
        <v>1620</v>
      </c>
      <c r="H32" s="8" t="s">
        <v>1610</v>
      </c>
      <c r="K32" s="3"/>
    </row>
    <row r="33" spans="1:11" x14ac:dyDescent="0.3">
      <c r="A33" s="15">
        <v>2011</v>
      </c>
      <c r="B33" s="22">
        <v>78131.566599999976</v>
      </c>
      <c r="E33" s="3"/>
      <c r="G33" s="15" t="s">
        <v>30</v>
      </c>
      <c r="H33" s="22">
        <v>248991.58600000024</v>
      </c>
      <c r="K33" s="3"/>
    </row>
    <row r="34" spans="1:11" x14ac:dyDescent="0.3">
      <c r="A34" s="16">
        <v>2012</v>
      </c>
      <c r="B34" s="23">
        <v>130476.85979999998</v>
      </c>
      <c r="E34" s="3"/>
      <c r="G34" s="16" t="s">
        <v>15</v>
      </c>
      <c r="H34" s="23">
        <v>507895.7363999993</v>
      </c>
      <c r="K34" s="3"/>
    </row>
    <row r="35" spans="1:11" ht="16.2" thickBot="1" x14ac:dyDescent="0.35">
      <c r="A35" s="16">
        <v>2014</v>
      </c>
      <c r="B35" s="23">
        <v>131809.01560000007</v>
      </c>
      <c r="E35" s="3"/>
      <c r="G35" s="17" t="s">
        <v>26</v>
      </c>
      <c r="H35" s="24">
        <v>444794.17039999936</v>
      </c>
      <c r="K35" s="3"/>
    </row>
    <row r="36" spans="1:11" x14ac:dyDescent="0.3">
      <c r="A36" s="16">
        <v>2015</v>
      </c>
      <c r="B36" s="23">
        <v>130942.78019999999</v>
      </c>
      <c r="E36" s="3"/>
      <c r="G36" s="2"/>
      <c r="K36" s="3"/>
    </row>
    <row r="37" spans="1:11" x14ac:dyDescent="0.3">
      <c r="A37" s="16">
        <v>2016</v>
      </c>
      <c r="B37" s="23">
        <v>132113.36980000007</v>
      </c>
      <c r="E37" s="3"/>
      <c r="G37" s="2"/>
      <c r="K37" s="3"/>
    </row>
    <row r="38" spans="1:11" x14ac:dyDescent="0.3">
      <c r="A38" s="16">
        <v>2017</v>
      </c>
      <c r="B38" s="23">
        <v>133103.90699999989</v>
      </c>
      <c r="E38" s="3"/>
      <c r="G38" s="2"/>
      <c r="K38" s="3"/>
    </row>
    <row r="39" spans="1:11" x14ac:dyDescent="0.3">
      <c r="A39" s="16">
        <v>2018</v>
      </c>
      <c r="B39" s="23">
        <v>204522.25700000025</v>
      </c>
      <c r="E39" s="3"/>
      <c r="G39" s="2"/>
      <c r="K39" s="3"/>
    </row>
    <row r="40" spans="1:11" ht="16.2" thickBot="1" x14ac:dyDescent="0.35">
      <c r="A40" s="16">
        <v>2020</v>
      </c>
      <c r="B40" s="23">
        <v>129103.96039999987</v>
      </c>
      <c r="E40" s="3"/>
      <c r="G40" s="13"/>
      <c r="H40" s="4"/>
      <c r="I40" s="4"/>
      <c r="J40" s="4"/>
      <c r="K40" s="7"/>
    </row>
    <row r="41" spans="1:11" ht="16.2" thickBot="1" x14ac:dyDescent="0.35">
      <c r="A41" s="17">
        <v>2022</v>
      </c>
      <c r="B41" s="24">
        <v>131477.77639999994</v>
      </c>
      <c r="C41" s="4"/>
      <c r="D41" s="4"/>
      <c r="E41" s="7"/>
    </row>
    <row r="42" spans="1:11" ht="16.2" thickBot="1" x14ac:dyDescent="0.35"/>
    <row r="43" spans="1:11" ht="16.2" thickBot="1" x14ac:dyDescent="0.35">
      <c r="A43" s="51" t="s">
        <v>1627</v>
      </c>
      <c r="B43" s="52"/>
      <c r="C43" s="52"/>
      <c r="D43" s="52"/>
      <c r="E43" s="53"/>
    </row>
    <row r="44" spans="1:11" ht="16.2" thickBot="1" x14ac:dyDescent="0.35">
      <c r="A44" s="14" t="s">
        <v>1620</v>
      </c>
      <c r="B44" s="8" t="s">
        <v>1610</v>
      </c>
      <c r="C44" s="20"/>
      <c r="D44" s="20"/>
      <c r="E44" s="21"/>
    </row>
    <row r="45" spans="1:11" x14ac:dyDescent="0.3">
      <c r="A45" s="15" t="s">
        <v>21</v>
      </c>
      <c r="B45" s="22">
        <v>472133.03319999954</v>
      </c>
      <c r="E45" s="3"/>
    </row>
    <row r="46" spans="1:11" x14ac:dyDescent="0.3">
      <c r="A46" s="16" t="s">
        <v>34</v>
      </c>
      <c r="B46" s="23">
        <v>393150.64759999956</v>
      </c>
      <c r="E46" s="3"/>
    </row>
    <row r="47" spans="1:11" ht="16.2" thickBot="1" x14ac:dyDescent="0.35">
      <c r="A47" s="17" t="s">
        <v>14</v>
      </c>
      <c r="B47" s="24">
        <v>336397.81199999945</v>
      </c>
      <c r="E47" s="3"/>
    </row>
    <row r="48" spans="1:11" x14ac:dyDescent="0.3">
      <c r="A48" s="2"/>
      <c r="E48" s="3"/>
    </row>
    <row r="49" spans="1:5" x14ac:dyDescent="0.3">
      <c r="A49" s="2"/>
      <c r="E49" s="3"/>
    </row>
    <row r="50" spans="1:5" x14ac:dyDescent="0.3">
      <c r="A50" s="2"/>
      <c r="E50" s="3"/>
    </row>
    <row r="51" spans="1:5" x14ac:dyDescent="0.3">
      <c r="A51" s="2"/>
      <c r="E51" s="3"/>
    </row>
    <row r="52" spans="1:5" ht="16.2" thickBot="1" x14ac:dyDescent="0.35">
      <c r="A52" s="2"/>
      <c r="C52" s="4"/>
      <c r="D52" s="4"/>
      <c r="E52" s="7"/>
    </row>
    <row r="53" spans="1:5" x14ac:dyDescent="0.3">
      <c r="A53" s="2"/>
      <c r="C53" t="s">
        <v>1628</v>
      </c>
      <c r="D53" t="s">
        <v>1608</v>
      </c>
      <c r="E53" s="3"/>
    </row>
    <row r="54" spans="1:5" x14ac:dyDescent="0.3">
      <c r="A54" s="2"/>
      <c r="C54" t="str">
        <f>A45</f>
        <v>Tier 3</v>
      </c>
      <c r="D54" s="25">
        <f>GETPIVOTDATA("Sales",$A$44,"Outlet Location Type","Tier 3")</f>
        <v>472133.03319999954</v>
      </c>
      <c r="E54" s="3"/>
    </row>
    <row r="55" spans="1:5" x14ac:dyDescent="0.3">
      <c r="A55" s="2"/>
      <c r="C55" t="str">
        <f>A46</f>
        <v>Tier 2</v>
      </c>
      <c r="D55" s="25">
        <f>GETPIVOTDATA("Sales",$A$44,"Outlet Location Type","Tier 2")</f>
        <v>393150.64759999956</v>
      </c>
      <c r="E55" s="3"/>
    </row>
    <row r="56" spans="1:5" ht="16.2" thickBot="1" x14ac:dyDescent="0.35">
      <c r="A56" s="13"/>
      <c r="B56" s="4"/>
      <c r="C56" s="4" t="str">
        <f>A47</f>
        <v>Tier 1</v>
      </c>
      <c r="D56" s="33">
        <f>GETPIVOTDATA("Sales",$A$44,"Outlet Location Type","Tier 1")</f>
        <v>336397.81199999945</v>
      </c>
      <c r="E56" s="7"/>
    </row>
    <row r="57" spans="1:5" ht="16.2" thickBot="1" x14ac:dyDescent="0.35">
      <c r="A57" s="54" t="s">
        <v>1632</v>
      </c>
      <c r="B57" s="55"/>
      <c r="C57" s="55"/>
      <c r="D57" s="55"/>
      <c r="E57" s="56"/>
    </row>
    <row r="58" spans="1:5" ht="16.2" thickBot="1" x14ac:dyDescent="0.35">
      <c r="A58" s="54" t="s">
        <v>1629</v>
      </c>
      <c r="B58" s="55"/>
      <c r="C58" s="55"/>
      <c r="D58" s="55"/>
      <c r="E58" s="56"/>
    </row>
    <row r="59" spans="1:5" ht="16.2" thickBot="1" x14ac:dyDescent="0.35">
      <c r="A59" s="48" t="s">
        <v>1620</v>
      </c>
      <c r="B59" s="34" t="s">
        <v>1610</v>
      </c>
      <c r="C59" s="38"/>
      <c r="D59" s="38"/>
      <c r="E59" s="39"/>
    </row>
    <row r="60" spans="1:5" x14ac:dyDescent="0.3">
      <c r="A60" s="49" t="s">
        <v>40</v>
      </c>
      <c r="B60" s="35">
        <v>151939.149</v>
      </c>
      <c r="C60" s="38"/>
      <c r="D60" s="38"/>
      <c r="E60" s="39"/>
    </row>
    <row r="61" spans="1:5" x14ac:dyDescent="0.3">
      <c r="A61" s="49" t="s">
        <v>46</v>
      </c>
      <c r="B61" s="36">
        <v>130714.67460000006</v>
      </c>
      <c r="C61" s="38"/>
      <c r="D61" s="38"/>
      <c r="E61" s="39"/>
    </row>
    <row r="62" spans="1:5" x14ac:dyDescent="0.3">
      <c r="A62" s="49" t="s">
        <v>22</v>
      </c>
      <c r="B62" s="36">
        <v>131477.77639999994</v>
      </c>
      <c r="C62" s="38"/>
      <c r="D62" s="38"/>
      <c r="E62" s="39"/>
    </row>
    <row r="63" spans="1:5" ht="16.2" thickBot="1" x14ac:dyDescent="0.35">
      <c r="A63" s="50" t="s">
        <v>16</v>
      </c>
      <c r="B63" s="37">
        <v>787549.89280000131</v>
      </c>
      <c r="C63" s="40"/>
      <c r="D63" s="40"/>
      <c r="E63" s="41"/>
    </row>
    <row r="64" spans="1:5" x14ac:dyDescent="0.3">
      <c r="A64" s="2"/>
      <c r="E64" s="3"/>
    </row>
    <row r="65" spans="1:5" x14ac:dyDescent="0.3">
      <c r="A65" s="2"/>
      <c r="E65" s="3"/>
    </row>
    <row r="66" spans="1:5" ht="16.2" thickBot="1" x14ac:dyDescent="0.35">
      <c r="A66" s="2"/>
      <c r="E66" s="3"/>
    </row>
    <row r="67" spans="1:5" ht="16.2" thickBot="1" x14ac:dyDescent="0.35">
      <c r="A67" s="54" t="s">
        <v>1630</v>
      </c>
      <c r="B67" s="55"/>
      <c r="C67" s="55"/>
      <c r="D67" s="55"/>
      <c r="E67" s="56"/>
    </row>
    <row r="68" spans="1:5" ht="16.2" thickBot="1" x14ac:dyDescent="0.35">
      <c r="A68" s="14" t="s">
        <v>1620</v>
      </c>
      <c r="B68" s="8" t="s">
        <v>1611</v>
      </c>
      <c r="E68" s="3"/>
    </row>
    <row r="69" spans="1:5" x14ac:dyDescent="0.3">
      <c r="A69" s="16" t="s">
        <v>40</v>
      </c>
      <c r="B69" s="42">
        <v>140.29468975069253</v>
      </c>
      <c r="E69" s="3"/>
    </row>
    <row r="70" spans="1:5" x14ac:dyDescent="0.3">
      <c r="A70" s="16" t="s">
        <v>46</v>
      </c>
      <c r="B70" s="43">
        <v>139.80179101604284</v>
      </c>
      <c r="E70" s="3"/>
    </row>
    <row r="71" spans="1:5" x14ac:dyDescent="0.3">
      <c r="A71" s="16" t="s">
        <v>22</v>
      </c>
      <c r="B71" s="43">
        <v>141.67863836206891</v>
      </c>
      <c r="E71" s="3"/>
    </row>
    <row r="72" spans="1:5" ht="16.2" thickBot="1" x14ac:dyDescent="0.35">
      <c r="A72" s="17" t="s">
        <v>16</v>
      </c>
      <c r="B72" s="44">
        <v>141.21389506903375</v>
      </c>
      <c r="C72" s="4"/>
      <c r="D72" s="4"/>
      <c r="E72" s="7"/>
    </row>
    <row r="73" spans="1:5" ht="16.2" thickBot="1" x14ac:dyDescent="0.35">
      <c r="A73" s="2"/>
      <c r="E73" s="3"/>
    </row>
    <row r="74" spans="1:5" ht="16.2" thickBot="1" x14ac:dyDescent="0.35">
      <c r="A74" s="54" t="s">
        <v>1633</v>
      </c>
      <c r="B74" s="55"/>
      <c r="C74" s="55"/>
      <c r="D74" s="55"/>
      <c r="E74" s="56"/>
    </row>
    <row r="75" spans="1:5" ht="16.2" thickBot="1" x14ac:dyDescent="0.35">
      <c r="A75" s="14" t="s">
        <v>1620</v>
      </c>
      <c r="B75" s="8" t="s">
        <v>1631</v>
      </c>
      <c r="C75" s="21"/>
      <c r="E75" s="3"/>
    </row>
    <row r="76" spans="1:5" x14ac:dyDescent="0.3">
      <c r="A76" s="15" t="s">
        <v>40</v>
      </c>
      <c r="B76" s="45">
        <v>1083</v>
      </c>
      <c r="C76" s="3"/>
      <c r="E76" s="3"/>
    </row>
    <row r="77" spans="1:5" x14ac:dyDescent="0.3">
      <c r="A77" s="16" t="s">
        <v>46</v>
      </c>
      <c r="B77" s="46">
        <v>935</v>
      </c>
      <c r="C77" s="3"/>
      <c r="E77" s="3"/>
    </row>
    <row r="78" spans="1:5" x14ac:dyDescent="0.3">
      <c r="A78" s="16" t="s">
        <v>22</v>
      </c>
      <c r="B78" s="46">
        <v>928</v>
      </c>
      <c r="C78" s="3"/>
      <c r="E78" s="3"/>
    </row>
    <row r="79" spans="1:5" ht="16.2" thickBot="1" x14ac:dyDescent="0.35">
      <c r="A79" s="17" t="s">
        <v>16</v>
      </c>
      <c r="B79" s="47">
        <v>5577</v>
      </c>
      <c r="C79" s="7"/>
      <c r="D79" s="4"/>
      <c r="E79" s="7"/>
    </row>
    <row r="192" ht="16.2" thickBot="1" x14ac:dyDescent="0.35"/>
  </sheetData>
  <mergeCells count="11">
    <mergeCell ref="A43:E43"/>
    <mergeCell ref="A58:E58"/>
    <mergeCell ref="A67:E67"/>
    <mergeCell ref="A74:E74"/>
    <mergeCell ref="A57:E57"/>
    <mergeCell ref="A2:H2"/>
    <mergeCell ref="A11:E11"/>
    <mergeCell ref="A21:F21"/>
    <mergeCell ref="G11:K11"/>
    <mergeCell ref="A31:E31"/>
    <mergeCell ref="G31:K31"/>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F100C-B844-4AE5-A74C-C4CE0AF9EACE}">
  <dimension ref="G13"/>
  <sheetViews>
    <sheetView showGridLines="0" tabSelected="1" zoomScale="70" zoomScaleNormal="70" workbookViewId="0">
      <selection activeCell="AD42" sqref="AD42"/>
    </sheetView>
  </sheetViews>
  <sheetFormatPr defaultRowHeight="15.6" x14ac:dyDescent="0.3"/>
  <sheetData>
    <row r="13" spans="7:7" x14ac:dyDescent="0.3">
      <c r="G13"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Debdatta Chatterjee</cp:lastModifiedBy>
  <dcterms:created xsi:type="dcterms:W3CDTF">2024-06-23T13:11:17Z</dcterms:created>
  <dcterms:modified xsi:type="dcterms:W3CDTF">2025-03-16T16:04:35Z</dcterms:modified>
</cp:coreProperties>
</file>